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1.1_a - hala - ASŘ" sheetId="2" r:id="rId2"/>
    <sheet name="D1.1_b - přístřešek odpad..." sheetId="3" r:id="rId3"/>
    <sheet name="D1.4.1 - zdravotně techni..." sheetId="4" r:id="rId4"/>
    <sheet name="D1.4.2 - zařízení pro vyt..." sheetId="5" r:id="rId5"/>
    <sheet name="D1.4.3_1 - Silnoproud - e..." sheetId="6" r:id="rId6"/>
    <sheet name="D1.4.3_2 - Silnoproud - u..." sheetId="7" r:id="rId7"/>
    <sheet name="D1.4.4 - vzduchotechnika" sheetId="8" r:id="rId8"/>
    <sheet name="D1.4.5 - plynová zařízení" sheetId="9" r:id="rId9"/>
    <sheet name="D1.4.6 - slaboproudé rozvody" sheetId="10" r:id="rId10"/>
    <sheet name="D1.4.7 - měření a regulace" sheetId="11" r:id="rId11"/>
    <sheet name="D1.4.8_1 - strojní techno..." sheetId="12" r:id="rId12"/>
    <sheet name="D1.4.8_2 - rozvod stlačen..." sheetId="13" r:id="rId13"/>
    <sheet name="D1.4.8_3 - vzduchotechnika" sheetId="14" r:id="rId14"/>
    <sheet name="D1.4.8_4 - potrubí pro od..." sheetId="15" r:id="rId15"/>
    <sheet name="D1.4.8_5 - stl. vzduch - ..." sheetId="16" r:id="rId16"/>
    <sheet name="02.01 - komunikace a zpev..." sheetId="17" r:id="rId17"/>
    <sheet name="03.01 - realizace" sheetId="18" r:id="rId18"/>
    <sheet name="03.02 - navazující 2 letá..." sheetId="19" r:id="rId19"/>
    <sheet name="IO 03 - dešťová kanalizac..." sheetId="20" r:id="rId20"/>
    <sheet name="01 - vedlejší a ostatní n..." sheetId="21" r:id="rId21"/>
  </sheets>
  <definedNames>
    <definedName name="_xlnm.Print_Area" localSheetId="0">'Rekapitulace stavby'!$D$4:$AO$76,'Rekapitulace stavby'!$C$82:$AQ$122</definedName>
    <definedName name="_xlnm.Print_Titles" localSheetId="0">'Rekapitulace stavby'!$92:$92</definedName>
    <definedName name="_xlnm._FilterDatabase" localSheetId="1" hidden="1">'D1.1_a - hala - ASŘ'!$C$154:$K$4326</definedName>
    <definedName name="_xlnm.Print_Area" localSheetId="1">'D1.1_a - hala - ASŘ'!$C$4:$J$76,'D1.1_a - hala - ASŘ'!$C$140:$K$4326</definedName>
    <definedName name="_xlnm.Print_Titles" localSheetId="1">'D1.1_a - hala - ASŘ'!$154:$154</definedName>
    <definedName name="_xlnm._FilterDatabase" localSheetId="2" hidden="1">'D1.1_b - přístřešek odpad...'!$C$130:$K$259</definedName>
    <definedName name="_xlnm.Print_Area" localSheetId="2">'D1.1_b - přístřešek odpad...'!$C$4:$J$76,'D1.1_b - přístřešek odpad...'!$C$116:$K$259</definedName>
    <definedName name="_xlnm.Print_Titles" localSheetId="2">'D1.1_b - přístřešek odpad...'!$130:$130</definedName>
    <definedName name="_xlnm._FilterDatabase" localSheetId="3" hidden="1">'D1.4.1 - zdravotně techni...'!$C$133:$K$458</definedName>
    <definedName name="_xlnm.Print_Area" localSheetId="3">'D1.4.1 - zdravotně techni...'!$C$4:$J$76,'D1.4.1 - zdravotně techni...'!$C$119:$K$458</definedName>
    <definedName name="_xlnm.Print_Titles" localSheetId="3">'D1.4.1 - zdravotně techni...'!$133:$133</definedName>
    <definedName name="_xlnm._FilterDatabase" localSheetId="4" hidden="1">'D1.4.2 - zařízení pro vyt...'!$C$134:$K$378</definedName>
    <definedName name="_xlnm.Print_Area" localSheetId="4">'D1.4.2 - zařízení pro vyt...'!$C$4:$J$76,'D1.4.2 - zařízení pro vyt...'!$C$120:$K$378</definedName>
    <definedName name="_xlnm.Print_Titles" localSheetId="4">'D1.4.2 - zařízení pro vyt...'!$134:$134</definedName>
    <definedName name="_xlnm._FilterDatabase" localSheetId="5" hidden="1">'D1.4.3_1 - Silnoproud - e...'!$C$142:$K$278</definedName>
    <definedName name="_xlnm.Print_Area" localSheetId="5">'D1.4.3_1 - Silnoproud - e...'!$C$4:$J$76,'D1.4.3_1 - Silnoproud - e...'!$C$126:$K$278</definedName>
    <definedName name="_xlnm.Print_Titles" localSheetId="5">'D1.4.3_1 - Silnoproud - e...'!$142:$142</definedName>
    <definedName name="_xlnm._FilterDatabase" localSheetId="6" hidden="1">'D1.4.3_2 - Silnoproud - u...'!$C$129:$K$153</definedName>
    <definedName name="_xlnm.Print_Area" localSheetId="6">'D1.4.3_2 - Silnoproud - u...'!$C$4:$J$76,'D1.4.3_2 - Silnoproud - u...'!$C$113:$K$153</definedName>
    <definedName name="_xlnm.Print_Titles" localSheetId="6">'D1.4.3_2 - Silnoproud - u...'!$129:$129</definedName>
    <definedName name="_xlnm._FilterDatabase" localSheetId="7" hidden="1">'D1.4.4 - vzduchotechnika'!$C$125:$K$300</definedName>
    <definedName name="_xlnm.Print_Area" localSheetId="7">'D1.4.4 - vzduchotechnika'!$C$4:$J$76,'D1.4.4 - vzduchotechnika'!$C$111:$K$300</definedName>
    <definedName name="_xlnm.Print_Titles" localSheetId="7">'D1.4.4 - vzduchotechnika'!$125:$125</definedName>
    <definedName name="_xlnm._FilterDatabase" localSheetId="8" hidden="1">'D1.4.5 - plynová zařízení'!$C$133:$K$208</definedName>
    <definedName name="_xlnm.Print_Area" localSheetId="8">'D1.4.5 - plynová zařízení'!$C$4:$J$76,'D1.4.5 - plynová zařízení'!$C$119:$K$208</definedName>
    <definedName name="_xlnm.Print_Titles" localSheetId="8">'D1.4.5 - plynová zařízení'!$133:$133</definedName>
    <definedName name="_xlnm._FilterDatabase" localSheetId="9" hidden="1">'D1.4.6 - slaboproudé rozvody'!$C$122:$K$210</definedName>
    <definedName name="_xlnm.Print_Area" localSheetId="9">'D1.4.6 - slaboproudé rozvody'!$C$4:$J$76,'D1.4.6 - slaboproudé rozvody'!$C$108:$K$210</definedName>
    <definedName name="_xlnm.Print_Titles" localSheetId="9">'D1.4.6 - slaboproudé rozvody'!$122:$122</definedName>
    <definedName name="_xlnm._FilterDatabase" localSheetId="10" hidden="1">'D1.4.7 - měření a regulace'!$C$124:$K$192</definedName>
    <definedName name="_xlnm.Print_Area" localSheetId="10">'D1.4.7 - měření a regulace'!$C$4:$J$76,'D1.4.7 - měření a regulace'!$C$110:$K$192</definedName>
    <definedName name="_xlnm.Print_Titles" localSheetId="10">'D1.4.7 - měření a regulace'!$124:$124</definedName>
    <definedName name="_xlnm._FilterDatabase" localSheetId="11" hidden="1">'D1.4.8_1 - strojní techno...'!$C$125:$K$137</definedName>
    <definedName name="_xlnm.Print_Area" localSheetId="11">'D1.4.8_1 - strojní techno...'!$C$4:$J$76,'D1.4.8_1 - strojní techno...'!$C$109:$K$137</definedName>
    <definedName name="_xlnm.Print_Titles" localSheetId="11">'D1.4.8_1 - strojní techno...'!$125:$125</definedName>
    <definedName name="_xlnm._FilterDatabase" localSheetId="12" hidden="1">'D1.4.8_2 - rozvod stlačen...'!$C$126:$K$262</definedName>
    <definedName name="_xlnm.Print_Area" localSheetId="12">'D1.4.8_2 - rozvod stlačen...'!$C$4:$J$76,'D1.4.8_2 - rozvod stlačen...'!$C$110:$K$262</definedName>
    <definedName name="_xlnm.Print_Titles" localSheetId="12">'D1.4.8_2 - rozvod stlačen...'!$126:$126</definedName>
    <definedName name="_xlnm._FilterDatabase" localSheetId="13" hidden="1">'D1.4.8_3 - vzduchotechnika'!$C$125:$K$152</definedName>
    <definedName name="_xlnm.Print_Area" localSheetId="13">'D1.4.8_3 - vzduchotechnika'!$C$4:$J$76,'D1.4.8_3 - vzduchotechnika'!$C$109:$K$152</definedName>
    <definedName name="_xlnm.Print_Titles" localSheetId="13">'D1.4.8_3 - vzduchotechnika'!$125:$125</definedName>
    <definedName name="_xlnm._FilterDatabase" localSheetId="14" hidden="1">'D1.4.8_4 - potrubí pro od...'!$C$125:$K$184</definedName>
    <definedName name="_xlnm.Print_Area" localSheetId="14">'D1.4.8_4 - potrubí pro od...'!$C$4:$J$76,'D1.4.8_4 - potrubí pro od...'!$C$109:$K$184</definedName>
    <definedName name="_xlnm.Print_Titles" localSheetId="14">'D1.4.8_4 - potrubí pro od...'!$125:$125</definedName>
    <definedName name="_xlnm._FilterDatabase" localSheetId="15" hidden="1">'D1.4.8_5 - stl. vzduch - ...'!$C$125:$K$175</definedName>
    <definedName name="_xlnm.Print_Area" localSheetId="15">'D1.4.8_5 - stl. vzduch - ...'!$C$4:$J$76,'D1.4.8_5 - stl. vzduch - ...'!$C$109:$K$175</definedName>
    <definedName name="_xlnm.Print_Titles" localSheetId="15">'D1.4.8_5 - stl. vzduch - ...'!$125:$125</definedName>
    <definedName name="_xlnm._FilterDatabase" localSheetId="16" hidden="1">'02.01 - komunikace a zpev...'!$C$131:$K$474</definedName>
    <definedName name="_xlnm.Print_Area" localSheetId="16">'02.01 - komunikace a zpev...'!$C$4:$J$76,'02.01 - komunikace a zpev...'!$C$117:$K$474</definedName>
    <definedName name="_xlnm.Print_Titles" localSheetId="16">'02.01 - komunikace a zpev...'!$131:$131</definedName>
    <definedName name="_xlnm._FilterDatabase" localSheetId="17" hidden="1">'03.01 - realizace'!$C$131:$K$270</definedName>
    <definedName name="_xlnm.Print_Area" localSheetId="17">'03.01 - realizace'!$C$4:$J$76,'03.01 - realizace'!$C$117:$K$270</definedName>
    <definedName name="_xlnm.Print_Titles" localSheetId="17">'03.01 - realizace'!$131:$131</definedName>
    <definedName name="_xlnm._FilterDatabase" localSheetId="18" hidden="1">'03.02 - navazující 2 letá...'!$C$127:$K$312</definedName>
    <definedName name="_xlnm.Print_Area" localSheetId="18">'03.02 - navazující 2 letá...'!$C$4:$J$76,'03.02 - navazující 2 letá...'!$C$113:$K$312</definedName>
    <definedName name="_xlnm.Print_Titles" localSheetId="18">'03.02 - navazující 2 letá...'!$127:$127</definedName>
    <definedName name="_xlnm._FilterDatabase" localSheetId="19" hidden="1">'IO 03 - dešťová kanalizac...'!$C$127:$K$303</definedName>
    <definedName name="_xlnm.Print_Area" localSheetId="19">'IO 03 - dešťová kanalizac...'!$C$4:$J$76,'IO 03 - dešťová kanalizac...'!$C$113:$K$303</definedName>
    <definedName name="_xlnm.Print_Titles" localSheetId="19">'IO 03 - dešťová kanalizac...'!$127:$127</definedName>
    <definedName name="_xlnm._FilterDatabase" localSheetId="20" hidden="1">'01 - vedlejší a ostatní n...'!$C$122:$K$140</definedName>
    <definedName name="_xlnm.Print_Area" localSheetId="20">'01 - vedlejší a ostatní n...'!$C$4:$J$76,'01 - vedlejší a ostatní n...'!$C$108:$K$140</definedName>
    <definedName name="_xlnm.Print_Titles" localSheetId="20">'01 - vedlejší a ostatní n...'!$122:$122</definedName>
  </definedNames>
  <calcPr/>
</workbook>
</file>

<file path=xl/calcChain.xml><?xml version="1.0" encoding="utf-8"?>
<calcChain xmlns="http://schemas.openxmlformats.org/spreadsheetml/2006/main">
  <c i="21" l="1" r="J39"/>
  <c r="J38"/>
  <c i="1" r="AY121"/>
  <c i="21" r="J37"/>
  <c i="1" r="AX121"/>
  <c i="21" r="BI131"/>
  <c r="BH131"/>
  <c r="BG131"/>
  <c r="BF131"/>
  <c r="T131"/>
  <c r="T130"/>
  <c r="R131"/>
  <c r="R130"/>
  <c r="P131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F117"/>
  <c r="E115"/>
  <c r="F91"/>
  <c r="E89"/>
  <c r="J26"/>
  <c r="E26"/>
  <c r="J94"/>
  <c r="J25"/>
  <c r="J23"/>
  <c r="E23"/>
  <c r="J119"/>
  <c r="J22"/>
  <c r="J20"/>
  <c r="E20"/>
  <c r="F120"/>
  <c r="J19"/>
  <c r="J17"/>
  <c r="E17"/>
  <c r="F119"/>
  <c r="J16"/>
  <c r="J14"/>
  <c r="J117"/>
  <c r="E7"/>
  <c r="E111"/>
  <c i="20" r="J39"/>
  <c r="J38"/>
  <c i="1" r="AY119"/>
  <c i="20" r="J37"/>
  <c i="1" r="AX119"/>
  <c i="20" r="BI303"/>
  <c r="BH303"/>
  <c r="BG303"/>
  <c r="BF303"/>
  <c r="T303"/>
  <c r="R303"/>
  <c r="P303"/>
  <c r="BI302"/>
  <c r="BH302"/>
  <c r="BG302"/>
  <c r="BF302"/>
  <c r="T302"/>
  <c r="R302"/>
  <c r="P302"/>
  <c r="BI299"/>
  <c r="BH299"/>
  <c r="BG299"/>
  <c r="BF299"/>
  <c r="T299"/>
  <c r="T298"/>
  <c r="R299"/>
  <c r="R298"/>
  <c r="P299"/>
  <c r="P298"/>
  <c r="BI296"/>
  <c r="BH296"/>
  <c r="BG296"/>
  <c r="BF296"/>
  <c r="T296"/>
  <c r="R296"/>
  <c r="P296"/>
  <c r="BI295"/>
  <c r="BH295"/>
  <c r="BG295"/>
  <c r="BF295"/>
  <c r="T295"/>
  <c r="R295"/>
  <c r="P295"/>
  <c r="BI292"/>
  <c r="BH292"/>
  <c r="BG292"/>
  <c r="BF292"/>
  <c r="T292"/>
  <c r="R292"/>
  <c r="P292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5"/>
  <c r="BH195"/>
  <c r="BG195"/>
  <c r="BF195"/>
  <c r="T195"/>
  <c r="T194"/>
  <c r="R195"/>
  <c r="R194"/>
  <c r="P195"/>
  <c r="P194"/>
  <c r="BI186"/>
  <c r="BH186"/>
  <c r="BG186"/>
  <c r="BF186"/>
  <c r="T186"/>
  <c r="R186"/>
  <c r="P186"/>
  <c r="BI177"/>
  <c r="BH177"/>
  <c r="BG177"/>
  <c r="BF177"/>
  <c r="T177"/>
  <c r="R177"/>
  <c r="P177"/>
  <c r="BI174"/>
  <c r="BH174"/>
  <c r="BG174"/>
  <c r="BF174"/>
  <c r="T174"/>
  <c r="R174"/>
  <c r="P174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37"/>
  <c r="BH137"/>
  <c r="BG137"/>
  <c r="BF137"/>
  <c r="T137"/>
  <c r="R137"/>
  <c r="P137"/>
  <c r="BI131"/>
  <c r="BH131"/>
  <c r="BG131"/>
  <c r="BF131"/>
  <c r="T131"/>
  <c r="R131"/>
  <c r="P131"/>
  <c r="J125"/>
  <c r="J124"/>
  <c r="F124"/>
  <c r="F122"/>
  <c r="E120"/>
  <c r="J94"/>
  <c r="J93"/>
  <c r="F93"/>
  <c r="F91"/>
  <c r="E89"/>
  <c r="J20"/>
  <c r="E20"/>
  <c r="F94"/>
  <c r="J19"/>
  <c r="J14"/>
  <c r="J122"/>
  <c r="E7"/>
  <c r="E85"/>
  <c i="19" r="J39"/>
  <c r="J38"/>
  <c i="1" r="AY117"/>
  <c i="19" r="J37"/>
  <c i="1" r="AX117"/>
  <c i="19" r="BI298"/>
  <c r="BH298"/>
  <c r="BG298"/>
  <c r="BF298"/>
  <c r="T298"/>
  <c r="T297"/>
  <c r="R298"/>
  <c r="R297"/>
  <c r="P298"/>
  <c r="P297"/>
  <c r="BI294"/>
  <c r="BH294"/>
  <c r="BG294"/>
  <c r="BF294"/>
  <c r="T294"/>
  <c r="T293"/>
  <c r="R294"/>
  <c r="R293"/>
  <c r="P294"/>
  <c r="P293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F122"/>
  <c r="E120"/>
  <c r="F91"/>
  <c r="E89"/>
  <c r="J26"/>
  <c r="E26"/>
  <c r="J94"/>
  <c r="J25"/>
  <c r="J23"/>
  <c r="E23"/>
  <c r="J124"/>
  <c r="J22"/>
  <c r="J20"/>
  <c r="E20"/>
  <c r="F94"/>
  <c r="J19"/>
  <c r="J17"/>
  <c r="E17"/>
  <c r="F124"/>
  <c r="J16"/>
  <c r="J14"/>
  <c r="J91"/>
  <c r="E7"/>
  <c r="E116"/>
  <c i="18" r="J39"/>
  <c r="J38"/>
  <c i="1" r="AY116"/>
  <c i="18" r="J37"/>
  <c i="1" r="AX116"/>
  <c i="18" r="BI270"/>
  <c r="BH270"/>
  <c r="BG270"/>
  <c r="BF270"/>
  <c r="T270"/>
  <c r="T269"/>
  <c r="R270"/>
  <c r="R269"/>
  <c r="P270"/>
  <c r="P269"/>
  <c r="BI267"/>
  <c r="BH267"/>
  <c r="BG267"/>
  <c r="BF267"/>
  <c r="T267"/>
  <c r="R267"/>
  <c r="P267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F126"/>
  <c r="E124"/>
  <c r="F91"/>
  <c r="E89"/>
  <c r="J26"/>
  <c r="E26"/>
  <c r="J129"/>
  <c r="J25"/>
  <c r="J23"/>
  <c r="E23"/>
  <c r="J93"/>
  <c r="J22"/>
  <c r="J20"/>
  <c r="E20"/>
  <c r="F129"/>
  <c r="J19"/>
  <c r="J17"/>
  <c r="E17"/>
  <c r="F128"/>
  <c r="J16"/>
  <c r="J14"/>
  <c r="J91"/>
  <c r="E7"/>
  <c r="E85"/>
  <c i="17" r="J39"/>
  <c r="J38"/>
  <c i="1" r="AY114"/>
  <c i="17" r="J37"/>
  <c i="1" r="AX114"/>
  <c i="17" r="BI473"/>
  <c r="BH473"/>
  <c r="BG473"/>
  <c r="BF473"/>
  <c r="T473"/>
  <c r="T472"/>
  <c r="R473"/>
  <c r="R472"/>
  <c r="P473"/>
  <c r="P472"/>
  <c r="BI470"/>
  <c r="BH470"/>
  <c r="BG470"/>
  <c r="BF470"/>
  <c r="T470"/>
  <c r="R470"/>
  <c r="P470"/>
  <c r="BI468"/>
  <c r="BH468"/>
  <c r="BG468"/>
  <c r="BF468"/>
  <c r="T468"/>
  <c r="R468"/>
  <c r="P468"/>
  <c r="BI462"/>
  <c r="BH462"/>
  <c r="BG462"/>
  <c r="BF462"/>
  <c r="T462"/>
  <c r="R462"/>
  <c r="P462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T453"/>
  <c r="R454"/>
  <c r="R453"/>
  <c r="P454"/>
  <c r="P453"/>
  <c r="BI451"/>
  <c r="BH451"/>
  <c r="BG451"/>
  <c r="BF451"/>
  <c r="T451"/>
  <c r="R451"/>
  <c r="P451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39"/>
  <c r="BH439"/>
  <c r="BG439"/>
  <c r="BF439"/>
  <c r="T439"/>
  <c r="R439"/>
  <c r="P439"/>
  <c r="BI437"/>
  <c r="BH437"/>
  <c r="BG437"/>
  <c r="BF437"/>
  <c r="T437"/>
  <c r="R437"/>
  <c r="P437"/>
  <c r="BI433"/>
  <c r="BH433"/>
  <c r="BG433"/>
  <c r="BF433"/>
  <c r="T433"/>
  <c r="R433"/>
  <c r="P433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4"/>
  <c r="BH424"/>
  <c r="BG424"/>
  <c r="BF424"/>
  <c r="T424"/>
  <c r="R424"/>
  <c r="P424"/>
  <c r="BI421"/>
  <c r="BH421"/>
  <c r="BG421"/>
  <c r="BF421"/>
  <c r="T421"/>
  <c r="R421"/>
  <c r="P421"/>
  <c r="BI418"/>
  <c r="BH418"/>
  <c r="BG418"/>
  <c r="BF418"/>
  <c r="T418"/>
  <c r="R418"/>
  <c r="P418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0"/>
  <c r="BH410"/>
  <c r="BG410"/>
  <c r="BF410"/>
  <c r="T410"/>
  <c r="R410"/>
  <c r="P410"/>
  <c r="BI401"/>
  <c r="BH401"/>
  <c r="BG401"/>
  <c r="BF401"/>
  <c r="T401"/>
  <c r="R401"/>
  <c r="P401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0"/>
  <c r="BH370"/>
  <c r="BG370"/>
  <c r="BF370"/>
  <c r="T370"/>
  <c r="R370"/>
  <c r="P370"/>
  <c r="BI369"/>
  <c r="BH369"/>
  <c r="BG369"/>
  <c r="BF369"/>
  <c r="T369"/>
  <c r="R369"/>
  <c r="P369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5"/>
  <c r="BH335"/>
  <c r="BG335"/>
  <c r="BF335"/>
  <c r="T335"/>
  <c r="R335"/>
  <c r="P335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6"/>
  <c r="BH286"/>
  <c r="BG286"/>
  <c r="BF286"/>
  <c r="T286"/>
  <c r="R286"/>
  <c r="P286"/>
  <c r="BI280"/>
  <c r="BH280"/>
  <c r="BG280"/>
  <c r="BF280"/>
  <c r="T280"/>
  <c r="R280"/>
  <c r="P280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0"/>
  <c r="BH240"/>
  <c r="BG240"/>
  <c r="BF240"/>
  <c r="T240"/>
  <c r="R240"/>
  <c r="P240"/>
  <c r="BI237"/>
  <c r="BH237"/>
  <c r="BG237"/>
  <c r="BF237"/>
  <c r="T237"/>
  <c r="R237"/>
  <c r="P237"/>
  <c r="BI235"/>
  <c r="BH235"/>
  <c r="BG235"/>
  <c r="BF235"/>
  <c r="T235"/>
  <c r="R235"/>
  <c r="P235"/>
  <c r="BI228"/>
  <c r="BH228"/>
  <c r="BG228"/>
  <c r="BF228"/>
  <c r="T228"/>
  <c r="R228"/>
  <c r="P228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196"/>
  <c r="BH196"/>
  <c r="BG196"/>
  <c r="BF196"/>
  <c r="T196"/>
  <c r="R196"/>
  <c r="P196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91"/>
  <c r="E7"/>
  <c r="E120"/>
  <c i="16" r="J41"/>
  <c r="J40"/>
  <c i="1" r="AY112"/>
  <c i="16" r="J39"/>
  <c i="1" r="AX112"/>
  <c i="16"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0"/>
  <c r="E118"/>
  <c r="F93"/>
  <c r="E91"/>
  <c r="J28"/>
  <c r="E28"/>
  <c r="J123"/>
  <c r="J27"/>
  <c r="J25"/>
  <c r="E25"/>
  <c r="J122"/>
  <c r="J24"/>
  <c r="J22"/>
  <c r="E22"/>
  <c r="F123"/>
  <c r="J21"/>
  <c r="J19"/>
  <c r="E19"/>
  <c r="F122"/>
  <c r="J18"/>
  <c r="J16"/>
  <c r="J93"/>
  <c r="E7"/>
  <c r="E112"/>
  <c i="15" r="J41"/>
  <c r="J40"/>
  <c i="1" r="AY111"/>
  <c i="15" r="J39"/>
  <c i="1" r="AX111"/>
  <c i="15"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123"/>
  <c r="J27"/>
  <c r="J25"/>
  <c r="E25"/>
  <c r="J122"/>
  <c r="J24"/>
  <c r="J22"/>
  <c r="E22"/>
  <c r="F96"/>
  <c r="J21"/>
  <c r="J19"/>
  <c r="E19"/>
  <c r="F95"/>
  <c r="J18"/>
  <c r="J16"/>
  <c r="J120"/>
  <c r="E7"/>
  <c r="E112"/>
  <c i="14" r="J41"/>
  <c r="J40"/>
  <c i="1" r="AY110"/>
  <c i="14" r="J39"/>
  <c i="1" r="AX110"/>
  <c i="14"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F120"/>
  <c r="E118"/>
  <c r="F93"/>
  <c r="E91"/>
  <c r="J28"/>
  <c r="E28"/>
  <c r="J96"/>
  <c r="J27"/>
  <c r="J25"/>
  <c r="E25"/>
  <c r="J95"/>
  <c r="J24"/>
  <c r="J22"/>
  <c r="E22"/>
  <c r="F123"/>
  <c r="J21"/>
  <c r="J19"/>
  <c r="E19"/>
  <c r="F122"/>
  <c r="J18"/>
  <c r="J16"/>
  <c r="J120"/>
  <c r="E7"/>
  <c r="E112"/>
  <c i="13" r="J41"/>
  <c r="J40"/>
  <c i="1" r="AY109"/>
  <c i="13" r="J39"/>
  <c i="1" r="AX109"/>
  <c i="13"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96"/>
  <c r="J27"/>
  <c r="J25"/>
  <c r="E25"/>
  <c r="J123"/>
  <c r="J24"/>
  <c r="J22"/>
  <c r="E22"/>
  <c r="F124"/>
  <c r="J21"/>
  <c r="J19"/>
  <c r="E19"/>
  <c r="F95"/>
  <c r="J18"/>
  <c r="J16"/>
  <c r="J93"/>
  <c r="E7"/>
  <c r="E113"/>
  <c i="12" r="J41"/>
  <c r="J40"/>
  <c i="1" r="AY108"/>
  <c i="12" r="J39"/>
  <c i="1" r="AX108"/>
  <c i="12"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20"/>
  <c r="E118"/>
  <c r="F93"/>
  <c r="E91"/>
  <c r="J28"/>
  <c r="E28"/>
  <c r="J96"/>
  <c r="J27"/>
  <c r="J25"/>
  <c r="E25"/>
  <c r="J122"/>
  <c r="J24"/>
  <c r="J22"/>
  <c r="E22"/>
  <c r="F123"/>
  <c r="J21"/>
  <c r="J19"/>
  <c r="E19"/>
  <c r="F122"/>
  <c r="J18"/>
  <c r="J16"/>
  <c r="J93"/>
  <c r="E7"/>
  <c r="E85"/>
  <c i="11" r="J39"/>
  <c r="J38"/>
  <c i="1" r="AY106"/>
  <c i="11" r="J37"/>
  <c i="1" r="AX106"/>
  <c i="11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T153"/>
  <c r="R154"/>
  <c r="R153"/>
  <c r="P154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93"/>
  <c r="J16"/>
  <c r="J14"/>
  <c r="J119"/>
  <c r="E7"/>
  <c r="E113"/>
  <c i="10" r="J39"/>
  <c r="J38"/>
  <c i="1" r="AY105"/>
  <c i="10" r="J37"/>
  <c i="1" r="AX105"/>
  <c i="10"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F117"/>
  <c r="E115"/>
  <c r="F91"/>
  <c r="E89"/>
  <c r="J26"/>
  <c r="E26"/>
  <c r="J120"/>
  <c r="J25"/>
  <c r="J23"/>
  <c r="E23"/>
  <c r="J119"/>
  <c r="J22"/>
  <c r="J20"/>
  <c r="E20"/>
  <c r="F120"/>
  <c r="J19"/>
  <c r="J17"/>
  <c r="E17"/>
  <c r="F93"/>
  <c r="J16"/>
  <c r="J14"/>
  <c r="J117"/>
  <c r="E7"/>
  <c r="E111"/>
  <c i="9" r="J39"/>
  <c r="J38"/>
  <c i="1" r="AY104"/>
  <c i="9" r="J37"/>
  <c i="1" r="AX104"/>
  <c i="9" r="BI208"/>
  <c r="BH208"/>
  <c r="BG208"/>
  <c r="BF208"/>
  <c r="T208"/>
  <c r="T207"/>
  <c r="T206"/>
  <c r="R208"/>
  <c r="R207"/>
  <c r="R206"/>
  <c r="P208"/>
  <c r="P207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5"/>
  <c r="BH185"/>
  <c r="BG185"/>
  <c r="BF185"/>
  <c r="T185"/>
  <c r="T184"/>
  <c r="R185"/>
  <c r="R184"/>
  <c r="P185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7"/>
  <c r="BH157"/>
  <c r="BG157"/>
  <c r="BF157"/>
  <c r="T157"/>
  <c r="T156"/>
  <c r="R157"/>
  <c r="R156"/>
  <c r="P157"/>
  <c r="P156"/>
  <c r="BI154"/>
  <c r="BH154"/>
  <c r="BG154"/>
  <c r="BF154"/>
  <c r="T154"/>
  <c r="T153"/>
  <c r="R154"/>
  <c r="R153"/>
  <c r="P154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J131"/>
  <c r="J130"/>
  <c r="F130"/>
  <c r="F128"/>
  <c r="E126"/>
  <c r="J94"/>
  <c r="J93"/>
  <c r="F93"/>
  <c r="F91"/>
  <c r="E89"/>
  <c r="J20"/>
  <c r="E20"/>
  <c r="F131"/>
  <c r="J19"/>
  <c r="J14"/>
  <c r="J91"/>
  <c r="E7"/>
  <c r="E122"/>
  <c i="8" r="J39"/>
  <c r="J38"/>
  <c i="1" r="AY103"/>
  <c i="8" r="J37"/>
  <c i="1" r="AX103"/>
  <c i="8" r="BI300"/>
  <c r="BH300"/>
  <c r="BG300"/>
  <c r="BF300"/>
  <c r="T300"/>
  <c r="T299"/>
  <c r="R300"/>
  <c r="R299"/>
  <c r="P300"/>
  <c r="P299"/>
  <c r="BI298"/>
  <c r="BH298"/>
  <c r="BG298"/>
  <c r="BF298"/>
  <c r="T298"/>
  <c r="T297"/>
  <c r="R298"/>
  <c r="R297"/>
  <c r="P298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20"/>
  <c r="E118"/>
  <c r="F91"/>
  <c r="E89"/>
  <c r="J26"/>
  <c r="E26"/>
  <c r="J123"/>
  <c r="J25"/>
  <c r="J23"/>
  <c r="E23"/>
  <c r="J122"/>
  <c r="J22"/>
  <c r="J20"/>
  <c r="E20"/>
  <c r="F94"/>
  <c r="J19"/>
  <c r="J17"/>
  <c r="E17"/>
  <c r="F93"/>
  <c r="J16"/>
  <c r="J14"/>
  <c r="J120"/>
  <c r="E7"/>
  <c r="E114"/>
  <c i="7" r="J41"/>
  <c r="J40"/>
  <c i="1" r="AY102"/>
  <c i="7" r="J39"/>
  <c i="1" r="AX102"/>
  <c i="7" r="BI153"/>
  <c r="BH153"/>
  <c r="BG153"/>
  <c r="BF153"/>
  <c r="T153"/>
  <c r="T152"/>
  <c r="R153"/>
  <c r="R152"/>
  <c r="P153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4"/>
  <c r="E122"/>
  <c r="F93"/>
  <c r="E91"/>
  <c r="J28"/>
  <c r="E28"/>
  <c r="J127"/>
  <c r="J27"/>
  <c r="J25"/>
  <c r="E25"/>
  <c r="J95"/>
  <c r="J24"/>
  <c r="J22"/>
  <c r="E22"/>
  <c r="F127"/>
  <c r="J21"/>
  <c r="J19"/>
  <c r="E19"/>
  <c r="F95"/>
  <c r="J18"/>
  <c r="J16"/>
  <c r="J124"/>
  <c r="E7"/>
  <c r="E116"/>
  <c i="6" r="J41"/>
  <c r="J40"/>
  <c i="1" r="AY101"/>
  <c i="6" r="J39"/>
  <c i="1" r="AX101"/>
  <c i="6"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T271"/>
  <c r="R272"/>
  <c r="R271"/>
  <c r="P272"/>
  <c r="P271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T266"/>
  <c r="R267"/>
  <c r="R266"/>
  <c r="P267"/>
  <c r="P266"/>
  <c r="BI265"/>
  <c r="BH265"/>
  <c r="BG265"/>
  <c r="BF265"/>
  <c r="T265"/>
  <c r="T264"/>
  <c r="R265"/>
  <c r="R264"/>
  <c r="P265"/>
  <c r="P264"/>
  <c r="BI263"/>
  <c r="BH263"/>
  <c r="BG263"/>
  <c r="BF263"/>
  <c r="T263"/>
  <c r="T262"/>
  <c r="R263"/>
  <c r="R262"/>
  <c r="P263"/>
  <c r="P262"/>
  <c r="BI261"/>
  <c r="BH261"/>
  <c r="BG261"/>
  <c r="BF261"/>
  <c r="T261"/>
  <c r="T260"/>
  <c r="R261"/>
  <c r="R260"/>
  <c r="P261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F137"/>
  <c r="E135"/>
  <c r="F93"/>
  <c r="E91"/>
  <c r="J28"/>
  <c r="E28"/>
  <c r="J140"/>
  <c r="J27"/>
  <c r="J25"/>
  <c r="E25"/>
  <c r="J95"/>
  <c r="J24"/>
  <c r="J22"/>
  <c r="E22"/>
  <c r="F140"/>
  <c r="J21"/>
  <c r="J19"/>
  <c r="E19"/>
  <c r="F95"/>
  <c r="J18"/>
  <c r="J16"/>
  <c r="J137"/>
  <c r="E7"/>
  <c r="E85"/>
  <c i="5" r="J39"/>
  <c r="J38"/>
  <c i="1" r="AY99"/>
  <c i="5" r="J37"/>
  <c i="1" r="AX99"/>
  <c i="5" r="BI378"/>
  <c r="BH378"/>
  <c r="BG378"/>
  <c r="BF378"/>
  <c r="T378"/>
  <c r="T377"/>
  <c r="T376"/>
  <c r="R378"/>
  <c r="R377"/>
  <c r="R376"/>
  <c r="P378"/>
  <c r="P377"/>
  <c r="P376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18"/>
  <c r="BH318"/>
  <c r="BG318"/>
  <c r="BF318"/>
  <c r="T318"/>
  <c r="R318"/>
  <c r="P318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3"/>
  <c r="BH263"/>
  <c r="BG263"/>
  <c r="BF263"/>
  <c r="T263"/>
  <c r="R263"/>
  <c r="P263"/>
  <c r="BI257"/>
  <c r="BH257"/>
  <c r="BG257"/>
  <c r="BF257"/>
  <c r="T257"/>
  <c r="R257"/>
  <c r="P257"/>
  <c r="BI254"/>
  <c r="BH254"/>
  <c r="BG254"/>
  <c r="BF254"/>
  <c r="T254"/>
  <c r="R254"/>
  <c r="P254"/>
  <c r="BI233"/>
  <c r="BH233"/>
  <c r="BG233"/>
  <c r="BF233"/>
  <c r="T233"/>
  <c r="R233"/>
  <c r="P233"/>
  <c r="BI215"/>
  <c r="BH215"/>
  <c r="BG215"/>
  <c r="BF215"/>
  <c r="T215"/>
  <c r="R215"/>
  <c r="P215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T137"/>
  <c r="R138"/>
  <c r="R137"/>
  <c r="P138"/>
  <c r="P137"/>
  <c r="J132"/>
  <c r="J131"/>
  <c r="F131"/>
  <c r="F129"/>
  <c r="E127"/>
  <c r="J94"/>
  <c r="J93"/>
  <c r="F93"/>
  <c r="F91"/>
  <c r="E89"/>
  <c r="J20"/>
  <c r="E20"/>
  <c r="F132"/>
  <c r="J19"/>
  <c r="J14"/>
  <c r="J129"/>
  <c r="E7"/>
  <c r="E123"/>
  <c i="4" r="J39"/>
  <c r="J38"/>
  <c i="1" r="AY98"/>
  <c i="4" r="J37"/>
  <c i="1" r="AX98"/>
  <c i="4"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4"/>
  <c r="BH454"/>
  <c r="BG454"/>
  <c r="BF454"/>
  <c r="T454"/>
  <c r="R454"/>
  <c r="P454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2"/>
  <c r="BH422"/>
  <c r="BG422"/>
  <c r="BF422"/>
  <c r="T422"/>
  <c r="R422"/>
  <c r="P422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5"/>
  <c r="BH405"/>
  <c r="BG405"/>
  <c r="BF405"/>
  <c r="T405"/>
  <c r="R405"/>
  <c r="P405"/>
  <c r="BI404"/>
  <c r="BH404"/>
  <c r="BG404"/>
  <c r="BF404"/>
  <c r="T404"/>
  <c r="R404"/>
  <c r="P404"/>
  <c r="BI398"/>
  <c r="BH398"/>
  <c r="BG398"/>
  <c r="BF398"/>
  <c r="T398"/>
  <c r="R398"/>
  <c r="P398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3"/>
  <c r="BH373"/>
  <c r="BG373"/>
  <c r="BF373"/>
  <c r="T373"/>
  <c r="R373"/>
  <c r="P373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82"/>
  <c r="BH282"/>
  <c r="BG282"/>
  <c r="BF282"/>
  <c r="T282"/>
  <c r="R282"/>
  <c r="P282"/>
  <c r="BI252"/>
  <c r="BH252"/>
  <c r="BG252"/>
  <c r="BF252"/>
  <c r="T252"/>
  <c r="R252"/>
  <c r="P252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40"/>
  <c r="BH140"/>
  <c r="BG140"/>
  <c r="BF140"/>
  <c r="T140"/>
  <c r="R140"/>
  <c r="P140"/>
  <c r="BI137"/>
  <c r="BH137"/>
  <c r="BG137"/>
  <c r="BF137"/>
  <c r="T137"/>
  <c r="R137"/>
  <c r="P137"/>
  <c r="J131"/>
  <c r="J130"/>
  <c r="F130"/>
  <c r="F128"/>
  <c r="E126"/>
  <c r="J94"/>
  <c r="J93"/>
  <c r="F93"/>
  <c r="F91"/>
  <c r="E89"/>
  <c r="J20"/>
  <c r="E20"/>
  <c r="F131"/>
  <c r="J19"/>
  <c r="J14"/>
  <c r="J91"/>
  <c r="E7"/>
  <c r="E122"/>
  <c i="3" r="J39"/>
  <c r="J38"/>
  <c i="1" r="AY97"/>
  <c i="3" r="J37"/>
  <c i="1" r="AX97"/>
  <c i="3" r="BI259"/>
  <c r="BH259"/>
  <c r="BG259"/>
  <c r="BF259"/>
  <c r="T259"/>
  <c r="T258"/>
  <c r="T257"/>
  <c r="R259"/>
  <c r="R258"/>
  <c r="R257"/>
  <c r="P259"/>
  <c r="P258"/>
  <c r="P257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28"/>
  <c r="BH228"/>
  <c r="BG228"/>
  <c r="BF228"/>
  <c r="T228"/>
  <c r="R228"/>
  <c r="P228"/>
  <c r="BI221"/>
  <c r="BH221"/>
  <c r="BG221"/>
  <c r="BF221"/>
  <c r="T221"/>
  <c r="R221"/>
  <c r="P221"/>
  <c r="BI218"/>
  <c r="BH218"/>
  <c r="BG218"/>
  <c r="BF218"/>
  <c r="T218"/>
  <c r="R218"/>
  <c r="P218"/>
  <c r="BI211"/>
  <c r="BH211"/>
  <c r="BG211"/>
  <c r="BF211"/>
  <c r="T211"/>
  <c r="R211"/>
  <c r="P211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T163"/>
  <c r="R164"/>
  <c r="R163"/>
  <c r="P164"/>
  <c r="P163"/>
  <c r="BI161"/>
  <c r="BH161"/>
  <c r="BG161"/>
  <c r="BF161"/>
  <c r="T161"/>
  <c r="T160"/>
  <c r="R161"/>
  <c r="R160"/>
  <c r="P161"/>
  <c r="P160"/>
  <c r="BI159"/>
  <c r="BH159"/>
  <c r="BG159"/>
  <c r="BF159"/>
  <c r="T159"/>
  <c r="R159"/>
  <c r="P159"/>
  <c r="BI157"/>
  <c r="BH157"/>
  <c r="BG157"/>
  <c r="BF157"/>
  <c r="T157"/>
  <c r="R157"/>
  <c r="P157"/>
  <c r="BI153"/>
  <c r="BH153"/>
  <c r="BG153"/>
  <c r="BF153"/>
  <c r="T153"/>
  <c r="R153"/>
  <c r="P153"/>
  <c r="BI147"/>
  <c r="BH147"/>
  <c r="BG147"/>
  <c r="BF147"/>
  <c r="T147"/>
  <c r="R147"/>
  <c r="P147"/>
  <c r="BI146"/>
  <c r="BH146"/>
  <c r="BG146"/>
  <c r="BF146"/>
  <c r="T146"/>
  <c r="R146"/>
  <c r="P146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F125"/>
  <c r="E123"/>
  <c r="F91"/>
  <c r="E89"/>
  <c r="J26"/>
  <c r="E26"/>
  <c r="J94"/>
  <c r="J25"/>
  <c r="J23"/>
  <c r="E23"/>
  <c r="J127"/>
  <c r="J22"/>
  <c r="J20"/>
  <c r="E20"/>
  <c r="F94"/>
  <c r="J19"/>
  <c r="J17"/>
  <c r="E17"/>
  <c r="F93"/>
  <c r="J16"/>
  <c r="J14"/>
  <c r="J91"/>
  <c r="E7"/>
  <c r="E119"/>
  <c i="2" r="J39"/>
  <c r="J38"/>
  <c i="1" r="AY96"/>
  <c i="2" r="J37"/>
  <c i="1" r="AX96"/>
  <c i="2" r="BI4326"/>
  <c r="BH4326"/>
  <c r="BG4326"/>
  <c r="BF4326"/>
  <c r="T4326"/>
  <c r="T4325"/>
  <c r="T4324"/>
  <c r="R4326"/>
  <c r="R4325"/>
  <c r="R4324"/>
  <c r="P4326"/>
  <c r="P4325"/>
  <c r="P4324"/>
  <c r="BI4323"/>
  <c r="BH4323"/>
  <c r="BG4323"/>
  <c r="BF4323"/>
  <c r="T4323"/>
  <c r="T4322"/>
  <c r="R4323"/>
  <c r="R4322"/>
  <c r="P4323"/>
  <c r="P4322"/>
  <c r="BI4321"/>
  <c r="BH4321"/>
  <c r="BG4321"/>
  <c r="BF4321"/>
  <c r="T4321"/>
  <c r="R4321"/>
  <c r="P4321"/>
  <c r="BI4319"/>
  <c r="BH4319"/>
  <c r="BG4319"/>
  <c r="BF4319"/>
  <c r="T4319"/>
  <c r="R4319"/>
  <c r="P4319"/>
  <c r="BI4317"/>
  <c r="BH4317"/>
  <c r="BG4317"/>
  <c r="BF4317"/>
  <c r="T4317"/>
  <c r="R4317"/>
  <c r="P4317"/>
  <c r="BI4315"/>
  <c r="BH4315"/>
  <c r="BG4315"/>
  <c r="BF4315"/>
  <c r="T4315"/>
  <c r="R4315"/>
  <c r="P4315"/>
  <c r="BI4308"/>
  <c r="BH4308"/>
  <c r="BG4308"/>
  <c r="BF4308"/>
  <c r="T4308"/>
  <c r="R4308"/>
  <c r="P4308"/>
  <c r="BI4306"/>
  <c r="BH4306"/>
  <c r="BG4306"/>
  <c r="BF4306"/>
  <c r="T4306"/>
  <c r="R4306"/>
  <c r="P4306"/>
  <c r="BI4293"/>
  <c r="BH4293"/>
  <c r="BG4293"/>
  <c r="BF4293"/>
  <c r="T4293"/>
  <c r="R4293"/>
  <c r="P4293"/>
  <c r="BI4289"/>
  <c r="BH4289"/>
  <c r="BG4289"/>
  <c r="BF4289"/>
  <c r="T4289"/>
  <c r="R4289"/>
  <c r="P4289"/>
  <c r="BI4286"/>
  <c r="BH4286"/>
  <c r="BG4286"/>
  <c r="BF4286"/>
  <c r="T4286"/>
  <c r="R4286"/>
  <c r="P4286"/>
  <c r="BI4283"/>
  <c r="BH4283"/>
  <c r="BG4283"/>
  <c r="BF4283"/>
  <c r="T4283"/>
  <c r="R4283"/>
  <c r="P4283"/>
  <c r="BI4278"/>
  <c r="BH4278"/>
  <c r="BG4278"/>
  <c r="BF4278"/>
  <c r="T4278"/>
  <c r="R4278"/>
  <c r="P4278"/>
  <c r="BI4275"/>
  <c r="BH4275"/>
  <c r="BG4275"/>
  <c r="BF4275"/>
  <c r="T4275"/>
  <c r="R4275"/>
  <c r="P4275"/>
  <c r="BI4272"/>
  <c r="BH4272"/>
  <c r="BG4272"/>
  <c r="BF4272"/>
  <c r="T4272"/>
  <c r="R4272"/>
  <c r="P4272"/>
  <c r="BI4269"/>
  <c r="BH4269"/>
  <c r="BG4269"/>
  <c r="BF4269"/>
  <c r="T4269"/>
  <c r="R4269"/>
  <c r="P4269"/>
  <c r="BI4266"/>
  <c r="BH4266"/>
  <c r="BG4266"/>
  <c r="BF4266"/>
  <c r="T4266"/>
  <c r="R4266"/>
  <c r="P4266"/>
  <c r="BI4263"/>
  <c r="BH4263"/>
  <c r="BG4263"/>
  <c r="BF4263"/>
  <c r="T4263"/>
  <c r="R4263"/>
  <c r="P4263"/>
  <c r="BI4256"/>
  <c r="BH4256"/>
  <c r="BG4256"/>
  <c r="BF4256"/>
  <c r="T4256"/>
  <c r="R4256"/>
  <c r="P4256"/>
  <c r="BI4253"/>
  <c r="BH4253"/>
  <c r="BG4253"/>
  <c r="BF4253"/>
  <c r="T4253"/>
  <c r="R4253"/>
  <c r="P4253"/>
  <c r="BI4247"/>
  <c r="BH4247"/>
  <c r="BG4247"/>
  <c r="BF4247"/>
  <c r="T4247"/>
  <c r="R4247"/>
  <c r="P4247"/>
  <c r="BI4236"/>
  <c r="BH4236"/>
  <c r="BG4236"/>
  <c r="BF4236"/>
  <c r="T4236"/>
  <c r="R4236"/>
  <c r="P4236"/>
  <c r="BI4182"/>
  <c r="BH4182"/>
  <c r="BG4182"/>
  <c r="BF4182"/>
  <c r="T4182"/>
  <c r="R4182"/>
  <c r="P4182"/>
  <c r="BI4178"/>
  <c r="BH4178"/>
  <c r="BG4178"/>
  <c r="BF4178"/>
  <c r="T4178"/>
  <c r="R4178"/>
  <c r="P4178"/>
  <c r="BI4176"/>
  <c r="BH4176"/>
  <c r="BG4176"/>
  <c r="BF4176"/>
  <c r="T4176"/>
  <c r="R4176"/>
  <c r="P4176"/>
  <c r="BI4174"/>
  <c r="BH4174"/>
  <c r="BG4174"/>
  <c r="BF4174"/>
  <c r="T4174"/>
  <c r="R4174"/>
  <c r="P4174"/>
  <c r="BI4172"/>
  <c r="BH4172"/>
  <c r="BG4172"/>
  <c r="BF4172"/>
  <c r="T4172"/>
  <c r="R4172"/>
  <c r="P4172"/>
  <c r="BI4170"/>
  <c r="BH4170"/>
  <c r="BG4170"/>
  <c r="BF4170"/>
  <c r="T4170"/>
  <c r="R4170"/>
  <c r="P4170"/>
  <c r="BI4166"/>
  <c r="BH4166"/>
  <c r="BG4166"/>
  <c r="BF4166"/>
  <c r="T4166"/>
  <c r="R4166"/>
  <c r="P4166"/>
  <c r="BI4153"/>
  <c r="BH4153"/>
  <c r="BG4153"/>
  <c r="BF4153"/>
  <c r="T4153"/>
  <c r="R4153"/>
  <c r="P4153"/>
  <c r="BI4152"/>
  <c r="BH4152"/>
  <c r="BG4152"/>
  <c r="BF4152"/>
  <c r="T4152"/>
  <c r="R4152"/>
  <c r="P4152"/>
  <c r="BI4133"/>
  <c r="BH4133"/>
  <c r="BG4133"/>
  <c r="BF4133"/>
  <c r="T4133"/>
  <c r="R4133"/>
  <c r="P4133"/>
  <c r="BI4131"/>
  <c r="BH4131"/>
  <c r="BG4131"/>
  <c r="BF4131"/>
  <c r="T4131"/>
  <c r="R4131"/>
  <c r="P4131"/>
  <c r="BI4115"/>
  <c r="BH4115"/>
  <c r="BG4115"/>
  <c r="BF4115"/>
  <c r="T4115"/>
  <c r="R4115"/>
  <c r="P4115"/>
  <c r="BI4114"/>
  <c r="BH4114"/>
  <c r="BG4114"/>
  <c r="BF4114"/>
  <c r="T4114"/>
  <c r="R4114"/>
  <c r="P4114"/>
  <c r="BI4112"/>
  <c r="BH4112"/>
  <c r="BG4112"/>
  <c r="BF4112"/>
  <c r="T4112"/>
  <c r="R4112"/>
  <c r="P4112"/>
  <c r="BI4109"/>
  <c r="BH4109"/>
  <c r="BG4109"/>
  <c r="BF4109"/>
  <c r="T4109"/>
  <c r="R4109"/>
  <c r="P4109"/>
  <c r="BI4108"/>
  <c r="BH4108"/>
  <c r="BG4108"/>
  <c r="BF4108"/>
  <c r="T4108"/>
  <c r="R4108"/>
  <c r="P4108"/>
  <c r="BI4106"/>
  <c r="BH4106"/>
  <c r="BG4106"/>
  <c r="BF4106"/>
  <c r="T4106"/>
  <c r="R4106"/>
  <c r="P4106"/>
  <c r="BI4090"/>
  <c r="BH4090"/>
  <c r="BG4090"/>
  <c r="BF4090"/>
  <c r="T4090"/>
  <c r="R4090"/>
  <c r="P4090"/>
  <c r="BI4089"/>
  <c r="BH4089"/>
  <c r="BG4089"/>
  <c r="BF4089"/>
  <c r="T4089"/>
  <c r="R4089"/>
  <c r="P4089"/>
  <c r="BI4084"/>
  <c r="BH4084"/>
  <c r="BG4084"/>
  <c r="BF4084"/>
  <c r="T4084"/>
  <c r="R4084"/>
  <c r="P4084"/>
  <c r="BI4075"/>
  <c r="BH4075"/>
  <c r="BG4075"/>
  <c r="BF4075"/>
  <c r="T4075"/>
  <c r="R4075"/>
  <c r="P4075"/>
  <c r="BI4060"/>
  <c r="BH4060"/>
  <c r="BG4060"/>
  <c r="BF4060"/>
  <c r="T4060"/>
  <c r="R4060"/>
  <c r="P4060"/>
  <c r="BI4056"/>
  <c r="BH4056"/>
  <c r="BG4056"/>
  <c r="BF4056"/>
  <c r="T4056"/>
  <c r="R4056"/>
  <c r="P4056"/>
  <c r="BI4052"/>
  <c r="BH4052"/>
  <c r="BG4052"/>
  <c r="BF4052"/>
  <c r="T4052"/>
  <c r="R4052"/>
  <c r="P4052"/>
  <c r="BI4028"/>
  <c r="BH4028"/>
  <c r="BG4028"/>
  <c r="BF4028"/>
  <c r="T4028"/>
  <c r="R4028"/>
  <c r="P4028"/>
  <c r="BI4003"/>
  <c r="BH4003"/>
  <c r="BG4003"/>
  <c r="BF4003"/>
  <c r="T4003"/>
  <c r="R4003"/>
  <c r="P4003"/>
  <c r="BI4002"/>
  <c r="BH4002"/>
  <c r="BG4002"/>
  <c r="BF4002"/>
  <c r="T4002"/>
  <c r="R4002"/>
  <c r="P4002"/>
  <c r="BI3977"/>
  <c r="BH3977"/>
  <c r="BG3977"/>
  <c r="BF3977"/>
  <c r="T3977"/>
  <c r="R3977"/>
  <c r="P3977"/>
  <c r="BI3962"/>
  <c r="BH3962"/>
  <c r="BG3962"/>
  <c r="BF3962"/>
  <c r="T3962"/>
  <c r="R3962"/>
  <c r="P3962"/>
  <c r="BI3961"/>
  <c r="BH3961"/>
  <c r="BG3961"/>
  <c r="BF3961"/>
  <c r="T3961"/>
  <c r="R3961"/>
  <c r="P3961"/>
  <c r="BI3960"/>
  <c r="BH3960"/>
  <c r="BG3960"/>
  <c r="BF3960"/>
  <c r="T3960"/>
  <c r="R3960"/>
  <c r="P3960"/>
  <c r="BI3958"/>
  <c r="BH3958"/>
  <c r="BG3958"/>
  <c r="BF3958"/>
  <c r="T3958"/>
  <c r="R3958"/>
  <c r="P3958"/>
  <c r="BI3913"/>
  <c r="BH3913"/>
  <c r="BG3913"/>
  <c r="BF3913"/>
  <c r="T3913"/>
  <c r="R3913"/>
  <c r="P3913"/>
  <c r="BI3911"/>
  <c r="BH3911"/>
  <c r="BG3911"/>
  <c r="BF3911"/>
  <c r="T3911"/>
  <c r="R3911"/>
  <c r="P3911"/>
  <c r="BI3906"/>
  <c r="BH3906"/>
  <c r="BG3906"/>
  <c r="BF3906"/>
  <c r="T3906"/>
  <c r="R3906"/>
  <c r="P3906"/>
  <c r="BI3896"/>
  <c r="BH3896"/>
  <c r="BG3896"/>
  <c r="BF3896"/>
  <c r="T3896"/>
  <c r="R3896"/>
  <c r="P3896"/>
  <c r="BI3891"/>
  <c r="BH3891"/>
  <c r="BG3891"/>
  <c r="BF3891"/>
  <c r="T3891"/>
  <c r="R3891"/>
  <c r="P3891"/>
  <c r="BI3890"/>
  <c r="BH3890"/>
  <c r="BG3890"/>
  <c r="BF3890"/>
  <c r="T3890"/>
  <c r="R3890"/>
  <c r="P3890"/>
  <c r="BI3889"/>
  <c r="BH3889"/>
  <c r="BG3889"/>
  <c r="BF3889"/>
  <c r="T3889"/>
  <c r="R3889"/>
  <c r="P3889"/>
  <c r="BI3876"/>
  <c r="BH3876"/>
  <c r="BG3876"/>
  <c r="BF3876"/>
  <c r="T3876"/>
  <c r="R3876"/>
  <c r="P3876"/>
  <c r="BI3830"/>
  <c r="BH3830"/>
  <c r="BG3830"/>
  <c r="BF3830"/>
  <c r="T3830"/>
  <c r="R3830"/>
  <c r="P3830"/>
  <c r="BI3774"/>
  <c r="BH3774"/>
  <c r="BG3774"/>
  <c r="BF3774"/>
  <c r="T3774"/>
  <c r="R3774"/>
  <c r="P3774"/>
  <c r="BI3769"/>
  <c r="BH3769"/>
  <c r="BG3769"/>
  <c r="BF3769"/>
  <c r="T3769"/>
  <c r="R3769"/>
  <c r="P3769"/>
  <c r="BI3715"/>
  <c r="BH3715"/>
  <c r="BG3715"/>
  <c r="BF3715"/>
  <c r="T3715"/>
  <c r="R3715"/>
  <c r="P3715"/>
  <c r="BI3714"/>
  <c r="BH3714"/>
  <c r="BG3714"/>
  <c r="BF3714"/>
  <c r="T3714"/>
  <c r="R3714"/>
  <c r="P3714"/>
  <c r="BI3658"/>
  <c r="BH3658"/>
  <c r="BG3658"/>
  <c r="BF3658"/>
  <c r="T3658"/>
  <c r="R3658"/>
  <c r="P3658"/>
  <c r="BI3655"/>
  <c r="BH3655"/>
  <c r="BG3655"/>
  <c r="BF3655"/>
  <c r="T3655"/>
  <c r="R3655"/>
  <c r="P3655"/>
  <c r="BI3650"/>
  <c r="BH3650"/>
  <c r="BG3650"/>
  <c r="BF3650"/>
  <c r="T3650"/>
  <c r="R3650"/>
  <c r="P3650"/>
  <c r="BI3648"/>
  <c r="BH3648"/>
  <c r="BG3648"/>
  <c r="BF3648"/>
  <c r="T3648"/>
  <c r="R3648"/>
  <c r="P3648"/>
  <c r="BI3646"/>
  <c r="BH3646"/>
  <c r="BG3646"/>
  <c r="BF3646"/>
  <c r="T3646"/>
  <c r="R3646"/>
  <c r="P3646"/>
  <c r="BI3644"/>
  <c r="BH3644"/>
  <c r="BG3644"/>
  <c r="BF3644"/>
  <c r="T3644"/>
  <c r="R3644"/>
  <c r="P3644"/>
  <c r="BI3641"/>
  <c r="BH3641"/>
  <c r="BG3641"/>
  <c r="BF3641"/>
  <c r="T3641"/>
  <c r="R3641"/>
  <c r="P3641"/>
  <c r="BI3638"/>
  <c r="BH3638"/>
  <c r="BG3638"/>
  <c r="BF3638"/>
  <c r="T3638"/>
  <c r="R3638"/>
  <c r="P3638"/>
  <c r="BI3634"/>
  <c r="BH3634"/>
  <c r="BG3634"/>
  <c r="BF3634"/>
  <c r="T3634"/>
  <c r="R3634"/>
  <c r="P3634"/>
  <c r="BI3632"/>
  <c r="BH3632"/>
  <c r="BG3632"/>
  <c r="BF3632"/>
  <c r="T3632"/>
  <c r="R3632"/>
  <c r="P3632"/>
  <c r="BI3628"/>
  <c r="BH3628"/>
  <c r="BG3628"/>
  <c r="BF3628"/>
  <c r="T3628"/>
  <c r="R3628"/>
  <c r="P3628"/>
  <c r="BI3624"/>
  <c r="BH3624"/>
  <c r="BG3624"/>
  <c r="BF3624"/>
  <c r="T3624"/>
  <c r="R3624"/>
  <c r="P3624"/>
  <c r="BI3622"/>
  <c r="BH3622"/>
  <c r="BG3622"/>
  <c r="BF3622"/>
  <c r="T3622"/>
  <c r="R3622"/>
  <c r="P3622"/>
  <c r="BI3620"/>
  <c r="BH3620"/>
  <c r="BG3620"/>
  <c r="BF3620"/>
  <c r="T3620"/>
  <c r="R3620"/>
  <c r="P3620"/>
  <c r="BI3618"/>
  <c r="BH3618"/>
  <c r="BG3618"/>
  <c r="BF3618"/>
  <c r="T3618"/>
  <c r="R3618"/>
  <c r="P3618"/>
  <c r="BI3617"/>
  <c r="BH3617"/>
  <c r="BG3617"/>
  <c r="BF3617"/>
  <c r="T3617"/>
  <c r="R3617"/>
  <c r="P3617"/>
  <c r="BI3612"/>
  <c r="BH3612"/>
  <c r="BG3612"/>
  <c r="BF3612"/>
  <c r="T3612"/>
  <c r="R3612"/>
  <c r="P3612"/>
  <c r="BI3607"/>
  <c r="BH3607"/>
  <c r="BG3607"/>
  <c r="BF3607"/>
  <c r="T3607"/>
  <c r="R3607"/>
  <c r="P3607"/>
  <c r="BI3605"/>
  <c r="BH3605"/>
  <c r="BG3605"/>
  <c r="BF3605"/>
  <c r="T3605"/>
  <c r="R3605"/>
  <c r="P3605"/>
  <c r="BI3603"/>
  <c r="BH3603"/>
  <c r="BG3603"/>
  <c r="BF3603"/>
  <c r="T3603"/>
  <c r="R3603"/>
  <c r="P3603"/>
  <c r="BI3597"/>
  <c r="BH3597"/>
  <c r="BG3597"/>
  <c r="BF3597"/>
  <c r="T3597"/>
  <c r="R3597"/>
  <c r="P3597"/>
  <c r="BI3595"/>
  <c r="BH3595"/>
  <c r="BG3595"/>
  <c r="BF3595"/>
  <c r="T3595"/>
  <c r="R3595"/>
  <c r="P3595"/>
  <c r="BI3593"/>
  <c r="BH3593"/>
  <c r="BG3593"/>
  <c r="BF3593"/>
  <c r="T3593"/>
  <c r="R3593"/>
  <c r="P3593"/>
  <c r="BI3591"/>
  <c r="BH3591"/>
  <c r="BG3591"/>
  <c r="BF3591"/>
  <c r="T3591"/>
  <c r="R3591"/>
  <c r="P3591"/>
  <c r="BI3590"/>
  <c r="BH3590"/>
  <c r="BG3590"/>
  <c r="BF3590"/>
  <c r="T3590"/>
  <c r="R3590"/>
  <c r="P3590"/>
  <c r="BI3588"/>
  <c r="BH3588"/>
  <c r="BG3588"/>
  <c r="BF3588"/>
  <c r="T3588"/>
  <c r="R3588"/>
  <c r="P3588"/>
  <c r="BI3586"/>
  <c r="BH3586"/>
  <c r="BG3586"/>
  <c r="BF3586"/>
  <c r="T3586"/>
  <c r="R3586"/>
  <c r="P3586"/>
  <c r="BI3584"/>
  <c r="BH3584"/>
  <c r="BG3584"/>
  <c r="BF3584"/>
  <c r="T3584"/>
  <c r="R3584"/>
  <c r="P3584"/>
  <c r="BI3582"/>
  <c r="BH3582"/>
  <c r="BG3582"/>
  <c r="BF3582"/>
  <c r="T3582"/>
  <c r="R3582"/>
  <c r="P3582"/>
  <c r="BI3578"/>
  <c r="BH3578"/>
  <c r="BG3578"/>
  <c r="BF3578"/>
  <c r="T3578"/>
  <c r="R3578"/>
  <c r="P3578"/>
  <c r="BI3576"/>
  <c r="BH3576"/>
  <c r="BG3576"/>
  <c r="BF3576"/>
  <c r="T3576"/>
  <c r="R3576"/>
  <c r="P3576"/>
  <c r="BI3574"/>
  <c r="BH3574"/>
  <c r="BG3574"/>
  <c r="BF3574"/>
  <c r="T3574"/>
  <c r="R3574"/>
  <c r="P3574"/>
  <c r="BI3571"/>
  <c r="BH3571"/>
  <c r="BG3571"/>
  <c r="BF3571"/>
  <c r="T3571"/>
  <c r="R3571"/>
  <c r="P3571"/>
  <c r="BI3568"/>
  <c r="BH3568"/>
  <c r="BG3568"/>
  <c r="BF3568"/>
  <c r="T3568"/>
  <c r="R3568"/>
  <c r="P3568"/>
  <c r="BI3565"/>
  <c r="BH3565"/>
  <c r="BG3565"/>
  <c r="BF3565"/>
  <c r="T3565"/>
  <c r="R3565"/>
  <c r="P3565"/>
  <c r="BI3562"/>
  <c r="BH3562"/>
  <c r="BG3562"/>
  <c r="BF3562"/>
  <c r="T3562"/>
  <c r="R3562"/>
  <c r="P3562"/>
  <c r="BI3555"/>
  <c r="BH3555"/>
  <c r="BG3555"/>
  <c r="BF3555"/>
  <c r="T3555"/>
  <c r="R3555"/>
  <c r="P3555"/>
  <c r="BI3552"/>
  <c r="BH3552"/>
  <c r="BG3552"/>
  <c r="BF3552"/>
  <c r="T3552"/>
  <c r="R3552"/>
  <c r="P3552"/>
  <c r="BI3549"/>
  <c r="BH3549"/>
  <c r="BG3549"/>
  <c r="BF3549"/>
  <c r="T3549"/>
  <c r="R3549"/>
  <c r="P3549"/>
  <c r="BI3546"/>
  <c r="BH3546"/>
  <c r="BG3546"/>
  <c r="BF3546"/>
  <c r="T3546"/>
  <c r="R3546"/>
  <c r="P3546"/>
  <c r="BI3540"/>
  <c r="BH3540"/>
  <c r="BG3540"/>
  <c r="BF3540"/>
  <c r="T3540"/>
  <c r="R3540"/>
  <c r="P3540"/>
  <c r="BI3538"/>
  <c r="BH3538"/>
  <c r="BG3538"/>
  <c r="BF3538"/>
  <c r="T3538"/>
  <c r="R3538"/>
  <c r="P3538"/>
  <c r="BI3533"/>
  <c r="BH3533"/>
  <c r="BG3533"/>
  <c r="BF3533"/>
  <c r="T3533"/>
  <c r="R3533"/>
  <c r="P3533"/>
  <c r="BI3527"/>
  <c r="BH3527"/>
  <c r="BG3527"/>
  <c r="BF3527"/>
  <c r="T3527"/>
  <c r="R3527"/>
  <c r="P3527"/>
  <c r="BI3496"/>
  <c r="BH3496"/>
  <c r="BG3496"/>
  <c r="BF3496"/>
  <c r="T3496"/>
  <c r="R3496"/>
  <c r="P3496"/>
  <c r="BI3470"/>
  <c r="BH3470"/>
  <c r="BG3470"/>
  <c r="BF3470"/>
  <c r="T3470"/>
  <c r="R3470"/>
  <c r="P3470"/>
  <c r="BI3452"/>
  <c r="BH3452"/>
  <c r="BG3452"/>
  <c r="BF3452"/>
  <c r="T3452"/>
  <c r="R3452"/>
  <c r="P3452"/>
  <c r="BI3444"/>
  <c r="BH3444"/>
  <c r="BG3444"/>
  <c r="BF3444"/>
  <c r="T3444"/>
  <c r="R3444"/>
  <c r="P3444"/>
  <c r="BI3436"/>
  <c r="BH3436"/>
  <c r="BG3436"/>
  <c r="BF3436"/>
  <c r="T3436"/>
  <c r="R3436"/>
  <c r="P3436"/>
  <c r="BI3428"/>
  <c r="BH3428"/>
  <c r="BG3428"/>
  <c r="BF3428"/>
  <c r="T3428"/>
  <c r="R3428"/>
  <c r="P3428"/>
  <c r="BI3410"/>
  <c r="BH3410"/>
  <c r="BG3410"/>
  <c r="BF3410"/>
  <c r="T3410"/>
  <c r="R3410"/>
  <c r="P3410"/>
  <c r="BI3408"/>
  <c r="BH3408"/>
  <c r="BG3408"/>
  <c r="BF3408"/>
  <c r="T3408"/>
  <c r="R3408"/>
  <c r="P3408"/>
  <c r="BI3406"/>
  <c r="BH3406"/>
  <c r="BG3406"/>
  <c r="BF3406"/>
  <c r="T3406"/>
  <c r="R3406"/>
  <c r="P3406"/>
  <c r="BI3404"/>
  <c r="BH3404"/>
  <c r="BG3404"/>
  <c r="BF3404"/>
  <c r="T3404"/>
  <c r="R3404"/>
  <c r="P3404"/>
  <c r="BI3402"/>
  <c r="BH3402"/>
  <c r="BG3402"/>
  <c r="BF3402"/>
  <c r="T3402"/>
  <c r="R3402"/>
  <c r="P3402"/>
  <c r="BI3398"/>
  <c r="BH3398"/>
  <c r="BG3398"/>
  <c r="BF3398"/>
  <c r="T3398"/>
  <c r="R3398"/>
  <c r="P3398"/>
  <c r="BI3390"/>
  <c r="BH3390"/>
  <c r="BG3390"/>
  <c r="BF3390"/>
  <c r="T3390"/>
  <c r="R3390"/>
  <c r="P3390"/>
  <c r="BI3385"/>
  <c r="BH3385"/>
  <c r="BG3385"/>
  <c r="BF3385"/>
  <c r="T3385"/>
  <c r="R3385"/>
  <c r="P3385"/>
  <c r="BI3380"/>
  <c r="BH3380"/>
  <c r="BG3380"/>
  <c r="BF3380"/>
  <c r="T3380"/>
  <c r="R3380"/>
  <c r="P3380"/>
  <c r="BI3377"/>
  <c r="BH3377"/>
  <c r="BG3377"/>
  <c r="BF3377"/>
  <c r="T3377"/>
  <c r="R3377"/>
  <c r="P3377"/>
  <c r="BI3374"/>
  <c r="BH3374"/>
  <c r="BG3374"/>
  <c r="BF3374"/>
  <c r="T3374"/>
  <c r="R3374"/>
  <c r="P3374"/>
  <c r="BI3373"/>
  <c r="BH3373"/>
  <c r="BG3373"/>
  <c r="BF3373"/>
  <c r="T3373"/>
  <c r="R3373"/>
  <c r="P3373"/>
  <c r="BI3372"/>
  <c r="BH3372"/>
  <c r="BG3372"/>
  <c r="BF3372"/>
  <c r="T3372"/>
  <c r="R3372"/>
  <c r="P3372"/>
  <c r="BI3371"/>
  <c r="BH3371"/>
  <c r="BG3371"/>
  <c r="BF3371"/>
  <c r="T3371"/>
  <c r="R3371"/>
  <c r="P3371"/>
  <c r="BI3370"/>
  <c r="BH3370"/>
  <c r="BG3370"/>
  <c r="BF3370"/>
  <c r="T3370"/>
  <c r="R3370"/>
  <c r="P3370"/>
  <c r="BI3367"/>
  <c r="BH3367"/>
  <c r="BG3367"/>
  <c r="BF3367"/>
  <c r="T3367"/>
  <c r="R3367"/>
  <c r="P3367"/>
  <c r="BI3364"/>
  <c r="BH3364"/>
  <c r="BG3364"/>
  <c r="BF3364"/>
  <c r="T3364"/>
  <c r="R3364"/>
  <c r="P3364"/>
  <c r="BI3359"/>
  <c r="BH3359"/>
  <c r="BG3359"/>
  <c r="BF3359"/>
  <c r="T3359"/>
  <c r="R3359"/>
  <c r="P3359"/>
  <c r="BI3358"/>
  <c r="BH3358"/>
  <c r="BG3358"/>
  <c r="BF3358"/>
  <c r="T3358"/>
  <c r="R3358"/>
  <c r="P3358"/>
  <c r="BI3357"/>
  <c r="BH3357"/>
  <c r="BG3357"/>
  <c r="BF3357"/>
  <c r="T3357"/>
  <c r="R3357"/>
  <c r="P3357"/>
  <c r="BI3356"/>
  <c r="BH3356"/>
  <c r="BG3356"/>
  <c r="BF3356"/>
  <c r="T3356"/>
  <c r="R3356"/>
  <c r="P3356"/>
  <c r="BI3355"/>
  <c r="BH3355"/>
  <c r="BG3355"/>
  <c r="BF3355"/>
  <c r="T3355"/>
  <c r="R3355"/>
  <c r="P3355"/>
  <c r="BI3350"/>
  <c r="BH3350"/>
  <c r="BG3350"/>
  <c r="BF3350"/>
  <c r="T3350"/>
  <c r="R3350"/>
  <c r="P3350"/>
  <c r="BI3345"/>
  <c r="BH3345"/>
  <c r="BG3345"/>
  <c r="BF3345"/>
  <c r="T3345"/>
  <c r="R3345"/>
  <c r="P3345"/>
  <c r="BI3344"/>
  <c r="BH3344"/>
  <c r="BG3344"/>
  <c r="BF3344"/>
  <c r="T3344"/>
  <c r="R3344"/>
  <c r="P3344"/>
  <c r="BI3343"/>
  <c r="BH3343"/>
  <c r="BG3343"/>
  <c r="BF3343"/>
  <c r="T3343"/>
  <c r="R3343"/>
  <c r="P3343"/>
  <c r="BI3342"/>
  <c r="BH3342"/>
  <c r="BG3342"/>
  <c r="BF3342"/>
  <c r="T3342"/>
  <c r="R3342"/>
  <c r="P3342"/>
  <c r="BI3339"/>
  <c r="BH3339"/>
  <c r="BG3339"/>
  <c r="BF3339"/>
  <c r="T3339"/>
  <c r="R3339"/>
  <c r="P3339"/>
  <c r="BI3336"/>
  <c r="BH3336"/>
  <c r="BG3336"/>
  <c r="BF3336"/>
  <c r="T3336"/>
  <c r="R3336"/>
  <c r="P3336"/>
  <c r="BI3333"/>
  <c r="BH3333"/>
  <c r="BG3333"/>
  <c r="BF3333"/>
  <c r="T3333"/>
  <c r="R3333"/>
  <c r="P3333"/>
  <c r="BI3319"/>
  <c r="BH3319"/>
  <c r="BG3319"/>
  <c r="BF3319"/>
  <c r="T3319"/>
  <c r="R3319"/>
  <c r="P3319"/>
  <c r="BI3318"/>
  <c r="BH3318"/>
  <c r="BG3318"/>
  <c r="BF3318"/>
  <c r="T3318"/>
  <c r="R3318"/>
  <c r="P3318"/>
  <c r="BI3317"/>
  <c r="BH3317"/>
  <c r="BG3317"/>
  <c r="BF3317"/>
  <c r="T3317"/>
  <c r="R3317"/>
  <c r="P3317"/>
  <c r="BI3316"/>
  <c r="BH3316"/>
  <c r="BG3316"/>
  <c r="BF3316"/>
  <c r="T3316"/>
  <c r="R3316"/>
  <c r="P3316"/>
  <c r="BI3315"/>
  <c r="BH3315"/>
  <c r="BG3315"/>
  <c r="BF3315"/>
  <c r="T3315"/>
  <c r="R3315"/>
  <c r="P3315"/>
  <c r="BI3314"/>
  <c r="BH3314"/>
  <c r="BG3314"/>
  <c r="BF3314"/>
  <c r="T3314"/>
  <c r="R3314"/>
  <c r="P3314"/>
  <c r="BI3313"/>
  <c r="BH3313"/>
  <c r="BG3313"/>
  <c r="BF3313"/>
  <c r="T3313"/>
  <c r="R3313"/>
  <c r="P3313"/>
  <c r="BI3312"/>
  <c r="BH3312"/>
  <c r="BG3312"/>
  <c r="BF3312"/>
  <c r="T3312"/>
  <c r="R3312"/>
  <c r="P3312"/>
  <c r="BI3309"/>
  <c r="BH3309"/>
  <c r="BG3309"/>
  <c r="BF3309"/>
  <c r="T3309"/>
  <c r="R3309"/>
  <c r="P3309"/>
  <c r="BI3304"/>
  <c r="BH3304"/>
  <c r="BG3304"/>
  <c r="BF3304"/>
  <c r="T3304"/>
  <c r="R3304"/>
  <c r="P3304"/>
  <c r="BI3301"/>
  <c r="BH3301"/>
  <c r="BG3301"/>
  <c r="BF3301"/>
  <c r="T3301"/>
  <c r="R3301"/>
  <c r="P3301"/>
  <c r="BI3295"/>
  <c r="BH3295"/>
  <c r="BG3295"/>
  <c r="BF3295"/>
  <c r="T3295"/>
  <c r="R3295"/>
  <c r="P3295"/>
  <c r="BI3294"/>
  <c r="BH3294"/>
  <c r="BG3294"/>
  <c r="BF3294"/>
  <c r="T3294"/>
  <c r="R3294"/>
  <c r="P3294"/>
  <c r="BI3292"/>
  <c r="BH3292"/>
  <c r="BG3292"/>
  <c r="BF3292"/>
  <c r="T3292"/>
  <c r="R3292"/>
  <c r="P3292"/>
  <c r="BI3290"/>
  <c r="BH3290"/>
  <c r="BG3290"/>
  <c r="BF3290"/>
  <c r="T3290"/>
  <c r="R3290"/>
  <c r="P3290"/>
  <c r="BI3288"/>
  <c r="BH3288"/>
  <c r="BG3288"/>
  <c r="BF3288"/>
  <c r="T3288"/>
  <c r="R3288"/>
  <c r="P3288"/>
  <c r="BI3286"/>
  <c r="BH3286"/>
  <c r="BG3286"/>
  <c r="BF3286"/>
  <c r="T3286"/>
  <c r="R3286"/>
  <c r="P3286"/>
  <c r="BI3284"/>
  <c r="BH3284"/>
  <c r="BG3284"/>
  <c r="BF3284"/>
  <c r="T3284"/>
  <c r="R3284"/>
  <c r="P3284"/>
  <c r="BI3282"/>
  <c r="BH3282"/>
  <c r="BG3282"/>
  <c r="BF3282"/>
  <c r="T3282"/>
  <c r="R3282"/>
  <c r="P3282"/>
  <c r="BI3280"/>
  <c r="BH3280"/>
  <c r="BG3280"/>
  <c r="BF3280"/>
  <c r="T3280"/>
  <c r="R3280"/>
  <c r="P3280"/>
  <c r="BI3278"/>
  <c r="BH3278"/>
  <c r="BG3278"/>
  <c r="BF3278"/>
  <c r="T3278"/>
  <c r="R3278"/>
  <c r="P3278"/>
  <c r="BI3276"/>
  <c r="BH3276"/>
  <c r="BG3276"/>
  <c r="BF3276"/>
  <c r="T3276"/>
  <c r="R3276"/>
  <c r="P3276"/>
  <c r="BI3274"/>
  <c r="BH3274"/>
  <c r="BG3274"/>
  <c r="BF3274"/>
  <c r="T3274"/>
  <c r="R3274"/>
  <c r="P3274"/>
  <c r="BI3272"/>
  <c r="BH3272"/>
  <c r="BG3272"/>
  <c r="BF3272"/>
  <c r="T3272"/>
  <c r="R3272"/>
  <c r="P3272"/>
  <c r="BI3270"/>
  <c r="BH3270"/>
  <c r="BG3270"/>
  <c r="BF3270"/>
  <c r="T3270"/>
  <c r="R3270"/>
  <c r="P3270"/>
  <c r="BI3268"/>
  <c r="BH3268"/>
  <c r="BG3268"/>
  <c r="BF3268"/>
  <c r="T3268"/>
  <c r="R3268"/>
  <c r="P3268"/>
  <c r="BI3265"/>
  <c r="BH3265"/>
  <c r="BG3265"/>
  <c r="BF3265"/>
  <c r="T3265"/>
  <c r="R3265"/>
  <c r="P3265"/>
  <c r="BI3262"/>
  <c r="BH3262"/>
  <c r="BG3262"/>
  <c r="BF3262"/>
  <c r="T3262"/>
  <c r="R3262"/>
  <c r="P3262"/>
  <c r="BI3259"/>
  <c r="BH3259"/>
  <c r="BG3259"/>
  <c r="BF3259"/>
  <c r="T3259"/>
  <c r="R3259"/>
  <c r="P3259"/>
  <c r="BI3256"/>
  <c r="BH3256"/>
  <c r="BG3256"/>
  <c r="BF3256"/>
  <c r="T3256"/>
  <c r="R3256"/>
  <c r="P3256"/>
  <c r="BI3253"/>
  <c r="BH3253"/>
  <c r="BG3253"/>
  <c r="BF3253"/>
  <c r="T3253"/>
  <c r="R3253"/>
  <c r="P3253"/>
  <c r="BI3249"/>
  <c r="BH3249"/>
  <c r="BG3249"/>
  <c r="BF3249"/>
  <c r="T3249"/>
  <c r="R3249"/>
  <c r="P3249"/>
  <c r="BI3248"/>
  <c r="BH3248"/>
  <c r="BG3248"/>
  <c r="BF3248"/>
  <c r="T3248"/>
  <c r="R3248"/>
  <c r="P3248"/>
  <c r="BI3247"/>
  <c r="BH3247"/>
  <c r="BG3247"/>
  <c r="BF3247"/>
  <c r="T3247"/>
  <c r="R3247"/>
  <c r="P3247"/>
  <c r="BI3234"/>
  <c r="BH3234"/>
  <c r="BG3234"/>
  <c r="BF3234"/>
  <c r="T3234"/>
  <c r="R3234"/>
  <c r="P3234"/>
  <c r="BI3229"/>
  <c r="BH3229"/>
  <c r="BG3229"/>
  <c r="BF3229"/>
  <c r="T3229"/>
  <c r="R3229"/>
  <c r="P3229"/>
  <c r="BI3225"/>
  <c r="BH3225"/>
  <c r="BG3225"/>
  <c r="BF3225"/>
  <c r="T3225"/>
  <c r="R3225"/>
  <c r="P3225"/>
  <c r="BI3219"/>
  <c r="BH3219"/>
  <c r="BG3219"/>
  <c r="BF3219"/>
  <c r="T3219"/>
  <c r="R3219"/>
  <c r="P3219"/>
  <c r="BI3217"/>
  <c r="BH3217"/>
  <c r="BG3217"/>
  <c r="BF3217"/>
  <c r="T3217"/>
  <c r="R3217"/>
  <c r="P3217"/>
  <c r="BI3215"/>
  <c r="BH3215"/>
  <c r="BG3215"/>
  <c r="BF3215"/>
  <c r="T3215"/>
  <c r="R3215"/>
  <c r="P3215"/>
  <c r="BI3210"/>
  <c r="BH3210"/>
  <c r="BG3210"/>
  <c r="BF3210"/>
  <c r="T3210"/>
  <c r="R3210"/>
  <c r="P3210"/>
  <c r="BI3209"/>
  <c r="BH3209"/>
  <c r="BG3209"/>
  <c r="BF3209"/>
  <c r="T3209"/>
  <c r="R3209"/>
  <c r="P3209"/>
  <c r="BI3207"/>
  <c r="BH3207"/>
  <c r="BG3207"/>
  <c r="BF3207"/>
  <c r="T3207"/>
  <c r="R3207"/>
  <c r="P3207"/>
  <c r="BI3205"/>
  <c r="BH3205"/>
  <c r="BG3205"/>
  <c r="BF3205"/>
  <c r="T3205"/>
  <c r="R3205"/>
  <c r="P3205"/>
  <c r="BI3203"/>
  <c r="BH3203"/>
  <c r="BG3203"/>
  <c r="BF3203"/>
  <c r="T3203"/>
  <c r="R3203"/>
  <c r="P3203"/>
  <c r="BI3194"/>
  <c r="BH3194"/>
  <c r="BG3194"/>
  <c r="BF3194"/>
  <c r="T3194"/>
  <c r="R3194"/>
  <c r="P3194"/>
  <c r="BI3192"/>
  <c r="BH3192"/>
  <c r="BG3192"/>
  <c r="BF3192"/>
  <c r="T3192"/>
  <c r="R3192"/>
  <c r="P3192"/>
  <c r="BI3188"/>
  <c r="BH3188"/>
  <c r="BG3188"/>
  <c r="BF3188"/>
  <c r="T3188"/>
  <c r="R3188"/>
  <c r="P3188"/>
  <c r="BI3187"/>
  <c r="BH3187"/>
  <c r="BG3187"/>
  <c r="BF3187"/>
  <c r="T3187"/>
  <c r="R3187"/>
  <c r="P3187"/>
  <c r="BI3185"/>
  <c r="BH3185"/>
  <c r="BG3185"/>
  <c r="BF3185"/>
  <c r="T3185"/>
  <c r="R3185"/>
  <c r="P3185"/>
  <c r="BI3184"/>
  <c r="BH3184"/>
  <c r="BG3184"/>
  <c r="BF3184"/>
  <c r="T3184"/>
  <c r="R3184"/>
  <c r="P3184"/>
  <c r="BI3183"/>
  <c r="BH3183"/>
  <c r="BG3183"/>
  <c r="BF3183"/>
  <c r="T3183"/>
  <c r="R3183"/>
  <c r="P3183"/>
  <c r="BI3181"/>
  <c r="BH3181"/>
  <c r="BG3181"/>
  <c r="BF3181"/>
  <c r="T3181"/>
  <c r="R3181"/>
  <c r="P3181"/>
  <c r="BI3179"/>
  <c r="BH3179"/>
  <c r="BG3179"/>
  <c r="BF3179"/>
  <c r="T3179"/>
  <c r="R3179"/>
  <c r="P3179"/>
  <c r="BI3177"/>
  <c r="BH3177"/>
  <c r="BG3177"/>
  <c r="BF3177"/>
  <c r="T3177"/>
  <c r="R3177"/>
  <c r="P3177"/>
  <c r="BI3175"/>
  <c r="BH3175"/>
  <c r="BG3175"/>
  <c r="BF3175"/>
  <c r="T3175"/>
  <c r="R3175"/>
  <c r="P3175"/>
  <c r="BI3173"/>
  <c r="BH3173"/>
  <c r="BG3173"/>
  <c r="BF3173"/>
  <c r="T3173"/>
  <c r="R3173"/>
  <c r="P3173"/>
  <c r="BI3172"/>
  <c r="BH3172"/>
  <c r="BG3172"/>
  <c r="BF3172"/>
  <c r="T3172"/>
  <c r="R3172"/>
  <c r="P3172"/>
  <c r="BI3169"/>
  <c r="BH3169"/>
  <c r="BG3169"/>
  <c r="BF3169"/>
  <c r="T3169"/>
  <c r="R3169"/>
  <c r="P3169"/>
  <c r="BI3167"/>
  <c r="BH3167"/>
  <c r="BG3167"/>
  <c r="BF3167"/>
  <c r="T3167"/>
  <c r="R3167"/>
  <c r="P3167"/>
  <c r="BI3165"/>
  <c r="BH3165"/>
  <c r="BG3165"/>
  <c r="BF3165"/>
  <c r="T3165"/>
  <c r="R3165"/>
  <c r="P3165"/>
  <c r="BI3163"/>
  <c r="BH3163"/>
  <c r="BG3163"/>
  <c r="BF3163"/>
  <c r="T3163"/>
  <c r="R3163"/>
  <c r="P3163"/>
  <c r="BI3161"/>
  <c r="BH3161"/>
  <c r="BG3161"/>
  <c r="BF3161"/>
  <c r="T3161"/>
  <c r="R3161"/>
  <c r="P3161"/>
  <c r="BI3159"/>
  <c r="BH3159"/>
  <c r="BG3159"/>
  <c r="BF3159"/>
  <c r="T3159"/>
  <c r="R3159"/>
  <c r="P3159"/>
  <c r="BI3157"/>
  <c r="BH3157"/>
  <c r="BG3157"/>
  <c r="BF3157"/>
  <c r="T3157"/>
  <c r="R3157"/>
  <c r="P3157"/>
  <c r="BI3155"/>
  <c r="BH3155"/>
  <c r="BG3155"/>
  <c r="BF3155"/>
  <c r="T3155"/>
  <c r="R3155"/>
  <c r="P3155"/>
  <c r="BI3153"/>
  <c r="BH3153"/>
  <c r="BG3153"/>
  <c r="BF3153"/>
  <c r="T3153"/>
  <c r="R3153"/>
  <c r="P3153"/>
  <c r="BI3151"/>
  <c r="BH3151"/>
  <c r="BG3151"/>
  <c r="BF3151"/>
  <c r="T3151"/>
  <c r="R3151"/>
  <c r="P3151"/>
  <c r="BI3149"/>
  <c r="BH3149"/>
  <c r="BG3149"/>
  <c r="BF3149"/>
  <c r="T3149"/>
  <c r="R3149"/>
  <c r="P3149"/>
  <c r="BI3147"/>
  <c r="BH3147"/>
  <c r="BG3147"/>
  <c r="BF3147"/>
  <c r="T3147"/>
  <c r="R3147"/>
  <c r="P3147"/>
  <c r="BI3145"/>
  <c r="BH3145"/>
  <c r="BG3145"/>
  <c r="BF3145"/>
  <c r="T3145"/>
  <c r="R3145"/>
  <c r="P3145"/>
  <c r="BI3143"/>
  <c r="BH3143"/>
  <c r="BG3143"/>
  <c r="BF3143"/>
  <c r="T3143"/>
  <c r="R3143"/>
  <c r="P3143"/>
  <c r="BI3141"/>
  <c r="BH3141"/>
  <c r="BG3141"/>
  <c r="BF3141"/>
  <c r="T3141"/>
  <c r="R3141"/>
  <c r="P3141"/>
  <c r="BI3139"/>
  <c r="BH3139"/>
  <c r="BG3139"/>
  <c r="BF3139"/>
  <c r="T3139"/>
  <c r="R3139"/>
  <c r="P3139"/>
  <c r="BI3137"/>
  <c r="BH3137"/>
  <c r="BG3137"/>
  <c r="BF3137"/>
  <c r="T3137"/>
  <c r="R3137"/>
  <c r="P3137"/>
  <c r="BI3135"/>
  <c r="BH3135"/>
  <c r="BG3135"/>
  <c r="BF3135"/>
  <c r="T3135"/>
  <c r="R3135"/>
  <c r="P3135"/>
  <c r="BI3133"/>
  <c r="BH3133"/>
  <c r="BG3133"/>
  <c r="BF3133"/>
  <c r="T3133"/>
  <c r="R3133"/>
  <c r="P3133"/>
  <c r="BI3131"/>
  <c r="BH3131"/>
  <c r="BG3131"/>
  <c r="BF3131"/>
  <c r="T3131"/>
  <c r="R3131"/>
  <c r="P3131"/>
  <c r="BI3129"/>
  <c r="BH3129"/>
  <c r="BG3129"/>
  <c r="BF3129"/>
  <c r="T3129"/>
  <c r="R3129"/>
  <c r="P3129"/>
  <c r="BI3127"/>
  <c r="BH3127"/>
  <c r="BG3127"/>
  <c r="BF3127"/>
  <c r="T3127"/>
  <c r="R3127"/>
  <c r="P3127"/>
  <c r="BI3125"/>
  <c r="BH3125"/>
  <c r="BG3125"/>
  <c r="BF3125"/>
  <c r="T3125"/>
  <c r="R3125"/>
  <c r="P3125"/>
  <c r="BI3123"/>
  <c r="BH3123"/>
  <c r="BG3123"/>
  <c r="BF3123"/>
  <c r="T3123"/>
  <c r="R3123"/>
  <c r="P3123"/>
  <c r="BI3119"/>
  <c r="BH3119"/>
  <c r="BG3119"/>
  <c r="BF3119"/>
  <c r="T3119"/>
  <c r="R3119"/>
  <c r="P3119"/>
  <c r="BI3113"/>
  <c r="BH3113"/>
  <c r="BG3113"/>
  <c r="BF3113"/>
  <c r="T3113"/>
  <c r="R3113"/>
  <c r="P3113"/>
  <c r="BI3101"/>
  <c r="BH3101"/>
  <c r="BG3101"/>
  <c r="BF3101"/>
  <c r="T3101"/>
  <c r="R3101"/>
  <c r="P3101"/>
  <c r="BI3086"/>
  <c r="BH3086"/>
  <c r="BG3086"/>
  <c r="BF3086"/>
  <c r="T3086"/>
  <c r="R3086"/>
  <c r="P3086"/>
  <c r="BI3078"/>
  <c r="BH3078"/>
  <c r="BG3078"/>
  <c r="BF3078"/>
  <c r="T3078"/>
  <c r="R3078"/>
  <c r="P3078"/>
  <c r="BI3077"/>
  <c r="BH3077"/>
  <c r="BG3077"/>
  <c r="BF3077"/>
  <c r="T3077"/>
  <c r="R3077"/>
  <c r="P3077"/>
  <c r="BI3076"/>
  <c r="BH3076"/>
  <c r="BG3076"/>
  <c r="BF3076"/>
  <c r="T3076"/>
  <c r="R3076"/>
  <c r="P3076"/>
  <c r="BI3075"/>
  <c r="BH3075"/>
  <c r="BG3075"/>
  <c r="BF3075"/>
  <c r="T3075"/>
  <c r="R3075"/>
  <c r="P3075"/>
  <c r="BI3074"/>
  <c r="BH3074"/>
  <c r="BG3074"/>
  <c r="BF3074"/>
  <c r="T3074"/>
  <c r="R3074"/>
  <c r="P3074"/>
  <c r="BI3069"/>
  <c r="BH3069"/>
  <c r="BG3069"/>
  <c r="BF3069"/>
  <c r="T3069"/>
  <c r="R3069"/>
  <c r="P3069"/>
  <c r="BI3064"/>
  <c r="BH3064"/>
  <c r="BG3064"/>
  <c r="BF3064"/>
  <c r="T3064"/>
  <c r="R3064"/>
  <c r="P3064"/>
  <c r="BI3062"/>
  <c r="BH3062"/>
  <c r="BG3062"/>
  <c r="BF3062"/>
  <c r="T3062"/>
  <c r="R3062"/>
  <c r="P3062"/>
  <c r="BI3061"/>
  <c r="BH3061"/>
  <c r="BG3061"/>
  <c r="BF3061"/>
  <c r="T3061"/>
  <c r="R3061"/>
  <c r="P3061"/>
  <c r="BI3059"/>
  <c r="BH3059"/>
  <c r="BG3059"/>
  <c r="BF3059"/>
  <c r="T3059"/>
  <c r="R3059"/>
  <c r="P3059"/>
  <c r="BI3058"/>
  <c r="BH3058"/>
  <c r="BG3058"/>
  <c r="BF3058"/>
  <c r="T3058"/>
  <c r="R3058"/>
  <c r="P3058"/>
  <c r="BI3056"/>
  <c r="BH3056"/>
  <c r="BG3056"/>
  <c r="BF3056"/>
  <c r="T3056"/>
  <c r="R3056"/>
  <c r="P3056"/>
  <c r="BI3054"/>
  <c r="BH3054"/>
  <c r="BG3054"/>
  <c r="BF3054"/>
  <c r="T3054"/>
  <c r="R3054"/>
  <c r="P3054"/>
  <c r="BI3051"/>
  <c r="BH3051"/>
  <c r="BG3051"/>
  <c r="BF3051"/>
  <c r="T3051"/>
  <c r="R3051"/>
  <c r="P3051"/>
  <c r="BI3048"/>
  <c r="BH3048"/>
  <c r="BG3048"/>
  <c r="BF3048"/>
  <c r="T3048"/>
  <c r="R3048"/>
  <c r="P3048"/>
  <c r="BI3045"/>
  <c r="BH3045"/>
  <c r="BG3045"/>
  <c r="BF3045"/>
  <c r="T3045"/>
  <c r="R3045"/>
  <c r="P3045"/>
  <c r="BI3041"/>
  <c r="BH3041"/>
  <c r="BG3041"/>
  <c r="BF3041"/>
  <c r="T3041"/>
  <c r="R3041"/>
  <c r="P3041"/>
  <c r="BI3038"/>
  <c r="BH3038"/>
  <c r="BG3038"/>
  <c r="BF3038"/>
  <c r="T3038"/>
  <c r="R3038"/>
  <c r="P3038"/>
  <c r="BI3035"/>
  <c r="BH3035"/>
  <c r="BG3035"/>
  <c r="BF3035"/>
  <c r="T3035"/>
  <c r="R3035"/>
  <c r="P3035"/>
  <c r="BI3032"/>
  <c r="BH3032"/>
  <c r="BG3032"/>
  <c r="BF3032"/>
  <c r="T3032"/>
  <c r="R3032"/>
  <c r="P3032"/>
  <c r="BI3028"/>
  <c r="BH3028"/>
  <c r="BG3028"/>
  <c r="BF3028"/>
  <c r="T3028"/>
  <c r="R3028"/>
  <c r="P3028"/>
  <c r="BI3025"/>
  <c r="BH3025"/>
  <c r="BG3025"/>
  <c r="BF3025"/>
  <c r="T3025"/>
  <c r="R3025"/>
  <c r="P3025"/>
  <c r="BI3022"/>
  <c r="BH3022"/>
  <c r="BG3022"/>
  <c r="BF3022"/>
  <c r="T3022"/>
  <c r="R3022"/>
  <c r="P3022"/>
  <c r="BI3019"/>
  <c r="BH3019"/>
  <c r="BG3019"/>
  <c r="BF3019"/>
  <c r="T3019"/>
  <c r="R3019"/>
  <c r="P3019"/>
  <c r="BI3016"/>
  <c r="BH3016"/>
  <c r="BG3016"/>
  <c r="BF3016"/>
  <c r="T3016"/>
  <c r="R3016"/>
  <c r="P3016"/>
  <c r="BI3013"/>
  <c r="BH3013"/>
  <c r="BG3013"/>
  <c r="BF3013"/>
  <c r="T3013"/>
  <c r="R3013"/>
  <c r="P3013"/>
  <c r="BI3010"/>
  <c r="BH3010"/>
  <c r="BG3010"/>
  <c r="BF3010"/>
  <c r="T3010"/>
  <c r="R3010"/>
  <c r="P3010"/>
  <c r="BI3007"/>
  <c r="BH3007"/>
  <c r="BG3007"/>
  <c r="BF3007"/>
  <c r="T3007"/>
  <c r="R3007"/>
  <c r="P3007"/>
  <c r="BI3004"/>
  <c r="BH3004"/>
  <c r="BG3004"/>
  <c r="BF3004"/>
  <c r="T3004"/>
  <c r="R3004"/>
  <c r="P3004"/>
  <c r="BI3001"/>
  <c r="BH3001"/>
  <c r="BG3001"/>
  <c r="BF3001"/>
  <c r="T3001"/>
  <c r="R3001"/>
  <c r="P3001"/>
  <c r="BI2998"/>
  <c r="BH2998"/>
  <c r="BG2998"/>
  <c r="BF2998"/>
  <c r="T2998"/>
  <c r="R2998"/>
  <c r="P2998"/>
  <c r="BI2992"/>
  <c r="BH2992"/>
  <c r="BG2992"/>
  <c r="BF2992"/>
  <c r="T2992"/>
  <c r="R2992"/>
  <c r="P2992"/>
  <c r="BI2989"/>
  <c r="BH2989"/>
  <c r="BG2989"/>
  <c r="BF2989"/>
  <c r="T2989"/>
  <c r="R2989"/>
  <c r="P2989"/>
  <c r="BI2986"/>
  <c r="BH2986"/>
  <c r="BG2986"/>
  <c r="BF2986"/>
  <c r="T2986"/>
  <c r="R2986"/>
  <c r="P2986"/>
  <c r="BI2983"/>
  <c r="BH2983"/>
  <c r="BG2983"/>
  <c r="BF2983"/>
  <c r="T2983"/>
  <c r="R2983"/>
  <c r="P2983"/>
  <c r="BI2980"/>
  <c r="BH2980"/>
  <c r="BG2980"/>
  <c r="BF2980"/>
  <c r="T2980"/>
  <c r="R2980"/>
  <c r="P2980"/>
  <c r="BI2977"/>
  <c r="BH2977"/>
  <c r="BG2977"/>
  <c r="BF2977"/>
  <c r="T2977"/>
  <c r="R2977"/>
  <c r="P2977"/>
  <c r="BI2974"/>
  <c r="BH2974"/>
  <c r="BG2974"/>
  <c r="BF2974"/>
  <c r="T2974"/>
  <c r="R2974"/>
  <c r="P2974"/>
  <c r="BI2972"/>
  <c r="BH2972"/>
  <c r="BG2972"/>
  <c r="BF2972"/>
  <c r="T2972"/>
  <c r="R2972"/>
  <c r="P2972"/>
  <c r="BI2970"/>
  <c r="BH2970"/>
  <c r="BG2970"/>
  <c r="BF2970"/>
  <c r="T2970"/>
  <c r="R2970"/>
  <c r="P2970"/>
  <c r="BI2968"/>
  <c r="BH2968"/>
  <c r="BG2968"/>
  <c r="BF2968"/>
  <c r="T2968"/>
  <c r="R2968"/>
  <c r="P2968"/>
  <c r="BI2966"/>
  <c r="BH2966"/>
  <c r="BG2966"/>
  <c r="BF2966"/>
  <c r="T2966"/>
  <c r="R2966"/>
  <c r="P2966"/>
  <c r="BI2964"/>
  <c r="BH2964"/>
  <c r="BG2964"/>
  <c r="BF2964"/>
  <c r="T2964"/>
  <c r="R2964"/>
  <c r="P2964"/>
  <c r="BI2962"/>
  <c r="BH2962"/>
  <c r="BG2962"/>
  <c r="BF2962"/>
  <c r="T2962"/>
  <c r="R2962"/>
  <c r="P2962"/>
  <c r="BI2960"/>
  <c r="BH2960"/>
  <c r="BG2960"/>
  <c r="BF2960"/>
  <c r="T2960"/>
  <c r="R2960"/>
  <c r="P2960"/>
  <c r="BI2958"/>
  <c r="BH2958"/>
  <c r="BG2958"/>
  <c r="BF2958"/>
  <c r="T2958"/>
  <c r="R2958"/>
  <c r="P2958"/>
  <c r="BI2956"/>
  <c r="BH2956"/>
  <c r="BG2956"/>
  <c r="BF2956"/>
  <c r="T2956"/>
  <c r="R2956"/>
  <c r="P2956"/>
  <c r="BI2954"/>
  <c r="BH2954"/>
  <c r="BG2954"/>
  <c r="BF2954"/>
  <c r="T2954"/>
  <c r="R2954"/>
  <c r="P2954"/>
  <c r="BI2952"/>
  <c r="BH2952"/>
  <c r="BG2952"/>
  <c r="BF2952"/>
  <c r="T2952"/>
  <c r="R2952"/>
  <c r="P2952"/>
  <c r="BI2946"/>
  <c r="BH2946"/>
  <c r="BG2946"/>
  <c r="BF2946"/>
  <c r="T2946"/>
  <c r="R2946"/>
  <c r="P2946"/>
  <c r="BI2940"/>
  <c r="BH2940"/>
  <c r="BG2940"/>
  <c r="BF2940"/>
  <c r="T2940"/>
  <c r="R2940"/>
  <c r="P2940"/>
  <c r="BI2938"/>
  <c r="BH2938"/>
  <c r="BG2938"/>
  <c r="BF2938"/>
  <c r="T2938"/>
  <c r="R2938"/>
  <c r="P2938"/>
  <c r="BI2935"/>
  <c r="BH2935"/>
  <c r="BG2935"/>
  <c r="BF2935"/>
  <c r="T2935"/>
  <c r="R2935"/>
  <c r="P2935"/>
  <c r="BI2928"/>
  <c r="BH2928"/>
  <c r="BG2928"/>
  <c r="BF2928"/>
  <c r="T2928"/>
  <c r="R2928"/>
  <c r="P2928"/>
  <c r="BI2923"/>
  <c r="BH2923"/>
  <c r="BG2923"/>
  <c r="BF2923"/>
  <c r="T2923"/>
  <c r="R2923"/>
  <c r="P2923"/>
  <c r="BI2910"/>
  <c r="BH2910"/>
  <c r="BG2910"/>
  <c r="BF2910"/>
  <c r="T2910"/>
  <c r="R2910"/>
  <c r="P2910"/>
  <c r="BI2900"/>
  <c r="BH2900"/>
  <c r="BG2900"/>
  <c r="BF2900"/>
  <c r="T2900"/>
  <c r="R2900"/>
  <c r="P2900"/>
  <c r="BI2890"/>
  <c r="BH2890"/>
  <c r="BG2890"/>
  <c r="BF2890"/>
  <c r="T2890"/>
  <c r="R2890"/>
  <c r="P2890"/>
  <c r="BI2883"/>
  <c r="BH2883"/>
  <c r="BG2883"/>
  <c r="BF2883"/>
  <c r="T2883"/>
  <c r="R2883"/>
  <c r="P2883"/>
  <c r="BI2881"/>
  <c r="BH2881"/>
  <c r="BG2881"/>
  <c r="BF2881"/>
  <c r="T2881"/>
  <c r="R2881"/>
  <c r="P2881"/>
  <c r="BI2868"/>
  <c r="BH2868"/>
  <c r="BG2868"/>
  <c r="BF2868"/>
  <c r="T2868"/>
  <c r="R2868"/>
  <c r="P2868"/>
  <c r="BI2866"/>
  <c r="BH2866"/>
  <c r="BG2866"/>
  <c r="BF2866"/>
  <c r="T2866"/>
  <c r="R2866"/>
  <c r="P2866"/>
  <c r="BI2858"/>
  <c r="BH2858"/>
  <c r="BG2858"/>
  <c r="BF2858"/>
  <c r="T2858"/>
  <c r="R2858"/>
  <c r="P2858"/>
  <c r="BI2856"/>
  <c r="BH2856"/>
  <c r="BG2856"/>
  <c r="BF2856"/>
  <c r="T2856"/>
  <c r="R2856"/>
  <c r="P2856"/>
  <c r="BI2849"/>
  <c r="BH2849"/>
  <c r="BG2849"/>
  <c r="BF2849"/>
  <c r="T2849"/>
  <c r="R2849"/>
  <c r="P2849"/>
  <c r="BI2847"/>
  <c r="BH2847"/>
  <c r="BG2847"/>
  <c r="BF2847"/>
  <c r="T2847"/>
  <c r="R2847"/>
  <c r="P2847"/>
  <c r="BI2843"/>
  <c r="BH2843"/>
  <c r="BG2843"/>
  <c r="BF2843"/>
  <c r="T2843"/>
  <c r="R2843"/>
  <c r="P2843"/>
  <c r="BI2823"/>
  <c r="BH2823"/>
  <c r="BG2823"/>
  <c r="BF2823"/>
  <c r="T2823"/>
  <c r="R2823"/>
  <c r="P2823"/>
  <c r="BI2803"/>
  <c r="BH2803"/>
  <c r="BG2803"/>
  <c r="BF2803"/>
  <c r="T2803"/>
  <c r="R2803"/>
  <c r="P2803"/>
  <c r="BI2797"/>
  <c r="BH2797"/>
  <c r="BG2797"/>
  <c r="BF2797"/>
  <c r="T2797"/>
  <c r="R2797"/>
  <c r="P2797"/>
  <c r="BI2790"/>
  <c r="BH2790"/>
  <c r="BG2790"/>
  <c r="BF2790"/>
  <c r="T2790"/>
  <c r="R2790"/>
  <c r="P2790"/>
  <c r="BI2788"/>
  <c r="BH2788"/>
  <c r="BG2788"/>
  <c r="BF2788"/>
  <c r="T2788"/>
  <c r="R2788"/>
  <c r="P2788"/>
  <c r="BI2786"/>
  <c r="BH2786"/>
  <c r="BG2786"/>
  <c r="BF2786"/>
  <c r="T2786"/>
  <c r="R2786"/>
  <c r="P2786"/>
  <c r="BI2785"/>
  <c r="BH2785"/>
  <c r="BG2785"/>
  <c r="BF2785"/>
  <c r="T2785"/>
  <c r="R2785"/>
  <c r="P2785"/>
  <c r="BI2782"/>
  <c r="BH2782"/>
  <c r="BG2782"/>
  <c r="BF2782"/>
  <c r="T2782"/>
  <c r="R2782"/>
  <c r="P2782"/>
  <c r="BI2781"/>
  <c r="BH2781"/>
  <c r="BG2781"/>
  <c r="BF2781"/>
  <c r="T2781"/>
  <c r="R2781"/>
  <c r="P2781"/>
  <c r="BI2778"/>
  <c r="BH2778"/>
  <c r="BG2778"/>
  <c r="BF2778"/>
  <c r="T2778"/>
  <c r="R2778"/>
  <c r="P2778"/>
  <c r="BI2775"/>
  <c r="BH2775"/>
  <c r="BG2775"/>
  <c r="BF2775"/>
  <c r="T2775"/>
  <c r="R2775"/>
  <c r="P2775"/>
  <c r="BI2772"/>
  <c r="BH2772"/>
  <c r="BG2772"/>
  <c r="BF2772"/>
  <c r="T2772"/>
  <c r="R2772"/>
  <c r="P2772"/>
  <c r="BI2767"/>
  <c r="BH2767"/>
  <c r="BG2767"/>
  <c r="BF2767"/>
  <c r="T2767"/>
  <c r="R2767"/>
  <c r="P2767"/>
  <c r="BI2766"/>
  <c r="BH2766"/>
  <c r="BG2766"/>
  <c r="BF2766"/>
  <c r="T2766"/>
  <c r="R2766"/>
  <c r="P2766"/>
  <c r="BI2763"/>
  <c r="BH2763"/>
  <c r="BG2763"/>
  <c r="BF2763"/>
  <c r="T2763"/>
  <c r="R2763"/>
  <c r="P2763"/>
  <c r="BI2762"/>
  <c r="BH2762"/>
  <c r="BG2762"/>
  <c r="BF2762"/>
  <c r="T2762"/>
  <c r="R2762"/>
  <c r="P2762"/>
  <c r="BI2759"/>
  <c r="BH2759"/>
  <c r="BG2759"/>
  <c r="BF2759"/>
  <c r="T2759"/>
  <c r="R2759"/>
  <c r="P2759"/>
  <c r="BI2758"/>
  <c r="BH2758"/>
  <c r="BG2758"/>
  <c r="BF2758"/>
  <c r="T2758"/>
  <c r="R2758"/>
  <c r="P2758"/>
  <c r="BI2755"/>
  <c r="BH2755"/>
  <c r="BG2755"/>
  <c r="BF2755"/>
  <c r="T2755"/>
  <c r="R2755"/>
  <c r="P2755"/>
  <c r="BI2753"/>
  <c r="BH2753"/>
  <c r="BG2753"/>
  <c r="BF2753"/>
  <c r="T2753"/>
  <c r="R2753"/>
  <c r="P2753"/>
  <c r="BI2747"/>
  <c r="BH2747"/>
  <c r="BG2747"/>
  <c r="BF2747"/>
  <c r="T2747"/>
  <c r="R2747"/>
  <c r="P2747"/>
  <c r="BI2745"/>
  <c r="BH2745"/>
  <c r="BG2745"/>
  <c r="BF2745"/>
  <c r="T2745"/>
  <c r="R2745"/>
  <c r="P2745"/>
  <c r="BI2741"/>
  <c r="BH2741"/>
  <c r="BG2741"/>
  <c r="BF2741"/>
  <c r="T2741"/>
  <c r="R2741"/>
  <c r="P2741"/>
  <c r="BI2739"/>
  <c r="BH2739"/>
  <c r="BG2739"/>
  <c r="BF2739"/>
  <c r="T2739"/>
  <c r="R2739"/>
  <c r="P2739"/>
  <c r="BI2737"/>
  <c r="BH2737"/>
  <c r="BG2737"/>
  <c r="BF2737"/>
  <c r="T2737"/>
  <c r="R2737"/>
  <c r="P2737"/>
  <c r="BI2735"/>
  <c r="BH2735"/>
  <c r="BG2735"/>
  <c r="BF2735"/>
  <c r="T2735"/>
  <c r="R2735"/>
  <c r="P2735"/>
  <c r="BI2733"/>
  <c r="BH2733"/>
  <c r="BG2733"/>
  <c r="BF2733"/>
  <c r="T2733"/>
  <c r="R2733"/>
  <c r="P2733"/>
  <c r="BI2731"/>
  <c r="BH2731"/>
  <c r="BG2731"/>
  <c r="BF2731"/>
  <c r="T2731"/>
  <c r="R2731"/>
  <c r="P2731"/>
  <c r="BI2729"/>
  <c r="BH2729"/>
  <c r="BG2729"/>
  <c r="BF2729"/>
  <c r="T2729"/>
  <c r="R2729"/>
  <c r="P2729"/>
  <c r="BI2727"/>
  <c r="BH2727"/>
  <c r="BG2727"/>
  <c r="BF2727"/>
  <c r="T2727"/>
  <c r="R2727"/>
  <c r="P2727"/>
  <c r="BI2725"/>
  <c r="BH2725"/>
  <c r="BG2725"/>
  <c r="BF2725"/>
  <c r="T2725"/>
  <c r="R2725"/>
  <c r="P2725"/>
  <c r="BI2662"/>
  <c r="BH2662"/>
  <c r="BG2662"/>
  <c r="BF2662"/>
  <c r="T2662"/>
  <c r="R2662"/>
  <c r="P2662"/>
  <c r="BI2657"/>
  <c r="BH2657"/>
  <c r="BG2657"/>
  <c r="BF2657"/>
  <c r="T2657"/>
  <c r="R2657"/>
  <c r="P2657"/>
  <c r="BI2653"/>
  <c r="BH2653"/>
  <c r="BG2653"/>
  <c r="BF2653"/>
  <c r="T2653"/>
  <c r="R2653"/>
  <c r="P2653"/>
  <c r="BI2648"/>
  <c r="BH2648"/>
  <c r="BG2648"/>
  <c r="BF2648"/>
  <c r="T2648"/>
  <c r="R2648"/>
  <c r="P2648"/>
  <c r="BI2646"/>
  <c r="BH2646"/>
  <c r="BG2646"/>
  <c r="BF2646"/>
  <c r="T2646"/>
  <c r="R2646"/>
  <c r="P2646"/>
  <c r="BI2644"/>
  <c r="BH2644"/>
  <c r="BG2644"/>
  <c r="BF2644"/>
  <c r="T2644"/>
  <c r="R2644"/>
  <c r="P2644"/>
  <c r="BI2641"/>
  <c r="BH2641"/>
  <c r="BG2641"/>
  <c r="BF2641"/>
  <c r="T2641"/>
  <c r="R2641"/>
  <c r="P2641"/>
  <c r="BI2639"/>
  <c r="BH2639"/>
  <c r="BG2639"/>
  <c r="BF2639"/>
  <c r="T2639"/>
  <c r="R2639"/>
  <c r="P2639"/>
  <c r="BI2635"/>
  <c r="BH2635"/>
  <c r="BG2635"/>
  <c r="BF2635"/>
  <c r="T2635"/>
  <c r="R2635"/>
  <c r="P2635"/>
  <c r="BI2633"/>
  <c r="BH2633"/>
  <c r="BG2633"/>
  <c r="BF2633"/>
  <c r="T2633"/>
  <c r="R2633"/>
  <c r="P2633"/>
  <c r="BI2631"/>
  <c r="BH2631"/>
  <c r="BG2631"/>
  <c r="BF2631"/>
  <c r="T2631"/>
  <c r="R2631"/>
  <c r="P2631"/>
  <c r="BI2627"/>
  <c r="BH2627"/>
  <c r="BG2627"/>
  <c r="BF2627"/>
  <c r="T2627"/>
  <c r="R2627"/>
  <c r="P2627"/>
  <c r="BI2624"/>
  <c r="BH2624"/>
  <c r="BG2624"/>
  <c r="BF2624"/>
  <c r="T2624"/>
  <c r="R2624"/>
  <c r="P2624"/>
  <c r="BI2622"/>
  <c r="BH2622"/>
  <c r="BG2622"/>
  <c r="BF2622"/>
  <c r="T2622"/>
  <c r="R2622"/>
  <c r="P2622"/>
  <c r="BI2620"/>
  <c r="BH2620"/>
  <c r="BG2620"/>
  <c r="BF2620"/>
  <c r="T2620"/>
  <c r="R2620"/>
  <c r="P2620"/>
  <c r="BI2614"/>
  <c r="BH2614"/>
  <c r="BG2614"/>
  <c r="BF2614"/>
  <c r="T2614"/>
  <c r="R2614"/>
  <c r="P2614"/>
  <c r="BI2599"/>
  <c r="BH2599"/>
  <c r="BG2599"/>
  <c r="BF2599"/>
  <c r="T2599"/>
  <c r="R2599"/>
  <c r="P2599"/>
  <c r="BI2580"/>
  <c r="BH2580"/>
  <c r="BG2580"/>
  <c r="BF2580"/>
  <c r="T2580"/>
  <c r="R2580"/>
  <c r="P2580"/>
  <c r="BI2545"/>
  <c r="BH2545"/>
  <c r="BG2545"/>
  <c r="BF2545"/>
  <c r="T2545"/>
  <c r="R2545"/>
  <c r="P2545"/>
  <c r="BI2520"/>
  <c r="BH2520"/>
  <c r="BG2520"/>
  <c r="BF2520"/>
  <c r="T2520"/>
  <c r="R2520"/>
  <c r="P2520"/>
  <c r="BI2508"/>
  <c r="BH2508"/>
  <c r="BG2508"/>
  <c r="BF2508"/>
  <c r="T2508"/>
  <c r="R2508"/>
  <c r="P2508"/>
  <c r="BI2473"/>
  <c r="BH2473"/>
  <c r="BG2473"/>
  <c r="BF2473"/>
  <c r="T2473"/>
  <c r="R2473"/>
  <c r="P2473"/>
  <c r="BI2469"/>
  <c r="BH2469"/>
  <c r="BG2469"/>
  <c r="BF2469"/>
  <c r="T2469"/>
  <c r="R2469"/>
  <c r="P2469"/>
  <c r="BI2467"/>
  <c r="BH2467"/>
  <c r="BG2467"/>
  <c r="BF2467"/>
  <c r="T2467"/>
  <c r="R2467"/>
  <c r="P2467"/>
  <c r="BI2466"/>
  <c r="BH2466"/>
  <c r="BG2466"/>
  <c r="BF2466"/>
  <c r="T2466"/>
  <c r="R2466"/>
  <c r="P2466"/>
  <c r="BI2464"/>
  <c r="BH2464"/>
  <c r="BG2464"/>
  <c r="BF2464"/>
  <c r="T2464"/>
  <c r="R2464"/>
  <c r="P2464"/>
  <c r="BI2462"/>
  <c r="BH2462"/>
  <c r="BG2462"/>
  <c r="BF2462"/>
  <c r="T2462"/>
  <c r="R2462"/>
  <c r="P2462"/>
  <c r="BI2458"/>
  <c r="BH2458"/>
  <c r="BG2458"/>
  <c r="BF2458"/>
  <c r="T2458"/>
  <c r="R2458"/>
  <c r="P2458"/>
  <c r="BI2456"/>
  <c r="BH2456"/>
  <c r="BG2456"/>
  <c r="BF2456"/>
  <c r="T2456"/>
  <c r="R2456"/>
  <c r="P2456"/>
  <c r="BI2454"/>
  <c r="BH2454"/>
  <c r="BG2454"/>
  <c r="BF2454"/>
  <c r="T2454"/>
  <c r="R2454"/>
  <c r="P2454"/>
  <c r="BI2453"/>
  <c r="BH2453"/>
  <c r="BG2453"/>
  <c r="BF2453"/>
  <c r="T2453"/>
  <c r="R2453"/>
  <c r="P2453"/>
  <c r="BI2451"/>
  <c r="BH2451"/>
  <c r="BG2451"/>
  <c r="BF2451"/>
  <c r="T2451"/>
  <c r="R2451"/>
  <c r="P2451"/>
  <c r="BI2450"/>
  <c r="BH2450"/>
  <c r="BG2450"/>
  <c r="BF2450"/>
  <c r="T2450"/>
  <c r="R2450"/>
  <c r="P2450"/>
  <c r="BI2448"/>
  <c r="BH2448"/>
  <c r="BG2448"/>
  <c r="BF2448"/>
  <c r="T2448"/>
  <c r="R2448"/>
  <c r="P2448"/>
  <c r="BI2441"/>
  <c r="BH2441"/>
  <c r="BG2441"/>
  <c r="BF2441"/>
  <c r="T2441"/>
  <c r="R2441"/>
  <c r="P2441"/>
  <c r="BI2439"/>
  <c r="BH2439"/>
  <c r="BG2439"/>
  <c r="BF2439"/>
  <c r="T2439"/>
  <c r="R2439"/>
  <c r="P2439"/>
  <c r="BI2435"/>
  <c r="BH2435"/>
  <c r="BG2435"/>
  <c r="BF2435"/>
  <c r="T2435"/>
  <c r="R2435"/>
  <c r="P2435"/>
  <c r="BI2433"/>
  <c r="BH2433"/>
  <c r="BG2433"/>
  <c r="BF2433"/>
  <c r="T2433"/>
  <c r="R2433"/>
  <c r="P2433"/>
  <c r="BI2431"/>
  <c r="BH2431"/>
  <c r="BG2431"/>
  <c r="BF2431"/>
  <c r="T2431"/>
  <c r="R2431"/>
  <c r="P2431"/>
  <c r="BI2428"/>
  <c r="BH2428"/>
  <c r="BG2428"/>
  <c r="BF2428"/>
  <c r="T2428"/>
  <c r="R2428"/>
  <c r="P2428"/>
  <c r="BI2426"/>
  <c r="BH2426"/>
  <c r="BG2426"/>
  <c r="BF2426"/>
  <c r="T2426"/>
  <c r="R2426"/>
  <c r="P2426"/>
  <c r="BI2424"/>
  <c r="BH2424"/>
  <c r="BG2424"/>
  <c r="BF2424"/>
  <c r="T2424"/>
  <c r="R2424"/>
  <c r="P2424"/>
  <c r="BI2419"/>
  <c r="BH2419"/>
  <c r="BG2419"/>
  <c r="BF2419"/>
  <c r="T2419"/>
  <c r="R2419"/>
  <c r="P2419"/>
  <c r="BI2414"/>
  <c r="BH2414"/>
  <c r="BG2414"/>
  <c r="BF2414"/>
  <c r="T2414"/>
  <c r="R2414"/>
  <c r="P2414"/>
  <c r="BI2398"/>
  <c r="BH2398"/>
  <c r="BG2398"/>
  <c r="BF2398"/>
  <c r="T2398"/>
  <c r="R2398"/>
  <c r="P2398"/>
  <c r="BI2396"/>
  <c r="BH2396"/>
  <c r="BG2396"/>
  <c r="BF2396"/>
  <c r="T2396"/>
  <c r="R2396"/>
  <c r="P2396"/>
  <c r="BI2376"/>
  <c r="BH2376"/>
  <c r="BG2376"/>
  <c r="BF2376"/>
  <c r="T2376"/>
  <c r="R2376"/>
  <c r="P2376"/>
  <c r="BI2371"/>
  <c r="BH2371"/>
  <c r="BG2371"/>
  <c r="BF2371"/>
  <c r="T2371"/>
  <c r="R2371"/>
  <c r="P2371"/>
  <c r="BI2365"/>
  <c r="BH2365"/>
  <c r="BG2365"/>
  <c r="BF2365"/>
  <c r="T2365"/>
  <c r="R2365"/>
  <c r="P2365"/>
  <c r="BI2359"/>
  <c r="BH2359"/>
  <c r="BG2359"/>
  <c r="BF2359"/>
  <c r="T2359"/>
  <c r="R2359"/>
  <c r="P2359"/>
  <c r="BI2356"/>
  <c r="BH2356"/>
  <c r="BG2356"/>
  <c r="BF2356"/>
  <c r="T2356"/>
  <c r="R2356"/>
  <c r="P2356"/>
  <c r="BI2352"/>
  <c r="BH2352"/>
  <c r="BG2352"/>
  <c r="BF2352"/>
  <c r="T2352"/>
  <c r="R2352"/>
  <c r="P2352"/>
  <c r="BI2348"/>
  <c r="BH2348"/>
  <c r="BG2348"/>
  <c r="BF2348"/>
  <c r="T2348"/>
  <c r="R2348"/>
  <c r="P2348"/>
  <c r="BI2344"/>
  <c r="BH2344"/>
  <c r="BG2344"/>
  <c r="BF2344"/>
  <c r="T2344"/>
  <c r="R2344"/>
  <c r="P2344"/>
  <c r="BI2334"/>
  <c r="BH2334"/>
  <c r="BG2334"/>
  <c r="BF2334"/>
  <c r="T2334"/>
  <c r="R2334"/>
  <c r="P2334"/>
  <c r="BI2320"/>
  <c r="BH2320"/>
  <c r="BG2320"/>
  <c r="BF2320"/>
  <c r="T2320"/>
  <c r="R2320"/>
  <c r="P2320"/>
  <c r="BI2306"/>
  <c r="BH2306"/>
  <c r="BG2306"/>
  <c r="BF2306"/>
  <c r="T2306"/>
  <c r="R2306"/>
  <c r="P2306"/>
  <c r="BI2301"/>
  <c r="BH2301"/>
  <c r="BG2301"/>
  <c r="BF2301"/>
  <c r="T2301"/>
  <c r="R2301"/>
  <c r="P2301"/>
  <c r="BI2297"/>
  <c r="BH2297"/>
  <c r="BG2297"/>
  <c r="BF2297"/>
  <c r="T2297"/>
  <c r="R2297"/>
  <c r="P2297"/>
  <c r="BI2287"/>
  <c r="BH2287"/>
  <c r="BG2287"/>
  <c r="BF2287"/>
  <c r="T2287"/>
  <c r="R2287"/>
  <c r="P2287"/>
  <c r="BI2282"/>
  <c r="BH2282"/>
  <c r="BG2282"/>
  <c r="BF2282"/>
  <c r="T2282"/>
  <c r="R2282"/>
  <c r="P2282"/>
  <c r="BI2278"/>
  <c r="BH2278"/>
  <c r="BG2278"/>
  <c r="BF2278"/>
  <c r="T2278"/>
  <c r="R2278"/>
  <c r="P2278"/>
  <c r="BI2276"/>
  <c r="BH2276"/>
  <c r="BG2276"/>
  <c r="BF2276"/>
  <c r="T2276"/>
  <c r="R2276"/>
  <c r="P2276"/>
  <c r="BI2272"/>
  <c r="BH2272"/>
  <c r="BG2272"/>
  <c r="BF2272"/>
  <c r="T2272"/>
  <c r="R2272"/>
  <c r="P2272"/>
  <c r="BI2269"/>
  <c r="BH2269"/>
  <c r="BG2269"/>
  <c r="BF2269"/>
  <c r="T2269"/>
  <c r="R2269"/>
  <c r="P2269"/>
  <c r="BI2266"/>
  <c r="BH2266"/>
  <c r="BG2266"/>
  <c r="BF2266"/>
  <c r="T2266"/>
  <c r="R2266"/>
  <c r="P2266"/>
  <c r="BI2263"/>
  <c r="BH2263"/>
  <c r="BG2263"/>
  <c r="BF2263"/>
  <c r="T2263"/>
  <c r="R2263"/>
  <c r="P2263"/>
  <c r="BI2260"/>
  <c r="BH2260"/>
  <c r="BG2260"/>
  <c r="BF2260"/>
  <c r="T2260"/>
  <c r="R2260"/>
  <c r="P2260"/>
  <c r="BI2257"/>
  <c r="BH2257"/>
  <c r="BG2257"/>
  <c r="BF2257"/>
  <c r="T2257"/>
  <c r="R2257"/>
  <c r="P2257"/>
  <c r="BI2254"/>
  <c r="BH2254"/>
  <c r="BG2254"/>
  <c r="BF2254"/>
  <c r="T2254"/>
  <c r="R2254"/>
  <c r="P2254"/>
  <c r="BI2248"/>
  <c r="BH2248"/>
  <c r="BG2248"/>
  <c r="BF2248"/>
  <c r="T2248"/>
  <c r="R2248"/>
  <c r="P2248"/>
  <c r="BI2242"/>
  <c r="BH2242"/>
  <c r="BG2242"/>
  <c r="BF2242"/>
  <c r="T2242"/>
  <c r="R2242"/>
  <c r="P2242"/>
  <c r="BI2236"/>
  <c r="BH2236"/>
  <c r="BG2236"/>
  <c r="BF2236"/>
  <c r="T2236"/>
  <c r="R2236"/>
  <c r="P2236"/>
  <c r="BI2234"/>
  <c r="BH2234"/>
  <c r="BG2234"/>
  <c r="BF2234"/>
  <c r="T2234"/>
  <c r="R2234"/>
  <c r="P2234"/>
  <c r="BI2233"/>
  <c r="BH2233"/>
  <c r="BG2233"/>
  <c r="BF2233"/>
  <c r="T2233"/>
  <c r="R2233"/>
  <c r="P2233"/>
  <c r="BI2230"/>
  <c r="BH2230"/>
  <c r="BG2230"/>
  <c r="BF2230"/>
  <c r="T2230"/>
  <c r="R2230"/>
  <c r="P2230"/>
  <c r="BI2228"/>
  <c r="BH2228"/>
  <c r="BG2228"/>
  <c r="BF2228"/>
  <c r="T2228"/>
  <c r="R2228"/>
  <c r="P2228"/>
  <c r="BI2226"/>
  <c r="BH2226"/>
  <c r="BG2226"/>
  <c r="BF2226"/>
  <c r="T2226"/>
  <c r="R2226"/>
  <c r="P2226"/>
  <c r="BI2224"/>
  <c r="BH2224"/>
  <c r="BG2224"/>
  <c r="BF2224"/>
  <c r="T2224"/>
  <c r="R2224"/>
  <c r="P2224"/>
  <c r="BI2222"/>
  <c r="BH2222"/>
  <c r="BG2222"/>
  <c r="BF2222"/>
  <c r="T2222"/>
  <c r="R2222"/>
  <c r="P2222"/>
  <c r="BI2216"/>
  <c r="BH2216"/>
  <c r="BG2216"/>
  <c r="BF2216"/>
  <c r="T2216"/>
  <c r="R2216"/>
  <c r="P2216"/>
  <c r="BI2212"/>
  <c r="BH2212"/>
  <c r="BG2212"/>
  <c r="BF2212"/>
  <c r="T2212"/>
  <c r="R2212"/>
  <c r="P2212"/>
  <c r="BI2203"/>
  <c r="BH2203"/>
  <c r="BG2203"/>
  <c r="BF2203"/>
  <c r="T2203"/>
  <c r="R2203"/>
  <c r="P2203"/>
  <c r="BI2198"/>
  <c r="BH2198"/>
  <c r="BG2198"/>
  <c r="BF2198"/>
  <c r="T2198"/>
  <c r="R2198"/>
  <c r="P2198"/>
  <c r="BI2194"/>
  <c r="BH2194"/>
  <c r="BG2194"/>
  <c r="BF2194"/>
  <c r="T2194"/>
  <c r="R2194"/>
  <c r="P2194"/>
  <c r="BI2192"/>
  <c r="BH2192"/>
  <c r="BG2192"/>
  <c r="BF2192"/>
  <c r="T2192"/>
  <c r="R2192"/>
  <c r="P2192"/>
  <c r="BI2190"/>
  <c r="BH2190"/>
  <c r="BG2190"/>
  <c r="BF2190"/>
  <c r="T2190"/>
  <c r="R2190"/>
  <c r="P2190"/>
  <c r="BI2185"/>
  <c r="BH2185"/>
  <c r="BG2185"/>
  <c r="BF2185"/>
  <c r="T2185"/>
  <c r="R2185"/>
  <c r="P2185"/>
  <c r="BI2183"/>
  <c r="BH2183"/>
  <c r="BG2183"/>
  <c r="BF2183"/>
  <c r="T2183"/>
  <c r="R2183"/>
  <c r="P2183"/>
  <c r="BI2174"/>
  <c r="BH2174"/>
  <c r="BG2174"/>
  <c r="BF2174"/>
  <c r="T2174"/>
  <c r="R2174"/>
  <c r="P2174"/>
  <c r="BI2170"/>
  <c r="BH2170"/>
  <c r="BG2170"/>
  <c r="BF2170"/>
  <c r="T2170"/>
  <c r="R2170"/>
  <c r="P2170"/>
  <c r="BI2152"/>
  <c r="BH2152"/>
  <c r="BG2152"/>
  <c r="BF2152"/>
  <c r="T2152"/>
  <c r="R2152"/>
  <c r="P2152"/>
  <c r="BI2151"/>
  <c r="BH2151"/>
  <c r="BG2151"/>
  <c r="BF2151"/>
  <c r="T2151"/>
  <c r="R2151"/>
  <c r="P2151"/>
  <c r="BI2142"/>
  <c r="BH2142"/>
  <c r="BG2142"/>
  <c r="BF2142"/>
  <c r="T2142"/>
  <c r="R2142"/>
  <c r="P2142"/>
  <c r="BI2141"/>
  <c r="BH2141"/>
  <c r="BG2141"/>
  <c r="BF2141"/>
  <c r="T2141"/>
  <c r="R2141"/>
  <c r="P2141"/>
  <c r="BI2135"/>
  <c r="BH2135"/>
  <c r="BG2135"/>
  <c r="BF2135"/>
  <c r="T2135"/>
  <c r="R2135"/>
  <c r="P2135"/>
  <c r="BI2131"/>
  <c r="BH2131"/>
  <c r="BG2131"/>
  <c r="BF2131"/>
  <c r="T2131"/>
  <c r="R2131"/>
  <c r="P2131"/>
  <c r="BI2129"/>
  <c r="BH2129"/>
  <c r="BG2129"/>
  <c r="BF2129"/>
  <c r="T2129"/>
  <c r="R2129"/>
  <c r="P2129"/>
  <c r="BI2127"/>
  <c r="BH2127"/>
  <c r="BG2127"/>
  <c r="BF2127"/>
  <c r="T2127"/>
  <c r="R2127"/>
  <c r="P2127"/>
  <c r="BI2114"/>
  <c r="BH2114"/>
  <c r="BG2114"/>
  <c r="BF2114"/>
  <c r="T2114"/>
  <c r="R2114"/>
  <c r="P2114"/>
  <c r="BI2106"/>
  <c r="BH2106"/>
  <c r="BG2106"/>
  <c r="BF2106"/>
  <c r="T2106"/>
  <c r="R2106"/>
  <c r="P2106"/>
  <c r="BI2094"/>
  <c r="BH2094"/>
  <c r="BG2094"/>
  <c r="BF2094"/>
  <c r="T2094"/>
  <c r="R2094"/>
  <c r="P2094"/>
  <c r="BI2087"/>
  <c r="BH2087"/>
  <c r="BG2087"/>
  <c r="BF2087"/>
  <c r="T2087"/>
  <c r="R2087"/>
  <c r="P2087"/>
  <c r="BI2085"/>
  <c r="BH2085"/>
  <c r="BG2085"/>
  <c r="BF2085"/>
  <c r="T2085"/>
  <c r="R2085"/>
  <c r="P2085"/>
  <c r="BI2080"/>
  <c r="BH2080"/>
  <c r="BG2080"/>
  <c r="BF2080"/>
  <c r="T2080"/>
  <c r="R2080"/>
  <c r="P2080"/>
  <c r="BI2075"/>
  <c r="BH2075"/>
  <c r="BG2075"/>
  <c r="BF2075"/>
  <c r="T2075"/>
  <c r="R2075"/>
  <c r="P2075"/>
  <c r="BI2071"/>
  <c r="BH2071"/>
  <c r="BG2071"/>
  <c r="BF2071"/>
  <c r="T2071"/>
  <c r="R2071"/>
  <c r="P2071"/>
  <c r="BI2067"/>
  <c r="BH2067"/>
  <c r="BG2067"/>
  <c r="BF2067"/>
  <c r="T2067"/>
  <c r="R2067"/>
  <c r="P2067"/>
  <c r="BI2063"/>
  <c r="BH2063"/>
  <c r="BG2063"/>
  <c r="BF2063"/>
  <c r="T2063"/>
  <c r="R2063"/>
  <c r="P2063"/>
  <c r="BI2060"/>
  <c r="BH2060"/>
  <c r="BG2060"/>
  <c r="BF2060"/>
  <c r="T2060"/>
  <c r="R2060"/>
  <c r="P2060"/>
  <c r="BI2047"/>
  <c r="BH2047"/>
  <c r="BG2047"/>
  <c r="BF2047"/>
  <c r="T2047"/>
  <c r="R2047"/>
  <c r="P2047"/>
  <c r="BI2044"/>
  <c r="BH2044"/>
  <c r="BG2044"/>
  <c r="BF2044"/>
  <c r="T2044"/>
  <c r="R2044"/>
  <c r="P2044"/>
  <c r="BI2041"/>
  <c r="BH2041"/>
  <c r="BG2041"/>
  <c r="BF2041"/>
  <c r="T2041"/>
  <c r="R2041"/>
  <c r="P2041"/>
  <c r="BI2038"/>
  <c r="BH2038"/>
  <c r="BG2038"/>
  <c r="BF2038"/>
  <c r="T2038"/>
  <c r="R2038"/>
  <c r="P2038"/>
  <c r="BI2032"/>
  <c r="BH2032"/>
  <c r="BG2032"/>
  <c r="BF2032"/>
  <c r="T2032"/>
  <c r="R2032"/>
  <c r="P2032"/>
  <c r="BI2030"/>
  <c r="BH2030"/>
  <c r="BG2030"/>
  <c r="BF2030"/>
  <c r="T2030"/>
  <c r="R2030"/>
  <c r="P2030"/>
  <c r="BI2028"/>
  <c r="BH2028"/>
  <c r="BG2028"/>
  <c r="BF2028"/>
  <c r="T2028"/>
  <c r="R2028"/>
  <c r="P2028"/>
  <c r="BI2024"/>
  <c r="BH2024"/>
  <c r="BG2024"/>
  <c r="BF2024"/>
  <c r="T2024"/>
  <c r="R2024"/>
  <c r="P2024"/>
  <c r="BI2022"/>
  <c r="BH2022"/>
  <c r="BG2022"/>
  <c r="BF2022"/>
  <c r="T2022"/>
  <c r="R2022"/>
  <c r="P2022"/>
  <c r="BI2018"/>
  <c r="BH2018"/>
  <c r="BG2018"/>
  <c r="BF2018"/>
  <c r="T2018"/>
  <c r="R2018"/>
  <c r="P2018"/>
  <c r="BI2016"/>
  <c r="BH2016"/>
  <c r="BG2016"/>
  <c r="BF2016"/>
  <c r="T2016"/>
  <c r="R2016"/>
  <c r="P2016"/>
  <c r="BI2014"/>
  <c r="BH2014"/>
  <c r="BG2014"/>
  <c r="BF2014"/>
  <c r="T2014"/>
  <c r="R2014"/>
  <c r="P2014"/>
  <c r="BI2010"/>
  <c r="BH2010"/>
  <c r="BG2010"/>
  <c r="BF2010"/>
  <c r="T2010"/>
  <c r="R2010"/>
  <c r="P2010"/>
  <c r="BI2006"/>
  <c r="BH2006"/>
  <c r="BG2006"/>
  <c r="BF2006"/>
  <c r="T2006"/>
  <c r="R2006"/>
  <c r="P2006"/>
  <c r="BI2002"/>
  <c r="BH2002"/>
  <c r="BG2002"/>
  <c r="BF2002"/>
  <c r="T2002"/>
  <c r="R2002"/>
  <c r="P2002"/>
  <c r="BI1984"/>
  <c r="BH1984"/>
  <c r="BG1984"/>
  <c r="BF1984"/>
  <c r="T1984"/>
  <c r="R1984"/>
  <c r="P1984"/>
  <c r="BI1981"/>
  <c r="BH1981"/>
  <c r="BG1981"/>
  <c r="BF1981"/>
  <c r="T1981"/>
  <c r="R1981"/>
  <c r="P1981"/>
  <c r="BI1976"/>
  <c r="BH1976"/>
  <c r="BG1976"/>
  <c r="BF1976"/>
  <c r="T1976"/>
  <c r="R1976"/>
  <c r="P1976"/>
  <c r="BI1971"/>
  <c r="BH1971"/>
  <c r="BG1971"/>
  <c r="BF1971"/>
  <c r="T1971"/>
  <c r="R1971"/>
  <c r="P1971"/>
  <c r="BI1966"/>
  <c r="BH1966"/>
  <c r="BG1966"/>
  <c r="BF1966"/>
  <c r="T1966"/>
  <c r="R1966"/>
  <c r="P1966"/>
  <c r="BI1963"/>
  <c r="BH1963"/>
  <c r="BG1963"/>
  <c r="BF1963"/>
  <c r="T1963"/>
  <c r="R1963"/>
  <c r="P1963"/>
  <c r="BI1953"/>
  <c r="BH1953"/>
  <c r="BG1953"/>
  <c r="BF1953"/>
  <c r="T1953"/>
  <c r="R1953"/>
  <c r="P1953"/>
  <c r="BI1951"/>
  <c r="BH1951"/>
  <c r="BG1951"/>
  <c r="BF1951"/>
  <c r="T1951"/>
  <c r="R1951"/>
  <c r="P1951"/>
  <c r="BI1947"/>
  <c r="BH1947"/>
  <c r="BG1947"/>
  <c r="BF1947"/>
  <c r="T1947"/>
  <c r="R1947"/>
  <c r="P1947"/>
  <c r="BI1945"/>
  <c r="BH1945"/>
  <c r="BG1945"/>
  <c r="BF1945"/>
  <c r="T1945"/>
  <c r="R1945"/>
  <c r="P1945"/>
  <c r="BI1924"/>
  <c r="BH1924"/>
  <c r="BG1924"/>
  <c r="BF1924"/>
  <c r="T1924"/>
  <c r="R1924"/>
  <c r="P1924"/>
  <c r="BI1915"/>
  <c r="BH1915"/>
  <c r="BG1915"/>
  <c r="BF1915"/>
  <c r="T1915"/>
  <c r="R1915"/>
  <c r="P1915"/>
  <c r="BI1902"/>
  <c r="BH1902"/>
  <c r="BG1902"/>
  <c r="BF1902"/>
  <c r="T1902"/>
  <c r="R1902"/>
  <c r="P1902"/>
  <c r="BI1900"/>
  <c r="BH1900"/>
  <c r="BG1900"/>
  <c r="BF1900"/>
  <c r="T1900"/>
  <c r="R1900"/>
  <c r="P1900"/>
  <c r="BI1899"/>
  <c r="BH1899"/>
  <c r="BG1899"/>
  <c r="BF1899"/>
  <c r="T1899"/>
  <c r="R1899"/>
  <c r="P1899"/>
  <c r="BI1898"/>
  <c r="BH1898"/>
  <c r="BG1898"/>
  <c r="BF1898"/>
  <c r="T1898"/>
  <c r="R1898"/>
  <c r="P1898"/>
  <c r="BI1897"/>
  <c r="BH1897"/>
  <c r="BG1897"/>
  <c r="BF1897"/>
  <c r="T1897"/>
  <c r="R1897"/>
  <c r="P1897"/>
  <c r="BI1896"/>
  <c r="BH1896"/>
  <c r="BG1896"/>
  <c r="BF1896"/>
  <c r="T1896"/>
  <c r="R1896"/>
  <c r="P1896"/>
  <c r="BI1894"/>
  <c r="BH1894"/>
  <c r="BG1894"/>
  <c r="BF1894"/>
  <c r="T1894"/>
  <c r="R1894"/>
  <c r="P1894"/>
  <c r="BI1892"/>
  <c r="BH1892"/>
  <c r="BG1892"/>
  <c r="BF1892"/>
  <c r="T1892"/>
  <c r="R1892"/>
  <c r="P1892"/>
  <c r="BI1887"/>
  <c r="BH1887"/>
  <c r="BG1887"/>
  <c r="BF1887"/>
  <c r="T1887"/>
  <c r="R1887"/>
  <c r="P1887"/>
  <c r="BI1885"/>
  <c r="BH1885"/>
  <c r="BG1885"/>
  <c r="BF1885"/>
  <c r="T1885"/>
  <c r="R1885"/>
  <c r="P1885"/>
  <c r="BI1883"/>
  <c r="BH1883"/>
  <c r="BG1883"/>
  <c r="BF1883"/>
  <c r="T1883"/>
  <c r="R1883"/>
  <c r="P1883"/>
  <c r="BI1881"/>
  <c r="BH1881"/>
  <c r="BG1881"/>
  <c r="BF1881"/>
  <c r="T1881"/>
  <c r="R1881"/>
  <c r="P1881"/>
  <c r="BI1864"/>
  <c r="BH1864"/>
  <c r="BG1864"/>
  <c r="BF1864"/>
  <c r="T1864"/>
  <c r="R1864"/>
  <c r="P1864"/>
  <c r="BI1860"/>
  <c r="BH1860"/>
  <c r="BG1860"/>
  <c r="BF1860"/>
  <c r="T1860"/>
  <c r="R1860"/>
  <c r="P1860"/>
  <c r="BI1858"/>
  <c r="BH1858"/>
  <c r="BG1858"/>
  <c r="BF1858"/>
  <c r="T1858"/>
  <c r="R1858"/>
  <c r="P1858"/>
  <c r="BI1838"/>
  <c r="BH1838"/>
  <c r="BG1838"/>
  <c r="BF1838"/>
  <c r="T1838"/>
  <c r="R1838"/>
  <c r="P1838"/>
  <c r="BI1837"/>
  <c r="BH1837"/>
  <c r="BG1837"/>
  <c r="BF1837"/>
  <c r="T1837"/>
  <c r="R1837"/>
  <c r="P1837"/>
  <c r="BI1835"/>
  <c r="BH1835"/>
  <c r="BG1835"/>
  <c r="BF1835"/>
  <c r="T1835"/>
  <c r="R1835"/>
  <c r="P1835"/>
  <c r="BI1833"/>
  <c r="BH1833"/>
  <c r="BG1833"/>
  <c r="BF1833"/>
  <c r="T1833"/>
  <c r="R1833"/>
  <c r="P1833"/>
  <c r="BI1832"/>
  <c r="BH1832"/>
  <c r="BG1832"/>
  <c r="BF1832"/>
  <c r="T1832"/>
  <c r="R1832"/>
  <c r="P1832"/>
  <c r="BI1830"/>
  <c r="BH1830"/>
  <c r="BG1830"/>
  <c r="BF1830"/>
  <c r="T1830"/>
  <c r="R1830"/>
  <c r="P1830"/>
  <c r="BI1829"/>
  <c r="BH1829"/>
  <c r="BG1829"/>
  <c r="BF1829"/>
  <c r="T1829"/>
  <c r="R1829"/>
  <c r="P1829"/>
  <c r="BI1828"/>
  <c r="BH1828"/>
  <c r="BG1828"/>
  <c r="BF1828"/>
  <c r="T1828"/>
  <c r="R1828"/>
  <c r="P1828"/>
  <c r="BI1825"/>
  <c r="BH1825"/>
  <c r="BG1825"/>
  <c r="BF1825"/>
  <c r="T1825"/>
  <c r="R1825"/>
  <c r="P1825"/>
  <c r="BI1822"/>
  <c r="BH1822"/>
  <c r="BG1822"/>
  <c r="BF1822"/>
  <c r="T1822"/>
  <c r="R1822"/>
  <c r="P1822"/>
  <c r="BI1821"/>
  <c r="BH1821"/>
  <c r="BG1821"/>
  <c r="BF1821"/>
  <c r="T1821"/>
  <c r="R1821"/>
  <c r="P1821"/>
  <c r="BI1806"/>
  <c r="BH1806"/>
  <c r="BG1806"/>
  <c r="BF1806"/>
  <c r="T1806"/>
  <c r="R1806"/>
  <c r="P1806"/>
  <c r="BI1791"/>
  <c r="BH1791"/>
  <c r="BG1791"/>
  <c r="BF1791"/>
  <c r="T1791"/>
  <c r="R1791"/>
  <c r="P1791"/>
  <c r="BI1788"/>
  <c r="BH1788"/>
  <c r="BG1788"/>
  <c r="BF1788"/>
  <c r="T1788"/>
  <c r="R1788"/>
  <c r="P1788"/>
  <c r="BI1786"/>
  <c r="BH1786"/>
  <c r="BG1786"/>
  <c r="BF1786"/>
  <c r="T1786"/>
  <c r="R1786"/>
  <c r="P1786"/>
  <c r="BI1784"/>
  <c r="BH1784"/>
  <c r="BG1784"/>
  <c r="BF1784"/>
  <c r="T1784"/>
  <c r="R1784"/>
  <c r="P1784"/>
  <c r="BI1782"/>
  <c r="BH1782"/>
  <c r="BG1782"/>
  <c r="BF1782"/>
  <c r="T1782"/>
  <c r="R1782"/>
  <c r="P1782"/>
  <c r="BI1780"/>
  <c r="BH1780"/>
  <c r="BG1780"/>
  <c r="BF1780"/>
  <c r="T1780"/>
  <c r="R1780"/>
  <c r="P1780"/>
  <c r="BI1777"/>
  <c r="BH1777"/>
  <c r="BG1777"/>
  <c r="BF1777"/>
  <c r="T1777"/>
  <c r="R1777"/>
  <c r="P1777"/>
  <c r="BI1775"/>
  <c r="BH1775"/>
  <c r="BG1775"/>
  <c r="BF1775"/>
  <c r="T1775"/>
  <c r="R1775"/>
  <c r="P1775"/>
  <c r="BI1763"/>
  <c r="BH1763"/>
  <c r="BG1763"/>
  <c r="BF1763"/>
  <c r="T1763"/>
  <c r="R1763"/>
  <c r="P1763"/>
  <c r="BI1761"/>
  <c r="BH1761"/>
  <c r="BG1761"/>
  <c r="BF1761"/>
  <c r="T1761"/>
  <c r="R1761"/>
  <c r="P1761"/>
  <c r="BI1727"/>
  <c r="BH1727"/>
  <c r="BG1727"/>
  <c r="BF1727"/>
  <c r="T1727"/>
  <c r="R1727"/>
  <c r="P1727"/>
  <c r="BI1704"/>
  <c r="BH1704"/>
  <c r="BG1704"/>
  <c r="BF1704"/>
  <c r="T1704"/>
  <c r="R1704"/>
  <c r="P1704"/>
  <c r="BI1702"/>
  <c r="BH1702"/>
  <c r="BG1702"/>
  <c r="BF1702"/>
  <c r="T1702"/>
  <c r="R1702"/>
  <c r="P1702"/>
  <c r="BI1696"/>
  <c r="BH1696"/>
  <c r="BG1696"/>
  <c r="BF1696"/>
  <c r="T1696"/>
  <c r="R1696"/>
  <c r="P1696"/>
  <c r="BI1690"/>
  <c r="BH1690"/>
  <c r="BG1690"/>
  <c r="BF1690"/>
  <c r="T1690"/>
  <c r="R1690"/>
  <c r="P1690"/>
  <c r="BI1636"/>
  <c r="BH1636"/>
  <c r="BG1636"/>
  <c r="BF1636"/>
  <c r="T1636"/>
  <c r="R1636"/>
  <c r="P1636"/>
  <c r="BI1630"/>
  <c r="BH1630"/>
  <c r="BG1630"/>
  <c r="BF1630"/>
  <c r="T1630"/>
  <c r="R1630"/>
  <c r="P1630"/>
  <c r="BI1629"/>
  <c r="BH1629"/>
  <c r="BG1629"/>
  <c r="BF1629"/>
  <c r="T1629"/>
  <c r="R1629"/>
  <c r="P1629"/>
  <c r="BI1627"/>
  <c r="BH1627"/>
  <c r="BG1627"/>
  <c r="BF1627"/>
  <c r="T1627"/>
  <c r="R1627"/>
  <c r="P1627"/>
  <c r="BI1613"/>
  <c r="BH1613"/>
  <c r="BG1613"/>
  <c r="BF1613"/>
  <c r="T1613"/>
  <c r="R1613"/>
  <c r="P1613"/>
  <c r="BI1601"/>
  <c r="BH1601"/>
  <c r="BG1601"/>
  <c r="BF1601"/>
  <c r="T1601"/>
  <c r="R1601"/>
  <c r="P1601"/>
  <c r="BI1594"/>
  <c r="BH1594"/>
  <c r="BG1594"/>
  <c r="BF1594"/>
  <c r="T1594"/>
  <c r="R1594"/>
  <c r="P1594"/>
  <c r="BI1579"/>
  <c r="BH1579"/>
  <c r="BG1579"/>
  <c r="BF1579"/>
  <c r="T1579"/>
  <c r="R1579"/>
  <c r="P1579"/>
  <c r="BI1564"/>
  <c r="BH1564"/>
  <c r="BG1564"/>
  <c r="BF1564"/>
  <c r="T1564"/>
  <c r="R1564"/>
  <c r="P1564"/>
  <c r="BI1552"/>
  <c r="BH1552"/>
  <c r="BG1552"/>
  <c r="BF1552"/>
  <c r="T1552"/>
  <c r="R1552"/>
  <c r="P1552"/>
  <c r="BI1540"/>
  <c r="BH1540"/>
  <c r="BG1540"/>
  <c r="BF1540"/>
  <c r="T1540"/>
  <c r="R1540"/>
  <c r="P1540"/>
  <c r="BI1528"/>
  <c r="BH1528"/>
  <c r="BG1528"/>
  <c r="BF1528"/>
  <c r="T1528"/>
  <c r="R1528"/>
  <c r="P1528"/>
  <c r="BI1526"/>
  <c r="BH1526"/>
  <c r="BG1526"/>
  <c r="BF1526"/>
  <c r="T1526"/>
  <c r="R1526"/>
  <c r="P1526"/>
  <c r="BI1504"/>
  <c r="BH1504"/>
  <c r="BG1504"/>
  <c r="BF1504"/>
  <c r="T1504"/>
  <c r="R1504"/>
  <c r="P1504"/>
  <c r="BI1468"/>
  <c r="BH1468"/>
  <c r="BG1468"/>
  <c r="BF1468"/>
  <c r="T1468"/>
  <c r="R1468"/>
  <c r="P1468"/>
  <c r="BI1466"/>
  <c r="BH1466"/>
  <c r="BG1466"/>
  <c r="BF1466"/>
  <c r="T1466"/>
  <c r="R1466"/>
  <c r="P1466"/>
  <c r="BI1464"/>
  <c r="BH1464"/>
  <c r="BG1464"/>
  <c r="BF1464"/>
  <c r="T1464"/>
  <c r="R1464"/>
  <c r="P1464"/>
  <c r="BI1460"/>
  <c r="BH1460"/>
  <c r="BG1460"/>
  <c r="BF1460"/>
  <c r="T1460"/>
  <c r="R1460"/>
  <c r="P1460"/>
  <c r="BI1451"/>
  <c r="BH1451"/>
  <c r="BG1451"/>
  <c r="BF1451"/>
  <c r="T1451"/>
  <c r="R1451"/>
  <c r="P1451"/>
  <c r="BI1444"/>
  <c r="BH1444"/>
  <c r="BG1444"/>
  <c r="BF1444"/>
  <c r="T1444"/>
  <c r="R1444"/>
  <c r="P1444"/>
  <c r="BI1436"/>
  <c r="BH1436"/>
  <c r="BG1436"/>
  <c r="BF1436"/>
  <c r="T1436"/>
  <c r="R1436"/>
  <c r="P1436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28"/>
  <c r="BH1428"/>
  <c r="BG1428"/>
  <c r="BF1428"/>
  <c r="T1428"/>
  <c r="R1428"/>
  <c r="P1428"/>
  <c r="BI1425"/>
  <c r="BH1425"/>
  <c r="BG1425"/>
  <c r="BF1425"/>
  <c r="T1425"/>
  <c r="R1425"/>
  <c r="P1425"/>
  <c r="BI1423"/>
  <c r="BH1423"/>
  <c r="BG1423"/>
  <c r="BF1423"/>
  <c r="T1423"/>
  <c r="R1423"/>
  <c r="P1423"/>
  <c r="BI1421"/>
  <c r="BH1421"/>
  <c r="BG1421"/>
  <c r="BF1421"/>
  <c r="T1421"/>
  <c r="R1421"/>
  <c r="P1421"/>
  <c r="BI1417"/>
  <c r="BH1417"/>
  <c r="BG1417"/>
  <c r="BF1417"/>
  <c r="T1417"/>
  <c r="R1417"/>
  <c r="P1417"/>
  <c r="BI1412"/>
  <c r="BH1412"/>
  <c r="BG1412"/>
  <c r="BF1412"/>
  <c r="T1412"/>
  <c r="R1412"/>
  <c r="P1412"/>
  <c r="BI1410"/>
  <c r="BH1410"/>
  <c r="BG1410"/>
  <c r="BF1410"/>
  <c r="T1410"/>
  <c r="R1410"/>
  <c r="P1410"/>
  <c r="BI1408"/>
  <c r="BH1408"/>
  <c r="BG1408"/>
  <c r="BF1408"/>
  <c r="T1408"/>
  <c r="R1408"/>
  <c r="P1408"/>
  <c r="BI1405"/>
  <c r="BH1405"/>
  <c r="BG1405"/>
  <c r="BF1405"/>
  <c r="T1405"/>
  <c r="R1405"/>
  <c r="P1405"/>
  <c r="BI1402"/>
  <c r="BH1402"/>
  <c r="BG1402"/>
  <c r="BF1402"/>
  <c r="T1402"/>
  <c r="R1402"/>
  <c r="P1402"/>
  <c r="BI1398"/>
  <c r="BH1398"/>
  <c r="BG1398"/>
  <c r="BF1398"/>
  <c r="T1398"/>
  <c r="R1398"/>
  <c r="P1398"/>
  <c r="BI1395"/>
  <c r="BH1395"/>
  <c r="BG1395"/>
  <c r="BF1395"/>
  <c r="T1395"/>
  <c r="R1395"/>
  <c r="P1395"/>
  <c r="BI1392"/>
  <c r="BH1392"/>
  <c r="BG1392"/>
  <c r="BF1392"/>
  <c r="T1392"/>
  <c r="R1392"/>
  <c r="P1392"/>
  <c r="BI1388"/>
  <c r="BH1388"/>
  <c r="BG1388"/>
  <c r="BF1388"/>
  <c r="T1388"/>
  <c r="R1388"/>
  <c r="P1388"/>
  <c r="BI1386"/>
  <c r="BH1386"/>
  <c r="BG1386"/>
  <c r="BF1386"/>
  <c r="T1386"/>
  <c r="R1386"/>
  <c r="P1386"/>
  <c r="BI1384"/>
  <c r="BH1384"/>
  <c r="BG1384"/>
  <c r="BF1384"/>
  <c r="T1384"/>
  <c r="R1384"/>
  <c r="P1384"/>
  <c r="BI1379"/>
  <c r="BH1379"/>
  <c r="BG1379"/>
  <c r="BF1379"/>
  <c r="T1379"/>
  <c r="R1379"/>
  <c r="P1379"/>
  <c r="BI1378"/>
  <c r="BH1378"/>
  <c r="BG1378"/>
  <c r="BF1378"/>
  <c r="T1378"/>
  <c r="R1378"/>
  <c r="P1378"/>
  <c r="BI1373"/>
  <c r="BH1373"/>
  <c r="BG1373"/>
  <c r="BF1373"/>
  <c r="T1373"/>
  <c r="R1373"/>
  <c r="P1373"/>
  <c r="BI1368"/>
  <c r="BH1368"/>
  <c r="BG1368"/>
  <c r="BF1368"/>
  <c r="T1368"/>
  <c r="R1368"/>
  <c r="P1368"/>
  <c r="BI1363"/>
  <c r="BH1363"/>
  <c r="BG1363"/>
  <c r="BF1363"/>
  <c r="T1363"/>
  <c r="R1363"/>
  <c r="P1363"/>
  <c r="BI1359"/>
  <c r="BH1359"/>
  <c r="BG1359"/>
  <c r="BF1359"/>
  <c r="T1359"/>
  <c r="R1359"/>
  <c r="P1359"/>
  <c r="BI1358"/>
  <c r="BH1358"/>
  <c r="BG1358"/>
  <c r="BF1358"/>
  <c r="T1358"/>
  <c r="R1358"/>
  <c r="P1358"/>
  <c r="BI1356"/>
  <c r="BH1356"/>
  <c r="BG1356"/>
  <c r="BF1356"/>
  <c r="T1356"/>
  <c r="R1356"/>
  <c r="P1356"/>
  <c r="BI1350"/>
  <c r="BH1350"/>
  <c r="BG1350"/>
  <c r="BF1350"/>
  <c r="T1350"/>
  <c r="R1350"/>
  <c r="P1350"/>
  <c r="BI1343"/>
  <c r="BH1343"/>
  <c r="BG1343"/>
  <c r="BF1343"/>
  <c r="T1343"/>
  <c r="R1343"/>
  <c r="P1343"/>
  <c r="BI1341"/>
  <c r="BH1341"/>
  <c r="BG1341"/>
  <c r="BF1341"/>
  <c r="T1341"/>
  <c r="R1341"/>
  <c r="P1341"/>
  <c r="BI1337"/>
  <c r="BH1337"/>
  <c r="BG1337"/>
  <c r="BF1337"/>
  <c r="T1337"/>
  <c r="R1337"/>
  <c r="P1337"/>
  <c r="BI1335"/>
  <c r="BH1335"/>
  <c r="BG1335"/>
  <c r="BF1335"/>
  <c r="T1335"/>
  <c r="R1335"/>
  <c r="P1335"/>
  <c r="BI1320"/>
  <c r="BH1320"/>
  <c r="BG1320"/>
  <c r="BF1320"/>
  <c r="T1320"/>
  <c r="R1320"/>
  <c r="P1320"/>
  <c r="BI1319"/>
  <c r="BH1319"/>
  <c r="BG1319"/>
  <c r="BF1319"/>
  <c r="T1319"/>
  <c r="R1319"/>
  <c r="P1319"/>
  <c r="BI1317"/>
  <c r="BH1317"/>
  <c r="BG1317"/>
  <c r="BF1317"/>
  <c r="T1317"/>
  <c r="R1317"/>
  <c r="P1317"/>
  <c r="BI1314"/>
  <c r="BH1314"/>
  <c r="BG1314"/>
  <c r="BF1314"/>
  <c r="T1314"/>
  <c r="R1314"/>
  <c r="P1314"/>
  <c r="BI1310"/>
  <c r="BH1310"/>
  <c r="BG1310"/>
  <c r="BF1310"/>
  <c r="T1310"/>
  <c r="R1310"/>
  <c r="P1310"/>
  <c r="BI1306"/>
  <c r="BH1306"/>
  <c r="BG1306"/>
  <c r="BF1306"/>
  <c r="T1306"/>
  <c r="R1306"/>
  <c r="P1306"/>
  <c r="BI1281"/>
  <c r="BH1281"/>
  <c r="BG1281"/>
  <c r="BF1281"/>
  <c r="T1281"/>
  <c r="R1281"/>
  <c r="P1281"/>
  <c r="BI1247"/>
  <c r="BH1247"/>
  <c r="BG1247"/>
  <c r="BF1247"/>
  <c r="T1247"/>
  <c r="R1247"/>
  <c r="P1247"/>
  <c r="BI1242"/>
  <c r="BH1242"/>
  <c r="BG1242"/>
  <c r="BF1242"/>
  <c r="T1242"/>
  <c r="R1242"/>
  <c r="P1242"/>
  <c r="BI1240"/>
  <c r="BH1240"/>
  <c r="BG1240"/>
  <c r="BF1240"/>
  <c r="T1240"/>
  <c r="R1240"/>
  <c r="P1240"/>
  <c r="BI1238"/>
  <c r="BH1238"/>
  <c r="BG1238"/>
  <c r="BF1238"/>
  <c r="T1238"/>
  <c r="R1238"/>
  <c r="P1238"/>
  <c r="BI1234"/>
  <c r="BH1234"/>
  <c r="BG1234"/>
  <c r="BF1234"/>
  <c r="T1234"/>
  <c r="R1234"/>
  <c r="P1234"/>
  <c r="BI1232"/>
  <c r="BH1232"/>
  <c r="BG1232"/>
  <c r="BF1232"/>
  <c r="T1232"/>
  <c r="R1232"/>
  <c r="P1232"/>
  <c r="BI1196"/>
  <c r="BH1196"/>
  <c r="BG1196"/>
  <c r="BF1196"/>
  <c r="T1196"/>
  <c r="R1196"/>
  <c r="P1196"/>
  <c r="BI1192"/>
  <c r="BH1192"/>
  <c r="BG1192"/>
  <c r="BF1192"/>
  <c r="T1192"/>
  <c r="R1192"/>
  <c r="P1192"/>
  <c r="BI1187"/>
  <c r="BH1187"/>
  <c r="BG1187"/>
  <c r="BF1187"/>
  <c r="T1187"/>
  <c r="R1187"/>
  <c r="P1187"/>
  <c r="BI1122"/>
  <c r="BH1122"/>
  <c r="BG1122"/>
  <c r="BF1122"/>
  <c r="T1122"/>
  <c r="R1122"/>
  <c r="P1122"/>
  <c r="BI1095"/>
  <c r="BH1095"/>
  <c r="BG1095"/>
  <c r="BF1095"/>
  <c r="T1095"/>
  <c r="R1095"/>
  <c r="P1095"/>
  <c r="BI1091"/>
  <c r="BH1091"/>
  <c r="BG1091"/>
  <c r="BF1091"/>
  <c r="T1091"/>
  <c r="R1091"/>
  <c r="P1091"/>
  <c r="BI1089"/>
  <c r="BH1089"/>
  <c r="BG1089"/>
  <c r="BF1089"/>
  <c r="T1089"/>
  <c r="R1089"/>
  <c r="P1089"/>
  <c r="BI1085"/>
  <c r="BH1085"/>
  <c r="BG1085"/>
  <c r="BF1085"/>
  <c r="T1085"/>
  <c r="R1085"/>
  <c r="P1085"/>
  <c r="BI1076"/>
  <c r="BH1076"/>
  <c r="BG1076"/>
  <c r="BF1076"/>
  <c r="T1076"/>
  <c r="R1076"/>
  <c r="P1076"/>
  <c r="BI1057"/>
  <c r="BH1057"/>
  <c r="BG1057"/>
  <c r="BF1057"/>
  <c r="T1057"/>
  <c r="R1057"/>
  <c r="P1057"/>
  <c r="BI1056"/>
  <c r="BH1056"/>
  <c r="BG1056"/>
  <c r="BF1056"/>
  <c r="T1056"/>
  <c r="R1056"/>
  <c r="P1056"/>
  <c r="BI1055"/>
  <c r="BH1055"/>
  <c r="BG1055"/>
  <c r="BF1055"/>
  <c r="T1055"/>
  <c r="R1055"/>
  <c r="P1055"/>
  <c r="BI1052"/>
  <c r="BH1052"/>
  <c r="BG1052"/>
  <c r="BF1052"/>
  <c r="T1052"/>
  <c r="R1052"/>
  <c r="P1052"/>
  <c r="BI1050"/>
  <c r="BH1050"/>
  <c r="BG1050"/>
  <c r="BF1050"/>
  <c r="T1050"/>
  <c r="R1050"/>
  <c r="P1050"/>
  <c r="BI1033"/>
  <c r="BH1033"/>
  <c r="BG1033"/>
  <c r="BF1033"/>
  <c r="T1033"/>
  <c r="R1033"/>
  <c r="P1033"/>
  <c r="BI1031"/>
  <c r="BH1031"/>
  <c r="BG1031"/>
  <c r="BF1031"/>
  <c r="T1031"/>
  <c r="R1031"/>
  <c r="P1031"/>
  <c r="BI1030"/>
  <c r="BH1030"/>
  <c r="BG1030"/>
  <c r="BF1030"/>
  <c r="T1030"/>
  <c r="R1030"/>
  <c r="P1030"/>
  <c r="BI1026"/>
  <c r="BH1026"/>
  <c r="BG1026"/>
  <c r="BF1026"/>
  <c r="T1026"/>
  <c r="R1026"/>
  <c r="P1026"/>
  <c r="BI1022"/>
  <c r="BH1022"/>
  <c r="BG1022"/>
  <c r="BF1022"/>
  <c r="T1022"/>
  <c r="R1022"/>
  <c r="P1022"/>
  <c r="BI1021"/>
  <c r="BH1021"/>
  <c r="BG1021"/>
  <c r="BF1021"/>
  <c r="T1021"/>
  <c r="R1021"/>
  <c r="P1021"/>
  <c r="BI1019"/>
  <c r="BH1019"/>
  <c r="BG1019"/>
  <c r="BF1019"/>
  <c r="T1019"/>
  <c r="R1019"/>
  <c r="P1019"/>
  <c r="BI1018"/>
  <c r="BH1018"/>
  <c r="BG1018"/>
  <c r="BF1018"/>
  <c r="T1018"/>
  <c r="R1018"/>
  <c r="P1018"/>
  <c r="BI1017"/>
  <c r="BH1017"/>
  <c r="BG1017"/>
  <c r="BF1017"/>
  <c r="T1017"/>
  <c r="R1017"/>
  <c r="P1017"/>
  <c r="BI1016"/>
  <c r="BH1016"/>
  <c r="BG1016"/>
  <c r="BF1016"/>
  <c r="T1016"/>
  <c r="R1016"/>
  <c r="P1016"/>
  <c r="BI1010"/>
  <c r="BH1010"/>
  <c r="BG1010"/>
  <c r="BF1010"/>
  <c r="T1010"/>
  <c r="R1010"/>
  <c r="P1010"/>
  <c r="BI1009"/>
  <c r="BH1009"/>
  <c r="BG1009"/>
  <c r="BF1009"/>
  <c r="T1009"/>
  <c r="R1009"/>
  <c r="P1009"/>
  <c r="BI1000"/>
  <c r="BH1000"/>
  <c r="BG1000"/>
  <c r="BF1000"/>
  <c r="T1000"/>
  <c r="R1000"/>
  <c r="P1000"/>
  <c r="BI996"/>
  <c r="BH996"/>
  <c r="BG996"/>
  <c r="BF996"/>
  <c r="T996"/>
  <c r="R996"/>
  <c r="P996"/>
  <c r="BI990"/>
  <c r="BH990"/>
  <c r="BG990"/>
  <c r="BF990"/>
  <c r="T990"/>
  <c r="R990"/>
  <c r="P990"/>
  <c r="BI988"/>
  <c r="BH988"/>
  <c r="BG988"/>
  <c r="BF988"/>
  <c r="T988"/>
  <c r="R988"/>
  <c r="P988"/>
  <c r="BI987"/>
  <c r="BH987"/>
  <c r="BG987"/>
  <c r="BF987"/>
  <c r="T987"/>
  <c r="R987"/>
  <c r="P987"/>
  <c r="BI962"/>
  <c r="BH962"/>
  <c r="BG962"/>
  <c r="BF962"/>
  <c r="T962"/>
  <c r="R962"/>
  <c r="P962"/>
  <c r="BI926"/>
  <c r="BH926"/>
  <c r="BG926"/>
  <c r="BF926"/>
  <c r="T926"/>
  <c r="R926"/>
  <c r="P926"/>
  <c r="BI919"/>
  <c r="BH919"/>
  <c r="BG919"/>
  <c r="BF919"/>
  <c r="T919"/>
  <c r="R919"/>
  <c r="P919"/>
  <c r="BI913"/>
  <c r="BH913"/>
  <c r="BG913"/>
  <c r="BF913"/>
  <c r="T913"/>
  <c r="R913"/>
  <c r="P913"/>
  <c r="BI909"/>
  <c r="BH909"/>
  <c r="BG909"/>
  <c r="BF909"/>
  <c r="T909"/>
  <c r="R909"/>
  <c r="P909"/>
  <c r="BI896"/>
  <c r="BH896"/>
  <c r="BG896"/>
  <c r="BF896"/>
  <c r="T896"/>
  <c r="R896"/>
  <c r="P896"/>
  <c r="BI893"/>
  <c r="BH893"/>
  <c r="BG893"/>
  <c r="BF893"/>
  <c r="T893"/>
  <c r="R893"/>
  <c r="P893"/>
  <c r="BI879"/>
  <c r="BH879"/>
  <c r="BG879"/>
  <c r="BF879"/>
  <c r="T879"/>
  <c r="R879"/>
  <c r="P879"/>
  <c r="BI874"/>
  <c r="BH874"/>
  <c r="BG874"/>
  <c r="BF874"/>
  <c r="T874"/>
  <c r="R874"/>
  <c r="P874"/>
  <c r="BI869"/>
  <c r="BH869"/>
  <c r="BG869"/>
  <c r="BF869"/>
  <c r="T869"/>
  <c r="R869"/>
  <c r="P869"/>
  <c r="BI864"/>
  <c r="BH864"/>
  <c r="BG864"/>
  <c r="BF864"/>
  <c r="T864"/>
  <c r="R864"/>
  <c r="P864"/>
  <c r="BI858"/>
  <c r="BH858"/>
  <c r="BG858"/>
  <c r="BF858"/>
  <c r="T858"/>
  <c r="R858"/>
  <c r="P858"/>
  <c r="BI855"/>
  <c r="BH855"/>
  <c r="BG855"/>
  <c r="BF855"/>
  <c r="T855"/>
  <c r="R855"/>
  <c r="P855"/>
  <c r="BI850"/>
  <c r="BH850"/>
  <c r="BG850"/>
  <c r="BF850"/>
  <c r="T850"/>
  <c r="R850"/>
  <c r="P850"/>
  <c r="BI844"/>
  <c r="BH844"/>
  <c r="BG844"/>
  <c r="BF844"/>
  <c r="T844"/>
  <c r="R844"/>
  <c r="P844"/>
  <c r="BI837"/>
  <c r="BH837"/>
  <c r="BG837"/>
  <c r="BF837"/>
  <c r="T837"/>
  <c r="R837"/>
  <c r="P837"/>
  <c r="BI821"/>
  <c r="BH821"/>
  <c r="BG821"/>
  <c r="BF821"/>
  <c r="T821"/>
  <c r="R821"/>
  <c r="P821"/>
  <c r="BI819"/>
  <c r="BH819"/>
  <c r="BG819"/>
  <c r="BF819"/>
  <c r="T819"/>
  <c r="R819"/>
  <c r="P819"/>
  <c r="BI818"/>
  <c r="BH818"/>
  <c r="BG818"/>
  <c r="BF818"/>
  <c r="T818"/>
  <c r="R818"/>
  <c r="P818"/>
  <c r="BI799"/>
  <c r="BH799"/>
  <c r="BG799"/>
  <c r="BF799"/>
  <c r="T799"/>
  <c r="R799"/>
  <c r="P799"/>
  <c r="BI798"/>
  <c r="BH798"/>
  <c r="BG798"/>
  <c r="BF798"/>
  <c r="T798"/>
  <c r="R798"/>
  <c r="P798"/>
  <c r="BI777"/>
  <c r="BH777"/>
  <c r="BG777"/>
  <c r="BF777"/>
  <c r="T777"/>
  <c r="R777"/>
  <c r="P777"/>
  <c r="BI756"/>
  <c r="BH756"/>
  <c r="BG756"/>
  <c r="BF756"/>
  <c r="T756"/>
  <c r="R756"/>
  <c r="P756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6"/>
  <c r="BH746"/>
  <c r="BG746"/>
  <c r="BF746"/>
  <c r="T746"/>
  <c r="R746"/>
  <c r="P746"/>
  <c r="BI740"/>
  <c r="BH740"/>
  <c r="BG740"/>
  <c r="BF740"/>
  <c r="T740"/>
  <c r="R740"/>
  <c r="P740"/>
  <c r="BI739"/>
  <c r="BH739"/>
  <c r="BG739"/>
  <c r="BF739"/>
  <c r="T739"/>
  <c r="R739"/>
  <c r="P739"/>
  <c r="BI733"/>
  <c r="BH733"/>
  <c r="BG733"/>
  <c r="BF733"/>
  <c r="T733"/>
  <c r="R733"/>
  <c r="P733"/>
  <c r="BI725"/>
  <c r="BH725"/>
  <c r="BG725"/>
  <c r="BF725"/>
  <c r="T725"/>
  <c r="R725"/>
  <c r="P725"/>
  <c r="BI722"/>
  <c r="BH722"/>
  <c r="BG722"/>
  <c r="BF722"/>
  <c r="T722"/>
  <c r="R722"/>
  <c r="P722"/>
  <c r="BI714"/>
  <c r="BH714"/>
  <c r="BG714"/>
  <c r="BF714"/>
  <c r="T714"/>
  <c r="R714"/>
  <c r="P714"/>
  <c r="BI711"/>
  <c r="BH711"/>
  <c r="BG711"/>
  <c r="BF711"/>
  <c r="T711"/>
  <c r="R711"/>
  <c r="P711"/>
  <c r="BI708"/>
  <c r="BH708"/>
  <c r="BG708"/>
  <c r="BF708"/>
  <c r="T708"/>
  <c r="R708"/>
  <c r="P708"/>
  <c r="BI698"/>
  <c r="BH698"/>
  <c r="BG698"/>
  <c r="BF698"/>
  <c r="T698"/>
  <c r="R698"/>
  <c r="P698"/>
  <c r="BI695"/>
  <c r="BH695"/>
  <c r="BG695"/>
  <c r="BF695"/>
  <c r="T695"/>
  <c r="R695"/>
  <c r="P695"/>
  <c r="BI692"/>
  <c r="BH692"/>
  <c r="BG692"/>
  <c r="BF692"/>
  <c r="T692"/>
  <c r="R692"/>
  <c r="P692"/>
  <c r="BI691"/>
  <c r="BH691"/>
  <c r="BG691"/>
  <c r="BF691"/>
  <c r="T691"/>
  <c r="R691"/>
  <c r="P691"/>
  <c r="BI689"/>
  <c r="BH689"/>
  <c r="BG689"/>
  <c r="BF689"/>
  <c r="T689"/>
  <c r="R689"/>
  <c r="P689"/>
  <c r="BI688"/>
  <c r="BH688"/>
  <c r="BG688"/>
  <c r="BF688"/>
  <c r="T688"/>
  <c r="R688"/>
  <c r="P688"/>
  <c r="BI685"/>
  <c r="BH685"/>
  <c r="BG685"/>
  <c r="BF685"/>
  <c r="T685"/>
  <c r="R685"/>
  <c r="P685"/>
  <c r="BI680"/>
  <c r="BH680"/>
  <c r="BG680"/>
  <c r="BF680"/>
  <c r="T680"/>
  <c r="R680"/>
  <c r="P680"/>
  <c r="BI674"/>
  <c r="BH674"/>
  <c r="BG674"/>
  <c r="BF674"/>
  <c r="T674"/>
  <c r="R674"/>
  <c r="P674"/>
  <c r="BI671"/>
  <c r="BH671"/>
  <c r="BG671"/>
  <c r="BF671"/>
  <c r="T671"/>
  <c r="R671"/>
  <c r="P671"/>
  <c r="BI658"/>
  <c r="BH658"/>
  <c r="BG658"/>
  <c r="BF658"/>
  <c r="T658"/>
  <c r="R658"/>
  <c r="P658"/>
  <c r="BI655"/>
  <c r="BH655"/>
  <c r="BG655"/>
  <c r="BF655"/>
  <c r="T655"/>
  <c r="R655"/>
  <c r="P655"/>
  <c r="BI652"/>
  <c r="BH652"/>
  <c r="BG652"/>
  <c r="BF652"/>
  <c r="T652"/>
  <c r="R652"/>
  <c r="P652"/>
  <c r="BI645"/>
  <c r="BH645"/>
  <c r="BG645"/>
  <c r="BF645"/>
  <c r="T645"/>
  <c r="R645"/>
  <c r="P645"/>
  <c r="BI644"/>
  <c r="BH644"/>
  <c r="BG644"/>
  <c r="BF644"/>
  <c r="T644"/>
  <c r="R644"/>
  <c r="P644"/>
  <c r="BI641"/>
  <c r="BH641"/>
  <c r="BG641"/>
  <c r="BF641"/>
  <c r="T641"/>
  <c r="R641"/>
  <c r="P641"/>
  <c r="BI640"/>
  <c r="BH640"/>
  <c r="BG640"/>
  <c r="BF640"/>
  <c r="T640"/>
  <c r="R640"/>
  <c r="P640"/>
  <c r="BI638"/>
  <c r="BH638"/>
  <c r="BG638"/>
  <c r="BF638"/>
  <c r="T638"/>
  <c r="R638"/>
  <c r="P638"/>
  <c r="BI637"/>
  <c r="BH637"/>
  <c r="BG637"/>
  <c r="BF637"/>
  <c r="T637"/>
  <c r="R637"/>
  <c r="P637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30"/>
  <c r="BH630"/>
  <c r="BG630"/>
  <c r="BF630"/>
  <c r="T630"/>
  <c r="R630"/>
  <c r="P630"/>
  <c r="BI625"/>
  <c r="BH625"/>
  <c r="BG625"/>
  <c r="BF625"/>
  <c r="T625"/>
  <c r="R625"/>
  <c r="P625"/>
  <c r="BI603"/>
  <c r="BH603"/>
  <c r="BG603"/>
  <c r="BF603"/>
  <c r="T603"/>
  <c r="R603"/>
  <c r="P603"/>
  <c r="BI601"/>
  <c r="BH601"/>
  <c r="BG601"/>
  <c r="BF601"/>
  <c r="T601"/>
  <c r="R601"/>
  <c r="P601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90"/>
  <c r="BH590"/>
  <c r="BG590"/>
  <c r="BF590"/>
  <c r="T590"/>
  <c r="R590"/>
  <c r="P590"/>
  <c r="BI587"/>
  <c r="BH587"/>
  <c r="BG587"/>
  <c r="BF587"/>
  <c r="T587"/>
  <c r="R587"/>
  <c r="P587"/>
  <c r="BI583"/>
  <c r="BH583"/>
  <c r="BG583"/>
  <c r="BF583"/>
  <c r="T583"/>
  <c r="R583"/>
  <c r="P583"/>
  <c r="BI577"/>
  <c r="BH577"/>
  <c r="BG577"/>
  <c r="BF577"/>
  <c r="T577"/>
  <c r="R577"/>
  <c r="P577"/>
  <c r="BI574"/>
  <c r="BH574"/>
  <c r="BG574"/>
  <c r="BF574"/>
  <c r="T574"/>
  <c r="R574"/>
  <c r="P574"/>
  <c r="BI564"/>
  <c r="BH564"/>
  <c r="BG564"/>
  <c r="BF564"/>
  <c r="T564"/>
  <c r="R564"/>
  <c r="P564"/>
  <c r="BI547"/>
  <c r="BH547"/>
  <c r="BG547"/>
  <c r="BF547"/>
  <c r="T547"/>
  <c r="R547"/>
  <c r="P547"/>
  <c r="BI542"/>
  <c r="BH542"/>
  <c r="BG542"/>
  <c r="BF542"/>
  <c r="T542"/>
  <c r="R542"/>
  <c r="P542"/>
  <c r="BI535"/>
  <c r="BH535"/>
  <c r="BG535"/>
  <c r="BF535"/>
  <c r="T535"/>
  <c r="R535"/>
  <c r="P535"/>
  <c r="BI519"/>
  <c r="BH519"/>
  <c r="BG519"/>
  <c r="BF519"/>
  <c r="T519"/>
  <c r="R519"/>
  <c r="P519"/>
  <c r="BI517"/>
  <c r="BH517"/>
  <c r="BG517"/>
  <c r="BF517"/>
  <c r="T517"/>
  <c r="R517"/>
  <c r="P517"/>
  <c r="BI510"/>
  <c r="BH510"/>
  <c r="BG510"/>
  <c r="BF510"/>
  <c r="T510"/>
  <c r="R510"/>
  <c r="P510"/>
  <c r="BI498"/>
  <c r="BH498"/>
  <c r="BG498"/>
  <c r="BF498"/>
  <c r="T498"/>
  <c r="R498"/>
  <c r="P498"/>
  <c r="BI485"/>
  <c r="BH485"/>
  <c r="BG485"/>
  <c r="BF485"/>
  <c r="T485"/>
  <c r="R485"/>
  <c r="P485"/>
  <c r="BI480"/>
  <c r="BH480"/>
  <c r="BG480"/>
  <c r="BF480"/>
  <c r="T480"/>
  <c r="R480"/>
  <c r="P480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R462"/>
  <c r="P462"/>
  <c r="BI456"/>
  <c r="BH456"/>
  <c r="BG456"/>
  <c r="BF456"/>
  <c r="T456"/>
  <c r="R456"/>
  <c r="P456"/>
  <c r="BI453"/>
  <c r="BH453"/>
  <c r="BG453"/>
  <c r="BF453"/>
  <c r="T453"/>
  <c r="R453"/>
  <c r="P453"/>
  <c r="BI451"/>
  <c r="BH451"/>
  <c r="BG451"/>
  <c r="BF451"/>
  <c r="T451"/>
  <c r="R451"/>
  <c r="P451"/>
  <c r="BI435"/>
  <c r="BH435"/>
  <c r="BG435"/>
  <c r="BF435"/>
  <c r="T435"/>
  <c r="R435"/>
  <c r="P435"/>
  <c r="BI419"/>
  <c r="BH419"/>
  <c r="BG419"/>
  <c r="BF419"/>
  <c r="T419"/>
  <c r="R419"/>
  <c r="P419"/>
  <c r="BI402"/>
  <c r="BH402"/>
  <c r="BG402"/>
  <c r="BF402"/>
  <c r="T402"/>
  <c r="R402"/>
  <c r="P402"/>
  <c r="BI388"/>
  <c r="BH388"/>
  <c r="BG388"/>
  <c r="BF388"/>
  <c r="T388"/>
  <c r="R388"/>
  <c r="P388"/>
  <c r="BI380"/>
  <c r="BH380"/>
  <c r="BG380"/>
  <c r="BF380"/>
  <c r="T380"/>
  <c r="R380"/>
  <c r="P380"/>
  <c r="BI373"/>
  <c r="BH373"/>
  <c r="BG373"/>
  <c r="BF373"/>
  <c r="T373"/>
  <c r="R373"/>
  <c r="P373"/>
  <c r="BI359"/>
  <c r="BH359"/>
  <c r="BG359"/>
  <c r="BF359"/>
  <c r="T359"/>
  <c r="R359"/>
  <c r="P359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35"/>
  <c r="BH335"/>
  <c r="BG335"/>
  <c r="BF335"/>
  <c r="T335"/>
  <c r="R335"/>
  <c r="P335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2"/>
  <c r="BH312"/>
  <c r="BG312"/>
  <c r="BF312"/>
  <c r="T312"/>
  <c r="R312"/>
  <c r="P312"/>
  <c r="BI310"/>
  <c r="BH310"/>
  <c r="BG310"/>
  <c r="BF310"/>
  <c r="T310"/>
  <c r="R310"/>
  <c r="P310"/>
  <c r="BI300"/>
  <c r="BH300"/>
  <c r="BG300"/>
  <c r="BF300"/>
  <c r="T300"/>
  <c r="R300"/>
  <c r="P300"/>
  <c r="BI289"/>
  <c r="BH289"/>
  <c r="BG289"/>
  <c r="BF289"/>
  <c r="T289"/>
  <c r="R289"/>
  <c r="P289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49"/>
  <c r="BH249"/>
  <c r="BG249"/>
  <c r="BF249"/>
  <c r="T249"/>
  <c r="R249"/>
  <c r="P249"/>
  <c r="BI247"/>
  <c r="BH247"/>
  <c r="BG247"/>
  <c r="BF247"/>
  <c r="T247"/>
  <c r="R247"/>
  <c r="P247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27"/>
  <c r="BH227"/>
  <c r="BG227"/>
  <c r="BF227"/>
  <c r="T227"/>
  <c r="R227"/>
  <c r="P227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3"/>
  <c r="BH203"/>
  <c r="BG203"/>
  <c r="BF203"/>
  <c r="T203"/>
  <c r="R203"/>
  <c r="P203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2"/>
  <c r="BH182"/>
  <c r="BG182"/>
  <c r="BF182"/>
  <c r="T182"/>
  <c r="R182"/>
  <c r="P182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F149"/>
  <c r="E147"/>
  <c r="F91"/>
  <c r="E89"/>
  <c r="J26"/>
  <c r="E26"/>
  <c r="J152"/>
  <c r="J25"/>
  <c r="J23"/>
  <c r="E23"/>
  <c r="J151"/>
  <c r="J22"/>
  <c r="J20"/>
  <c r="E20"/>
  <c r="F94"/>
  <c r="J19"/>
  <c r="J17"/>
  <c r="E17"/>
  <c r="F151"/>
  <c r="J16"/>
  <c r="J14"/>
  <c r="J149"/>
  <c r="E7"/>
  <c r="E143"/>
  <c i="1" r="L90"/>
  <c r="AM90"/>
  <c r="AM89"/>
  <c r="L89"/>
  <c r="AM87"/>
  <c r="L87"/>
  <c r="L85"/>
  <c r="L84"/>
  <c i="2" r="J3565"/>
  <c r="BK3470"/>
  <c r="J3358"/>
  <c r="J3247"/>
  <c r="BK3181"/>
  <c r="BK3147"/>
  <c r="BK3069"/>
  <c r="BK2972"/>
  <c r="BK2923"/>
  <c r="BK2788"/>
  <c r="BK2737"/>
  <c r="BK2458"/>
  <c r="BK2398"/>
  <c r="J2170"/>
  <c r="BK1899"/>
  <c r="J1702"/>
  <c r="J1417"/>
  <c r="BK1306"/>
  <c r="J1000"/>
  <c r="J749"/>
  <c r="BK597"/>
  <c r="J327"/>
  <c r="J227"/>
  <c r="J3562"/>
  <c r="BK3404"/>
  <c r="J3304"/>
  <c r="BK3234"/>
  <c r="J3078"/>
  <c r="J3056"/>
  <c r="BK2910"/>
  <c r="BK2735"/>
  <c r="J2450"/>
  <c r="BK2348"/>
  <c r="J2142"/>
  <c r="BK1821"/>
  <c r="BK1594"/>
  <c r="J1425"/>
  <c r="BK1359"/>
  <c r="BK1052"/>
  <c r="J837"/>
  <c r="J680"/>
  <c r="J464"/>
  <c r="J209"/>
  <c r="BK160"/>
  <c r="BK3313"/>
  <c r="BK3215"/>
  <c r="J3147"/>
  <c r="J3010"/>
  <c r="BK2956"/>
  <c r="J2797"/>
  <c r="BK2727"/>
  <c r="J2462"/>
  <c r="J2306"/>
  <c r="J2233"/>
  <c r="BK2094"/>
  <c r="BK2016"/>
  <c r="J1887"/>
  <c r="BK1786"/>
  <c r="J1468"/>
  <c r="J1388"/>
  <c r="J1356"/>
  <c r="BK1031"/>
  <c r="J1017"/>
  <c r="BK850"/>
  <c r="J708"/>
  <c r="J633"/>
  <c r="J564"/>
  <c r="BK435"/>
  <c i="1" r="AS107"/>
  <c i="2" r="BK2849"/>
  <c r="J2735"/>
  <c r="J2580"/>
  <c r="BK2450"/>
  <c r="J2398"/>
  <c r="BK2269"/>
  <c r="BK2194"/>
  <c r="J2010"/>
  <c r="BK1945"/>
  <c r="J1915"/>
  <c r="J1900"/>
  <c r="BK1887"/>
  <c r="BK1881"/>
  <c r="J1832"/>
  <c r="J1822"/>
  <c r="J1423"/>
  <c r="BK1388"/>
  <c r="BK1356"/>
  <c r="BK1335"/>
  <c r="J1306"/>
  <c r="J1187"/>
  <c r="BK1033"/>
  <c r="BK913"/>
  <c r="BK864"/>
  <c r="J747"/>
  <c r="BK689"/>
  <c r="J603"/>
  <c r="J498"/>
  <c r="J419"/>
  <c r="J349"/>
  <c r="J321"/>
  <c r="J267"/>
  <c r="BK235"/>
  <c r="J193"/>
  <c r="BK158"/>
  <c r="BK3565"/>
  <c r="BK3402"/>
  <c r="BK3374"/>
  <c r="BK3315"/>
  <c r="BK3301"/>
  <c r="BK3278"/>
  <c r="BK3225"/>
  <c r="BK3163"/>
  <c r="BK3151"/>
  <c r="J3101"/>
  <c r="J3051"/>
  <c r="BK2968"/>
  <c r="J2790"/>
  <c r="J2737"/>
  <c r="BK2464"/>
  <c r="J2428"/>
  <c r="BK2142"/>
  <c r="J2028"/>
  <c r="BK1924"/>
  <c r="BK1806"/>
  <c r="J1704"/>
  <c r="BK1412"/>
  <c r="J1314"/>
  <c r="BK1095"/>
  <c r="J1022"/>
  <c r="J722"/>
  <c r="J671"/>
  <c r="J597"/>
  <c r="BK517"/>
  <c r="BK264"/>
  <c r="BK182"/>
  <c r="J3584"/>
  <c r="BK3444"/>
  <c r="J3336"/>
  <c r="BK3288"/>
  <c r="BK3219"/>
  <c r="BK3175"/>
  <c r="BK3145"/>
  <c r="BK3045"/>
  <c r="BK2974"/>
  <c r="BK2866"/>
  <c r="BK2747"/>
  <c r="BK2631"/>
  <c r="J2365"/>
  <c r="J2276"/>
  <c r="J2194"/>
  <c r="BK2002"/>
  <c r="BK1835"/>
  <c r="J1613"/>
  <c r="J1428"/>
  <c r="BK1247"/>
  <c r="BK1016"/>
  <c r="J637"/>
  <c r="J517"/>
  <c r="J380"/>
  <c r="BK238"/>
  <c r="BK3562"/>
  <c r="J3333"/>
  <c r="J3295"/>
  <c r="BK3207"/>
  <c r="BK3157"/>
  <c r="J2778"/>
  <c r="BK2729"/>
  <c r="J2473"/>
  <c r="J2376"/>
  <c r="J2257"/>
  <c r="J2114"/>
  <c r="BK1981"/>
  <c r="BK1860"/>
  <c r="J1690"/>
  <c r="BK1386"/>
  <c r="BK1187"/>
  <c r="BK1010"/>
  <c r="J850"/>
  <c r="BK641"/>
  <c r="J467"/>
  <c r="BK222"/>
  <c r="BK172"/>
  <c r="BK4321"/>
  <c r="J4308"/>
  <c r="BK4283"/>
  <c r="J4272"/>
  <c r="BK4256"/>
  <c r="BK4253"/>
  <c r="BK4247"/>
  <c r="J4178"/>
  <c r="J4172"/>
  <c r="BK4152"/>
  <c r="J4115"/>
  <c r="BK4109"/>
  <c r="J4090"/>
  <c r="J4075"/>
  <c r="BK4003"/>
  <c r="BK3961"/>
  <c r="BK3911"/>
  <c r="BK3890"/>
  <c r="BK3830"/>
  <c r="J3715"/>
  <c r="J3650"/>
  <c r="BK3641"/>
  <c r="J3632"/>
  <c r="J3624"/>
  <c r="J3618"/>
  <c r="J3605"/>
  <c r="J3591"/>
  <c r="J3404"/>
  <c r="BK3359"/>
  <c r="J3315"/>
  <c r="BK3185"/>
  <c r="BK3139"/>
  <c r="BK3007"/>
  <c r="J2940"/>
  <c r="J2662"/>
  <c r="BK2414"/>
  <c r="J2234"/>
  <c r="J2038"/>
  <c r="BK1838"/>
  <c r="J1540"/>
  <c r="J1238"/>
  <c r="BK821"/>
  <c r="J635"/>
  <c r="BK510"/>
  <c r="BK349"/>
  <c r="J170"/>
  <c i="3" r="BK164"/>
  <c r="BK136"/>
  <c r="BK153"/>
  <c r="J134"/>
  <c r="J164"/>
  <c r="J181"/>
  <c r="J240"/>
  <c r="J195"/>
  <c i="4" r="BK438"/>
  <c r="J386"/>
  <c r="J346"/>
  <c r="J405"/>
  <c r="J361"/>
  <c r="BK232"/>
  <c r="BK156"/>
  <c r="J379"/>
  <c r="J339"/>
  <c r="BK308"/>
  <c r="BK252"/>
  <c r="J187"/>
  <c r="J156"/>
  <c r="J447"/>
  <c r="BK411"/>
  <c r="J377"/>
  <c r="J312"/>
  <c r="J282"/>
  <c r="J153"/>
  <c r="BK441"/>
  <c r="BK381"/>
  <c r="J356"/>
  <c r="BK330"/>
  <c r="J306"/>
  <c r="BK211"/>
  <c r="BK137"/>
  <c r="BK409"/>
  <c r="BK338"/>
  <c r="BK310"/>
  <c r="BK219"/>
  <c r="J344"/>
  <c r="J300"/>
  <c r="J160"/>
  <c i="5" r="BK339"/>
  <c r="BK309"/>
  <c r="BK263"/>
  <c r="J181"/>
  <c r="J355"/>
  <c r="J313"/>
  <c r="BK271"/>
  <c r="BK162"/>
  <c r="BK373"/>
  <c r="BK369"/>
  <c r="J335"/>
  <c r="BK205"/>
  <c r="J359"/>
  <c r="J307"/>
  <c r="J165"/>
  <c r="BK350"/>
  <c r="BK307"/>
  <c r="J215"/>
  <c r="BK359"/>
  <c r="BK342"/>
  <c r="J300"/>
  <c r="BK215"/>
  <c r="BK180"/>
  <c r="BK140"/>
  <c r="BK233"/>
  <c i="6" r="J265"/>
  <c r="J218"/>
  <c r="BK180"/>
  <c r="BK270"/>
  <c r="BK230"/>
  <c r="BK197"/>
  <c r="BK231"/>
  <c r="BK202"/>
  <c r="J263"/>
  <c r="J198"/>
  <c r="BK167"/>
  <c r="BK150"/>
  <c r="J257"/>
  <c r="J221"/>
  <c r="J163"/>
  <c r="BK277"/>
  <c r="J237"/>
  <c r="BK198"/>
  <c r="BK179"/>
  <c r="BK165"/>
  <c r="BK185"/>
  <c r="J174"/>
  <c r="J152"/>
  <c r="J251"/>
  <c r="BK206"/>
  <c i="7" r="J143"/>
  <c r="BK136"/>
  <c r="BK132"/>
  <c r="BK146"/>
  <c i="8" r="J281"/>
  <c r="J258"/>
  <c r="J236"/>
  <c r="BK217"/>
  <c r="BK167"/>
  <c r="J130"/>
  <c r="J270"/>
  <c r="J235"/>
  <c r="J220"/>
  <c r="BK197"/>
  <c r="J166"/>
  <c r="BK145"/>
  <c r="BK128"/>
  <c r="BK210"/>
  <c r="BK150"/>
  <c r="BK294"/>
  <c r="J228"/>
  <c r="J210"/>
  <c r="BK180"/>
  <c r="J164"/>
  <c r="J134"/>
  <c r="BK289"/>
  <c r="BK259"/>
  <c r="J247"/>
  <c r="BK272"/>
  <c r="BK243"/>
  <c r="BK215"/>
  <c r="BK192"/>
  <c r="J173"/>
  <c r="BK135"/>
  <c r="J283"/>
  <c r="BK239"/>
  <c r="J206"/>
  <c r="J189"/>
  <c r="BK171"/>
  <c r="BK146"/>
  <c i="9" r="J154"/>
  <c r="J183"/>
  <c r="BK165"/>
  <c r="J203"/>
  <c r="J179"/>
  <c r="BK161"/>
  <c r="BK198"/>
  <c r="J180"/>
  <c r="BK182"/>
  <c r="BK142"/>
  <c r="J188"/>
  <c r="BK137"/>
  <c i="10" r="J209"/>
  <c r="BK187"/>
  <c r="BK155"/>
  <c r="J206"/>
  <c r="J168"/>
  <c r="BK125"/>
  <c r="J164"/>
  <c r="BK128"/>
  <c r="BK197"/>
  <c r="J166"/>
  <c r="BK127"/>
  <c r="BK191"/>
  <c r="BK169"/>
  <c r="BK160"/>
  <c r="BK132"/>
  <c r="J191"/>
  <c r="BK167"/>
  <c r="BK138"/>
  <c r="J193"/>
  <c r="BK178"/>
  <c r="BK150"/>
  <c r="J131"/>
  <c i="11" r="BK189"/>
  <c r="BK165"/>
  <c r="J136"/>
  <c r="BK182"/>
  <c r="J165"/>
  <c r="BK130"/>
  <c r="BK172"/>
  <c r="J131"/>
  <c r="J167"/>
  <c r="J189"/>
  <c r="J175"/>
  <c r="BK151"/>
  <c r="BK136"/>
  <c r="J184"/>
  <c r="J149"/>
  <c r="BK132"/>
  <c r="J163"/>
  <c r="BK140"/>
  <c i="12" r="BK134"/>
  <c r="J130"/>
  <c i="13" r="BK234"/>
  <c r="BK232"/>
  <c r="BK188"/>
  <c r="BK149"/>
  <c r="J234"/>
  <c r="J208"/>
  <c r="J151"/>
  <c r="BK226"/>
  <c r="J169"/>
  <c r="BK224"/>
  <c r="J181"/>
  <c r="BK159"/>
  <c r="BK248"/>
  <c r="BK183"/>
  <c r="BK147"/>
  <c r="J159"/>
  <c r="BK259"/>
  <c r="BK212"/>
  <c r="BK141"/>
  <c i="14" r="J137"/>
  <c r="BK133"/>
  <c r="BK137"/>
  <c i="15" r="J184"/>
  <c r="J181"/>
  <c r="BK132"/>
  <c r="BK134"/>
  <c r="BK167"/>
  <c r="BK155"/>
  <c r="J150"/>
  <c r="J171"/>
  <c i="16" r="J155"/>
  <c r="BK155"/>
  <c r="BK169"/>
  <c r="J133"/>
  <c r="J129"/>
  <c r="BK141"/>
  <c r="J151"/>
  <c i="17" r="BK451"/>
  <c r="BK351"/>
  <c r="J262"/>
  <c r="BK162"/>
  <c r="BK427"/>
  <c r="J363"/>
  <c r="BK217"/>
  <c r="BK447"/>
  <c r="J377"/>
  <c r="J313"/>
  <c r="J190"/>
  <c r="J437"/>
  <c r="J357"/>
  <c r="BK335"/>
  <c r="BK225"/>
  <c r="J448"/>
  <c r="BK387"/>
  <c r="J350"/>
  <c r="BK295"/>
  <c r="BK187"/>
  <c r="J429"/>
  <c r="J341"/>
  <c r="BK292"/>
  <c r="BK138"/>
  <c r="BK377"/>
  <c r="BK298"/>
  <c r="BK468"/>
  <c r="BK413"/>
  <c r="BK360"/>
  <c r="J196"/>
  <c i="18" r="BK255"/>
  <c r="BK229"/>
  <c r="J192"/>
  <c r="J161"/>
  <c r="BK249"/>
  <c r="BK177"/>
  <c r="BK243"/>
  <c r="J208"/>
  <c r="BK166"/>
  <c r="J138"/>
  <c r="BK246"/>
  <c r="BK198"/>
  <c r="J169"/>
  <c r="BK149"/>
  <c r="BK248"/>
  <c r="BK192"/>
  <c r="J249"/>
  <c r="BK157"/>
  <c r="J219"/>
  <c r="J147"/>
  <c r="BK223"/>
  <c i="19" r="J294"/>
  <c r="J182"/>
  <c r="BK266"/>
  <c r="J197"/>
  <c r="J266"/>
  <c r="J185"/>
  <c r="BK137"/>
  <c r="J227"/>
  <c r="J164"/>
  <c r="J239"/>
  <c r="J151"/>
  <c r="J257"/>
  <c r="J218"/>
  <c r="BK298"/>
  <c r="J200"/>
  <c r="BK227"/>
  <c r="BK154"/>
  <c i="20" r="J251"/>
  <c r="BK224"/>
  <c r="BK131"/>
  <c r="J253"/>
  <c r="J160"/>
  <c r="J247"/>
  <c r="BK219"/>
  <c r="J148"/>
  <c r="J258"/>
  <c r="BK212"/>
  <c r="J296"/>
  <c r="BK248"/>
  <c r="J217"/>
  <c r="BK256"/>
  <c r="J225"/>
  <c r="BK259"/>
  <c r="BK245"/>
  <c r="J219"/>
  <c i="2" r="J3538"/>
  <c r="BK3410"/>
  <c r="BK3317"/>
  <c r="J3215"/>
  <c r="BK3153"/>
  <c r="BK3086"/>
  <c r="BK3048"/>
  <c r="BK2940"/>
  <c r="BK2797"/>
  <c r="BK2762"/>
  <c r="BK2454"/>
  <c r="BK2297"/>
  <c r="BK2038"/>
  <c r="BK1966"/>
  <c r="J1821"/>
  <c r="J1444"/>
  <c r="J1373"/>
  <c r="J1192"/>
  <c r="J913"/>
  <c r="BK691"/>
  <c r="BK587"/>
  <c r="BK352"/>
  <c r="BK247"/>
  <c r="BK3552"/>
  <c r="BK3371"/>
  <c r="BK3294"/>
  <c r="BK3188"/>
  <c r="BK3076"/>
  <c r="J3054"/>
  <c r="BK3001"/>
  <c r="BK2781"/>
  <c r="BK2653"/>
  <c r="BK2365"/>
  <c r="BK2234"/>
  <c r="BK2087"/>
  <c r="J1825"/>
  <c r="BK1775"/>
  <c r="J1464"/>
  <c r="BK1378"/>
  <c r="J1247"/>
  <c r="BK844"/>
  <c r="BK733"/>
  <c r="BK637"/>
  <c r="BK419"/>
  <c r="J202"/>
  <c r="J3546"/>
  <c r="J3262"/>
  <c r="BK3159"/>
  <c r="BK3054"/>
  <c r="J2966"/>
  <c r="J2923"/>
  <c r="BK2741"/>
  <c r="J2627"/>
  <c r="BK2396"/>
  <c r="J2260"/>
  <c r="J2152"/>
  <c r="BK2063"/>
  <c r="BK1953"/>
  <c r="J1837"/>
  <c r="J1696"/>
  <c r="BK1421"/>
  <c r="BK1281"/>
  <c r="BK1026"/>
  <c r="BK962"/>
  <c r="J855"/>
  <c r="J698"/>
  <c r="J652"/>
  <c r="J587"/>
  <c r="BK456"/>
  <c r="J211"/>
  <c r="J3527"/>
  <c r="BK3344"/>
  <c r="J3314"/>
  <c r="BK3253"/>
  <c r="BK3165"/>
  <c r="BK3059"/>
  <c r="J2989"/>
  <c r="J2883"/>
  <c r="BK2790"/>
  <c r="J2646"/>
  <c r="J2508"/>
  <c r="J2344"/>
  <c r="BK2248"/>
  <c r="BK2071"/>
  <c r="BK1963"/>
  <c r="J1055"/>
  <c r="BK1022"/>
  <c r="BK909"/>
  <c r="J864"/>
  <c r="BK756"/>
  <c r="J674"/>
  <c r="BK644"/>
  <c r="BK485"/>
  <c r="J388"/>
  <c r="BK327"/>
  <c r="BK315"/>
  <c r="J240"/>
  <c r="J198"/>
  <c r="BK162"/>
  <c r="BK3582"/>
  <c r="J3552"/>
  <c r="BK3377"/>
  <c r="BK3336"/>
  <c r="BK3312"/>
  <c r="BK3282"/>
  <c r="J3272"/>
  <c r="J3253"/>
  <c r="J3167"/>
  <c r="J3155"/>
  <c r="J3135"/>
  <c r="BK3077"/>
  <c r="BK3013"/>
  <c r="J2962"/>
  <c r="BK2785"/>
  <c r="BK2733"/>
  <c r="BK2620"/>
  <c r="J2396"/>
  <c r="BK2203"/>
  <c r="J2127"/>
  <c r="BK2014"/>
  <c r="BK1915"/>
  <c r="J1828"/>
  <c r="J1636"/>
  <c r="J1402"/>
  <c r="J1242"/>
  <c r="J1076"/>
  <c r="BK987"/>
  <c r="BK714"/>
  <c r="J641"/>
  <c r="BK593"/>
  <c r="J466"/>
  <c r="J203"/>
  <c i="1" r="AS115"/>
  <c i="2" r="BK3259"/>
  <c r="J3192"/>
  <c r="J3173"/>
  <c r="J3125"/>
  <c r="BK3028"/>
  <c r="BK2960"/>
  <c r="J2843"/>
  <c r="BK2739"/>
  <c r="J2614"/>
  <c r="J2297"/>
  <c r="BK2230"/>
  <c r="J2129"/>
  <c r="BK1902"/>
  <c r="BK1777"/>
  <c r="BK1451"/>
  <c r="BK1363"/>
  <c r="BK1019"/>
  <c r="BK577"/>
  <c r="BK470"/>
  <c r="J312"/>
  <c r="BK193"/>
  <c r="J3496"/>
  <c r="J3357"/>
  <c r="J3276"/>
  <c r="BK3192"/>
  <c r="BK3123"/>
  <c r="BK2962"/>
  <c r="J2786"/>
  <c r="J2745"/>
  <c r="BK2635"/>
  <c r="J2431"/>
  <c r="BK2272"/>
  <c r="J2224"/>
  <c r="BK2075"/>
  <c r="J1963"/>
  <c r="J1833"/>
  <c r="BK1528"/>
  <c r="BK1384"/>
  <c r="J1196"/>
  <c r="J996"/>
  <c r="J798"/>
  <c r="BK688"/>
  <c r="J470"/>
  <c r="BK267"/>
  <c r="J169"/>
  <c r="BK4319"/>
  <c r="J4306"/>
  <c r="BK4275"/>
  <c r="BK4266"/>
  <c r="J4236"/>
  <c r="BK4174"/>
  <c r="BK4153"/>
  <c r="J4131"/>
  <c r="J4112"/>
  <c r="BK4090"/>
  <c r="BK4060"/>
  <c r="J4028"/>
  <c r="BK3962"/>
  <c r="BK3958"/>
  <c r="BK3896"/>
  <c r="J3889"/>
  <c r="J3774"/>
  <c r="J3714"/>
  <c r="BK3648"/>
  <c r="J3641"/>
  <c r="BK3620"/>
  <c r="BK3612"/>
  <c r="BK3603"/>
  <c r="BK3593"/>
  <c r="BK3588"/>
  <c r="BK3380"/>
  <c r="J3344"/>
  <c r="BK3276"/>
  <c r="J3141"/>
  <c r="BK3022"/>
  <c r="BK2983"/>
  <c r="J2599"/>
  <c r="J2287"/>
  <c r="BK2114"/>
  <c r="BK1947"/>
  <c r="J1627"/>
  <c r="J1405"/>
  <c r="BK1085"/>
  <c r="J819"/>
  <c r="J631"/>
  <c r="J472"/>
  <c r="J324"/>
  <c r="BK177"/>
  <c i="3" r="J175"/>
  <c r="J236"/>
  <c r="J203"/>
  <c r="J238"/>
  <c r="J139"/>
  <c r="J173"/>
  <c r="BK199"/>
  <c r="BK239"/>
  <c r="BK234"/>
  <c i="4" r="J433"/>
  <c r="BK383"/>
  <c r="BK442"/>
  <c r="BK410"/>
  <c r="BK355"/>
  <c r="BK226"/>
  <c r="BK153"/>
  <c r="J389"/>
  <c r="BK352"/>
  <c r="BK324"/>
  <c r="J235"/>
  <c r="BK184"/>
  <c r="BK140"/>
  <c r="J446"/>
  <c r="J383"/>
  <c r="BK361"/>
  <c r="BK307"/>
  <c r="BK209"/>
  <c r="BK448"/>
  <c r="BK405"/>
  <c r="BK369"/>
  <c r="BK346"/>
  <c r="J334"/>
  <c r="BK296"/>
  <c r="J154"/>
  <c r="J398"/>
  <c r="BK344"/>
  <c r="J332"/>
  <c r="J308"/>
  <c r="J168"/>
  <c r="BK312"/>
  <c r="J183"/>
  <c i="5" r="J346"/>
  <c r="J314"/>
  <c r="BK202"/>
  <c r="BK362"/>
  <c r="J303"/>
  <c r="J233"/>
  <c r="J138"/>
  <c r="BK370"/>
  <c r="BK288"/>
  <c r="J148"/>
  <c r="J329"/>
  <c r="J180"/>
  <c r="J353"/>
  <c r="BK318"/>
  <c r="BK257"/>
  <c r="J144"/>
  <c r="J331"/>
  <c r="J288"/>
  <c r="BK201"/>
  <c r="BK357"/>
  <c r="J254"/>
  <c r="BK148"/>
  <c i="6" r="BK200"/>
  <c r="J168"/>
  <c r="BK154"/>
  <c r="BK247"/>
  <c r="BK222"/>
  <c r="J202"/>
  <c r="BK254"/>
  <c r="J220"/>
  <c r="J274"/>
  <c r="BK227"/>
  <c r="BK170"/>
  <c r="J151"/>
  <c r="J253"/>
  <c r="BK216"/>
  <c r="J167"/>
  <c r="BK149"/>
  <c r="J214"/>
  <c r="J185"/>
  <c r="J169"/>
  <c r="BK184"/>
  <c r="BK160"/>
  <c r="BK278"/>
  <c r="J244"/>
  <c r="J209"/>
  <c i="7" r="J147"/>
  <c r="J153"/>
  <c r="BK141"/>
  <c i="8" r="BK296"/>
  <c r="BK268"/>
  <c r="BK247"/>
  <c r="BK224"/>
  <c r="BK169"/>
  <c r="J151"/>
  <c r="J279"/>
  <c r="BK261"/>
  <c r="BK233"/>
  <c r="BK209"/>
  <c r="BK185"/>
  <c r="BK162"/>
  <c r="BK132"/>
  <c r="BK228"/>
  <c r="J203"/>
  <c r="BK152"/>
  <c r="BK129"/>
  <c r="J223"/>
  <c r="J198"/>
  <c r="BK168"/>
  <c r="BK148"/>
  <c r="BK291"/>
  <c r="J272"/>
  <c r="BK246"/>
  <c r="BK280"/>
  <c r="BK269"/>
  <c r="J242"/>
  <c r="BK212"/>
  <c r="J200"/>
  <c r="J180"/>
  <c r="BK155"/>
  <c r="J132"/>
  <c r="J265"/>
  <c r="J232"/>
  <c r="BK221"/>
  <c r="J193"/>
  <c r="J167"/>
  <c r="J142"/>
  <c i="9" r="BK149"/>
  <c r="J182"/>
  <c r="J137"/>
  <c r="BK180"/>
  <c r="BK147"/>
  <c r="BK191"/>
  <c r="BK157"/>
  <c r="J161"/>
  <c r="J191"/>
  <c r="J170"/>
  <c r="J189"/>
  <c i="10" r="J200"/>
  <c r="BK164"/>
  <c r="J146"/>
  <c r="BK202"/>
  <c r="BK172"/>
  <c r="BK134"/>
  <c r="J184"/>
  <c r="BK163"/>
  <c r="BK208"/>
  <c r="J176"/>
  <c r="BK145"/>
  <c r="BK200"/>
  <c r="J185"/>
  <c r="BK161"/>
  <c r="BK140"/>
  <c r="BK198"/>
  <c r="BK180"/>
  <c r="BK153"/>
  <c r="J127"/>
  <c r="J192"/>
  <c r="BK171"/>
  <c r="J148"/>
  <c r="J153"/>
  <c i="11" r="J187"/>
  <c r="J157"/>
  <c r="J127"/>
  <c r="BK168"/>
  <c r="J154"/>
  <c r="J192"/>
  <c r="J164"/>
  <c r="BK173"/>
  <c r="BK135"/>
  <c r="BK181"/>
  <c r="BK164"/>
  <c r="BK143"/>
  <c r="BK159"/>
  <c r="J140"/>
  <c r="J150"/>
  <c i="12" r="J137"/>
  <c r="J128"/>
  <c i="13" r="BK236"/>
  <c r="BK246"/>
  <c r="BK190"/>
  <c r="J155"/>
  <c r="BK230"/>
  <c r="J200"/>
  <c r="BK143"/>
  <c r="BK222"/>
  <c r="J164"/>
  <c r="BK238"/>
  <c r="BK186"/>
  <c r="BK165"/>
  <c r="J259"/>
  <c r="J212"/>
  <c r="BK157"/>
  <c r="J194"/>
  <c r="BK129"/>
  <c r="BK242"/>
  <c r="J183"/>
  <c i="14" r="BK135"/>
  <c r="J128"/>
  <c r="J143"/>
  <c r="J141"/>
  <c i="15" r="J165"/>
  <c r="J138"/>
  <c r="BK140"/>
  <c r="J179"/>
  <c r="J128"/>
  <c r="J153"/>
  <c r="J148"/>
  <c r="J152"/>
  <c i="16" r="J149"/>
  <c r="J137"/>
  <c r="BK133"/>
  <c r="J165"/>
  <c r="J169"/>
  <c r="BK145"/>
  <c i="17" r="J390"/>
  <c r="J353"/>
  <c r="BK276"/>
  <c r="J473"/>
  <c r="J433"/>
  <c r="BK359"/>
  <c r="J211"/>
  <c r="BK445"/>
  <c r="J354"/>
  <c r="J292"/>
  <c r="BK175"/>
  <c r="BK430"/>
  <c r="BK355"/>
  <c r="BK280"/>
  <c r="J178"/>
  <c r="J445"/>
  <c r="J393"/>
  <c r="J360"/>
  <c r="J277"/>
  <c r="J214"/>
  <c r="J138"/>
  <c r="BK358"/>
  <c r="BK262"/>
  <c r="BK156"/>
  <c r="BK382"/>
  <c r="J301"/>
  <c r="J462"/>
  <c r="J398"/>
  <c r="J319"/>
  <c i="18" r="BK160"/>
  <c r="J227"/>
  <c r="J193"/>
  <c r="J145"/>
  <c r="J252"/>
  <c r="J206"/>
  <c r="BK186"/>
  <c r="BK156"/>
  <c r="J266"/>
  <c r="J199"/>
  <c r="BK258"/>
  <c r="BK182"/>
  <c r="J149"/>
  <c r="J184"/>
  <c r="J237"/>
  <c r="BK203"/>
  <c i="19" r="J251"/>
  <c r="BK134"/>
  <c r="J248"/>
  <c r="J154"/>
  <c r="J212"/>
  <c r="J167"/>
  <c r="BK280"/>
  <c r="BK218"/>
  <c r="J254"/>
  <c r="J179"/>
  <c r="J298"/>
  <c r="J224"/>
  <c r="BK274"/>
  <c r="BK191"/>
  <c r="BK161"/>
  <c i="20" r="BK258"/>
  <c r="J235"/>
  <c r="J208"/>
  <c r="BK295"/>
  <c r="BK214"/>
  <c r="J146"/>
  <c r="J232"/>
  <c r="J204"/>
  <c r="J259"/>
  <c r="BK217"/>
  <c r="BK302"/>
  <c r="BK241"/>
  <c r="J163"/>
  <c r="BK252"/>
  <c r="J210"/>
  <c r="J303"/>
  <c r="BK247"/>
  <c r="BK221"/>
  <c r="J158"/>
  <c i="21" r="J129"/>
  <c r="BK128"/>
  <c i="2" r="BK3576"/>
  <c r="BK3385"/>
  <c r="BK3309"/>
  <c r="J3187"/>
  <c r="J3133"/>
  <c r="BK3062"/>
  <c r="BK2980"/>
  <c r="J2935"/>
  <c r="BK2786"/>
  <c r="J2631"/>
  <c r="J2356"/>
  <c r="BK2129"/>
  <c r="BK2028"/>
  <c r="J1835"/>
  <c r="BK1613"/>
  <c r="BK1392"/>
  <c r="BK1021"/>
  <c r="BK819"/>
  <c r="BK633"/>
  <c r="BK321"/>
  <c r="BK202"/>
  <c r="BK3496"/>
  <c r="J3356"/>
  <c r="BK3210"/>
  <c r="BK3133"/>
  <c r="BK3061"/>
  <c r="BK3004"/>
  <c r="J2803"/>
  <c r="J2739"/>
  <c r="J2453"/>
  <c r="BK2344"/>
  <c r="BK2198"/>
  <c r="BK1837"/>
  <c r="BK1636"/>
  <c r="BK1428"/>
  <c r="BK1310"/>
  <c r="J919"/>
  <c r="BK708"/>
  <c r="J480"/>
  <c r="J222"/>
  <c r="BK173"/>
  <c r="BK3357"/>
  <c r="J3270"/>
  <c r="J3188"/>
  <c r="J3062"/>
  <c r="BK2989"/>
  <c r="BK2900"/>
  <c r="BK2639"/>
  <c r="J2352"/>
  <c r="J2242"/>
  <c r="BK2141"/>
  <c r="J2047"/>
  <c r="BK1897"/>
  <c r="J1830"/>
  <c r="BK1627"/>
  <c r="BK1405"/>
  <c r="BK1314"/>
  <c r="BK1018"/>
  <c r="BK874"/>
  <c r="J725"/>
  <c r="BK658"/>
  <c r="J595"/>
  <c r="BK498"/>
  <c r="J310"/>
  <c r="J3576"/>
  <c r="BK3373"/>
  <c r="J3342"/>
  <c r="J3284"/>
  <c r="J3183"/>
  <c r="J3131"/>
  <c r="BK3016"/>
  <c r="J2960"/>
  <c r="J2767"/>
  <c r="J2729"/>
  <c r="BK2520"/>
  <c r="BK2428"/>
  <c r="BK2260"/>
  <c r="J2203"/>
  <c r="BK2006"/>
  <c r="BK1395"/>
  <c r="BK640"/>
  <c r="BK480"/>
  <c r="BK211"/>
  <c i="1" r="AS118"/>
  <c i="3" r="BK139"/>
  <c r="BK218"/>
  <c r="J218"/>
  <c r="BK221"/>
  <c r="BK228"/>
  <c r="BK159"/>
  <c r="J221"/>
  <c i="4" r="BK435"/>
  <c r="J370"/>
  <c r="BK430"/>
  <c r="BK379"/>
  <c r="J326"/>
  <c r="BK187"/>
  <c r="BK457"/>
  <c r="BK454"/>
  <c r="BK366"/>
  <c r="BK391"/>
  <c r="BK365"/>
  <c r="J338"/>
  <c r="J324"/>
  <c r="BK229"/>
  <c r="BK176"/>
  <c r="J417"/>
  <c r="J382"/>
  <c r="J336"/>
  <c r="BK313"/>
  <c r="J227"/>
  <c r="J357"/>
  <c r="J313"/>
  <c r="BK171"/>
  <c i="5" r="J348"/>
  <c r="BK324"/>
  <c r="J257"/>
  <c r="J170"/>
  <c r="J345"/>
  <c r="J284"/>
  <c r="J190"/>
  <c r="BK378"/>
  <c r="J370"/>
  <c r="BK328"/>
  <c r="BK158"/>
  <c r="BK358"/>
  <c r="BK305"/>
  <c r="BK150"/>
  <c r="BK349"/>
  <c r="J308"/>
  <c r="BK197"/>
  <c r="J356"/>
  <c r="J339"/>
  <c r="BK304"/>
  <c r="BK203"/>
  <c r="J171"/>
  <c r="BK207"/>
  <c r="J192"/>
  <c i="6" r="J254"/>
  <c r="BK186"/>
  <c r="BK166"/>
  <c r="BK261"/>
  <c r="J229"/>
  <c r="BK204"/>
  <c r="J261"/>
  <c r="BK226"/>
  <c r="J199"/>
  <c r="J241"/>
  <c r="BK209"/>
  <c r="BK171"/>
  <c r="J157"/>
  <c r="BK267"/>
  <c r="J233"/>
  <c r="BK172"/>
  <c r="J256"/>
  <c r="BK233"/>
  <c r="J186"/>
  <c r="J180"/>
  <c r="J158"/>
  <c r="J183"/>
  <c r="J156"/>
  <c r="J278"/>
  <c r="BK238"/>
  <c r="BK199"/>
  <c i="7" r="J138"/>
  <c r="BK133"/>
  <c r="BK151"/>
  <c r="BK134"/>
  <c i="8" r="BK283"/>
  <c r="BK260"/>
  <c r="BK237"/>
  <c r="BK220"/>
  <c r="J177"/>
  <c r="BK165"/>
  <c r="J296"/>
  <c r="J274"/>
  <c r="J257"/>
  <c r="J226"/>
  <c r="BK203"/>
  <c r="J174"/>
  <c r="BK158"/>
  <c r="J135"/>
  <c r="BK223"/>
  <c r="BK201"/>
  <c r="BK159"/>
  <c r="BK134"/>
  <c r="J276"/>
  <c r="J218"/>
  <c r="BK202"/>
  <c r="BK177"/>
  <c r="J154"/>
  <c r="J133"/>
  <c r="BK282"/>
  <c r="BK250"/>
  <c r="J300"/>
  <c r="BK276"/>
  <c r="BK245"/>
  <c r="J219"/>
  <c r="BK190"/>
  <c r="J162"/>
  <c r="J147"/>
  <c r="BK285"/>
  <c r="BK235"/>
  <c r="J202"/>
  <c r="BK188"/>
  <c r="BK164"/>
  <c i="9" r="BK203"/>
  <c r="J205"/>
  <c r="BK176"/>
  <c r="J149"/>
  <c r="BK200"/>
  <c r="J174"/>
  <c r="BK202"/>
  <c r="BK178"/>
  <c r="BK139"/>
  <c r="J151"/>
  <c r="J193"/>
  <c r="BK145"/>
  <c r="BK188"/>
  <c i="10" r="J165"/>
  <c r="BK142"/>
  <c r="BK184"/>
  <c r="BK157"/>
  <c r="J189"/>
  <c r="J149"/>
  <c r="BK206"/>
  <c r="BK181"/>
  <c r="BK151"/>
  <c r="J202"/>
  <c r="J187"/>
  <c r="BK162"/>
  <c r="J141"/>
  <c r="J203"/>
  <c r="BK193"/>
  <c r="J157"/>
  <c r="BK141"/>
  <c r="J125"/>
  <c r="BK189"/>
  <c r="J161"/>
  <c r="J139"/>
  <c r="BK139"/>
  <c i="11" r="BK178"/>
  <c r="BK150"/>
  <c r="J191"/>
  <c r="J170"/>
  <c r="J151"/>
  <c r="BK188"/>
  <c r="J162"/>
  <c r="BK191"/>
  <c r="BK169"/>
  <c r="J146"/>
  <c r="BK190"/>
  <c r="BK162"/>
  <c r="BK177"/>
  <c i="12" r="BK137"/>
  <c r="J129"/>
  <c i="13" r="J242"/>
  <c r="BK194"/>
  <c r="J218"/>
  <c r="J173"/>
  <c r="J145"/>
  <c r="J224"/>
  <c r="J192"/>
  <c r="J137"/>
  <c r="BK208"/>
  <c r="J135"/>
  <c r="BK198"/>
  <c r="BK163"/>
  <c r="J257"/>
  <c r="BK200"/>
  <c r="BK153"/>
  <c r="BK181"/>
  <c r="J261"/>
  <c r="J228"/>
  <c r="BK164"/>
  <c i="14" r="J151"/>
  <c r="BK128"/>
  <c r="BK141"/>
  <c i="15" r="J140"/>
  <c r="BK146"/>
  <c r="BK142"/>
  <c r="BK184"/>
  <c r="BK173"/>
  <c r="J175"/>
  <c r="BK144"/>
  <c r="BK148"/>
  <c i="16" r="BK147"/>
  <c r="J135"/>
  <c r="BK129"/>
  <c r="J175"/>
  <c r="BK157"/>
  <c r="J145"/>
  <c i="17" r="J413"/>
  <c r="J358"/>
  <c r="BK313"/>
  <c r="J181"/>
  <c r="J457"/>
  <c r="BK414"/>
  <c r="J264"/>
  <c r="BK159"/>
  <c r="BK424"/>
  <c r="BK325"/>
  <c r="J208"/>
  <c r="J454"/>
  <c r="BK393"/>
  <c r="J356"/>
  <c r="J217"/>
  <c r="J446"/>
  <c r="J396"/>
  <c r="BK378"/>
  <c r="J327"/>
  <c r="J246"/>
  <c r="J172"/>
  <c r="J359"/>
  <c r="BK316"/>
  <c r="BK184"/>
  <c r="BK356"/>
  <c r="BK327"/>
  <c r="BK237"/>
  <c r="J428"/>
  <c r="J369"/>
  <c r="BK269"/>
  <c i="18" r="BK267"/>
  <c r="BK231"/>
  <c r="BK194"/>
  <c r="BK165"/>
  <c r="BK252"/>
  <c r="BK208"/>
  <c r="J173"/>
  <c r="J261"/>
  <c r="BK217"/>
  <c r="BK181"/>
  <c r="BK150"/>
  <c r="BK261"/>
  <c r="BK215"/>
  <c r="BK185"/>
  <c r="J150"/>
  <c r="J255"/>
  <c r="J198"/>
  <c r="J270"/>
  <c r="J181"/>
  <c r="BK241"/>
  <c r="J175"/>
  <c r="J229"/>
  <c r="BK190"/>
  <c i="19" r="BK212"/>
  <c r="BK294"/>
  <c r="BK236"/>
  <c r="BK260"/>
  <c r="J176"/>
  <c r="BK283"/>
  <c r="J221"/>
  <c r="BK157"/>
  <c r="J245"/>
  <c r="BK164"/>
  <c r="BK251"/>
  <c r="J191"/>
  <c r="J277"/>
  <c r="J161"/>
  <c r="BK206"/>
  <c i="20" r="J295"/>
  <c r="BK232"/>
  <c r="BK202"/>
  <c r="BK250"/>
  <c r="J165"/>
  <c r="BK242"/>
  <c r="J220"/>
  <c r="J156"/>
  <c r="BK225"/>
  <c r="BK152"/>
  <c r="BK257"/>
  <c r="J236"/>
  <c r="J302"/>
  <c r="J233"/>
  <c r="BK158"/>
  <c r="BK249"/>
  <c r="J237"/>
  <c r="J174"/>
  <c i="2" r="J3571"/>
  <c r="J3398"/>
  <c r="BK3290"/>
  <c r="J3207"/>
  <c r="J3149"/>
  <c r="J3075"/>
  <c r="J3013"/>
  <c r="J2890"/>
  <c r="J2772"/>
  <c r="BK2508"/>
  <c r="BK2426"/>
  <c r="J2174"/>
  <c r="BK2032"/>
  <c r="J1897"/>
  <c r="J1629"/>
  <c r="J1410"/>
  <c r="J1122"/>
  <c r="J777"/>
  <c r="J590"/>
  <c r="BK380"/>
  <c r="BK249"/>
  <c r="J158"/>
  <c r="BK3408"/>
  <c r="J3355"/>
  <c r="J3265"/>
  <c r="BK3074"/>
  <c r="J3045"/>
  <c r="BK2952"/>
  <c r="BK2753"/>
  <c r="J2622"/>
  <c r="J2426"/>
  <c r="BK2263"/>
  <c r="BK2127"/>
  <c r="BK1833"/>
  <c r="BK1782"/>
  <c r="J1436"/>
  <c r="J1386"/>
  <c r="BK1057"/>
  <c r="J821"/>
  <c r="BK695"/>
  <c r="J469"/>
  <c r="BK262"/>
  <c r="J172"/>
  <c r="BK3527"/>
  <c r="J3301"/>
  <c r="BK3209"/>
  <c r="BK3141"/>
  <c r="J3035"/>
  <c r="J2964"/>
  <c r="BK2858"/>
  <c r="BK2646"/>
  <c r="BK2466"/>
  <c r="J2334"/>
  <c r="J2226"/>
  <c r="J2131"/>
  <c r="J2014"/>
  <c r="J1864"/>
  <c r="BK1601"/>
  <c r="BK1398"/>
  <c r="BK1358"/>
  <c r="J1089"/>
  <c r="BK988"/>
  <c r="BK799"/>
  <c r="BK685"/>
  <c r="J593"/>
  <c r="BK466"/>
  <c r="BK3586"/>
  <c r="J3533"/>
  <c r="BK3358"/>
  <c r="J3339"/>
  <c r="BK3274"/>
  <c r="BK3169"/>
  <c r="BK3078"/>
  <c r="BK2992"/>
  <c r="BK2881"/>
  <c r="BK2758"/>
  <c r="BK2633"/>
  <c r="BK2456"/>
  <c r="BK2359"/>
  <c r="BK2257"/>
  <c r="BK2152"/>
  <c r="J2002"/>
  <c r="J3402"/>
  <c r="BK3229"/>
  <c r="BK3183"/>
  <c r="BK3119"/>
  <c r="J3019"/>
  <c r="J2847"/>
  <c r="J2755"/>
  <c r="J2644"/>
  <c r="J2451"/>
  <c r="J2348"/>
  <c r="BK2233"/>
  <c r="J2135"/>
  <c r="BK2044"/>
  <c r="J1924"/>
  <c r="J1881"/>
  <c r="BK1704"/>
  <c r="J1451"/>
  <c r="J1359"/>
  <c r="J1232"/>
  <c r="J1016"/>
  <c r="BK855"/>
  <c r="J691"/>
  <c r="BK625"/>
  <c r="BK310"/>
  <c r="BK203"/>
  <c r="J4326"/>
  <c r="BK4317"/>
  <c r="BK4306"/>
  <c r="J4289"/>
  <c r="BK4278"/>
  <c r="BK4269"/>
  <c r="J4247"/>
  <c r="J4182"/>
  <c r="J4174"/>
  <c r="J4166"/>
  <c r="J4133"/>
  <c r="J4114"/>
  <c r="BK4106"/>
  <c r="BK4089"/>
  <c r="J4060"/>
  <c r="BK4028"/>
  <c r="BK4002"/>
  <c r="J3961"/>
  <c r="J3913"/>
  <c r="J3896"/>
  <c r="J3890"/>
  <c r="J3830"/>
  <c r="BK3714"/>
  <c r="J3655"/>
  <c r="BK3646"/>
  <c r="BK3634"/>
  <c r="BK3622"/>
  <c r="BK3617"/>
  <c r="J3607"/>
  <c r="J3597"/>
  <c r="BK3591"/>
  <c r="J3588"/>
  <c r="J3372"/>
  <c r="BK3345"/>
  <c r="J3317"/>
  <c r="J3219"/>
  <c r="J3151"/>
  <c r="BK3101"/>
  <c r="BK2986"/>
  <c r="J2983"/>
  <c r="J2881"/>
  <c r="BK2469"/>
  <c r="BK2352"/>
  <c r="BK2226"/>
  <c r="J2060"/>
  <c r="J1898"/>
  <c r="BK1702"/>
  <c r="J1421"/>
  <c r="BK1091"/>
  <c r="J909"/>
  <c r="J692"/>
  <c r="BK453"/>
  <c r="BK198"/>
  <c i="1" r="AS113"/>
  <c i="3" r="BK147"/>
  <c r="BK236"/>
  <c r="BK167"/>
  <c r="J147"/>
  <c r="J199"/>
  <c r="J136"/>
  <c r="J171"/>
  <c r="BK259"/>
  <c r="BK157"/>
  <c i="4" r="BK398"/>
  <c r="BK348"/>
  <c r="BK417"/>
  <c r="J369"/>
  <c r="J340"/>
  <c r="J208"/>
  <c r="BK458"/>
  <c r="J450"/>
  <c r="BK367"/>
  <c r="BK320"/>
  <c r="BK292"/>
  <c r="BK208"/>
  <c r="BK165"/>
  <c r="J449"/>
  <c r="BK437"/>
  <c r="J384"/>
  <c r="J366"/>
  <c r="BK325"/>
  <c r="BK217"/>
  <c r="J451"/>
  <c r="BK395"/>
  <c r="BK368"/>
  <c r="BK341"/>
  <c r="J322"/>
  <c r="J226"/>
  <c r="J171"/>
  <c r="J428"/>
  <c r="BK377"/>
  <c r="BK322"/>
  <c r="J234"/>
  <c r="J359"/>
  <c r="BK316"/>
  <c r="J184"/>
  <c i="5" r="BK361"/>
  <c r="BK325"/>
  <c r="J205"/>
  <c r="J167"/>
  <c r="J340"/>
  <c r="J280"/>
  <c r="BK187"/>
  <c r="J375"/>
  <c r="BK347"/>
  <c r="J324"/>
  <c r="BK190"/>
  <c r="J369"/>
  <c r="BK282"/>
  <c r="J147"/>
  <c r="BK335"/>
  <c r="J297"/>
  <c r="BK183"/>
  <c r="J140"/>
  <c r="J336"/>
  <c r="J282"/>
  <c r="BK193"/>
  <c r="BK144"/>
  <c r="J349"/>
  <c r="BK344"/>
  <c r="BK337"/>
  <c r="BK313"/>
  <c r="J301"/>
  <c r="J286"/>
  <c r="BK280"/>
  <c r="J263"/>
  <c r="J202"/>
  <c r="BK181"/>
  <c r="BK151"/>
  <c r="BK142"/>
  <c r="BK311"/>
  <c r="BK303"/>
  <c r="J198"/>
  <c i="6" r="J272"/>
  <c r="J227"/>
  <c r="J175"/>
  <c r="J161"/>
  <c r="BK257"/>
  <c r="BK218"/>
  <c r="BK265"/>
  <c r="BK241"/>
  <c r="BK192"/>
  <c r="J231"/>
  <c r="BK194"/>
  <c r="BK168"/>
  <c r="BK147"/>
  <c r="J238"/>
  <c r="J192"/>
  <c r="BK158"/>
  <c r="BK251"/>
  <c r="J200"/>
  <c r="BK173"/>
  <c r="J146"/>
  <c r="BK157"/>
  <c r="J147"/>
  <c r="J230"/>
  <c r="J197"/>
  <c i="7" r="J151"/>
  <c r="BK149"/>
  <c r="J146"/>
  <c i="8" r="BK288"/>
  <c r="J262"/>
  <c r="J244"/>
  <c r="J208"/>
  <c r="J187"/>
  <c r="J263"/>
  <c r="J230"/>
  <c r="BK204"/>
  <c r="J176"/>
  <c r="J153"/>
  <c r="J139"/>
  <c r="J213"/>
  <c r="J195"/>
  <c r="J144"/>
  <c r="J286"/>
  <c r="J217"/>
  <c r="J188"/>
  <c r="BK166"/>
  <c r="J152"/>
  <c r="J128"/>
  <c r="J278"/>
  <c r="BK249"/>
  <c r="J291"/>
  <c r="J271"/>
  <c r="BK240"/>
  <c r="BK208"/>
  <c r="J184"/>
  <c r="J159"/>
  <c r="J129"/>
  <c r="BK253"/>
  <c r="BK222"/>
  <c r="BK186"/>
  <c r="BK147"/>
  <c i="9" r="J165"/>
  <c r="J190"/>
  <c r="J163"/>
  <c r="BK208"/>
  <c r="J176"/>
  <c r="J200"/>
  <c r="BK181"/>
  <c r="J145"/>
  <c r="BK154"/>
  <c r="J197"/>
  <c r="J139"/>
  <c i="10" r="J210"/>
  <c r="BK183"/>
  <c r="BK147"/>
  <c r="J196"/>
  <c r="J159"/>
  <c r="J201"/>
  <c r="J169"/>
  <c r="BK131"/>
  <c r="BK188"/>
  <c r="J156"/>
  <c r="BK203"/>
  <c r="J172"/>
  <c r="BK156"/>
  <c r="BK199"/>
  <c r="J186"/>
  <c r="BK154"/>
  <c r="J135"/>
  <c r="J180"/>
  <c r="J167"/>
  <c r="J140"/>
  <c r="BK143"/>
  <c i="11" r="J176"/>
  <c r="BK192"/>
  <c r="BK171"/>
  <c r="BK157"/>
  <c r="J128"/>
  <c r="J145"/>
  <c r="BK127"/>
  <c r="J161"/>
  <c r="BK186"/>
  <c r="J147"/>
  <c r="J132"/>
  <c r="BK167"/>
  <c r="J133"/>
  <c r="J168"/>
  <c r="BK146"/>
  <c i="12" r="BK130"/>
  <c r="J131"/>
  <c i="13" r="J250"/>
  <c r="J177"/>
  <c r="BK135"/>
  <c r="BK214"/>
  <c r="BK161"/>
  <c r="J258"/>
  <c r="BK177"/>
  <c r="J248"/>
  <c r="J190"/>
  <c r="J153"/>
  <c r="J244"/>
  <c r="J196"/>
  <c r="J133"/>
  <c r="J141"/>
  <c r="J236"/>
  <c r="J163"/>
  <c i="14" r="BK148"/>
  <c r="BK146"/>
  <c r="BK139"/>
  <c r="J135"/>
  <c i="15" r="BK159"/>
  <c r="BK165"/>
  <c r="BK181"/>
  <c r="BK138"/>
  <c r="BK150"/>
  <c r="J173"/>
  <c r="J130"/>
  <c r="J146"/>
  <c i="16" r="J174"/>
  <c r="J173"/>
  <c r="J159"/>
  <c r="BK174"/>
  <c r="BK131"/>
  <c r="BK143"/>
  <c i="17" r="J468"/>
  <c r="J370"/>
  <c r="J325"/>
  <c r="J269"/>
  <c r="BK166"/>
  <c r="J421"/>
  <c r="J333"/>
  <c r="BK246"/>
  <c r="J135"/>
  <c r="J401"/>
  <c r="BK248"/>
  <c r="J150"/>
  <c r="J427"/>
  <c r="J364"/>
  <c r="J338"/>
  <c r="J187"/>
  <c r="J352"/>
  <c r="J248"/>
  <c r="J184"/>
  <c r="BK421"/>
  <c r="J344"/>
  <c r="J228"/>
  <c r="BK443"/>
  <c r="J355"/>
  <c r="J252"/>
  <c r="BK446"/>
  <c r="J379"/>
  <c r="J288"/>
  <c i="18" r="J263"/>
  <c r="J225"/>
  <c r="J191"/>
  <c r="BK154"/>
  <c r="J246"/>
  <c r="J162"/>
  <c r="J231"/>
  <c r="BK184"/>
  <c r="BK159"/>
  <c r="J136"/>
  <c r="BK233"/>
  <c r="J194"/>
  <c r="BK161"/>
  <c r="BK270"/>
  <c r="J235"/>
  <c r="BK175"/>
  <c r="J188"/>
  <c r="J156"/>
  <c r="J159"/>
  <c r="BK219"/>
  <c i="19" r="J291"/>
  <c r="BK263"/>
  <c r="BK286"/>
  <c r="J173"/>
  <c r="BK268"/>
  <c r="J206"/>
  <c r="BK291"/>
  <c r="BK289"/>
  <c r="BK203"/>
  <c r="BK257"/>
  <c r="BK185"/>
  <c r="BK179"/>
  <c i="20" r="J257"/>
  <c r="BK230"/>
  <c r="J201"/>
  <c r="J254"/>
  <c r="BK208"/>
  <c r="BK137"/>
  <c r="BK235"/>
  <c r="J177"/>
  <c r="BK292"/>
  <c r="J214"/>
  <c r="BK146"/>
  <c r="J252"/>
  <c r="J224"/>
  <c r="J250"/>
  <c r="BK177"/>
  <c r="BK285"/>
  <c r="BK227"/>
  <c r="BK154"/>
  <c i="21" r="BK129"/>
  <c r="J128"/>
  <c i="2" r="J2639"/>
  <c r="BK2306"/>
  <c r="BK2106"/>
  <c r="BK2024"/>
  <c r="BK1883"/>
  <c r="BK1460"/>
  <c r="J1379"/>
  <c r="J1057"/>
  <c r="J844"/>
  <c r="BK680"/>
  <c r="BK464"/>
  <c r="BK300"/>
  <c r="J212"/>
  <c r="BK3533"/>
  <c r="J3374"/>
  <c r="BK3280"/>
  <c r="J3185"/>
  <c r="J3123"/>
  <c r="J3025"/>
  <c r="BK2890"/>
  <c r="J2741"/>
  <c r="BK2599"/>
  <c r="J2424"/>
  <c r="J2272"/>
  <c r="BK2041"/>
  <c r="J1829"/>
  <c r="BK1696"/>
  <c r="BK1444"/>
  <c r="BK1423"/>
  <c r="J1335"/>
  <c r="J988"/>
  <c r="BK751"/>
  <c r="J640"/>
  <c r="J346"/>
  <c r="J214"/>
  <c r="J168"/>
  <c r="BK3333"/>
  <c r="J3249"/>
  <c r="BK3173"/>
  <c r="J3127"/>
  <c r="BK3032"/>
  <c r="J2946"/>
  <c r="J2785"/>
  <c r="J2635"/>
  <c r="BK2371"/>
  <c r="BK2266"/>
  <c r="BK2183"/>
  <c r="J2030"/>
  <c r="J1894"/>
  <c r="BK1828"/>
  <c r="BK1564"/>
  <c r="BK1429"/>
  <c r="BK1373"/>
  <c r="J1056"/>
  <c r="BK1000"/>
  <c r="BK869"/>
  <c r="J711"/>
  <c r="J601"/>
  <c r="J547"/>
  <c r="BK402"/>
  <c r="J3582"/>
  <c r="J3385"/>
  <c r="J3343"/>
  <c r="J3309"/>
  <c r="J3209"/>
  <c r="J3145"/>
  <c r="J3007"/>
  <c r="J2954"/>
  <c r="BK2803"/>
  <c r="J2624"/>
  <c r="BK2439"/>
  <c r="BK2334"/>
  <c r="J2236"/>
  <c r="J2024"/>
  <c r="BK1951"/>
  <c r="BK1240"/>
  <c r="J962"/>
  <c r="J896"/>
  <c r="BK858"/>
  <c r="J746"/>
  <c r="BK655"/>
  <c r="BK601"/>
  <c r="BK542"/>
  <c r="J456"/>
  <c r="J359"/>
  <c r="BK343"/>
  <c r="BK318"/>
  <c r="J262"/>
  <c r="BK212"/>
  <c r="BK170"/>
  <c r="J3574"/>
  <c r="J3540"/>
  <c r="J3380"/>
  <c r="BK3367"/>
  <c r="BK3314"/>
  <c r="BK3286"/>
  <c r="J3274"/>
  <c r="BK3265"/>
  <c r="BK3205"/>
  <c r="J3159"/>
  <c r="BK3143"/>
  <c r="BK3131"/>
  <c r="J3064"/>
  <c r="J2980"/>
  <c r="BK2868"/>
  <c r="BK2778"/>
  <c r="BK2627"/>
  <c r="BK2453"/>
  <c r="BK2228"/>
  <c r="J2141"/>
  <c r="BK2018"/>
  <c r="J1971"/>
  <c r="J1860"/>
  <c r="J1761"/>
  <c r="BK1417"/>
  <c r="J1363"/>
  <c r="BK1192"/>
  <c r="BK1050"/>
  <c r="BK818"/>
  <c r="BK692"/>
  <c r="J638"/>
  <c r="BK590"/>
  <c r="BK359"/>
  <c r="J247"/>
  <c r="BK168"/>
  <c r="BK3574"/>
  <c r="BK3428"/>
  <c r="J3319"/>
  <c r="BK3272"/>
  <c r="J3184"/>
  <c r="BK3161"/>
  <c r="J3076"/>
  <c r="BK3025"/>
  <c r="J2958"/>
  <c r="J2762"/>
  <c r="J2733"/>
  <c r="J2458"/>
  <c r="J2301"/>
  <c r="BK2224"/>
  <c r="BK2135"/>
  <c r="BK2060"/>
  <c r="BK1829"/>
  <c r="BK1579"/>
  <c r="J1392"/>
  <c r="BK1234"/>
  <c r="BK990"/>
  <c r="J625"/>
  <c r="J510"/>
  <c r="J435"/>
  <c r="BK214"/>
  <c r="J3452"/>
  <c r="BK3319"/>
  <c r="BK3304"/>
  <c r="BK3249"/>
  <c r="J3161"/>
  <c r="J3058"/>
  <c r="J2968"/>
  <c r="J2782"/>
  <c r="BK2731"/>
  <c r="BK2580"/>
  <c r="J2433"/>
  <c r="BK2278"/>
  <c r="BK2192"/>
  <c r="J2022"/>
  <c r="BK1885"/>
  <c r="J1786"/>
  <c r="J1398"/>
  <c r="J1281"/>
  <c r="BK1055"/>
  <c r="J858"/>
  <c r="J733"/>
  <c r="BK635"/>
  <c r="J373"/>
  <c r="J182"/>
  <c r="J4323"/>
  <c r="BK4315"/>
  <c r="J4293"/>
  <c r="J4286"/>
  <c r="BK4272"/>
  <c r="J4263"/>
  <c r="BK4178"/>
  <c r="BK4170"/>
  <c r="J4153"/>
  <c r="BK4115"/>
  <c r="BK4108"/>
  <c r="BK4084"/>
  <c r="BK4056"/>
  <c r="J4002"/>
  <c r="BK3960"/>
  <c r="J3911"/>
  <c r="J3891"/>
  <c r="BK3774"/>
  <c r="BK3658"/>
  <c r="J3646"/>
  <c r="J3638"/>
  <c r="J3628"/>
  <c r="J3620"/>
  <c r="BK3605"/>
  <c r="J3590"/>
  <c r="J3410"/>
  <c r="BK3355"/>
  <c r="J3313"/>
  <c r="BK3172"/>
  <c r="BK3113"/>
  <c r="J2992"/>
  <c r="BK2958"/>
  <c r="J2758"/>
  <c r="BK2462"/>
  <c r="BK2276"/>
  <c r="J2094"/>
  <c r="J1896"/>
  <c r="J1579"/>
  <c r="J1358"/>
  <c r="J990"/>
  <c r="BK725"/>
  <c r="BK599"/>
  <c r="J402"/>
  <c r="J190"/>
  <c i="3" r="J234"/>
  <c r="BK237"/>
  <c r="BK195"/>
  <c r="J179"/>
  <c r="BK203"/>
  <c r="J159"/>
  <c r="J153"/>
  <c r="BK240"/>
  <c r="BK211"/>
  <c i="4" r="BK444"/>
  <c r="J376"/>
  <c r="J440"/>
  <c r="BK390"/>
  <c r="BK356"/>
  <c r="J304"/>
  <c r="BK160"/>
  <c r="J368"/>
  <c r="BK332"/>
  <c r="BK304"/>
  <c r="BK221"/>
  <c r="BK179"/>
  <c r="J457"/>
  <c r="J442"/>
  <c r="J390"/>
  <c r="J355"/>
  <c r="J296"/>
  <c r="BK168"/>
  <c r="J444"/>
  <c r="BK414"/>
  <c r="J367"/>
  <c r="BK339"/>
  <c r="BK329"/>
  <c r="BK302"/>
  <c r="J179"/>
  <c r="J435"/>
  <c r="J392"/>
  <c r="J341"/>
  <c r="J331"/>
  <c r="J302"/>
  <c r="BK181"/>
  <c r="J350"/>
  <c r="J310"/>
  <c r="BK177"/>
  <c i="5" r="J360"/>
  <c r="BK329"/>
  <c r="J295"/>
  <c r="J186"/>
  <c r="J351"/>
  <c r="BK295"/>
  <c r="BK206"/>
  <c r="J154"/>
  <c r="BK371"/>
  <c r="BK340"/>
  <c r="J191"/>
  <c r="BK356"/>
  <c r="BK299"/>
  <c r="BK160"/>
  <c r="BK345"/>
  <c r="BK301"/>
  <c r="BK171"/>
  <c r="BK363"/>
  <c r="J344"/>
  <c r="BK306"/>
  <c r="J206"/>
  <c r="J156"/>
  <c r="J350"/>
  <c r="BK297"/>
  <c i="6" r="BK274"/>
  <c r="BK213"/>
  <c r="J176"/>
  <c r="BK148"/>
  <c r="J234"/>
  <c r="BK207"/>
  <c r="BK252"/>
  <c r="J222"/>
  <c r="BK253"/>
  <c r="BK176"/>
  <c r="J165"/>
  <c r="BK263"/>
  <c r="J236"/>
  <c r="J170"/>
  <c r="J148"/>
  <c r="BK234"/>
  <c r="J184"/>
  <c r="J166"/>
  <c r="J189"/>
  <c r="J178"/>
  <c r="J149"/>
  <c r="BK258"/>
  <c r="BK220"/>
  <c r="BK193"/>
  <c i="7" r="J141"/>
  <c r="J144"/>
  <c r="J134"/>
  <c i="8" r="BK284"/>
  <c r="J256"/>
  <c r="BK174"/>
  <c r="J172"/>
  <c r="J170"/>
  <c r="J169"/>
  <c r="J158"/>
  <c r="J157"/>
  <c r="J155"/>
  <c r="BK149"/>
  <c r="BK144"/>
  <c r="BK140"/>
  <c r="BK138"/>
  <c r="BK136"/>
  <c r="BK131"/>
  <c r="BK300"/>
  <c r="J295"/>
  <c r="J293"/>
  <c r="J292"/>
  <c r="BK290"/>
  <c r="J287"/>
  <c r="BK281"/>
  <c r="BK278"/>
  <c r="BK271"/>
  <c r="J269"/>
  <c r="J266"/>
  <c r="BK264"/>
  <c r="BK262"/>
  <c r="J261"/>
  <c r="BK258"/>
  <c r="BK256"/>
  <c r="J255"/>
  <c r="J250"/>
  <c r="J249"/>
  <c r="BK248"/>
  <c r="J245"/>
  <c r="J243"/>
  <c r="BK242"/>
  <c r="J241"/>
  <c r="J238"/>
  <c r="J237"/>
  <c r="J234"/>
  <c r="BK231"/>
  <c r="BK230"/>
  <c r="BK226"/>
  <c r="J224"/>
  <c r="J214"/>
  <c r="BK211"/>
  <c r="J204"/>
  <c r="J199"/>
  <c r="BK196"/>
  <c r="J191"/>
  <c r="J186"/>
  <c r="BK181"/>
  <c r="BK172"/>
  <c r="BK154"/>
  <c r="J294"/>
  <c r="J259"/>
  <c r="J229"/>
  <c r="BK206"/>
  <c r="BK184"/>
  <c r="BK161"/>
  <c r="J143"/>
  <c r="J233"/>
  <c r="BK205"/>
  <c r="BK163"/>
  <c r="BK137"/>
  <c r="BK279"/>
  <c r="BK219"/>
  <c r="BK193"/>
  <c r="J165"/>
  <c r="J145"/>
  <c r="J284"/>
  <c r="J253"/>
  <c r="J290"/>
  <c r="BK270"/>
  <c r="J227"/>
  <c r="J211"/>
  <c r="BK176"/>
  <c r="BK142"/>
  <c r="J268"/>
  <c r="J231"/>
  <c r="BK195"/>
  <c r="J181"/>
  <c r="J141"/>
  <c i="9" r="J160"/>
  <c r="BK194"/>
  <c r="BK168"/>
  <c r="BK197"/>
  <c r="J198"/>
  <c r="J168"/>
  <c r="BK205"/>
  <c r="BK189"/>
  <c r="J147"/>
  <c r="J167"/>
  <c r="J202"/>
  <c r="J157"/>
  <c r="BK160"/>
  <c i="10" r="J199"/>
  <c r="BK149"/>
  <c r="BK186"/>
  <c r="J144"/>
  <c r="BK166"/>
  <c r="J138"/>
  <c r="J198"/>
  <c r="J170"/>
  <c r="J204"/>
  <c r="J182"/>
  <c r="J147"/>
  <c r="J129"/>
  <c r="J188"/>
  <c r="BK144"/>
  <c r="BK130"/>
  <c r="BK182"/>
  <c r="BK168"/>
  <c r="BK126"/>
  <c i="11" r="BK184"/>
  <c r="BK163"/>
  <c r="J129"/>
  <c r="BK175"/>
  <c r="J186"/>
  <c r="BK144"/>
  <c r="BK180"/>
  <c r="BK154"/>
  <c r="J188"/>
  <c r="J160"/>
  <c r="BK139"/>
  <c r="J179"/>
  <c r="BK152"/>
  <c r="J141"/>
  <c r="BK170"/>
  <c r="J142"/>
  <c i="12" r="J132"/>
  <c r="BK131"/>
  <c i="13" r="BK216"/>
  <c r="J214"/>
  <c r="BK162"/>
  <c r="J252"/>
  <c r="BK204"/>
  <c r="BK145"/>
  <c r="BK202"/>
  <c r="BK131"/>
  <c r="BK206"/>
  <c r="BK167"/>
  <c r="BK137"/>
  <c r="J230"/>
  <c r="BK171"/>
  <c r="J188"/>
  <c r="BK261"/>
  <c r="J220"/>
  <c r="J157"/>
  <c i="14" r="J146"/>
  <c r="BK151"/>
  <c r="J131"/>
  <c r="BK131"/>
  <c i="15" r="J155"/>
  <c r="J163"/>
  <c r="BK136"/>
  <c r="BK183"/>
  <c r="J161"/>
  <c r="BK169"/>
  <c r="BK179"/>
  <c i="16" r="BK173"/>
  <c r="BK153"/>
  <c r="BK151"/>
  <c r="J141"/>
  <c r="BK159"/>
  <c r="J147"/>
  <c i="17" r="BK473"/>
  <c r="BK380"/>
  <c r="BK341"/>
  <c r="BK256"/>
  <c r="BK462"/>
  <c r="J415"/>
  <c r="J340"/>
  <c r="BK249"/>
  <c r="BK144"/>
  <c r="J414"/>
  <c r="J316"/>
  <c r="BK214"/>
  <c r="BK429"/>
  <c r="BK366"/>
  <c r="BK350"/>
  <c r="BK235"/>
  <c r="J424"/>
  <c r="BK381"/>
  <c r="BK348"/>
  <c r="BK275"/>
  <c r="J219"/>
  <c r="J442"/>
  <c r="J335"/>
  <c r="BK219"/>
  <c r="BK418"/>
  <c r="BK338"/>
  <c r="BK240"/>
  <c r="BK433"/>
  <c r="J366"/>
  <c r="BK172"/>
  <c i="18" r="J254"/>
  <c r="BK197"/>
  <c r="BK173"/>
  <c r="J267"/>
  <c r="BK195"/>
  <c r="BK152"/>
  <c r="J223"/>
  <c r="J177"/>
  <c r="BK147"/>
  <c r="BK263"/>
  <c r="BK221"/>
  <c r="J195"/>
  <c r="J152"/>
  <c r="BK251"/>
  <c r="J201"/>
  <c r="BK163"/>
  <c r="J186"/>
  <c r="BK140"/>
  <c r="J154"/>
  <c r="BK227"/>
  <c i="19" r="BK151"/>
  <c r="J260"/>
  <c r="BK143"/>
  <c r="BK170"/>
  <c r="J271"/>
  <c r="J215"/>
  <c r="J134"/>
  <c r="J236"/>
  <c r="BK131"/>
  <c r="BK233"/>
  <c r="J188"/>
  <c r="BK197"/>
  <c r="BK215"/>
  <c i="20" r="J286"/>
  <c r="J226"/>
  <c r="J152"/>
  <c r="J246"/>
  <c r="BK201"/>
  <c r="BK299"/>
  <c r="J216"/>
  <c r="J131"/>
  <c r="BK237"/>
  <c r="BK148"/>
  <c r="J245"/>
  <c r="J154"/>
  <c r="BK226"/>
  <c r="J151"/>
  <c r="BK240"/>
  <c r="J212"/>
  <c i="21" r="BK131"/>
  <c i="2" r="J3555"/>
  <c r="J3364"/>
  <c r="BK3270"/>
  <c r="BK3194"/>
  <c r="J3163"/>
  <c r="J3077"/>
  <c r="J3041"/>
  <c r="J2952"/>
  <c r="J2856"/>
  <c r="J2775"/>
  <c r="J2731"/>
  <c r="J2435"/>
  <c r="J2228"/>
  <c r="BK2080"/>
  <c r="J2016"/>
  <c r="BK1858"/>
  <c r="BK1690"/>
  <c r="BK1350"/>
  <c r="J1031"/>
  <c r="J893"/>
  <c r="J688"/>
  <c r="BK564"/>
  <c r="J343"/>
  <c r="J238"/>
  <c r="J3568"/>
  <c r="J3436"/>
  <c r="J3370"/>
  <c r="J3203"/>
  <c r="J3129"/>
  <c r="BK3064"/>
  <c r="J3016"/>
  <c r="BK2823"/>
  <c r="BK2662"/>
  <c r="J2467"/>
  <c r="J2359"/>
  <c r="J2222"/>
  <c r="J1945"/>
  <c r="J1784"/>
  <c r="J1504"/>
  <c r="BK1410"/>
  <c r="J1317"/>
  <c r="BK1009"/>
  <c r="BK798"/>
  <c r="BK645"/>
  <c r="J352"/>
  <c r="BK207"/>
  <c r="BK3571"/>
  <c r="J3316"/>
  <c r="J3210"/>
  <c r="BK3167"/>
  <c r="J3119"/>
  <c r="BK2966"/>
  <c r="J2866"/>
  <c r="BK2648"/>
  <c r="J2469"/>
  <c r="J2282"/>
  <c r="BK2212"/>
  <c r="J2080"/>
  <c r="J1966"/>
  <c r="J1838"/>
  <c r="BK1763"/>
  <c r="J1466"/>
  <c r="J1384"/>
  <c r="J1095"/>
  <c r="J1021"/>
  <c r="BK893"/>
  <c r="J756"/>
  <c r="J689"/>
  <c r="J599"/>
  <c r="BK535"/>
  <c r="BK346"/>
  <c r="J3578"/>
  <c r="BK3406"/>
  <c r="J3345"/>
  <c r="J3292"/>
  <c r="J3205"/>
  <c r="J3086"/>
  <c r="BK2998"/>
  <c r="J2900"/>
  <c r="J2759"/>
  <c r="J2657"/>
  <c r="BK2451"/>
  <c r="J2320"/>
  <c r="J2230"/>
  <c r="BK2022"/>
  <c r="J1947"/>
  <c r="BK3262"/>
  <c r="BK3137"/>
  <c r="J3074"/>
  <c r="J3004"/>
  <c r="J2956"/>
  <c r="BK2767"/>
  <c r="BK2624"/>
  <c r="BK2441"/>
  <c r="J2266"/>
  <c r="J2190"/>
  <c r="J2075"/>
  <c r="J1984"/>
  <c r="BK1892"/>
  <c r="BK1780"/>
  <c r="J1630"/>
  <c r="J1408"/>
  <c r="J1310"/>
  <c r="BK1122"/>
  <c r="J1019"/>
  <c r="BK747"/>
  <c r="J685"/>
  <c r="BK631"/>
  <c r="BK574"/>
  <c r="BK312"/>
  <c r="BK209"/>
  <c i="1" r="AS120"/>
  <c i="2" r="BK3540"/>
  <c r="J3373"/>
  <c r="J3294"/>
  <c r="J3248"/>
  <c r="BK3187"/>
  <c r="J3165"/>
  <c r="J3059"/>
  <c r="J2998"/>
  <c r="J2868"/>
  <c r="BK2759"/>
  <c r="BK2622"/>
  <c r="BK2376"/>
  <c r="J2269"/>
  <c r="BK2170"/>
  <c r="J2063"/>
  <c r="BK1896"/>
  <c r="J1775"/>
  <c r="BK1408"/>
  <c r="J1319"/>
  <c r="BK1030"/>
  <c r="J644"/>
  <c r="J542"/>
  <c r="J453"/>
  <c r="BK240"/>
  <c r="BK3584"/>
  <c r="J3371"/>
  <c r="BK3316"/>
  <c r="BK3256"/>
  <c r="BK3177"/>
  <c r="BK3056"/>
  <c r="BK2938"/>
  <c r="BK2775"/>
  <c r="J2725"/>
  <c r="BK2614"/>
  <c r="J2441"/>
  <c r="J2263"/>
  <c r="BK2190"/>
  <c r="BK2047"/>
  <c r="J1899"/>
  <c r="BK1830"/>
  <c r="BK1504"/>
  <c r="BK1320"/>
  <c r="J1091"/>
  <c r="BK919"/>
  <c r="BK749"/>
  <c r="J535"/>
  <c r="J318"/>
  <c r="J216"/>
  <c r="BK4326"/>
  <c r="J4319"/>
  <c r="BK4308"/>
  <c r="BK4286"/>
  <c r="J4275"/>
  <c r="BK4263"/>
  <c r="BK4182"/>
  <c r="J4176"/>
  <c r="BK4166"/>
  <c r="BK4133"/>
  <c r="BK4112"/>
  <c r="J4106"/>
  <c r="BK4075"/>
  <c r="J4052"/>
  <c r="J3977"/>
  <c r="J3960"/>
  <c r="BK3906"/>
  <c r="BK3876"/>
  <c r="J3769"/>
  <c r="BK3650"/>
  <c r="BK3644"/>
  <c r="BK3632"/>
  <c r="BK3624"/>
  <c r="J3617"/>
  <c r="BK3597"/>
  <c r="J3593"/>
  <c r="J3586"/>
  <c r="BK3390"/>
  <c r="J3350"/>
  <c r="BK3339"/>
  <c r="BK3247"/>
  <c r="BK3149"/>
  <c r="J3048"/>
  <c r="BK2970"/>
  <c r="BK2755"/>
  <c r="BK2435"/>
  <c r="J2198"/>
  <c r="J1981"/>
  <c r="BK1552"/>
  <c r="J1320"/>
  <c r="J1010"/>
  <c r="BK777"/>
  <c r="BK630"/>
  <c r="BK469"/>
  <c r="J249"/>
  <c r="J160"/>
  <c i="3" r="J157"/>
  <c r="BK238"/>
  <c r="BK171"/>
  <c r="BK146"/>
  <c r="BK169"/>
  <c r="J191"/>
  <c r="BK179"/>
  <c r="J239"/>
  <c r="J146"/>
  <c i="4" r="J391"/>
  <c r="J365"/>
  <c r="BK439"/>
  <c r="BK363"/>
  <c r="BK321"/>
  <c r="BK162"/>
  <c r="J456"/>
  <c r="BK326"/>
  <c r="BK300"/>
  <c r="J211"/>
  <c r="J180"/>
  <c r="J137"/>
  <c r="J445"/>
  <c r="BK404"/>
  <c r="BK370"/>
  <c r="J321"/>
  <c r="BK234"/>
  <c r="J307"/>
  <c r="BK180"/>
  <c r="J330"/>
  <c r="J237"/>
  <c r="J170"/>
  <c i="5" r="BK332"/>
  <c r="J299"/>
  <c r="J203"/>
  <c r="J361"/>
  <c r="J328"/>
  <c r="J277"/>
  <c r="BK170"/>
  <c r="BK375"/>
  <c r="J371"/>
  <c r="J337"/>
  <c r="BK254"/>
  <c r="BK138"/>
  <c r="J309"/>
  <c r="J193"/>
  <c r="BK360"/>
  <c r="BK331"/>
  <c r="BK286"/>
  <c r="BK156"/>
  <c r="BK353"/>
  <c r="J318"/>
  <c r="BK269"/>
  <c r="BK186"/>
  <c r="J358"/>
  <c r="BK293"/>
  <c r="BK191"/>
  <c i="6" r="J252"/>
  <c r="BK191"/>
  <c r="J171"/>
  <c r="BK155"/>
  <c r="BK249"/>
  <c r="BK211"/>
  <c r="BK275"/>
  <c r="BK229"/>
  <c r="J207"/>
  <c r="BK272"/>
  <c r="BK224"/>
  <c r="J173"/>
  <c r="J160"/>
  <c r="J258"/>
  <c r="J224"/>
  <c r="J179"/>
  <c r="BK153"/>
  <c r="J243"/>
  <c r="J187"/>
  <c r="BK178"/>
  <c r="J191"/>
  <c r="J172"/>
  <c r="J153"/>
  <c r="J277"/>
  <c r="BK240"/>
  <c r="J212"/>
  <c r="BK187"/>
  <c i="7" r="BK138"/>
  <c r="BK153"/>
  <c i="8" r="BK298"/>
  <c r="BK273"/>
  <c r="J246"/>
  <c r="J196"/>
  <c r="J185"/>
  <c r="BK156"/>
  <c r="BK295"/>
  <c r="BK265"/>
  <c r="BK236"/>
  <c r="BK214"/>
  <c r="J190"/>
  <c r="BK170"/>
  <c r="BK151"/>
  <c r="BK130"/>
  <c r="J215"/>
  <c r="BK187"/>
  <c r="J146"/>
  <c r="BK292"/>
  <c r="BK232"/>
  <c r="J209"/>
  <c r="BK173"/>
  <c r="J161"/>
  <c r="BK141"/>
  <c r="J288"/>
  <c r="J260"/>
  <c r="BK244"/>
  <c r="J277"/>
  <c r="J254"/>
  <c r="J225"/>
  <c r="J205"/>
  <c r="J182"/>
  <c r="BK157"/>
  <c r="BK133"/>
  <c r="BK266"/>
  <c r="J240"/>
  <c r="J207"/>
  <c r="J192"/>
  <c r="BK175"/>
  <c r="J137"/>
  <c i="9" r="BK163"/>
  <c r="BK199"/>
  <c r="J171"/>
  <c r="J199"/>
  <c r="BK177"/>
  <c r="J140"/>
  <c r="BK185"/>
  <c r="BK151"/>
  <c r="BK171"/>
  <c r="BK140"/>
  <c r="J178"/>
  <c r="BK190"/>
  <c i="10" r="BK190"/>
  <c r="BK159"/>
  <c r="J126"/>
  <c r="J173"/>
  <c r="BK148"/>
  <c r="BK177"/>
  <c r="J158"/>
  <c r="BK209"/>
  <c r="J179"/>
  <c r="BK205"/>
  <c r="BK192"/>
  <c r="J181"/>
  <c r="BK158"/>
  <c r="BK133"/>
  <c r="BK195"/>
  <c r="J163"/>
  <c r="J133"/>
  <c r="BK204"/>
  <c r="BK179"/>
  <c r="BK165"/>
  <c r="J132"/>
  <c r="J128"/>
  <c i="11" r="J173"/>
  <c r="J143"/>
  <c r="J185"/>
  <c r="BK161"/>
  <c r="J137"/>
  <c r="BK160"/>
  <c r="J190"/>
  <c r="J166"/>
  <c r="BK129"/>
  <c r="J178"/>
  <c r="J152"/>
  <c r="J134"/>
  <c r="J169"/>
  <c r="BK147"/>
  <c r="J182"/>
  <c r="J148"/>
  <c i="12" r="J135"/>
  <c r="BK129"/>
  <c i="13" r="J232"/>
  <c r="J226"/>
  <c r="J186"/>
  <c r="J161"/>
  <c r="J254"/>
  <c r="BK210"/>
  <c r="J167"/>
  <c r="J131"/>
  <c r="J198"/>
  <c r="BK240"/>
  <c r="J204"/>
  <c r="J143"/>
  <c r="BK250"/>
  <c r="J206"/>
  <c r="J149"/>
  <c r="BK155"/>
  <c r="BK244"/>
  <c i="14" r="J145"/>
  <c r="J133"/>
  <c i="15" r="J144"/>
  <c r="BK152"/>
  <c r="BK161"/>
  <c r="BK175"/>
  <c r="J159"/>
  <c r="BK130"/>
  <c r="J134"/>
  <c i="16" r="BK175"/>
  <c r="BK161"/>
  <c r="J163"/>
  <c r="J167"/>
  <c r="BK167"/>
  <c r="BK139"/>
  <c r="J131"/>
  <c i="17" r="J460"/>
  <c r="BK369"/>
  <c r="BK286"/>
  <c r="J175"/>
  <c r="J443"/>
  <c r="BK385"/>
  <c r="BK277"/>
  <c r="BK178"/>
  <c r="BK454"/>
  <c r="BK344"/>
  <c r="J240"/>
  <c r="J144"/>
  <c r="BK379"/>
  <c r="J351"/>
  <c r="J249"/>
  <c r="BK150"/>
  <c r="J430"/>
  <c r="BK376"/>
  <c r="BK330"/>
  <c r="BK252"/>
  <c r="BK208"/>
  <c r="BK439"/>
  <c r="BK363"/>
  <c r="BK319"/>
  <c r="BK190"/>
  <c r="BK390"/>
  <c r="J342"/>
  <c r="BK264"/>
  <c r="BK448"/>
  <c r="J382"/>
  <c r="J298"/>
  <c r="J159"/>
  <c i="18" r="J243"/>
  <c r="BK199"/>
  <c r="J166"/>
  <c r="J251"/>
  <c r="J182"/>
  <c r="J259"/>
  <c r="BK206"/>
  <c r="J167"/>
  <c r="BK139"/>
  <c r="J248"/>
  <c r="J205"/>
  <c r="BK167"/>
  <c r="J139"/>
  <c r="J241"/>
  <c r="BK193"/>
  <c r="BK254"/>
  <c r="J160"/>
  <c r="BK188"/>
  <c r="J143"/>
  <c r="J213"/>
  <c i="19" r="BK277"/>
  <c r="J143"/>
  <c r="J242"/>
  <c r="J145"/>
  <c r="BK209"/>
  <c r="BK148"/>
  <c r="BK242"/>
  <c r="J203"/>
  <c r="J274"/>
  <c r="BK159"/>
  <c r="J286"/>
  <c r="BK221"/>
  <c r="J263"/>
  <c r="BK140"/>
  <c r="J140"/>
  <c i="20" r="J249"/>
  <c r="BK220"/>
  <c r="BK160"/>
  <c r="J255"/>
  <c r="BK204"/>
  <c r="BK303"/>
  <c r="BK228"/>
  <c r="J137"/>
  <c r="J242"/>
  <c r="J202"/>
  <c r="J292"/>
  <c r="J240"/>
  <c r="BK223"/>
  <c r="BK254"/>
  <c r="BK163"/>
  <c r="BK253"/>
  <c r="J228"/>
  <c r="J186"/>
  <c i="21" r="J126"/>
  <c i="2" r="BK3549"/>
  <c r="J3428"/>
  <c r="BK3356"/>
  <c r="BK3217"/>
  <c r="J3179"/>
  <c r="J3137"/>
  <c r="BK3058"/>
  <c r="BK2946"/>
  <c r="J2823"/>
  <c r="J2766"/>
  <c r="J2464"/>
  <c r="BK2419"/>
  <c r="J2085"/>
  <c r="BK1984"/>
  <c r="J1727"/>
  <c r="BK1425"/>
  <c r="J1341"/>
  <c r="J1026"/>
  <c r="J799"/>
  <c r="J655"/>
  <c r="BK388"/>
  <c r="J264"/>
  <c r="BK169"/>
  <c r="BK3452"/>
  <c r="BK3364"/>
  <c r="J3278"/>
  <c r="J3177"/>
  <c r="J3069"/>
  <c r="J3032"/>
  <c r="BK2977"/>
  <c r="BK2772"/>
  <c r="J2648"/>
  <c r="BK2433"/>
  <c r="BK2282"/>
  <c r="BK2131"/>
  <c r="J2032"/>
  <c r="J1791"/>
  <c r="J1552"/>
  <c r="J1395"/>
  <c r="J1234"/>
  <c r="J874"/>
  <c r="BK711"/>
  <c r="BK519"/>
  <c r="J315"/>
  <c r="BK181"/>
  <c r="BK3555"/>
  <c r="J3286"/>
  <c r="BK3184"/>
  <c r="BK3135"/>
  <c r="J2970"/>
  <c r="BK2935"/>
  <c r="J2747"/>
  <c r="J2633"/>
  <c r="J2439"/>
  <c r="J2254"/>
  <c r="BK2174"/>
  <c r="J2071"/>
  <c r="J1885"/>
  <c r="BK1784"/>
  <c r="J1528"/>
  <c r="J1431"/>
  <c r="J1337"/>
  <c r="J1030"/>
  <c r="J926"/>
  <c r="BK746"/>
  <c r="BK671"/>
  <c r="J574"/>
  <c r="J462"/>
  <c r="BK190"/>
  <c r="BK3436"/>
  <c r="BK3350"/>
  <c r="BK3318"/>
  <c r="J3282"/>
  <c r="J3172"/>
  <c r="J3028"/>
  <c r="J2974"/>
  <c r="BK2847"/>
  <c r="J2753"/>
  <c r="J2545"/>
  <c r="BK2448"/>
  <c r="J2278"/>
  <c r="J2185"/>
  <c r="BK1971"/>
  <c r="J1052"/>
  <c r="BK926"/>
  <c r="J879"/>
  <c r="BK837"/>
  <c r="J695"/>
  <c r="J2910"/>
  <c r="J2641"/>
  <c r="J2448"/>
  <c r="BK2216"/>
  <c r="J2106"/>
  <c r="BK2010"/>
  <c r="BK1894"/>
  <c r="BK1788"/>
  <c r="J1594"/>
  <c r="BK1337"/>
  <c r="BK1232"/>
  <c r="J1085"/>
  <c r="BK1017"/>
  <c r="J740"/>
  <c r="J658"/>
  <c r="BK583"/>
  <c r="BK335"/>
  <c r="BK216"/>
  <c r="J162"/>
  <c r="BK3546"/>
  <c r="J3359"/>
  <c r="J3290"/>
  <c r="J3229"/>
  <c r="J3181"/>
  <c r="BK3155"/>
  <c r="J3061"/>
  <c r="BK3019"/>
  <c r="BK2883"/>
  <c r="BK2763"/>
  <c r="BK2657"/>
  <c r="BK2467"/>
  <c r="BK2356"/>
  <c r="BK2254"/>
  <c r="J2192"/>
  <c r="BK2085"/>
  <c r="BK1976"/>
  <c r="J1782"/>
  <c r="BK1526"/>
  <c r="BK1379"/>
  <c r="BK1196"/>
  <c r="BK879"/>
  <c r="J583"/>
  <c r="J485"/>
  <c r="BK324"/>
  <c r="J220"/>
  <c r="BK3538"/>
  <c r="J3390"/>
  <c r="J3312"/>
  <c r="J3225"/>
  <c r="J3143"/>
  <c r="J3022"/>
  <c r="BK2928"/>
  <c r="BK2766"/>
  <c r="J2620"/>
  <c r="J2414"/>
  <c r="BK2236"/>
  <c r="BK2185"/>
  <c r="J2041"/>
  <c r="J1902"/>
  <c r="J1806"/>
  <c r="BK1468"/>
  <c r="J1350"/>
  <c r="BK1089"/>
  <c r="J869"/>
  <c r="BK740"/>
  <c r="BK638"/>
  <c r="BK451"/>
  <c r="BK220"/>
  <c r="BK4323"/>
  <c r="J4317"/>
  <c r="BK4293"/>
  <c r="J4283"/>
  <c r="J4269"/>
  <c r="BK4176"/>
  <c r="J4170"/>
  <c r="BK4131"/>
  <c r="J4109"/>
  <c r="J4089"/>
  <c r="BK4052"/>
  <c r="BK3977"/>
  <c r="J3958"/>
  <c r="J3906"/>
  <c r="BK3889"/>
  <c r="BK3769"/>
  <c r="J3658"/>
  <c r="J3648"/>
  <c r="BK3638"/>
  <c r="BK3628"/>
  <c r="BK3618"/>
  <c r="BK3607"/>
  <c r="BK3595"/>
  <c r="BK3590"/>
  <c r="J3408"/>
  <c r="J3367"/>
  <c r="BK3342"/>
  <c r="BK3248"/>
  <c r="BK3129"/>
  <c r="BK3010"/>
  <c r="J2977"/>
  <c r="BK2843"/>
  <c r="J2466"/>
  <c r="BK2301"/>
  <c r="BK2151"/>
  <c r="J1951"/>
  <c r="BK1761"/>
  <c r="BK1341"/>
  <c r="J1018"/>
  <c r="J714"/>
  <c r="BK595"/>
  <c r="J207"/>
  <c i="3" r="J169"/>
  <c r="J211"/>
  <c r="BK177"/>
  <c r="BK175"/>
  <c r="BK181"/>
  <c r="BK134"/>
  <c r="BK161"/>
  <c r="J259"/>
  <c r="BK173"/>
  <c i="4" r="J409"/>
  <c r="J352"/>
  <c r="J419"/>
  <c r="BK384"/>
  <c r="J348"/>
  <c r="J448"/>
  <c r="BK445"/>
  <c r="J437"/>
  <c r="BK436"/>
  <c r="BK433"/>
  <c r="BK422"/>
  <c r="BK419"/>
  <c r="J411"/>
  <c r="J408"/>
  <c r="BK392"/>
  <c r="BK389"/>
  <c r="BK376"/>
  <c r="J364"/>
  <c r="J358"/>
  <c r="BK357"/>
  <c r="BK350"/>
  <c r="BK331"/>
  <c r="BK327"/>
  <c r="J325"/>
  <c r="J316"/>
  <c r="BK294"/>
  <c r="J252"/>
  <c r="BK235"/>
  <c r="J229"/>
  <c r="BK227"/>
  <c r="J217"/>
  <c r="BK183"/>
  <c r="J177"/>
  <c r="J165"/>
  <c r="J458"/>
  <c r="J454"/>
  <c r="BK450"/>
  <c r="BK449"/>
  <c r="BK447"/>
  <c r="BK446"/>
  <c r="J436"/>
  <c r="BK408"/>
  <c r="BK382"/>
  <c r="BK359"/>
  <c r="J294"/>
  <c r="J219"/>
  <c r="J181"/>
  <c r="BK456"/>
  <c r="J441"/>
  <c r="J395"/>
  <c r="BK358"/>
  <c r="BK306"/>
  <c r="J232"/>
  <c r="J140"/>
  <c r="J430"/>
  <c r="J373"/>
  <c r="J342"/>
  <c r="BK319"/>
  <c r="J221"/>
  <c r="J439"/>
  <c r="J414"/>
  <c r="BK373"/>
  <c r="BK334"/>
  <c r="BK298"/>
  <c r="J162"/>
  <c r="J329"/>
  <c r="BK282"/>
  <c r="BK154"/>
  <c i="5" r="J341"/>
  <c r="BK300"/>
  <c r="BK192"/>
  <c r="J142"/>
  <c r="BK323"/>
  <c r="J207"/>
  <c r="J150"/>
  <c r="J373"/>
  <c r="BK343"/>
  <c r="BK314"/>
  <c r="J151"/>
  <c r="BK336"/>
  <c r="BK196"/>
  <c r="J362"/>
  <c r="J343"/>
  <c r="J305"/>
  <c r="BK167"/>
  <c r="J347"/>
  <c r="J311"/>
  <c r="J274"/>
  <c r="J187"/>
  <c r="BK348"/>
  <c r="J342"/>
  <c r="J325"/>
  <c r="J312"/>
  <c r="J290"/>
  <c r="BK284"/>
  <c r="BK274"/>
  <c r="J204"/>
  <c r="J201"/>
  <c r="J160"/>
  <c r="BK147"/>
  <c r="BK312"/>
  <c r="J306"/>
  <c r="BK277"/>
  <c r="BK204"/>
  <c r="BK165"/>
  <c i="6" r="BK243"/>
  <c r="BK183"/>
  <c r="BK163"/>
  <c r="J267"/>
  <c r="J226"/>
  <c r="J206"/>
  <c r="BK236"/>
  <c r="J195"/>
  <c r="BK246"/>
  <c r="J181"/>
  <c r="BK169"/>
  <c r="BK146"/>
  <c r="J247"/>
  <c r="BK195"/>
  <c r="J154"/>
  <c r="BK244"/>
  <c r="J211"/>
  <c r="BK182"/>
  <c r="BK152"/>
  <c r="BK162"/>
  <c r="J150"/>
  <c r="BK256"/>
  <c r="BK214"/>
  <c r="BK189"/>
  <c i="7" r="BK147"/>
  <c r="J136"/>
  <c r="J149"/>
  <c i="8" r="BK286"/>
  <c r="BK257"/>
  <c r="BK229"/>
  <c r="BK191"/>
  <c r="BK183"/>
  <c r="J136"/>
  <c r="J282"/>
  <c r="BK254"/>
  <c r="BK216"/>
  <c r="BK200"/>
  <c r="J168"/>
  <c r="J150"/>
  <c r="J239"/>
  <c r="J197"/>
  <c r="J149"/>
  <c r="J131"/>
  <c r="BK238"/>
  <c r="J212"/>
  <c r="BK179"/>
  <c r="J156"/>
  <c r="BK293"/>
  <c r="BK274"/>
  <c r="J248"/>
  <c r="BK287"/>
  <c r="BK252"/>
  <c r="J216"/>
  <c r="BK198"/>
  <c r="J160"/>
  <c r="BK139"/>
  <c r="BK263"/>
  <c r="BK218"/>
  <c r="J183"/>
  <c r="J148"/>
  <c i="9" r="J142"/>
  <c r="BK174"/>
  <c r="J144"/>
  <c r="J185"/>
  <c r="BK144"/>
  <c r="BK193"/>
  <c r="BK170"/>
  <c r="BK179"/>
  <c r="J194"/>
  <c r="BK167"/>
  <c r="J204"/>
  <c i="10" r="BK201"/>
  <c r="J162"/>
  <c r="J134"/>
  <c r="J178"/>
  <c r="J155"/>
  <c r="BK175"/>
  <c r="J145"/>
  <c r="J194"/>
  <c r="J160"/>
  <c r="BK196"/>
  <c r="J177"/>
  <c r="J150"/>
  <c r="J208"/>
  <c r="BK185"/>
  <c r="BK152"/>
  <c r="BK129"/>
  <c r="J190"/>
  <c r="J152"/>
  <c r="J130"/>
  <c i="11" r="J181"/>
  <c r="BK145"/>
  <c r="BK187"/>
  <c r="BK166"/>
  <c r="J144"/>
  <c r="BK176"/>
  <c r="BK141"/>
  <c r="J177"/>
  <c r="BK149"/>
  <c r="BK185"/>
  <c r="BK158"/>
  <c r="J135"/>
  <c r="J171"/>
  <c r="BK142"/>
  <c r="J158"/>
  <c r="BK128"/>
  <c i="12" r="J134"/>
  <c r="BK128"/>
  <c i="13" r="BK196"/>
  <c r="BK220"/>
  <c r="BK169"/>
  <c r="J246"/>
  <c r="J171"/>
  <c r="J238"/>
  <c r="J162"/>
  <c r="J222"/>
  <c r="BK179"/>
  <c r="BK252"/>
  <c r="J216"/>
  <c r="BK151"/>
  <c r="BK258"/>
  <c r="J202"/>
  <c r="BK139"/>
  <c i="14" r="J129"/>
  <c r="J148"/>
  <c r="BK143"/>
  <c i="15" r="J169"/>
  <c r="BK157"/>
  <c r="BK153"/>
  <c r="BK128"/>
  <c r="BK177"/>
  <c r="J132"/>
  <c r="J177"/>
  <c r="J136"/>
  <c i="16" r="BK163"/>
  <c r="BK165"/>
  <c r="J171"/>
  <c r="J161"/>
  <c r="BK135"/>
  <c r="J139"/>
  <c i="17" r="J381"/>
  <c r="J322"/>
  <c r="BK228"/>
  <c r="J439"/>
  <c r="BK396"/>
  <c r="J267"/>
  <c r="J169"/>
  <c r="BK428"/>
  <c r="BK340"/>
  <c r="J235"/>
  <c r="BK169"/>
  <c r="J376"/>
  <c r="J295"/>
  <c r="J162"/>
  <c r="BK401"/>
  <c r="J380"/>
  <c r="BK354"/>
  <c r="BK322"/>
  <c r="BK196"/>
  <c r="J418"/>
  <c r="J330"/>
  <c r="BK211"/>
  <c r="BK415"/>
  <c r="J348"/>
  <c r="J256"/>
  <c r="BK437"/>
  <c r="BK357"/>
  <c r="J166"/>
  <c i="18" r="BK239"/>
  <c r="J203"/>
  <c r="J179"/>
  <c r="BK138"/>
  <c r="J233"/>
  <c r="BK169"/>
  <c r="BK235"/>
  <c r="BK205"/>
  <c r="J140"/>
  <c r="J258"/>
  <c r="J217"/>
  <c r="BK179"/>
  <c r="BK143"/>
  <c r="BK237"/>
  <c r="J171"/>
  <c r="J185"/>
  <c r="BK213"/>
  <c r="BK136"/>
  <c r="J211"/>
  <c i="19" r="BK245"/>
  <c r="J131"/>
  <c r="BK182"/>
  <c r="BK188"/>
  <c r="J289"/>
  <c r="BK230"/>
  <c r="J148"/>
  <c r="BK200"/>
  <c r="J137"/>
  <c r="BK271"/>
  <c r="J209"/>
  <c r="J157"/>
  <c r="BK194"/>
  <c r="BK224"/>
  <c i="20" r="BK238"/>
  <c r="J206"/>
  <c r="J287"/>
  <c r="J227"/>
  <c r="BK156"/>
  <c r="J238"/>
  <c r="BK186"/>
  <c r="J299"/>
  <c r="BK229"/>
  <c r="BK174"/>
  <c r="BK286"/>
  <c r="BK233"/>
  <c r="J285"/>
  <c r="J195"/>
  <c r="BK296"/>
  <c r="J241"/>
  <c r="BK210"/>
  <c i="21" r="J131"/>
  <c i="2" r="BK3578"/>
  <c r="BK3372"/>
  <c r="J3259"/>
  <c r="J3175"/>
  <c r="BK3127"/>
  <c r="BK3051"/>
  <c r="BK2954"/>
  <c r="J2858"/>
  <c r="J2781"/>
  <c r="BK2644"/>
  <c r="BK2431"/>
  <c r="J2216"/>
  <c r="BK2067"/>
  <c r="J1953"/>
  <c r="BK1822"/>
  <c r="BK1433"/>
  <c r="BK1317"/>
  <c r="BK996"/>
  <c r="BK722"/>
  <c r="J451"/>
  <c r="J289"/>
  <c r="BK218"/>
  <c r="J3549"/>
  <c r="J3377"/>
  <c r="J3288"/>
  <c r="BK3179"/>
  <c r="BK3125"/>
  <c r="BK3035"/>
  <c r="J2938"/>
  <c r="J2727"/>
  <c r="J2520"/>
  <c r="J2419"/>
  <c r="BK2242"/>
  <c r="J2044"/>
  <c r="BK1832"/>
  <c r="BK1629"/>
  <c r="BK1431"/>
  <c r="J1368"/>
  <c r="J1033"/>
  <c r="J818"/>
  <c r="J630"/>
  <c r="BK373"/>
  <c r="J218"/>
  <c r="J3444"/>
  <c r="BK3284"/>
  <c r="BK3203"/>
  <c r="J3157"/>
  <c r="BK3038"/>
  <c r="BK2964"/>
  <c r="J2788"/>
  <c r="BK2641"/>
  <c r="BK2545"/>
  <c r="J1892"/>
  <c r="J1883"/>
  <c r="BK1864"/>
  <c r="BK1825"/>
  <c r="BK1791"/>
  <c r="J1780"/>
  <c r="BK1630"/>
  <c r="J1601"/>
  <c r="BK1540"/>
  <c r="J1526"/>
  <c r="BK1466"/>
  <c r="J1433"/>
  <c r="J1429"/>
  <c r="J1412"/>
  <c r="BK1402"/>
  <c r="BK1368"/>
  <c r="BK1343"/>
  <c r="BK1319"/>
  <c r="BK739"/>
  <c r="J577"/>
  <c r="BK227"/>
  <c r="J173"/>
  <c i="1" r="AS100"/>
  <c i="2" r="BK3292"/>
  <c r="J3268"/>
  <c r="J3234"/>
  <c r="BK3041"/>
  <c r="BK2782"/>
  <c r="BK2725"/>
  <c r="J2456"/>
  <c r="J2248"/>
  <c r="J2151"/>
  <c r="BK2030"/>
  <c r="J1976"/>
  <c r="BK1900"/>
  <c r="J1777"/>
  <c r="J1564"/>
  <c r="J1378"/>
  <c r="BK1238"/>
  <c r="BK1056"/>
  <c r="J1009"/>
  <c r="J739"/>
  <c r="BK674"/>
  <c r="BK603"/>
  <c r="BK467"/>
  <c r="J235"/>
  <c r="J177"/>
  <c r="BK3568"/>
  <c r="J3406"/>
  <c r="BK3295"/>
  <c r="J3280"/>
  <c r="J3217"/>
  <c r="J3169"/>
  <c r="J3139"/>
  <c r="J3038"/>
  <c r="J2972"/>
  <c r="BK2856"/>
  <c r="BK2745"/>
  <c r="BK2424"/>
  <c r="BK2287"/>
  <c r="J2212"/>
  <c r="J2087"/>
  <c r="J1858"/>
  <c r="BK1727"/>
  <c r="BK1436"/>
  <c r="J1343"/>
  <c r="BK1076"/>
  <c r="BK652"/>
  <c r="BK547"/>
  <c r="BK462"/>
  <c r="J300"/>
  <c r="BK188"/>
  <c r="BK3398"/>
  <c r="J3318"/>
  <c r="BK3268"/>
  <c r="J3194"/>
  <c r="J3113"/>
  <c r="J3001"/>
  <c r="J2849"/>
  <c r="J2763"/>
  <c r="J2653"/>
  <c r="J2454"/>
  <c r="J2371"/>
  <c r="BK2222"/>
  <c r="J2067"/>
  <c r="J2006"/>
  <c r="BK1898"/>
  <c r="J1763"/>
  <c r="BK1464"/>
  <c r="BK1242"/>
  <c r="J1050"/>
  <c r="J987"/>
  <c r="J751"/>
  <c r="J645"/>
  <c r="BK472"/>
  <c r="BK289"/>
  <c r="J181"/>
  <c r="J4321"/>
  <c r="J4315"/>
  <c r="BK4289"/>
  <c r="J4278"/>
  <c r="J4266"/>
  <c r="J4256"/>
  <c r="J4253"/>
  <c r="BK4236"/>
  <c r="BK4172"/>
  <c r="J4152"/>
  <c r="BK4114"/>
  <c r="J4108"/>
  <c r="J4084"/>
  <c r="J4056"/>
  <c r="J4003"/>
  <c r="J3962"/>
  <c r="BK3913"/>
  <c r="BK3891"/>
  <c r="J3876"/>
  <c r="BK3715"/>
  <c r="BK3655"/>
  <c r="J3644"/>
  <c r="J3634"/>
  <c r="J3622"/>
  <c r="J3612"/>
  <c r="J3603"/>
  <c r="J3595"/>
  <c r="J3470"/>
  <c r="BK3370"/>
  <c r="BK3343"/>
  <c r="J3256"/>
  <c r="J3153"/>
  <c r="BK3075"/>
  <c r="J2986"/>
  <c r="J2928"/>
  <c r="BK2473"/>
  <c r="BK2320"/>
  <c r="J2183"/>
  <c r="J2018"/>
  <c r="J1788"/>
  <c r="J1460"/>
  <c r="J1240"/>
  <c r="BK896"/>
  <c r="BK698"/>
  <c r="J519"/>
  <c r="J335"/>
  <c r="J188"/>
  <c i="3" r="J237"/>
  <c r="J167"/>
  <c r="J142"/>
  <c r="J228"/>
  <c r="J161"/>
  <c r="J177"/>
  <c r="BK142"/>
  <c r="BK191"/>
  <c i="4" r="BK428"/>
  <c r="BK364"/>
  <c r="J422"/>
  <c r="J378"/>
  <c r="J298"/>
  <c r="J158"/>
  <c r="BK378"/>
  <c r="J353"/>
  <c r="J319"/>
  <c r="J209"/>
  <c r="BK170"/>
  <c r="BK451"/>
  <c r="J410"/>
  <c r="J381"/>
  <c r="BK353"/>
  <c r="J292"/>
  <c r="BK158"/>
  <c r="BK440"/>
  <c r="BK386"/>
  <c r="J363"/>
  <c r="BK336"/>
  <c r="J320"/>
  <c r="J223"/>
  <c r="J438"/>
  <c r="J404"/>
  <c r="BK340"/>
  <c r="J327"/>
  <c r="BK237"/>
  <c r="J176"/>
  <c r="BK342"/>
  <c r="BK223"/>
  <c i="5" r="J363"/>
  <c r="J338"/>
  <c r="J269"/>
  <c r="BK198"/>
  <c r="J162"/>
  <c r="BK338"/>
  <c r="J293"/>
  <c r="J196"/>
  <c r="J378"/>
  <c r="J357"/>
  <c r="J332"/>
  <c r="J197"/>
  <c r="BK341"/>
  <c r="J183"/>
  <c r="BK355"/>
  <c r="J323"/>
  <c r="BK290"/>
  <c r="BK154"/>
  <c r="BK346"/>
  <c r="BK308"/>
  <c r="J271"/>
  <c r="BK351"/>
  <c r="J304"/>
  <c r="J158"/>
  <c i="6" r="J194"/>
  <c r="BK174"/>
  <c r="BK151"/>
  <c r="BK237"/>
  <c r="J213"/>
  <c r="J269"/>
  <c r="J249"/>
  <c r="BK212"/>
  <c r="BK269"/>
  <c r="J216"/>
  <c r="BK175"/>
  <c r="J162"/>
  <c r="J270"/>
  <c r="J240"/>
  <c r="J193"/>
  <c r="BK156"/>
  <c r="J246"/>
  <c r="J204"/>
  <c r="BK181"/>
  <c r="BK161"/>
  <c r="J182"/>
  <c r="J155"/>
  <c r="J275"/>
  <c r="BK221"/>
  <c i="7" r="BK144"/>
  <c r="J132"/>
  <c r="J133"/>
  <c r="BK143"/>
  <c i="8" r="J280"/>
  <c r="J252"/>
  <c r="BK225"/>
  <c r="BK189"/>
  <c r="J179"/>
  <c r="BK277"/>
  <c r="BK251"/>
  <c r="J221"/>
  <c r="BK178"/>
  <c r="BK160"/>
  <c r="J140"/>
  <c r="BK241"/>
  <c r="BK207"/>
  <c r="J171"/>
  <c r="J138"/>
  <c r="BK234"/>
  <c r="BK213"/>
  <c r="BK182"/>
  <c r="J163"/>
  <c r="BK143"/>
  <c r="J285"/>
  <c r="BK255"/>
  <c r="J298"/>
  <c r="J273"/>
  <c r="J251"/>
  <c r="J222"/>
  <c r="J201"/>
  <c r="J175"/>
  <c r="BK153"/>
  <c r="J289"/>
  <c r="J264"/>
  <c r="BK227"/>
  <c r="BK199"/>
  <c r="J178"/>
  <c i="9" r="J177"/>
  <c r="J181"/>
  <c r="BK204"/>
  <c r="BK183"/>
  <c r="J208"/>
  <c i="10" r="J195"/>
  <c r="J151"/>
  <c r="J207"/>
  <c r="BK176"/>
  <c r="BK210"/>
  <c r="BK170"/>
  <c r="J143"/>
  <c r="J205"/>
  <c r="J175"/>
  <c r="J137"/>
  <c r="BK194"/>
  <c r="J171"/>
  <c r="J154"/>
  <c r="BK137"/>
  <c r="J197"/>
  <c r="J183"/>
  <c r="J142"/>
  <c r="BK207"/>
  <c r="BK173"/>
  <c r="BK146"/>
  <c r="BK135"/>
  <c i="11" r="BK174"/>
  <c r="J139"/>
  <c r="BK179"/>
  <c r="J159"/>
  <c r="J180"/>
  <c r="BK137"/>
  <c r="J172"/>
  <c r="BK131"/>
  <c r="J174"/>
  <c r="BK148"/>
  <c r="J130"/>
  <c r="J156"/>
  <c r="BK134"/>
  <c r="BK156"/>
  <c r="BK133"/>
  <c i="12" r="BK132"/>
  <c r="BK135"/>
  <c i="13" r="J129"/>
  <c r="J210"/>
  <c r="J165"/>
  <c r="BK228"/>
  <c r="J179"/>
  <c r="BK133"/>
  <c r="BK173"/>
  <c r="BK218"/>
  <c r="J175"/>
  <c r="J139"/>
  <c r="J240"/>
  <c r="BK175"/>
  <c r="BK257"/>
  <c r="J147"/>
  <c r="BK254"/>
  <c r="BK192"/>
  <c i="14" r="J152"/>
  <c r="BK152"/>
  <c r="BK145"/>
  <c r="J139"/>
  <c r="BK129"/>
  <c i="15" r="J183"/>
  <c r="J157"/>
  <c r="J142"/>
  <c r="J167"/>
  <c r="BK171"/>
  <c r="BK163"/>
  <c i="16" r="J153"/>
  <c r="BK137"/>
  <c r="BK149"/>
  <c r="J143"/>
  <c r="BK171"/>
  <c r="J157"/>
  <c i="17" r="J470"/>
  <c r="J378"/>
  <c r="BK342"/>
  <c r="J275"/>
  <c r="BK470"/>
  <c r="BK410"/>
  <c r="BK288"/>
  <c r="J237"/>
  <c r="J451"/>
  <c r="BK370"/>
  <c r="J286"/>
  <c r="BK181"/>
  <c r="J447"/>
  <c r="J387"/>
  <c r="BK353"/>
  <c r="J276"/>
  <c r="BK457"/>
  <c r="BK398"/>
  <c r="BK364"/>
  <c r="BK301"/>
  <c r="J225"/>
  <c r="J156"/>
  <c r="J385"/>
  <c r="J280"/>
  <c r="BK442"/>
  <c r="BK352"/>
  <c r="BK267"/>
  <c r="BK460"/>
  <c r="J410"/>
  <c r="BK333"/>
  <c r="BK135"/>
  <c i="18" r="J221"/>
  <c r="J190"/>
  <c r="BK145"/>
  <c r="BK191"/>
  <c r="J239"/>
  <c r="BK201"/>
  <c r="BK162"/>
  <c r="BK266"/>
  <c r="BK225"/>
  <c r="J197"/>
  <c r="J163"/>
  <c r="BK259"/>
  <c r="BK211"/>
  <c r="J157"/>
  <c r="BK171"/>
  <c r="J165"/>
  <c r="J215"/>
  <c i="19" r="J283"/>
  <c r="J170"/>
  <c r="J268"/>
  <c r="J194"/>
  <c r="BK254"/>
  <c r="BK145"/>
  <c r="J233"/>
  <c r="BK167"/>
  <c r="J280"/>
  <c r="BK173"/>
  <c r="BK239"/>
  <c r="BK176"/>
  <c r="BK248"/>
  <c r="J230"/>
  <c r="J159"/>
  <c i="20" r="J256"/>
  <c r="BK216"/>
  <c r="J144"/>
  <c r="BK236"/>
  <c r="BK195"/>
  <c r="BK246"/>
  <c r="J221"/>
  <c r="BK165"/>
  <c r="BK251"/>
  <c r="BK206"/>
  <c r="BK255"/>
  <c r="J229"/>
  <c r="BK287"/>
  <c r="J230"/>
  <c r="BK144"/>
  <c r="J248"/>
  <c r="J223"/>
  <c r="BK151"/>
  <c i="21" r="BK126"/>
  <c i="2" l="1" r="P157"/>
  <c r="T192"/>
  <c r="BK634"/>
  <c r="J634"/>
  <c r="J103"/>
  <c r="T1049"/>
  <c r="T1467"/>
  <c r="T1779"/>
  <c r="BK1790"/>
  <c r="J1790"/>
  <c r="J109"/>
  <c r="BK1859"/>
  <c r="J1859"/>
  <c r="J110"/>
  <c r="R2281"/>
  <c r="R2425"/>
  <c r="BK2740"/>
  <c r="J2740"/>
  <c r="J119"/>
  <c r="R3216"/>
  <c r="P3649"/>
  <c r="BK3959"/>
  <c r="J3959"/>
  <c r="J125"/>
  <c r="BK4107"/>
  <c r="J4107"/>
  <c r="J126"/>
  <c r="T4246"/>
  <c i="3" r="P152"/>
  <c r="BK166"/>
  <c r="J166"/>
  <c r="J105"/>
  <c r="T235"/>
  <c i="5" r="P153"/>
  <c r="T164"/>
  <c r="R169"/>
  <c r="R253"/>
  <c r="R302"/>
  <c r="T372"/>
  <c i="6" r="R145"/>
  <c r="BK190"/>
  <c r="J190"/>
  <c r="J104"/>
  <c r="P239"/>
  <c r="R245"/>
  <c r="T255"/>
  <c r="BK268"/>
  <c r="J268"/>
  <c r="J116"/>
  <c r="T273"/>
  <c i="7" r="T140"/>
  <c r="P148"/>
  <c i="8" r="BK194"/>
  <c r="J194"/>
  <c r="J100"/>
  <c r="P275"/>
  <c i="9" r="BK136"/>
  <c r="J136"/>
  <c r="J100"/>
  <c r="R162"/>
  <c r="R173"/>
  <c r="R172"/>
  <c i="10" r="P136"/>
  <c i="11" r="P126"/>
  <c r="R155"/>
  <c i="12" r="T127"/>
  <c i="13" r="BK185"/>
  <c r="J185"/>
  <c r="J102"/>
  <c r="T256"/>
  <c i="14" r="P150"/>
  <c i="15" r="BK127"/>
  <c i="16" r="BK128"/>
  <c r="J128"/>
  <c r="J102"/>
  <c i="17" r="R134"/>
  <c r="T291"/>
  <c r="R365"/>
  <c r="R456"/>
  <c r="R455"/>
  <c i="18" r="R135"/>
  <c r="T158"/>
  <c r="T210"/>
  <c r="R257"/>
  <c i="2" r="R157"/>
  <c r="R192"/>
  <c r="R634"/>
  <c r="R1049"/>
  <c r="P1316"/>
  <c r="BK1901"/>
  <c r="J1901"/>
  <c r="J111"/>
  <c r="P2221"/>
  <c r="P2468"/>
  <c r="P2736"/>
  <c r="P3216"/>
  <c r="R3649"/>
  <c r="P3959"/>
  <c r="R4107"/>
  <c r="BK4246"/>
  <c r="J4246"/>
  <c r="J129"/>
  <c i="3" r="T133"/>
  <c r="T166"/>
  <c r="P235"/>
  <c i="4" r="R175"/>
  <c r="P210"/>
  <c r="BK225"/>
  <c r="J225"/>
  <c r="J105"/>
  <c r="T225"/>
  <c r="R385"/>
  <c r="P443"/>
  <c i="5" r="BK153"/>
  <c r="J153"/>
  <c r="J104"/>
  <c r="P182"/>
  <c r="BK330"/>
  <c r="J330"/>
  <c r="J110"/>
  <c i="6" r="BK177"/>
  <c r="J177"/>
  <c r="J103"/>
  <c r="BK210"/>
  <c r="J210"/>
  <c r="J105"/>
  <c r="R242"/>
  <c r="T250"/>
  <c r="T268"/>
  <c r="T259"/>
  <c r="T276"/>
  <c i="7" r="T135"/>
  <c r="T131"/>
  <c r="T130"/>
  <c r="BK148"/>
  <c r="J148"/>
  <c r="J105"/>
  <c i="8" r="R194"/>
  <c r="P267"/>
  <c i="9" r="P136"/>
  <c r="BK166"/>
  <c r="J166"/>
  <c r="J105"/>
  <c r="R187"/>
  <c r="R186"/>
  <c i="10" r="BK136"/>
  <c r="J136"/>
  <c r="J100"/>
  <c i="11" r="P138"/>
  <c r="T183"/>
  <c i="12" r="P133"/>
  <c i="13" r="R128"/>
  <c r="R256"/>
  <c i="14" r="BK127"/>
  <c r="R150"/>
  <c i="15" r="R182"/>
  <c i="16" r="T128"/>
  <c r="T127"/>
  <c r="T126"/>
  <c i="17" r="R291"/>
  <c r="T365"/>
  <c r="T456"/>
  <c r="T455"/>
  <c i="18" r="P135"/>
  <c r="R158"/>
  <c r="R189"/>
  <c r="P245"/>
  <c r="BK265"/>
  <c r="J265"/>
  <c r="J109"/>
  <c i="19" r="P163"/>
  <c r="BK235"/>
  <c r="J235"/>
  <c r="J103"/>
  <c r="R270"/>
  <c i="20" r="BK130"/>
  <c r="J130"/>
  <c r="J100"/>
  <c r="T130"/>
  <c r="R176"/>
  <c r="T301"/>
  <c r="T300"/>
  <c i="2" r="P234"/>
  <c r="R1054"/>
  <c r="R1467"/>
  <c r="R1779"/>
  <c r="R1790"/>
  <c r="T1859"/>
  <c r="BK2281"/>
  <c r="J2281"/>
  <c r="J115"/>
  <c r="T2468"/>
  <c r="T2736"/>
  <c r="R2961"/>
  <c r="P3055"/>
  <c r="R3657"/>
  <c r="P4113"/>
  <c r="BK4171"/>
  <c r="J4171"/>
  <c r="J128"/>
  <c r="P4318"/>
  <c i="3" r="BK152"/>
  <c r="J152"/>
  <c r="J101"/>
  <c r="R176"/>
  <c i="4" r="BK175"/>
  <c r="J175"/>
  <c r="J103"/>
  <c r="R231"/>
  <c r="BK385"/>
  <c r="J385"/>
  <c r="J109"/>
  <c r="P434"/>
  <c r="P455"/>
  <c i="5" r="R139"/>
  <c r="R136"/>
  <c r="P146"/>
  <c r="P164"/>
  <c r="T169"/>
  <c r="T253"/>
  <c r="P330"/>
  <c i="6" r="T145"/>
  <c r="T190"/>
  <c r="R239"/>
  <c r="BK245"/>
  <c r="J245"/>
  <c r="J108"/>
  <c r="BK255"/>
  <c r="J255"/>
  <c r="J110"/>
  <c r="R268"/>
  <c r="R259"/>
  <c r="R273"/>
  <c i="7" r="BK135"/>
  <c r="J135"/>
  <c r="J102"/>
  <c r="T145"/>
  <c i="8" r="R127"/>
  <c r="BK275"/>
  <c r="J275"/>
  <c r="J102"/>
  <c i="9" r="R136"/>
  <c r="BK159"/>
  <c r="J159"/>
  <c r="J103"/>
  <c r="T166"/>
  <c r="T187"/>
  <c r="T186"/>
  <c i="10" r="R124"/>
  <c r="R174"/>
  <c i="11" r="BK126"/>
  <c r="J126"/>
  <c r="J99"/>
  <c r="BK155"/>
  <c r="J155"/>
  <c r="J102"/>
  <c i="12" r="P127"/>
  <c r="P126"/>
  <c i="1" r="AU108"/>
  <c i="13" r="P185"/>
  <c i="14" r="P127"/>
  <c r="P126"/>
  <c i="1" r="AU110"/>
  <c i="15" r="T127"/>
  <c i="16" r="P128"/>
  <c r="P127"/>
  <c r="P126"/>
  <c i="1" r="AU112"/>
  <c i="17" r="P297"/>
  <c r="R349"/>
  <c r="BK436"/>
  <c r="J436"/>
  <c r="J106"/>
  <c i="18" r="T135"/>
  <c r="P158"/>
  <c r="P210"/>
  <c r="P257"/>
  <c r="T265"/>
  <c i="19" r="BK163"/>
  <c r="J163"/>
  <c r="J101"/>
  <c r="P199"/>
  <c i="20" r="P200"/>
  <c i="2" r="T157"/>
  <c r="P192"/>
  <c r="T634"/>
  <c r="BK1049"/>
  <c r="J1049"/>
  <c r="J104"/>
  <c r="T1316"/>
  <c r="T1901"/>
  <c r="R2221"/>
  <c r="P2275"/>
  <c r="T2275"/>
  <c r="R2468"/>
  <c r="R2736"/>
  <c r="P2961"/>
  <c r="BK3055"/>
  <c r="J3055"/>
  <c r="J121"/>
  <c r="T3657"/>
  <c r="T4113"/>
  <c r="R4171"/>
  <c r="BK4318"/>
  <c r="J4318"/>
  <c r="J130"/>
  <c i="3" r="T152"/>
  <c r="R166"/>
  <c r="R235"/>
  <c i="4" r="BK136"/>
  <c r="J136"/>
  <c r="J100"/>
  <c r="P175"/>
  <c r="P231"/>
  <c r="T333"/>
  <c r="BK434"/>
  <c r="J434"/>
  <c r="J110"/>
  <c r="T443"/>
  <c i="5" r="T139"/>
  <c r="T136"/>
  <c r="R153"/>
  <c r="P253"/>
  <c r="T330"/>
  <c i="6" r="R177"/>
  <c r="R210"/>
  <c r="BK242"/>
  <c r="J242"/>
  <c r="J107"/>
  <c r="P250"/>
  <c r="P268"/>
  <c r="P259"/>
  <c r="P273"/>
  <c i="7" r="R140"/>
  <c r="R145"/>
  <c i="8" r="BK127"/>
  <c r="J127"/>
  <c r="J99"/>
  <c i="9" r="T159"/>
  <c r="R166"/>
  <c r="P187"/>
  <c r="P186"/>
  <c i="10" r="T136"/>
  <c i="11" r="T126"/>
  <c r="T155"/>
  <c i="12" r="T133"/>
  <c i="13" r="T185"/>
  <c i="14" r="T127"/>
  <c i="15" r="T182"/>
  <c i="17" r="P134"/>
  <c r="BK297"/>
  <c r="J297"/>
  <c r="J103"/>
  <c r="P349"/>
  <c r="P436"/>
  <c i="18" r="P142"/>
  <c r="BK151"/>
  <c r="J151"/>
  <c r="J103"/>
  <c r="T151"/>
  <c r="BK210"/>
  <c r="J210"/>
  <c r="J106"/>
  <c r="R245"/>
  <c r="R265"/>
  <c i="19" r="P130"/>
  <c r="T163"/>
  <c r="T235"/>
  <c i="20" r="R130"/>
  <c r="P176"/>
  <c r="R301"/>
  <c r="R300"/>
  <c i="2" r="T234"/>
  <c r="BK1054"/>
  <c r="J1054"/>
  <c r="J105"/>
  <c r="P1467"/>
  <c r="P1779"/>
  <c r="P1790"/>
  <c r="P1859"/>
  <c r="P2281"/>
  <c r="P2425"/>
  <c r="P2740"/>
  <c r="T2961"/>
  <c r="R3055"/>
  <c r="BK3657"/>
  <c r="J3657"/>
  <c r="J124"/>
  <c r="R4113"/>
  <c r="T4171"/>
  <c r="T4318"/>
  <c i="3" r="BK133"/>
  <c r="J133"/>
  <c r="J100"/>
  <c r="T176"/>
  <c r="T165"/>
  <c i="4" r="R136"/>
  <c r="BK169"/>
  <c r="J169"/>
  <c r="J102"/>
  <c r="R169"/>
  <c r="T231"/>
  <c r="P385"/>
  <c r="R434"/>
  <c r="T455"/>
  <c i="5" r="BK146"/>
  <c r="J146"/>
  <c r="J102"/>
  <c r="BK164"/>
  <c r="J164"/>
  <c r="J105"/>
  <c r="P169"/>
  <c r="R182"/>
  <c r="R330"/>
  <c i="6" r="BK145"/>
  <c r="R190"/>
  <c r="T239"/>
  <c r="P245"/>
  <c r="P255"/>
  <c r="R276"/>
  <c i="7" r="R135"/>
  <c r="R131"/>
  <c r="R130"/>
  <c r="P145"/>
  <c i="8" r="P127"/>
  <c r="T275"/>
  <c i="9" r="BK162"/>
  <c r="J162"/>
  <c r="J104"/>
  <c r="BK173"/>
  <c i="10" r="T124"/>
  <c r="P174"/>
  <c i="11" r="R126"/>
  <c r="P155"/>
  <c i="12" r="R127"/>
  <c i="13" r="P128"/>
  <c r="BK256"/>
  <c r="J256"/>
  <c r="J103"/>
  <c i="14" r="BK150"/>
  <c r="J150"/>
  <c r="J102"/>
  <c i="15" r="P182"/>
  <c i="17" r="BK134"/>
  <c r="J134"/>
  <c r="J100"/>
  <c r="T297"/>
  <c r="T349"/>
  <c r="T436"/>
  <c i="18" r="R142"/>
  <c r="P151"/>
  <c r="BK189"/>
  <c r="J189"/>
  <c r="J105"/>
  <c r="R210"/>
  <c r="BK257"/>
  <c r="J257"/>
  <c r="J108"/>
  <c r="T257"/>
  <c i="19" r="R163"/>
  <c r="P235"/>
  <c r="T270"/>
  <c i="20" r="P130"/>
  <c r="BK176"/>
  <c r="J176"/>
  <c r="J101"/>
  <c r="T176"/>
  <c r="BK301"/>
  <c r="J301"/>
  <c r="J106"/>
  <c i="2" r="R234"/>
  <c r="P1054"/>
  <c r="BK1316"/>
  <c r="J1316"/>
  <c r="J106"/>
  <c r="R1901"/>
  <c r="BK2221"/>
  <c r="J2221"/>
  <c r="J112"/>
  <c r="BK2275"/>
  <c r="J2275"/>
  <c r="J113"/>
  <c r="R2275"/>
  <c r="BK2425"/>
  <c r="J2425"/>
  <c r="J116"/>
  <c r="T2740"/>
  <c r="BK2961"/>
  <c r="J2961"/>
  <c r="J120"/>
  <c r="T3055"/>
  <c r="P3657"/>
  <c r="BK4113"/>
  <c r="J4113"/>
  <c r="J127"/>
  <c r="P4171"/>
  <c r="R4318"/>
  <c i="3" r="P133"/>
  <c r="P132"/>
  <c r="P176"/>
  <c i="4" r="P136"/>
  <c r="T175"/>
  <c r="T210"/>
  <c r="R225"/>
  <c r="P333"/>
  <c r="T434"/>
  <c r="BK455"/>
  <c r="J455"/>
  <c r="J112"/>
  <c i="5" r="R146"/>
  <c r="R164"/>
  <c r="BK253"/>
  <c r="J253"/>
  <c r="J108"/>
  <c r="P302"/>
  <c r="P372"/>
  <c i="6" r="P145"/>
  <c r="T210"/>
  <c r="T242"/>
  <c r="R250"/>
  <c r="P276"/>
  <c i="7" r="BK140"/>
  <c r="J140"/>
  <c r="J103"/>
  <c r="R148"/>
  <c i="8" r="T194"/>
  <c r="R267"/>
  <c i="9" r="T136"/>
  <c r="P166"/>
  <c r="P173"/>
  <c r="P172"/>
  <c i="10" r="BK124"/>
  <c r="J124"/>
  <c r="J99"/>
  <c r="BK174"/>
  <c r="J174"/>
  <c r="J101"/>
  <c i="11" r="T138"/>
  <c r="R183"/>
  <c i="12" r="BK127"/>
  <c r="J127"/>
  <c r="J101"/>
  <c i="13" r="BK128"/>
  <c r="BK127"/>
  <c r="J127"/>
  <c i="15" r="BK182"/>
  <c r="J182"/>
  <c r="J102"/>
  <c i="17" r="P291"/>
  <c r="P365"/>
  <c r="P456"/>
  <c r="P455"/>
  <c i="18" r="BK142"/>
  <c r="J142"/>
  <c r="J102"/>
  <c r="T142"/>
  <c r="R151"/>
  <c r="P189"/>
  <c r="BK245"/>
  <c r="J245"/>
  <c r="J107"/>
  <c i="19" r="R130"/>
  <c r="BK199"/>
  <c r="J199"/>
  <c r="J102"/>
  <c r="R235"/>
  <c i="20" r="BK200"/>
  <c r="J200"/>
  <c r="J103"/>
  <c r="P301"/>
  <c r="P300"/>
  <c i="2" r="BK157"/>
  <c r="J157"/>
  <c r="J100"/>
  <c r="BK192"/>
  <c r="J192"/>
  <c r="J101"/>
  <c r="P634"/>
  <c r="P1049"/>
  <c r="R1316"/>
  <c r="P1901"/>
  <c r="T2221"/>
  <c r="BK2468"/>
  <c r="BK2736"/>
  <c r="J2736"/>
  <c r="J118"/>
  <c r="BK3216"/>
  <c r="J3216"/>
  <c r="J122"/>
  <c r="BK3649"/>
  <c r="J3649"/>
  <c r="J123"/>
  <c r="R3959"/>
  <c r="P4107"/>
  <c r="R4246"/>
  <c i="3" r="R152"/>
  <c r="P166"/>
  <c r="BK235"/>
  <c r="J235"/>
  <c r="J107"/>
  <c i="4" r="T136"/>
  <c r="P169"/>
  <c r="T169"/>
  <c r="BK210"/>
  <c r="J210"/>
  <c r="J104"/>
  <c r="R210"/>
  <c r="P225"/>
  <c r="BK333"/>
  <c r="J333"/>
  <c r="J108"/>
  <c r="T385"/>
  <c r="R443"/>
  <c i="5" r="P139"/>
  <c r="P136"/>
  <c r="T146"/>
  <c r="BK182"/>
  <c r="J182"/>
  <c r="J107"/>
  <c r="BK302"/>
  <c r="J302"/>
  <c r="J109"/>
  <c r="BK372"/>
  <c r="J372"/>
  <c r="J111"/>
  <c i="6" r="T177"/>
  <c r="P210"/>
  <c r="P242"/>
  <c r="BK250"/>
  <c r="J250"/>
  <c r="J109"/>
  <c r="BK276"/>
  <c r="J276"/>
  <c r="J119"/>
  <c i="7" r="P140"/>
  <c r="T148"/>
  <c i="8" r="T127"/>
  <c r="T126"/>
  <c r="BK267"/>
  <c r="J267"/>
  <c r="J101"/>
  <c r="T267"/>
  <c i="9" r="P159"/>
  <c r="P162"/>
  <c r="T173"/>
  <c r="T172"/>
  <c i="10" r="R136"/>
  <c i="11" r="R138"/>
  <c r="P183"/>
  <c i="12" r="BK133"/>
  <c r="J133"/>
  <c r="J102"/>
  <c i="13" r="R185"/>
  <c i="14" r="T150"/>
  <c i="15" r="R127"/>
  <c r="R126"/>
  <c i="17" r="T134"/>
  <c r="T133"/>
  <c r="T132"/>
  <c r="R297"/>
  <c r="BK349"/>
  <c r="J349"/>
  <c r="J104"/>
  <c r="R436"/>
  <c i="19" r="BK130"/>
  <c r="J130"/>
  <c r="J100"/>
  <c r="T199"/>
  <c r="P270"/>
  <c i="20" r="T200"/>
  <c r="T129"/>
  <c r="T128"/>
  <c i="21" r="P125"/>
  <c r="P124"/>
  <c r="P123"/>
  <c i="1" r="AU121"/>
  <c i="21" r="T125"/>
  <c r="T124"/>
  <c r="T123"/>
  <c i="2" r="BK234"/>
  <c r="BK156"/>
  <c r="J156"/>
  <c r="J99"/>
  <c r="T1054"/>
  <c r="BK1467"/>
  <c r="J1467"/>
  <c r="J107"/>
  <c r="BK1779"/>
  <c r="J1779"/>
  <c r="J108"/>
  <c r="T1790"/>
  <c r="R1859"/>
  <c r="T2281"/>
  <c r="T2425"/>
  <c r="R2740"/>
  <c r="T3216"/>
  <c r="T3649"/>
  <c r="T3959"/>
  <c r="T4107"/>
  <c r="P4246"/>
  <c i="3" r="R133"/>
  <c r="R132"/>
  <c r="BK176"/>
  <c r="J176"/>
  <c r="J106"/>
  <c i="4" r="BK231"/>
  <c r="BK230"/>
  <c r="J230"/>
  <c r="J106"/>
  <c r="R333"/>
  <c r="BK443"/>
  <c r="J443"/>
  <c r="J111"/>
  <c r="R455"/>
  <c i="5" r="BK139"/>
  <c r="J139"/>
  <c r="J101"/>
  <c r="T153"/>
  <c r="BK169"/>
  <c r="J169"/>
  <c r="J106"/>
  <c r="T182"/>
  <c r="T302"/>
  <c r="R372"/>
  <c i="6" r="P177"/>
  <c r="P190"/>
  <c r="BK239"/>
  <c r="J239"/>
  <c r="J106"/>
  <c r="T245"/>
  <c r="R255"/>
  <c r="BK273"/>
  <c r="J273"/>
  <c r="J118"/>
  <c i="7" r="P135"/>
  <c r="P131"/>
  <c r="P130"/>
  <c i="1" r="AU102"/>
  <c i="7" r="BK145"/>
  <c r="J145"/>
  <c r="J104"/>
  <c i="8" r="P194"/>
  <c r="R275"/>
  <c i="9" r="R159"/>
  <c r="T162"/>
  <c r="BK187"/>
  <c r="J187"/>
  <c r="J110"/>
  <c i="10" r="P124"/>
  <c r="P123"/>
  <c i="1" r="AU105"/>
  <c i="10" r="T174"/>
  <c i="11" r="BK138"/>
  <c r="J138"/>
  <c r="J100"/>
  <c r="BK183"/>
  <c r="J183"/>
  <c r="J103"/>
  <c i="12" r="R133"/>
  <c i="13" r="T128"/>
  <c r="T127"/>
  <c r="P256"/>
  <c i="14" r="R127"/>
  <c r="R126"/>
  <c i="15" r="P127"/>
  <c r="P126"/>
  <c i="1" r="AU111"/>
  <c i="16" r="R128"/>
  <c r="R127"/>
  <c r="R126"/>
  <c i="17" r="BK291"/>
  <c r="J291"/>
  <c r="J102"/>
  <c r="BK365"/>
  <c r="J365"/>
  <c r="J105"/>
  <c r="BK456"/>
  <c i="18" r="BK135"/>
  <c r="BK134"/>
  <c r="BK158"/>
  <c r="J158"/>
  <c r="J104"/>
  <c r="T189"/>
  <c r="T245"/>
  <c r="P265"/>
  <c i="19" r="T130"/>
  <c r="T129"/>
  <c r="T128"/>
  <c r="R199"/>
  <c r="BK270"/>
  <c r="J270"/>
  <c r="J104"/>
  <c i="20" r="R200"/>
  <c r="R129"/>
  <c r="R128"/>
  <c i="21" r="BK125"/>
  <c r="J125"/>
  <c r="J100"/>
  <c r="R125"/>
  <c r="R124"/>
  <c r="R123"/>
  <c i="3" r="BK163"/>
  <c r="J163"/>
  <c r="J103"/>
  <c i="8" r="BK299"/>
  <c r="J299"/>
  <c r="J104"/>
  <c i="9" r="BK156"/>
  <c r="J156"/>
  <c r="J102"/>
  <c r="BK184"/>
  <c r="J184"/>
  <c r="J108"/>
  <c i="3" r="BK160"/>
  <c r="J160"/>
  <c r="J102"/>
  <c i="6" r="BK264"/>
  <c r="J264"/>
  <c r="J114"/>
  <c i="5" r="BK377"/>
  <c r="J377"/>
  <c r="J113"/>
  <c i="6" r="BK262"/>
  <c r="J262"/>
  <c r="J113"/>
  <c i="9" r="BK207"/>
  <c r="J207"/>
  <c r="J112"/>
  <c i="17" r="BK453"/>
  <c r="J453"/>
  <c r="J107"/>
  <c r="BK472"/>
  <c r="J472"/>
  <c r="J110"/>
  <c i="19" r="BK297"/>
  <c r="J297"/>
  <c r="J106"/>
  <c i="3" r="BK258"/>
  <c r="J258"/>
  <c r="J109"/>
  <c i="20" r="BK194"/>
  <c r="J194"/>
  <c r="J102"/>
  <c i="5" r="BK137"/>
  <c r="J137"/>
  <c r="J100"/>
  <c i="6" r="BK266"/>
  <c r="J266"/>
  <c r="J115"/>
  <c r="BK271"/>
  <c r="J271"/>
  <c r="J117"/>
  <c i="18" r="BK269"/>
  <c r="J269"/>
  <c r="J110"/>
  <c i="2" r="BK4325"/>
  <c r="J4325"/>
  <c r="J133"/>
  <c i="4" r="BK167"/>
  <c r="J167"/>
  <c r="J101"/>
  <c i="7" r="BK152"/>
  <c r="J152"/>
  <c r="J106"/>
  <c i="17" r="BK287"/>
  <c r="J287"/>
  <c r="J101"/>
  <c i="19" r="BK293"/>
  <c r="J293"/>
  <c r="J105"/>
  <c i="6" r="BK260"/>
  <c r="J260"/>
  <c r="J112"/>
  <c i="8" r="BK297"/>
  <c r="J297"/>
  <c r="J103"/>
  <c i="9" r="BK153"/>
  <c r="J153"/>
  <c r="J101"/>
  <c i="2" r="BK4322"/>
  <c r="J4322"/>
  <c r="J131"/>
  <c i="7" r="BK131"/>
  <c r="J131"/>
  <c r="J101"/>
  <c i="11" r="BK153"/>
  <c r="J153"/>
  <c r="J101"/>
  <c i="20" r="BK298"/>
  <c r="J298"/>
  <c r="J104"/>
  <c i="21" r="BK130"/>
  <c r="J130"/>
  <c r="J101"/>
  <c r="F93"/>
  <c r="J120"/>
  <c r="E85"/>
  <c r="F94"/>
  <c r="BE128"/>
  <c i="20" r="BK129"/>
  <c r="J129"/>
  <c r="J99"/>
  <c i="21" r="J93"/>
  <c r="BE126"/>
  <c i="20" r="BK300"/>
  <c r="J300"/>
  <c r="J105"/>
  <c i="21" r="J91"/>
  <c r="BE129"/>
  <c r="BE131"/>
  <c i="20" r="BE146"/>
  <c r="BE148"/>
  <c r="BE204"/>
  <c r="BE208"/>
  <c r="BE220"/>
  <c r="BE225"/>
  <c r="BE226"/>
  <c r="BE232"/>
  <c r="BE233"/>
  <c r="E116"/>
  <c r="F125"/>
  <c r="BE160"/>
  <c r="BE174"/>
  <c r="BE216"/>
  <c r="BE217"/>
  <c r="BE219"/>
  <c r="BE237"/>
  <c r="BE238"/>
  <c r="BE240"/>
  <c r="BE245"/>
  <c r="BE258"/>
  <c r="BE259"/>
  <c r="BE177"/>
  <c r="BE186"/>
  <c r="BE195"/>
  <c r="BE201"/>
  <c r="BE202"/>
  <c r="BE210"/>
  <c r="BE227"/>
  <c r="BE246"/>
  <c r="BE253"/>
  <c r="BE254"/>
  <c r="BE285"/>
  <c r="BE131"/>
  <c r="BE137"/>
  <c r="BE144"/>
  <c r="BE156"/>
  <c r="BE163"/>
  <c r="BE165"/>
  <c r="BE250"/>
  <c r="BE255"/>
  <c r="BE256"/>
  <c i="19" r="BK129"/>
  <c r="J129"/>
  <c r="J99"/>
  <c i="20" r="BE151"/>
  <c r="BE206"/>
  <c r="BE230"/>
  <c r="BE251"/>
  <c r="BE252"/>
  <c r="BE257"/>
  <c r="BE286"/>
  <c r="BE287"/>
  <c r="BE292"/>
  <c r="BE295"/>
  <c r="BE303"/>
  <c r="J91"/>
  <c r="BE152"/>
  <c r="BE212"/>
  <c r="BE224"/>
  <c r="BE235"/>
  <c r="BE241"/>
  <c r="BE242"/>
  <c r="BE247"/>
  <c r="BE248"/>
  <c r="BE249"/>
  <c r="BE154"/>
  <c r="BE158"/>
  <c r="BE214"/>
  <c r="BE221"/>
  <c r="BE223"/>
  <c r="BE228"/>
  <c r="BE229"/>
  <c r="BE236"/>
  <c r="BE296"/>
  <c r="BE299"/>
  <c r="BE302"/>
  <c i="18" r="J135"/>
  <c r="J101"/>
  <c i="19" r="BE131"/>
  <c r="BE167"/>
  <c r="BE188"/>
  <c r="BE191"/>
  <c r="BE194"/>
  <c r="BE197"/>
  <c r="BE203"/>
  <c r="J93"/>
  <c r="F125"/>
  <c r="BE173"/>
  <c r="BE209"/>
  <c r="BE215"/>
  <c r="BE239"/>
  <c r="BE254"/>
  <c r="J125"/>
  <c r="BE140"/>
  <c r="BE182"/>
  <c r="BE227"/>
  <c r="BE230"/>
  <c r="BE233"/>
  <c r="BE242"/>
  <c r="BE260"/>
  <c r="BE277"/>
  <c r="BE280"/>
  <c r="E85"/>
  <c r="BE143"/>
  <c r="BE145"/>
  <c r="BE218"/>
  <c r="BE268"/>
  <c i="18" r="J134"/>
  <c r="J100"/>
  <c i="19" r="J122"/>
  <c r="BE151"/>
  <c r="BE179"/>
  <c r="BE212"/>
  <c r="BE221"/>
  <c r="BE224"/>
  <c r="BE245"/>
  <c r="BE248"/>
  <c r="BE263"/>
  <c r="BE266"/>
  <c r="BE291"/>
  <c r="BE294"/>
  <c r="BE154"/>
  <c r="BE157"/>
  <c r="BE206"/>
  <c r="BE251"/>
  <c r="F93"/>
  <c r="BE134"/>
  <c r="BE148"/>
  <c r="BE159"/>
  <c r="BE161"/>
  <c r="BE164"/>
  <c r="BE170"/>
  <c r="BE200"/>
  <c r="BE257"/>
  <c r="BE283"/>
  <c r="BE286"/>
  <c r="BE289"/>
  <c r="BE298"/>
  <c r="BE137"/>
  <c r="BE176"/>
  <c r="BE185"/>
  <c r="BE236"/>
  <c r="BE271"/>
  <c r="BE274"/>
  <c i="18" r="BE194"/>
  <c r="BE205"/>
  <c r="F93"/>
  <c r="BE156"/>
  <c r="BE157"/>
  <c r="BE169"/>
  <c r="BE171"/>
  <c r="BE179"/>
  <c r="BE186"/>
  <c r="BE191"/>
  <c r="BE192"/>
  <c r="BE195"/>
  <c r="BE197"/>
  <c r="BE208"/>
  <c r="BE225"/>
  <c r="BE235"/>
  <c i="17" r="J456"/>
  <c r="J109"/>
  <c i="18" r="J94"/>
  <c r="J128"/>
  <c r="BE162"/>
  <c r="BE163"/>
  <c r="BE263"/>
  <c r="BE270"/>
  <c r="E120"/>
  <c r="BE136"/>
  <c r="BE138"/>
  <c r="BE139"/>
  <c r="BE165"/>
  <c r="BE215"/>
  <c r="BE217"/>
  <c r="BE221"/>
  <c r="BE223"/>
  <c r="BE227"/>
  <c r="BE233"/>
  <c r="BE246"/>
  <c r="BE249"/>
  <c r="BE258"/>
  <c i="17" r="BK133"/>
  <c r="J133"/>
  <c r="J99"/>
  <c i="18" r="BE140"/>
  <c r="BE147"/>
  <c r="BE159"/>
  <c r="BE160"/>
  <c r="BE173"/>
  <c r="BE175"/>
  <c r="BE177"/>
  <c r="BE181"/>
  <c r="BE182"/>
  <c r="BE184"/>
  <c r="BE219"/>
  <c r="BE243"/>
  <c r="BE251"/>
  <c r="BE255"/>
  <c r="BE259"/>
  <c r="BE267"/>
  <c r="J126"/>
  <c r="BE149"/>
  <c r="BE154"/>
  <c r="BE161"/>
  <c r="BE198"/>
  <c r="BE199"/>
  <c r="BE211"/>
  <c r="BE213"/>
  <c r="BE254"/>
  <c r="F94"/>
  <c r="BE145"/>
  <c r="BE150"/>
  <c r="BE166"/>
  <c r="BE167"/>
  <c r="BE185"/>
  <c r="BE190"/>
  <c r="BE201"/>
  <c r="BE203"/>
  <c r="BE206"/>
  <c r="BE229"/>
  <c r="BE231"/>
  <c r="BE239"/>
  <c r="BE248"/>
  <c r="BE266"/>
  <c r="BE143"/>
  <c r="BE152"/>
  <c r="BE188"/>
  <c r="BE193"/>
  <c r="BE237"/>
  <c r="BE241"/>
  <c r="BE252"/>
  <c r="BE261"/>
  <c i="17" r="BE187"/>
  <c r="BE211"/>
  <c r="BE214"/>
  <c r="BE228"/>
  <c r="BE301"/>
  <c r="BE327"/>
  <c r="BE340"/>
  <c r="BE341"/>
  <c r="BE344"/>
  <c r="BE351"/>
  <c r="BE353"/>
  <c r="BE363"/>
  <c r="BE424"/>
  <c r="BE462"/>
  <c r="BE470"/>
  <c r="BE473"/>
  <c r="BE138"/>
  <c r="BE156"/>
  <c r="BE246"/>
  <c r="BE277"/>
  <c r="BE286"/>
  <c r="BE292"/>
  <c r="BE316"/>
  <c r="BE325"/>
  <c r="BE333"/>
  <c r="BE359"/>
  <c r="BE360"/>
  <c r="BE370"/>
  <c r="BE430"/>
  <c i="16" r="BK127"/>
  <c r="J127"/>
  <c r="J101"/>
  <c i="17" r="J126"/>
  <c r="BE135"/>
  <c r="BE144"/>
  <c r="BE175"/>
  <c r="BE178"/>
  <c r="BE181"/>
  <c r="BE208"/>
  <c r="BE217"/>
  <c r="BE237"/>
  <c r="BE240"/>
  <c r="BE248"/>
  <c r="BE249"/>
  <c r="BE252"/>
  <c r="BE275"/>
  <c r="BE288"/>
  <c r="BE322"/>
  <c r="BE355"/>
  <c r="BE369"/>
  <c r="BE393"/>
  <c r="BE396"/>
  <c r="BE443"/>
  <c r="E85"/>
  <c r="BE159"/>
  <c r="BE169"/>
  <c r="BE267"/>
  <c r="BE269"/>
  <c r="BE319"/>
  <c r="BE335"/>
  <c r="BE338"/>
  <c r="BE356"/>
  <c r="BE413"/>
  <c r="BE414"/>
  <c r="BE415"/>
  <c r="BE418"/>
  <c r="BE433"/>
  <c r="BE437"/>
  <c r="BE451"/>
  <c r="BE190"/>
  <c r="BE196"/>
  <c r="BE256"/>
  <c r="BE262"/>
  <c r="BE348"/>
  <c r="BE358"/>
  <c r="BE378"/>
  <c r="BE382"/>
  <c r="BE398"/>
  <c r="BE401"/>
  <c r="BE410"/>
  <c r="BE421"/>
  <c r="BE428"/>
  <c r="BE445"/>
  <c r="F129"/>
  <c r="BE162"/>
  <c r="BE166"/>
  <c r="BE219"/>
  <c r="BE225"/>
  <c r="BE276"/>
  <c r="BE298"/>
  <c r="BE342"/>
  <c r="BE350"/>
  <c r="BE357"/>
  <c r="BE366"/>
  <c r="BE379"/>
  <c r="BE380"/>
  <c r="BE381"/>
  <c r="BE385"/>
  <c r="BE439"/>
  <c r="BE150"/>
  <c r="BE172"/>
  <c r="BE184"/>
  <c r="BE280"/>
  <c r="BE313"/>
  <c r="BE352"/>
  <c r="BE364"/>
  <c r="BE376"/>
  <c r="BE377"/>
  <c r="BE387"/>
  <c r="BE390"/>
  <c r="BE429"/>
  <c r="BE442"/>
  <c r="BE446"/>
  <c r="BE447"/>
  <c r="BE448"/>
  <c r="BE454"/>
  <c r="BE460"/>
  <c r="BE468"/>
  <c r="BE235"/>
  <c r="BE264"/>
  <c r="BE295"/>
  <c r="BE330"/>
  <c r="BE354"/>
  <c r="BE427"/>
  <c r="BE457"/>
  <c i="16" r="E85"/>
  <c r="J96"/>
  <c r="BE151"/>
  <c r="F96"/>
  <c r="J120"/>
  <c r="BE153"/>
  <c r="BE161"/>
  <c r="BE173"/>
  <c r="BE129"/>
  <c r="BE137"/>
  <c r="BE167"/>
  <c r="BE169"/>
  <c r="BE157"/>
  <c i="15" r="J127"/>
  <c r="J101"/>
  <c i="16" r="BE147"/>
  <c r="BE163"/>
  <c r="BE155"/>
  <c r="BE175"/>
  <c r="J95"/>
  <c r="BE149"/>
  <c r="BE174"/>
  <c r="F95"/>
  <c r="BE131"/>
  <c r="BE133"/>
  <c r="BE135"/>
  <c r="BE139"/>
  <c r="BE141"/>
  <c r="BE143"/>
  <c r="BE145"/>
  <c r="BE159"/>
  <c r="BE165"/>
  <c r="BE171"/>
  <c i="14" r="J127"/>
  <c r="J101"/>
  <c i="15" r="E85"/>
  <c r="J96"/>
  <c r="BE128"/>
  <c r="BE142"/>
  <c r="BE161"/>
  <c r="BE136"/>
  <c r="BE138"/>
  <c r="BE140"/>
  <c r="BE152"/>
  <c r="BE153"/>
  <c r="BE155"/>
  <c r="BE177"/>
  <c r="J93"/>
  <c r="F122"/>
  <c r="BE150"/>
  <c r="BE163"/>
  <c r="BE179"/>
  <c r="BE144"/>
  <c r="BE171"/>
  <c r="BE173"/>
  <c r="BE146"/>
  <c r="BE157"/>
  <c r="BE159"/>
  <c r="BE165"/>
  <c r="BE181"/>
  <c r="BE183"/>
  <c r="J95"/>
  <c r="F123"/>
  <c r="BE130"/>
  <c r="BE167"/>
  <c r="BE169"/>
  <c r="BE184"/>
  <c r="BE132"/>
  <c r="BE134"/>
  <c r="BE148"/>
  <c r="BE175"/>
  <c i="13" r="J100"/>
  <c r="J128"/>
  <c r="J101"/>
  <c i="14" r="F95"/>
  <c r="J123"/>
  <c r="BE146"/>
  <c r="E85"/>
  <c r="J93"/>
  <c r="J122"/>
  <c r="BE128"/>
  <c r="BE129"/>
  <c r="BE133"/>
  <c r="BE135"/>
  <c r="BE141"/>
  <c r="BE143"/>
  <c r="BE148"/>
  <c r="F96"/>
  <c r="BE151"/>
  <c r="BE131"/>
  <c r="BE137"/>
  <c r="BE139"/>
  <c r="BE145"/>
  <c r="BE152"/>
  <c i="13" r="BE149"/>
  <c r="BE177"/>
  <c r="BE179"/>
  <c r="BE186"/>
  <c r="BE198"/>
  <c r="BE200"/>
  <c r="BE204"/>
  <c r="BE208"/>
  <c r="BE222"/>
  <c r="BE232"/>
  <c r="BE234"/>
  <c r="BE238"/>
  <c r="BE240"/>
  <c r="BE246"/>
  <c r="BE261"/>
  <c r="E85"/>
  <c r="J95"/>
  <c r="F123"/>
  <c r="BE153"/>
  <c r="BE162"/>
  <c r="BE164"/>
  <c r="BE165"/>
  <c r="BE167"/>
  <c r="BE169"/>
  <c r="BE171"/>
  <c r="BE173"/>
  <c r="BE175"/>
  <c r="F96"/>
  <c r="BE137"/>
  <c r="BE151"/>
  <c r="BE155"/>
  <c r="BE161"/>
  <c r="BE190"/>
  <c r="BE192"/>
  <c r="BE202"/>
  <c r="BE220"/>
  <c r="BE226"/>
  <c r="BE236"/>
  <c r="J124"/>
  <c r="BE135"/>
  <c r="BE183"/>
  <c r="BE196"/>
  <c r="BE216"/>
  <c r="BE228"/>
  <c r="BE230"/>
  <c r="BE257"/>
  <c r="BE141"/>
  <c r="BE143"/>
  <c r="BE145"/>
  <c r="BE181"/>
  <c r="BE210"/>
  <c r="BE212"/>
  <c r="BE214"/>
  <c r="BE244"/>
  <c r="BE248"/>
  <c r="BE250"/>
  <c r="BE252"/>
  <c r="BE254"/>
  <c r="BE157"/>
  <c r="BE159"/>
  <c r="J121"/>
  <c r="BE129"/>
  <c r="BE133"/>
  <c r="BE139"/>
  <c r="BE147"/>
  <c r="BE163"/>
  <c r="BE194"/>
  <c r="BE206"/>
  <c r="BE242"/>
  <c r="BE258"/>
  <c r="BE131"/>
  <c r="BE188"/>
  <c r="BE218"/>
  <c r="BE224"/>
  <c r="BE259"/>
  <c i="12" r="J120"/>
  <c r="F95"/>
  <c r="BE132"/>
  <c r="F96"/>
  <c r="J123"/>
  <c i="11" r="BK125"/>
  <c r="J125"/>
  <c i="12" r="E112"/>
  <c r="BE128"/>
  <c r="BE130"/>
  <c r="BE131"/>
  <c r="J95"/>
  <c r="BE135"/>
  <c r="BE137"/>
  <c r="BE129"/>
  <c r="BE134"/>
  <c i="11" r="E85"/>
  <c r="F94"/>
  <c r="J122"/>
  <c r="BE132"/>
  <c r="BE137"/>
  <c r="BE152"/>
  <c r="BE154"/>
  <c r="BE169"/>
  <c r="BE173"/>
  <c r="BE174"/>
  <c r="BE178"/>
  <c r="BE179"/>
  <c r="BE180"/>
  <c r="BE187"/>
  <c i="10" r="BK123"/>
  <c r="J123"/>
  <c r="J98"/>
  <c i="11" r="J91"/>
  <c r="BE130"/>
  <c r="BE131"/>
  <c r="BE144"/>
  <c r="BE145"/>
  <c r="BE150"/>
  <c r="BE151"/>
  <c r="BE160"/>
  <c r="BE165"/>
  <c r="BE166"/>
  <c r="BE176"/>
  <c r="BE177"/>
  <c r="BE181"/>
  <c r="F121"/>
  <c r="BE127"/>
  <c r="BE156"/>
  <c r="BE157"/>
  <c r="BE161"/>
  <c r="BE162"/>
  <c r="BE163"/>
  <c r="BE167"/>
  <c r="BE168"/>
  <c r="BE172"/>
  <c r="BE182"/>
  <c r="BE184"/>
  <c r="BE191"/>
  <c r="J93"/>
  <c r="BE133"/>
  <c r="BE146"/>
  <c r="BE147"/>
  <c r="BE148"/>
  <c r="BE175"/>
  <c r="BE128"/>
  <c r="BE129"/>
  <c r="BE134"/>
  <c r="BE135"/>
  <c r="BE136"/>
  <c r="BE143"/>
  <c r="BE158"/>
  <c r="BE159"/>
  <c r="BE185"/>
  <c r="BE139"/>
  <c r="BE140"/>
  <c r="BE141"/>
  <c r="BE186"/>
  <c r="BE189"/>
  <c r="BE190"/>
  <c r="BE142"/>
  <c r="BE149"/>
  <c r="BE164"/>
  <c r="BE170"/>
  <c r="BE171"/>
  <c r="BE188"/>
  <c r="BE192"/>
  <c i="10" r="J94"/>
  <c r="F119"/>
  <c r="BE125"/>
  <c r="BE131"/>
  <c r="BE146"/>
  <c r="BE147"/>
  <c r="BE148"/>
  <c r="BE149"/>
  <c r="BE150"/>
  <c r="BE151"/>
  <c r="BE156"/>
  <c r="BE157"/>
  <c r="J91"/>
  <c r="BE128"/>
  <c r="BE155"/>
  <c r="BE159"/>
  <c r="BE160"/>
  <c r="BE177"/>
  <c r="BE197"/>
  <c r="BE198"/>
  <c r="BE199"/>
  <c i="9" r="J173"/>
  <c r="J107"/>
  <c r="BK186"/>
  <c r="J186"/>
  <c r="J109"/>
  <c i="10" r="E85"/>
  <c r="BE145"/>
  <c r="BE165"/>
  <c r="BE166"/>
  <c r="BE169"/>
  <c r="BE170"/>
  <c r="BE182"/>
  <c r="BE189"/>
  <c r="BE190"/>
  <c r="BE194"/>
  <c r="BE196"/>
  <c r="BE200"/>
  <c r="BE201"/>
  <c r="BE209"/>
  <c i="9" r="BK135"/>
  <c r="J135"/>
  <c r="J99"/>
  <c i="10" r="J93"/>
  <c r="BE127"/>
  <c r="BE142"/>
  <c r="BE144"/>
  <c r="BE152"/>
  <c r="BE173"/>
  <c r="BE175"/>
  <c r="BE176"/>
  <c r="BE126"/>
  <c r="BE130"/>
  <c r="BE133"/>
  <c r="BE134"/>
  <c r="BE139"/>
  <c r="BE143"/>
  <c r="BE162"/>
  <c r="BE163"/>
  <c r="BE164"/>
  <c r="BE185"/>
  <c r="BE191"/>
  <c r="BE195"/>
  <c r="BE207"/>
  <c r="F94"/>
  <c r="BE129"/>
  <c r="BE141"/>
  <c r="BE154"/>
  <c r="BE161"/>
  <c r="BE171"/>
  <c r="BE180"/>
  <c r="BE181"/>
  <c r="BE186"/>
  <c r="BE202"/>
  <c r="BE203"/>
  <c r="BE205"/>
  <c r="BE206"/>
  <c r="BE210"/>
  <c r="BE132"/>
  <c r="BE135"/>
  <c r="BE137"/>
  <c r="BE138"/>
  <c r="BE140"/>
  <c r="BE153"/>
  <c r="BE179"/>
  <c r="BE183"/>
  <c r="BE187"/>
  <c r="BE188"/>
  <c r="BE193"/>
  <c r="BE158"/>
  <c r="BE167"/>
  <c r="BE168"/>
  <c r="BE172"/>
  <c r="BE178"/>
  <c r="BE184"/>
  <c r="BE192"/>
  <c r="BE204"/>
  <c r="BE208"/>
  <c i="8" r="BK126"/>
  <c r="J126"/>
  <c r="J98"/>
  <c i="9" r="J128"/>
  <c r="BE137"/>
  <c r="BE147"/>
  <c r="BE157"/>
  <c r="BE182"/>
  <c r="BE185"/>
  <c r="BE198"/>
  <c r="BE199"/>
  <c r="BE200"/>
  <c r="BE202"/>
  <c r="BE203"/>
  <c r="BE154"/>
  <c r="BE160"/>
  <c r="BE161"/>
  <c r="BE168"/>
  <c r="BE171"/>
  <c r="BE177"/>
  <c r="BE180"/>
  <c r="BE163"/>
  <c r="BE176"/>
  <c r="BE188"/>
  <c r="BE189"/>
  <c r="BE191"/>
  <c r="BE197"/>
  <c r="E85"/>
  <c r="BE140"/>
  <c r="BE142"/>
  <c r="BE144"/>
  <c r="BE149"/>
  <c r="BE174"/>
  <c r="BE179"/>
  <c r="BE190"/>
  <c r="BE145"/>
  <c r="BE165"/>
  <c r="BE178"/>
  <c r="BE181"/>
  <c r="BE183"/>
  <c r="BE205"/>
  <c r="F94"/>
  <c r="BE139"/>
  <c r="BE193"/>
  <c r="BE194"/>
  <c r="BE208"/>
  <c r="BE167"/>
  <c r="BE170"/>
  <c r="BE204"/>
  <c r="BE151"/>
  <c i="8" r="J91"/>
  <c r="J94"/>
  <c r="F123"/>
  <c r="BE130"/>
  <c r="BE134"/>
  <c r="BE145"/>
  <c r="BE184"/>
  <c r="BE185"/>
  <c r="BE204"/>
  <c r="BE205"/>
  <c r="BE219"/>
  <c r="BE224"/>
  <c r="BE225"/>
  <c r="BE237"/>
  <c r="BE238"/>
  <c r="BE291"/>
  <c r="J93"/>
  <c r="F122"/>
  <c r="BE148"/>
  <c r="BE149"/>
  <c r="BE150"/>
  <c r="BE151"/>
  <c r="BE152"/>
  <c r="BE154"/>
  <c r="BE163"/>
  <c r="BE164"/>
  <c r="BE178"/>
  <c r="BE186"/>
  <c r="BE197"/>
  <c r="BE239"/>
  <c r="BE241"/>
  <c r="BE244"/>
  <c r="BE248"/>
  <c r="BE249"/>
  <c r="BE250"/>
  <c r="BE259"/>
  <c r="BE263"/>
  <c r="BE268"/>
  <c r="BE279"/>
  <c r="BE281"/>
  <c r="BE282"/>
  <c r="BE285"/>
  <c r="BE286"/>
  <c r="BE295"/>
  <c r="BE245"/>
  <c r="BE252"/>
  <c r="BE260"/>
  <c r="BE280"/>
  <c r="BE283"/>
  <c r="BE290"/>
  <c r="BE129"/>
  <c r="BE135"/>
  <c r="BE136"/>
  <c r="BE137"/>
  <c r="BE138"/>
  <c r="BE139"/>
  <c r="BE140"/>
  <c r="BE171"/>
  <c r="BE172"/>
  <c r="BE175"/>
  <c r="BE176"/>
  <c r="BE190"/>
  <c r="BE191"/>
  <c r="BE192"/>
  <c r="BE201"/>
  <c r="BE211"/>
  <c r="BE214"/>
  <c r="BE215"/>
  <c r="BE216"/>
  <c r="BE220"/>
  <c r="BE221"/>
  <c r="BE222"/>
  <c r="BE227"/>
  <c r="BE231"/>
  <c r="BE233"/>
  <c r="BE265"/>
  <c r="BE278"/>
  <c r="BE284"/>
  <c r="BE288"/>
  <c r="BE296"/>
  <c r="BE132"/>
  <c r="BE133"/>
  <c r="BE143"/>
  <c r="BE162"/>
  <c r="BE165"/>
  <c r="BE166"/>
  <c r="BE167"/>
  <c r="BE168"/>
  <c r="BE169"/>
  <c r="BE170"/>
  <c r="BE179"/>
  <c r="BE180"/>
  <c r="BE181"/>
  <c r="BE182"/>
  <c r="BE183"/>
  <c r="BE200"/>
  <c r="BE209"/>
  <c r="BE226"/>
  <c r="BE230"/>
  <c r="BE235"/>
  <c r="BE236"/>
  <c r="BE240"/>
  <c r="E85"/>
  <c r="BE142"/>
  <c r="BE144"/>
  <c r="BE146"/>
  <c r="BE147"/>
  <c r="BE155"/>
  <c r="BE156"/>
  <c r="BE157"/>
  <c r="BE173"/>
  <c r="BE177"/>
  <c r="BE196"/>
  <c r="BE199"/>
  <c r="BE242"/>
  <c r="BE253"/>
  <c r="BE256"/>
  <c r="BE258"/>
  <c r="BE262"/>
  <c r="BE264"/>
  <c r="BE273"/>
  <c r="BE276"/>
  <c r="BE287"/>
  <c r="BE293"/>
  <c r="BE131"/>
  <c r="BE153"/>
  <c r="BE158"/>
  <c r="BE159"/>
  <c r="BE174"/>
  <c r="BE187"/>
  <c r="BE188"/>
  <c r="BE189"/>
  <c r="BE193"/>
  <c r="BE195"/>
  <c r="BE198"/>
  <c r="BE202"/>
  <c r="BE206"/>
  <c r="BE207"/>
  <c r="BE208"/>
  <c r="BE210"/>
  <c r="BE217"/>
  <c r="BE218"/>
  <c r="BE228"/>
  <c r="BE229"/>
  <c r="BE232"/>
  <c r="BE246"/>
  <c r="BE247"/>
  <c r="BE254"/>
  <c r="BE257"/>
  <c r="BE277"/>
  <c r="BE289"/>
  <c r="BE298"/>
  <c r="BE300"/>
  <c i="7" r="BK130"/>
  <c r="J130"/>
  <c r="J100"/>
  <c i="8" r="BE128"/>
  <c r="BE141"/>
  <c r="BE160"/>
  <c r="BE161"/>
  <c r="BE203"/>
  <c r="BE212"/>
  <c r="BE213"/>
  <c r="BE223"/>
  <c r="BE234"/>
  <c r="BE243"/>
  <c r="BE251"/>
  <c r="BE255"/>
  <c r="BE261"/>
  <c r="BE266"/>
  <c r="BE269"/>
  <c r="BE270"/>
  <c r="BE271"/>
  <c r="BE272"/>
  <c r="BE274"/>
  <c r="BE292"/>
  <c r="BE294"/>
  <c i="6" r="J145"/>
  <c r="J102"/>
  <c i="7" r="F96"/>
  <c r="BE141"/>
  <c r="J93"/>
  <c r="F126"/>
  <c r="BE133"/>
  <c r="BE138"/>
  <c r="BE144"/>
  <c r="E85"/>
  <c r="J96"/>
  <c r="BE134"/>
  <c r="BE143"/>
  <c r="BE147"/>
  <c r="BE151"/>
  <c r="J126"/>
  <c r="BE132"/>
  <c r="BE146"/>
  <c r="BE153"/>
  <c r="BE149"/>
  <c r="BE136"/>
  <c i="6" r="BE218"/>
  <c r="BE233"/>
  <c r="BE234"/>
  <c r="BE236"/>
  <c r="BE237"/>
  <c r="BE241"/>
  <c r="BE246"/>
  <c r="BE247"/>
  <c r="BE249"/>
  <c r="BE257"/>
  <c r="BE274"/>
  <c r="BE278"/>
  <c r="J93"/>
  <c r="E129"/>
  <c r="J139"/>
  <c r="BE146"/>
  <c r="BE158"/>
  <c r="BE161"/>
  <c r="BE165"/>
  <c r="BE173"/>
  <c r="BE176"/>
  <c r="BE183"/>
  <c r="BE186"/>
  <c r="BE187"/>
  <c r="BE192"/>
  <c r="F139"/>
  <c r="BE148"/>
  <c r="BE151"/>
  <c r="BE153"/>
  <c r="BE157"/>
  <c r="BE163"/>
  <c r="BE167"/>
  <c r="BE168"/>
  <c r="BE184"/>
  <c r="BE189"/>
  <c r="BE191"/>
  <c r="BE216"/>
  <c r="BE226"/>
  <c r="BE227"/>
  <c r="BE229"/>
  <c r="BE230"/>
  <c r="BE231"/>
  <c r="BE269"/>
  <c r="BE270"/>
  <c r="J96"/>
  <c r="BE152"/>
  <c r="BE162"/>
  <c r="BE169"/>
  <c r="BE171"/>
  <c r="BE175"/>
  <c r="BE180"/>
  <c r="BE211"/>
  <c r="BE261"/>
  <c i="5" r="BK152"/>
  <c i="6" r="F96"/>
  <c r="BE154"/>
  <c r="BE155"/>
  <c r="BE166"/>
  <c r="BE172"/>
  <c r="BE174"/>
  <c r="BE179"/>
  <c r="BE200"/>
  <c r="BE202"/>
  <c r="BE204"/>
  <c r="BE206"/>
  <c r="BE207"/>
  <c r="BE212"/>
  <c r="BE213"/>
  <c r="BE214"/>
  <c r="BE220"/>
  <c r="BE221"/>
  <c r="BE222"/>
  <c r="BE238"/>
  <c r="BE243"/>
  <c r="BE244"/>
  <c r="BE256"/>
  <c r="BE267"/>
  <c r="BE275"/>
  <c r="BE194"/>
  <c r="BE224"/>
  <c r="BE263"/>
  <c r="BE272"/>
  <c r="BE277"/>
  <c r="BE240"/>
  <c r="BE251"/>
  <c r="BE252"/>
  <c r="BE253"/>
  <c r="BE254"/>
  <c r="BE258"/>
  <c r="BE265"/>
  <c r="BE147"/>
  <c r="BE149"/>
  <c r="BE150"/>
  <c r="BE156"/>
  <c r="BE160"/>
  <c r="BE170"/>
  <c r="BE178"/>
  <c r="BE181"/>
  <c r="BE182"/>
  <c r="BE185"/>
  <c r="BE193"/>
  <c r="BE195"/>
  <c r="BE197"/>
  <c r="BE198"/>
  <c r="BE199"/>
  <c r="BE209"/>
  <c i="4" r="J231"/>
  <c r="J107"/>
  <c i="5" r="BE181"/>
  <c r="BE183"/>
  <c r="BE186"/>
  <c r="BE282"/>
  <c r="BE286"/>
  <c r="BE288"/>
  <c r="F94"/>
  <c r="BE191"/>
  <c r="BE192"/>
  <c r="BE197"/>
  <c r="BE207"/>
  <c r="BE215"/>
  <c r="BE293"/>
  <c r="BE309"/>
  <c r="BE311"/>
  <c r="BE331"/>
  <c r="BE332"/>
  <c r="BE335"/>
  <c r="BE336"/>
  <c r="BE343"/>
  <c r="BE347"/>
  <c i="4" r="BK135"/>
  <c r="BK134"/>
  <c r="J134"/>
  <c r="J98"/>
  <c i="5" r="J91"/>
  <c r="BE138"/>
  <c r="BE147"/>
  <c r="BE148"/>
  <c r="BE151"/>
  <c r="BE167"/>
  <c r="BE202"/>
  <c r="BE254"/>
  <c r="BE295"/>
  <c r="BE297"/>
  <c r="BE323"/>
  <c r="BE324"/>
  <c r="BE325"/>
  <c r="BE328"/>
  <c r="BE329"/>
  <c r="BE337"/>
  <c r="BE338"/>
  <c r="BE340"/>
  <c r="BE341"/>
  <c r="BE345"/>
  <c r="BE350"/>
  <c r="BE351"/>
  <c r="E85"/>
  <c r="BE150"/>
  <c r="BE158"/>
  <c r="BE160"/>
  <c r="BE162"/>
  <c r="BE187"/>
  <c r="BE196"/>
  <c r="BE205"/>
  <c r="BE271"/>
  <c r="BE274"/>
  <c r="BE312"/>
  <c r="BE313"/>
  <c r="BE314"/>
  <c r="BE346"/>
  <c r="BE369"/>
  <c r="BE140"/>
  <c r="BE154"/>
  <c r="BE206"/>
  <c r="BE257"/>
  <c r="BE277"/>
  <c r="BE348"/>
  <c r="BE349"/>
  <c r="BE363"/>
  <c r="BE142"/>
  <c r="BE144"/>
  <c r="BE165"/>
  <c r="BE170"/>
  <c r="BE171"/>
  <c r="BE180"/>
  <c r="BE193"/>
  <c r="BE201"/>
  <c r="BE204"/>
  <c r="BE263"/>
  <c r="BE269"/>
  <c r="BE284"/>
  <c r="BE300"/>
  <c r="BE301"/>
  <c r="BE304"/>
  <c r="BE339"/>
  <c r="BE361"/>
  <c r="BE362"/>
  <c r="BE370"/>
  <c r="BE371"/>
  <c r="BE373"/>
  <c r="BE375"/>
  <c r="BE378"/>
  <c r="BE198"/>
  <c r="BE203"/>
  <c r="BE299"/>
  <c r="BE305"/>
  <c r="BE318"/>
  <c r="BE342"/>
  <c r="BE344"/>
  <c r="BE360"/>
  <c r="BE156"/>
  <c r="BE190"/>
  <c r="BE233"/>
  <c r="BE280"/>
  <c r="BE290"/>
  <c r="BE303"/>
  <c r="BE306"/>
  <c r="BE307"/>
  <c r="BE308"/>
  <c r="BE353"/>
  <c r="BE355"/>
  <c r="BE356"/>
  <c r="BE357"/>
  <c r="BE358"/>
  <c r="BE359"/>
  <c i="3" r="BK132"/>
  <c r="J132"/>
  <c r="J99"/>
  <c r="BK165"/>
  <c r="J165"/>
  <c r="J104"/>
  <c i="4" r="F94"/>
  <c r="BE168"/>
  <c r="BE179"/>
  <c r="BE180"/>
  <c r="BE181"/>
  <c r="BE217"/>
  <c r="BE219"/>
  <c r="BE221"/>
  <c r="BE227"/>
  <c r="BE229"/>
  <c r="BE327"/>
  <c r="BE352"/>
  <c r="BE364"/>
  <c r="BE140"/>
  <c r="BE153"/>
  <c r="BE154"/>
  <c r="BE156"/>
  <c r="BE158"/>
  <c r="BE170"/>
  <c r="BE304"/>
  <c r="BE306"/>
  <c r="BE332"/>
  <c r="BE336"/>
  <c r="BE350"/>
  <c r="BE361"/>
  <c r="BE363"/>
  <c r="BE370"/>
  <c r="BE383"/>
  <c r="BE384"/>
  <c r="E85"/>
  <c r="BE183"/>
  <c r="BE184"/>
  <c r="BE187"/>
  <c r="BE208"/>
  <c r="BE209"/>
  <c r="BE235"/>
  <c r="BE339"/>
  <c r="BE357"/>
  <c r="BE359"/>
  <c r="BE411"/>
  <c r="BE428"/>
  <c r="BE437"/>
  <c r="BE438"/>
  <c r="BE439"/>
  <c r="BE442"/>
  <c r="BE447"/>
  <c r="BE160"/>
  <c r="BE211"/>
  <c r="BE316"/>
  <c r="BE329"/>
  <c r="BE346"/>
  <c r="BE356"/>
  <c r="BE389"/>
  <c r="BE392"/>
  <c r="BE436"/>
  <c r="BE448"/>
  <c r="BE449"/>
  <c r="BE162"/>
  <c r="BE171"/>
  <c r="BE176"/>
  <c r="BE177"/>
  <c r="BE237"/>
  <c r="BE282"/>
  <c r="BE296"/>
  <c r="BE298"/>
  <c r="BE302"/>
  <c r="BE307"/>
  <c r="BE322"/>
  <c r="BE325"/>
  <c r="BE330"/>
  <c r="BE331"/>
  <c r="BE334"/>
  <c r="BE338"/>
  <c r="BE341"/>
  <c r="BE348"/>
  <c r="BE355"/>
  <c r="BE365"/>
  <c r="BE373"/>
  <c r="BE376"/>
  <c r="BE377"/>
  <c r="BE395"/>
  <c r="BE398"/>
  <c r="BE404"/>
  <c r="BE405"/>
  <c r="BE410"/>
  <c r="BE430"/>
  <c r="BE433"/>
  <c r="BE435"/>
  <c r="BE440"/>
  <c r="BE445"/>
  <c r="BE450"/>
  <c r="BE454"/>
  <c r="BE457"/>
  <c r="BE458"/>
  <c r="J128"/>
  <c r="BE137"/>
  <c r="BE226"/>
  <c r="BE232"/>
  <c r="BE234"/>
  <c r="BE292"/>
  <c r="BE300"/>
  <c r="BE321"/>
  <c r="BE326"/>
  <c r="BE340"/>
  <c r="BE379"/>
  <c r="BE381"/>
  <c r="BE382"/>
  <c r="BE386"/>
  <c r="BE390"/>
  <c r="BE391"/>
  <c r="BE417"/>
  <c r="BE444"/>
  <c r="BE451"/>
  <c r="BE456"/>
  <c r="BE165"/>
  <c r="BE223"/>
  <c r="BE252"/>
  <c r="BE294"/>
  <c r="BE308"/>
  <c r="BE310"/>
  <c r="BE312"/>
  <c r="BE313"/>
  <c r="BE319"/>
  <c r="BE320"/>
  <c r="BE324"/>
  <c r="BE344"/>
  <c r="BE353"/>
  <c r="BE358"/>
  <c r="BE366"/>
  <c r="BE408"/>
  <c r="BE409"/>
  <c r="BE414"/>
  <c r="BE441"/>
  <c r="BE446"/>
  <c r="BE342"/>
  <c r="BE367"/>
  <c r="BE368"/>
  <c r="BE369"/>
  <c r="BE378"/>
  <c r="BE419"/>
  <c r="BE422"/>
  <c i="3" r="E85"/>
  <c r="J93"/>
  <c r="J128"/>
  <c r="BE139"/>
  <c r="BE169"/>
  <c r="BE238"/>
  <c r="BE240"/>
  <c r="BE259"/>
  <c i="2" r="J2468"/>
  <c r="J117"/>
  <c i="3" r="J125"/>
  <c r="BE134"/>
  <c r="BE136"/>
  <c r="BE164"/>
  <c r="BE167"/>
  <c r="BE177"/>
  <c r="BE218"/>
  <c r="F128"/>
  <c r="BE146"/>
  <c r="BE173"/>
  <c i="2" r="J234"/>
  <c r="J102"/>
  <c i="3" r="BE142"/>
  <c r="BE211"/>
  <c r="BE236"/>
  <c r="BE237"/>
  <c r="BE157"/>
  <c r="BE171"/>
  <c r="BE199"/>
  <c r="BE203"/>
  <c r="F127"/>
  <c r="BE175"/>
  <c r="BE234"/>
  <c r="BE147"/>
  <c r="BE153"/>
  <c r="BE179"/>
  <c r="BE191"/>
  <c r="BE195"/>
  <c r="BE221"/>
  <c r="BE228"/>
  <c r="BE159"/>
  <c r="BE161"/>
  <c r="BE181"/>
  <c r="BE239"/>
  <c i="2" r="J94"/>
  <c r="F152"/>
  <c r="BE235"/>
  <c r="BE310"/>
  <c r="BE321"/>
  <c r="BE346"/>
  <c r="BE464"/>
  <c r="BE466"/>
  <c r="BE498"/>
  <c r="BE590"/>
  <c r="BE708"/>
  <c r="BE711"/>
  <c r="BE756"/>
  <c r="BE987"/>
  <c r="BE1022"/>
  <c r="BE1057"/>
  <c r="BE1095"/>
  <c r="BE1192"/>
  <c r="BE1196"/>
  <c r="BE1232"/>
  <c r="BE1281"/>
  <c r="BE1337"/>
  <c r="BE1363"/>
  <c r="BE1378"/>
  <c r="BE1379"/>
  <c r="BE1392"/>
  <c r="BE1408"/>
  <c r="BE1429"/>
  <c r="BE1444"/>
  <c r="BE1464"/>
  <c r="BE1601"/>
  <c r="BE1777"/>
  <c r="BE1780"/>
  <c r="BE1784"/>
  <c r="BE1887"/>
  <c r="BE2006"/>
  <c r="BE2016"/>
  <c r="BE2028"/>
  <c r="BE2044"/>
  <c r="BE2071"/>
  <c r="BE2080"/>
  <c r="BE2131"/>
  <c r="BE2141"/>
  <c r="BE2212"/>
  <c r="BE2233"/>
  <c r="BE2248"/>
  <c r="BE2257"/>
  <c r="BE2260"/>
  <c r="BE2266"/>
  <c r="BE2282"/>
  <c r="BE2320"/>
  <c r="BE2344"/>
  <c r="BE2545"/>
  <c r="BE2624"/>
  <c r="BE2639"/>
  <c r="BE2644"/>
  <c r="BE2646"/>
  <c r="BE2653"/>
  <c r="BE2729"/>
  <c r="BE2733"/>
  <c r="BE2739"/>
  <c r="BE2741"/>
  <c r="BE2762"/>
  <c r="BE2782"/>
  <c r="BE2786"/>
  <c r="BE2788"/>
  <c r="BE2790"/>
  <c r="BE2883"/>
  <c r="BE2890"/>
  <c r="BE2952"/>
  <c r="BE2983"/>
  <c r="BE2986"/>
  <c r="BE3028"/>
  <c r="BE3032"/>
  <c r="BE3038"/>
  <c r="BE3041"/>
  <c r="BE3056"/>
  <c r="BE3058"/>
  <c r="BE3137"/>
  <c r="BE3147"/>
  <c r="BE3159"/>
  <c r="BE3163"/>
  <c r="BE3183"/>
  <c r="BE3188"/>
  <c r="BE3205"/>
  <c r="BE3249"/>
  <c r="BE3262"/>
  <c r="BE3284"/>
  <c r="BE3319"/>
  <c r="BE3343"/>
  <c r="BE3344"/>
  <c r="BE3402"/>
  <c r="BE3436"/>
  <c r="BE3527"/>
  <c r="BE3533"/>
  <c r="BE3588"/>
  <c r="BE3590"/>
  <c r="BE3591"/>
  <c r="BE3593"/>
  <c r="BE3595"/>
  <c r="BE3597"/>
  <c r="BE3603"/>
  <c r="BE3605"/>
  <c r="BE3607"/>
  <c r="BE3612"/>
  <c r="BE3617"/>
  <c r="BE3618"/>
  <c r="BE3620"/>
  <c r="BE3622"/>
  <c r="BE3624"/>
  <c r="BE3628"/>
  <c r="BE3632"/>
  <c r="BE3634"/>
  <c r="BE3638"/>
  <c r="BE3641"/>
  <c r="BE3644"/>
  <c r="BE3646"/>
  <c r="BE3648"/>
  <c r="BE3650"/>
  <c r="BE3655"/>
  <c r="BE3658"/>
  <c r="BE3714"/>
  <c r="BE3715"/>
  <c r="BE3769"/>
  <c r="BE3774"/>
  <c r="BE3830"/>
  <c r="BE3876"/>
  <c r="BE3889"/>
  <c r="BE3890"/>
  <c r="BE3891"/>
  <c r="BE3896"/>
  <c r="BE3906"/>
  <c r="BE3911"/>
  <c r="BE3913"/>
  <c r="BE3958"/>
  <c r="BE3960"/>
  <c r="BE3961"/>
  <c r="BE3962"/>
  <c r="BE3977"/>
  <c r="BE4002"/>
  <c r="BE4003"/>
  <c r="BE4028"/>
  <c r="BE4052"/>
  <c r="BE4056"/>
  <c r="BE4060"/>
  <c r="BE4075"/>
  <c r="BE4084"/>
  <c r="BE4089"/>
  <c r="BE4090"/>
  <c r="BE4106"/>
  <c r="BE4108"/>
  <c r="BE4109"/>
  <c r="BE4112"/>
  <c r="BE4114"/>
  <c r="BE4115"/>
  <c r="BE4131"/>
  <c r="BE4133"/>
  <c r="BE4152"/>
  <c r="BE4153"/>
  <c r="BE4166"/>
  <c r="BE4170"/>
  <c r="BE4172"/>
  <c r="BE4174"/>
  <c r="BE4176"/>
  <c r="BE4178"/>
  <c r="BE4182"/>
  <c r="BE4236"/>
  <c r="BE4247"/>
  <c r="BE4253"/>
  <c r="BE4256"/>
  <c r="BE4263"/>
  <c r="BE4266"/>
  <c r="BE4269"/>
  <c r="BE4272"/>
  <c r="BE4275"/>
  <c r="BE4278"/>
  <c r="BE4283"/>
  <c r="BE4286"/>
  <c r="BE4289"/>
  <c r="BE4293"/>
  <c r="BE4306"/>
  <c r="BE4308"/>
  <c r="BE4315"/>
  <c r="BE4317"/>
  <c r="BE4319"/>
  <c r="BE4321"/>
  <c r="BE4323"/>
  <c r="BE4326"/>
  <c r="J93"/>
  <c r="BE170"/>
  <c r="BE218"/>
  <c r="BE227"/>
  <c r="BE312"/>
  <c r="BE453"/>
  <c r="BE462"/>
  <c r="BE485"/>
  <c r="BE595"/>
  <c r="BE631"/>
  <c r="BE658"/>
  <c r="BE685"/>
  <c r="BE739"/>
  <c r="BE747"/>
  <c r="BE844"/>
  <c r="BE896"/>
  <c r="BE990"/>
  <c r="BE1031"/>
  <c r="BE1122"/>
  <c r="BE1317"/>
  <c r="BE1319"/>
  <c r="BE1343"/>
  <c r="BE1386"/>
  <c r="BE1417"/>
  <c r="BE1428"/>
  <c r="BE1540"/>
  <c r="BE1613"/>
  <c r="BE1775"/>
  <c r="BE1791"/>
  <c r="BE1822"/>
  <c r="BE1829"/>
  <c r="BE1837"/>
  <c r="BE1858"/>
  <c r="BE1896"/>
  <c r="BE2014"/>
  <c r="BE2032"/>
  <c r="BE2129"/>
  <c r="BE2170"/>
  <c r="BE2230"/>
  <c r="BE2234"/>
  <c r="BE2269"/>
  <c r="BE2287"/>
  <c r="BE2301"/>
  <c r="BE2352"/>
  <c r="BE2359"/>
  <c r="BE2419"/>
  <c r="BE2458"/>
  <c r="BE2462"/>
  <c r="BE2735"/>
  <c r="BE2856"/>
  <c r="BE2866"/>
  <c r="BE2910"/>
  <c r="BE2960"/>
  <c r="BE2972"/>
  <c r="BE3007"/>
  <c r="BE3013"/>
  <c r="BE3048"/>
  <c r="BE3054"/>
  <c r="BE3074"/>
  <c r="BE3076"/>
  <c r="BE3077"/>
  <c r="BE3086"/>
  <c r="BE3131"/>
  <c r="BE3135"/>
  <c r="BE3139"/>
  <c r="BE3141"/>
  <c r="BE3172"/>
  <c r="BE3209"/>
  <c r="BE3215"/>
  <c r="BE3234"/>
  <c r="BE3272"/>
  <c r="BE3290"/>
  <c r="BE3314"/>
  <c r="BE3315"/>
  <c r="BE3317"/>
  <c r="BE3339"/>
  <c r="BE3356"/>
  <c r="BE3364"/>
  <c r="BE3406"/>
  <c r="BE3410"/>
  <c r="BE3576"/>
  <c r="BE158"/>
  <c r="BE203"/>
  <c r="BE212"/>
  <c r="BE264"/>
  <c r="BE359"/>
  <c r="BE451"/>
  <c r="BE472"/>
  <c r="BE601"/>
  <c r="BE630"/>
  <c r="BE633"/>
  <c r="BE913"/>
  <c r="BE919"/>
  <c r="BE926"/>
  <c r="BE988"/>
  <c r="BE1018"/>
  <c r="BE1056"/>
  <c r="BE1341"/>
  <c r="BE1388"/>
  <c r="BE1410"/>
  <c r="BE1421"/>
  <c r="BE1433"/>
  <c r="BE1468"/>
  <c r="BE1864"/>
  <c r="BE1885"/>
  <c r="BE1892"/>
  <c r="BE1900"/>
  <c r="BE1947"/>
  <c r="BE2024"/>
  <c r="BE2094"/>
  <c r="BE2114"/>
  <c r="BE2183"/>
  <c r="BE2198"/>
  <c r="BE2222"/>
  <c r="BE2228"/>
  <c r="BE2263"/>
  <c r="BE2398"/>
  <c r="BE2435"/>
  <c r="BE2441"/>
  <c r="BE2448"/>
  <c r="BE2453"/>
  <c r="BE2464"/>
  <c r="BE2620"/>
  <c r="BE2627"/>
  <c r="BE2633"/>
  <c r="BE2772"/>
  <c r="BE2900"/>
  <c r="BE2928"/>
  <c r="BE2954"/>
  <c r="BE2989"/>
  <c r="BE3010"/>
  <c r="BE3062"/>
  <c r="BE3069"/>
  <c r="BE3113"/>
  <c r="BE3129"/>
  <c r="BE3143"/>
  <c r="BE3167"/>
  <c r="BE3207"/>
  <c r="BE3210"/>
  <c r="BE3253"/>
  <c r="BE3282"/>
  <c r="BE3301"/>
  <c r="BE3358"/>
  <c r="BE3367"/>
  <c r="BE3371"/>
  <c r="BE3372"/>
  <c r="BE3374"/>
  <c r="BE3385"/>
  <c r="BE3452"/>
  <c r="BE3549"/>
  <c r="BE3552"/>
  <c r="BE3562"/>
  <c r="F93"/>
  <c r="BE160"/>
  <c r="BE188"/>
  <c r="BE193"/>
  <c r="BE211"/>
  <c r="BE220"/>
  <c r="BE240"/>
  <c r="BE318"/>
  <c r="BE327"/>
  <c r="BE352"/>
  <c r="BE373"/>
  <c r="BE388"/>
  <c r="BE470"/>
  <c r="BE510"/>
  <c r="BE564"/>
  <c r="BE587"/>
  <c r="BE599"/>
  <c r="BE625"/>
  <c r="BE635"/>
  <c r="BE680"/>
  <c r="BE874"/>
  <c r="BE909"/>
  <c r="BE1021"/>
  <c r="BE1187"/>
  <c r="BE1240"/>
  <c r="BE1306"/>
  <c r="BE1335"/>
  <c r="BE1356"/>
  <c r="BE1358"/>
  <c r="BE1423"/>
  <c r="BE1431"/>
  <c r="BE1436"/>
  <c r="BE1460"/>
  <c r="BE1466"/>
  <c r="BE1552"/>
  <c r="BE1627"/>
  <c r="BE1690"/>
  <c r="BE1821"/>
  <c r="BE1832"/>
  <c r="BE1835"/>
  <c r="BE1838"/>
  <c r="BE1899"/>
  <c r="BE1951"/>
  <c r="BE1963"/>
  <c r="BE2002"/>
  <c r="BE2022"/>
  <c r="BE2041"/>
  <c r="BE2060"/>
  <c r="BE2192"/>
  <c r="BE2242"/>
  <c r="BE2356"/>
  <c r="BE2365"/>
  <c r="BE2426"/>
  <c r="BE2433"/>
  <c r="BE2439"/>
  <c r="BE2450"/>
  <c r="BE2508"/>
  <c r="BE2622"/>
  <c r="BE2631"/>
  <c r="BE2753"/>
  <c r="BE2847"/>
  <c r="BE2881"/>
  <c r="BE2938"/>
  <c r="BE2946"/>
  <c r="BE2998"/>
  <c r="BE3022"/>
  <c r="BE3035"/>
  <c r="BE3075"/>
  <c r="BE3078"/>
  <c r="BE3119"/>
  <c r="BE3149"/>
  <c r="BE3177"/>
  <c r="BE3181"/>
  <c r="BE3184"/>
  <c r="BE3187"/>
  <c r="BE3203"/>
  <c r="BE3247"/>
  <c r="BE3270"/>
  <c r="BE3294"/>
  <c r="BE3309"/>
  <c r="BE3318"/>
  <c r="BE3355"/>
  <c r="BE3373"/>
  <c r="BE3377"/>
  <c r="BE3555"/>
  <c r="BE3571"/>
  <c r="BE3586"/>
  <c r="J91"/>
  <c r="BE168"/>
  <c r="BE169"/>
  <c r="BE172"/>
  <c r="BE214"/>
  <c r="BE247"/>
  <c r="BE324"/>
  <c r="BE467"/>
  <c r="BE480"/>
  <c r="BE535"/>
  <c r="BE593"/>
  <c r="BE652"/>
  <c r="BE688"/>
  <c r="BE691"/>
  <c r="BE733"/>
  <c r="BE749"/>
  <c r="BE751"/>
  <c r="BE850"/>
  <c r="BE855"/>
  <c r="BE869"/>
  <c r="BE893"/>
  <c r="BE1030"/>
  <c r="BE1359"/>
  <c r="BE1373"/>
  <c r="BE1395"/>
  <c r="BE1405"/>
  <c r="BE1425"/>
  <c r="BE1696"/>
  <c r="BE1704"/>
  <c r="BE1782"/>
  <c r="BE1806"/>
  <c r="BE1828"/>
  <c r="BE1924"/>
  <c r="BE1953"/>
  <c r="BE2030"/>
  <c r="BE2038"/>
  <c r="BE2063"/>
  <c r="BE2075"/>
  <c r="BE2085"/>
  <c r="BE2087"/>
  <c r="BE2135"/>
  <c r="BE2142"/>
  <c r="BE2174"/>
  <c r="BE2224"/>
  <c r="BE2254"/>
  <c r="BE2272"/>
  <c r="BE2306"/>
  <c r="BE2376"/>
  <c r="BE2424"/>
  <c r="BE2466"/>
  <c r="BE2469"/>
  <c r="BE2635"/>
  <c r="BE2641"/>
  <c r="BE2648"/>
  <c r="BE2725"/>
  <c r="BE2731"/>
  <c r="BE2745"/>
  <c r="BE2755"/>
  <c r="BE2775"/>
  <c r="BE2781"/>
  <c r="BE2785"/>
  <c r="BE2797"/>
  <c r="BE2823"/>
  <c r="BE2858"/>
  <c r="BE2868"/>
  <c r="BE2923"/>
  <c r="BE2935"/>
  <c r="BE2956"/>
  <c r="BE2966"/>
  <c r="BE2968"/>
  <c r="BE2977"/>
  <c r="BE3019"/>
  <c r="BE3045"/>
  <c r="BE3061"/>
  <c r="BE3064"/>
  <c r="BE3101"/>
  <c r="BE3125"/>
  <c r="BE3133"/>
  <c r="BE3175"/>
  <c r="BE3194"/>
  <c r="BE3219"/>
  <c r="BE3276"/>
  <c r="BE3288"/>
  <c r="BE3313"/>
  <c r="BE3333"/>
  <c r="BE3336"/>
  <c r="BE3342"/>
  <c r="BE3345"/>
  <c r="BE3359"/>
  <c r="BE3404"/>
  <c r="BE3444"/>
  <c r="BE3538"/>
  <c r="BE3546"/>
  <c r="BE3584"/>
  <c r="BE181"/>
  <c r="BE202"/>
  <c r="BE207"/>
  <c r="BE222"/>
  <c r="BE238"/>
  <c r="BE262"/>
  <c r="BE289"/>
  <c r="BE380"/>
  <c r="BE419"/>
  <c r="BE469"/>
  <c r="BE517"/>
  <c r="BE519"/>
  <c r="BE637"/>
  <c r="BE640"/>
  <c r="BE645"/>
  <c r="BE655"/>
  <c r="BE695"/>
  <c r="BE722"/>
  <c r="BE740"/>
  <c r="BE798"/>
  <c r="BE821"/>
  <c r="BE837"/>
  <c r="BE858"/>
  <c r="BE864"/>
  <c r="BE996"/>
  <c r="BE1009"/>
  <c r="BE1010"/>
  <c r="BE1050"/>
  <c r="BE1052"/>
  <c r="BE1085"/>
  <c r="BE1247"/>
  <c r="BE1320"/>
  <c r="BE1629"/>
  <c r="BE1702"/>
  <c r="BE1727"/>
  <c r="BE1833"/>
  <c r="BE1883"/>
  <c r="BE1898"/>
  <c r="BE1971"/>
  <c r="BE1981"/>
  <c r="BE2018"/>
  <c r="BE2127"/>
  <c r="BE2194"/>
  <c r="BE2216"/>
  <c r="BE2276"/>
  <c r="BE2348"/>
  <c r="BE2414"/>
  <c r="BE2451"/>
  <c r="BE2467"/>
  <c r="BE2473"/>
  <c r="BE2580"/>
  <c r="BE2614"/>
  <c r="BE2662"/>
  <c r="BE2737"/>
  <c r="BE2758"/>
  <c r="BE2763"/>
  <c r="BE2767"/>
  <c r="BE2778"/>
  <c r="BE2803"/>
  <c r="BE2843"/>
  <c r="BE2849"/>
  <c r="BE2940"/>
  <c r="BE2962"/>
  <c r="BE2964"/>
  <c r="BE2974"/>
  <c r="BE2980"/>
  <c r="BE3001"/>
  <c r="BE3025"/>
  <c r="BE3051"/>
  <c r="BE3145"/>
  <c r="BE3151"/>
  <c r="BE3165"/>
  <c r="BE3179"/>
  <c r="BE3217"/>
  <c r="BE3225"/>
  <c r="BE3229"/>
  <c r="BE3256"/>
  <c r="BE3265"/>
  <c r="BE3274"/>
  <c r="BE3278"/>
  <c r="BE3292"/>
  <c r="BE3304"/>
  <c r="BE3312"/>
  <c r="BE3380"/>
  <c r="BE3390"/>
  <c r="BE3428"/>
  <c r="BE3578"/>
  <c r="BE3582"/>
  <c r="E85"/>
  <c r="BE162"/>
  <c r="BE182"/>
  <c r="BE198"/>
  <c r="BE249"/>
  <c r="BE300"/>
  <c r="BE343"/>
  <c r="BE349"/>
  <c r="BE542"/>
  <c r="BE574"/>
  <c r="BE597"/>
  <c r="BE638"/>
  <c r="BE644"/>
  <c r="BE671"/>
  <c r="BE674"/>
  <c r="BE692"/>
  <c r="BE698"/>
  <c r="BE725"/>
  <c r="BE777"/>
  <c r="BE799"/>
  <c r="BE819"/>
  <c r="BE1000"/>
  <c r="BE1016"/>
  <c r="BE1026"/>
  <c r="BE1089"/>
  <c r="BE1242"/>
  <c r="BE1314"/>
  <c r="BE1350"/>
  <c r="BE1384"/>
  <c r="BE1402"/>
  <c r="BE1451"/>
  <c r="BE1526"/>
  <c r="BE1579"/>
  <c r="BE1630"/>
  <c r="BE1761"/>
  <c r="BE1788"/>
  <c r="BE1830"/>
  <c r="BE1860"/>
  <c r="BE1894"/>
  <c r="BE1897"/>
  <c r="BE1915"/>
  <c r="BE1966"/>
  <c r="BE1976"/>
  <c r="BE1984"/>
  <c r="BE2047"/>
  <c r="BE2067"/>
  <c r="BE2106"/>
  <c r="BE2152"/>
  <c r="BE2185"/>
  <c r="BE2203"/>
  <c r="BE2226"/>
  <c r="BE2236"/>
  <c r="BE2278"/>
  <c r="BE2297"/>
  <c r="BE2371"/>
  <c r="BE2396"/>
  <c r="BE2431"/>
  <c r="BE2454"/>
  <c r="BE2657"/>
  <c r="BE2759"/>
  <c r="BE2766"/>
  <c r="BE2970"/>
  <c r="BE2992"/>
  <c r="BE3127"/>
  <c r="BE3153"/>
  <c r="BE3157"/>
  <c r="BE3161"/>
  <c r="BE3169"/>
  <c r="BE3173"/>
  <c r="BE3192"/>
  <c r="BE3259"/>
  <c r="BE3268"/>
  <c r="BE3295"/>
  <c r="BE3350"/>
  <c r="BE3398"/>
  <c r="BE3470"/>
  <c r="BE3565"/>
  <c r="BE173"/>
  <c r="BE177"/>
  <c r="BE190"/>
  <c r="BE209"/>
  <c r="BE216"/>
  <c r="BE267"/>
  <c r="BE315"/>
  <c r="BE335"/>
  <c r="BE402"/>
  <c r="BE435"/>
  <c r="BE456"/>
  <c r="BE547"/>
  <c r="BE577"/>
  <c r="BE583"/>
  <c r="BE603"/>
  <c r="BE641"/>
  <c r="BE689"/>
  <c r="BE714"/>
  <c r="BE746"/>
  <c r="BE818"/>
  <c r="BE879"/>
  <c r="BE962"/>
  <c r="BE1017"/>
  <c r="BE1019"/>
  <c r="BE1033"/>
  <c r="BE1055"/>
  <c r="BE1076"/>
  <c r="BE1091"/>
  <c r="BE1234"/>
  <c r="BE1238"/>
  <c r="BE1310"/>
  <c r="BE1368"/>
  <c r="BE1398"/>
  <c r="BE1412"/>
  <c r="BE1504"/>
  <c r="BE1528"/>
  <c r="BE1564"/>
  <c r="BE1594"/>
  <c r="BE1636"/>
  <c r="BE1763"/>
  <c r="BE1786"/>
  <c r="BE1825"/>
  <c r="BE1881"/>
  <c r="BE1902"/>
  <c r="BE1945"/>
  <c r="BE2010"/>
  <c r="BE2151"/>
  <c r="BE2190"/>
  <c r="BE2334"/>
  <c r="BE2428"/>
  <c r="BE2456"/>
  <c r="BE2520"/>
  <c r="BE2599"/>
  <c r="BE2727"/>
  <c r="BE2747"/>
  <c r="BE2958"/>
  <c r="BE3004"/>
  <c r="BE3016"/>
  <c r="BE3059"/>
  <c r="BE3123"/>
  <c r="BE3155"/>
  <c r="BE3185"/>
  <c r="BE3248"/>
  <c r="BE3280"/>
  <c r="BE3286"/>
  <c r="BE3316"/>
  <c r="BE3357"/>
  <c r="BE3370"/>
  <c r="BE3408"/>
  <c r="BE3496"/>
  <c r="BE3540"/>
  <c r="BE3568"/>
  <c r="BE3574"/>
  <c r="J36"/>
  <c i="1" r="AW96"/>
  <c i="2" r="F37"/>
  <c i="1" r="BB96"/>
  <c i="2" r="F38"/>
  <c i="1" r="BC96"/>
  <c i="3" r="J36"/>
  <c i="1" r="AW97"/>
  <c i="3" r="F36"/>
  <c i="1" r="BA97"/>
  <c i="4" r="F39"/>
  <c i="1" r="BD98"/>
  <c i="4" r="F37"/>
  <c i="1" r="BB98"/>
  <c i="5" r="J36"/>
  <c i="1" r="AW99"/>
  <c i="6" r="F41"/>
  <c i="1" r="BD101"/>
  <c i="6" r="F39"/>
  <c i="1" r="BB101"/>
  <c i="8" r="J36"/>
  <c i="1" r="AW103"/>
  <c i="8" r="F39"/>
  <c i="1" r="BD103"/>
  <c i="10" r="J36"/>
  <c i="1" r="AW105"/>
  <c i="10" r="F36"/>
  <c i="1" r="BA105"/>
  <c i="10" r="F37"/>
  <c i="1" r="BB105"/>
  <c i="11" r="J36"/>
  <c i="1" r="AW106"/>
  <c i="12" r="J38"/>
  <c i="1" r="AW108"/>
  <c i="11" r="J32"/>
  <c i="12" r="F38"/>
  <c i="1" r="BA108"/>
  <c i="12" r="F40"/>
  <c i="1" r="BC108"/>
  <c i="12" r="F41"/>
  <c i="1" r="BD108"/>
  <c i="13" r="J38"/>
  <c i="1" r="AW109"/>
  <c i="13" r="F39"/>
  <c i="1" r="BB109"/>
  <c i="14" r="F40"/>
  <c i="1" r="BC110"/>
  <c i="15" r="F40"/>
  <c i="1" r="BC111"/>
  <c i="15" r="F39"/>
  <c i="1" r="BB111"/>
  <c i="16" r="F39"/>
  <c i="1" r="BB112"/>
  <c i="16" r="J38"/>
  <c i="1" r="AW112"/>
  <c i="17" r="J36"/>
  <c i="1" r="AW114"/>
  <c i="17" r="F37"/>
  <c i="1" r="BB114"/>
  <c r="BB113"/>
  <c r="AX113"/>
  <c i="18" r="F38"/>
  <c i="1" r="BC116"/>
  <c i="19" r="F36"/>
  <c i="1" r="BA117"/>
  <c i="20" r="F36"/>
  <c i="1" r="BA119"/>
  <c r="BA118"/>
  <c r="AW118"/>
  <c i="20" r="F39"/>
  <c i="1" r="BD119"/>
  <c r="BD118"/>
  <c i="21" r="F38"/>
  <c i="1" r="BC121"/>
  <c r="BC120"/>
  <c r="AY120"/>
  <c r="AU120"/>
  <c i="2" r="F39"/>
  <c i="1" r="BD96"/>
  <c i="3" r="F37"/>
  <c i="1" r="BB97"/>
  <c i="4" r="F36"/>
  <c i="1" r="BA98"/>
  <c i="5" r="F37"/>
  <c i="1" r="BB99"/>
  <c i="5" r="F39"/>
  <c i="1" r="BD99"/>
  <c i="6" r="J38"/>
  <c i="1" r="AW101"/>
  <c i="6" r="F40"/>
  <c i="1" r="BC101"/>
  <c i="8" r="F36"/>
  <c i="1" r="BA103"/>
  <c i="9" r="F36"/>
  <c i="1" r="BA104"/>
  <c i="9" r="F39"/>
  <c i="1" r="BD104"/>
  <c i="9" r="J36"/>
  <c i="1" r="AW104"/>
  <c i="9" r="F38"/>
  <c i="1" r="BC104"/>
  <c i="10" r="F39"/>
  <c i="1" r="BD105"/>
  <c i="11" r="F36"/>
  <c i="1" r="BA106"/>
  <c i="11" r="F38"/>
  <c i="1" r="BC106"/>
  <c i="12" r="F39"/>
  <c i="1" r="BB108"/>
  <c i="13" r="F41"/>
  <c i="1" r="BD109"/>
  <c i="13" r="F40"/>
  <c i="1" r="BC109"/>
  <c i="14" r="J38"/>
  <c i="1" r="AW110"/>
  <c i="15" r="F38"/>
  <c i="1" r="BA111"/>
  <c i="16" r="F38"/>
  <c i="1" r="BA112"/>
  <c i="16" r="F40"/>
  <c i="1" r="BC112"/>
  <c i="17" r="F38"/>
  <c i="1" r="BC114"/>
  <c r="BC113"/>
  <c r="AY113"/>
  <c i="17" r="F39"/>
  <c i="1" r="BD114"/>
  <c r="BD113"/>
  <c i="18" r="F37"/>
  <c i="1" r="BB116"/>
  <c i="19" r="F37"/>
  <c i="1" r="BB117"/>
  <c i="19" r="F38"/>
  <c i="1" r="BC117"/>
  <c i="20" r="J36"/>
  <c i="1" r="AW119"/>
  <c i="20" r="F38"/>
  <c i="1" r="BC119"/>
  <c r="BC118"/>
  <c r="AY118"/>
  <c i="13" r="J34"/>
  <c i="2" r="F36"/>
  <c i="1" r="BA96"/>
  <c r="AS95"/>
  <c r="AS94"/>
  <c i="3" r="F39"/>
  <c i="1" r="BD97"/>
  <c i="3" r="F38"/>
  <c i="1" r="BC97"/>
  <c i="4" r="F38"/>
  <c i="1" r="BC98"/>
  <c i="4" r="J36"/>
  <c i="1" r="AW98"/>
  <c i="5" r="F38"/>
  <c i="1" r="BC99"/>
  <c i="5" r="F36"/>
  <c i="1" r="BA99"/>
  <c i="6" r="F38"/>
  <c i="1" r="BA101"/>
  <c i="7" r="F41"/>
  <c i="1" r="BD102"/>
  <c i="7" r="F40"/>
  <c i="1" r="BC102"/>
  <c i="7" r="F38"/>
  <c i="1" r="BA102"/>
  <c i="7" r="F39"/>
  <c i="1" r="BB102"/>
  <c i="7" r="J38"/>
  <c i="1" r="AW102"/>
  <c i="8" r="F37"/>
  <c i="1" r="BB103"/>
  <c i="8" r="F38"/>
  <c i="1" r="BC103"/>
  <c i="9" r="F37"/>
  <c i="1" r="BB104"/>
  <c i="10" r="F38"/>
  <c i="1" r="BC105"/>
  <c i="11" r="F37"/>
  <c i="1" r="BB106"/>
  <c i="11" r="F39"/>
  <c i="1" r="BD106"/>
  <c i="13" r="F38"/>
  <c i="1" r="BA109"/>
  <c i="14" r="F41"/>
  <c i="1" r="BD110"/>
  <c i="14" r="F38"/>
  <c i="1" r="BA110"/>
  <c i="14" r="F39"/>
  <c i="1" r="BB110"/>
  <c i="15" r="J38"/>
  <c i="1" r="AW111"/>
  <c i="15" r="F41"/>
  <c i="1" r="BD111"/>
  <c i="16" r="F41"/>
  <c i="1" r="BD112"/>
  <c i="17" r="F36"/>
  <c i="1" r="BA114"/>
  <c r="BA113"/>
  <c r="AW113"/>
  <c i="18" r="F36"/>
  <c i="1" r="BA116"/>
  <c i="18" r="J36"/>
  <c i="1" r="AW116"/>
  <c i="18" r="F39"/>
  <c i="1" r="BD116"/>
  <c i="19" r="J36"/>
  <c i="1" r="AW117"/>
  <c i="19" r="F39"/>
  <c i="1" r="BD117"/>
  <c i="20" r="F37"/>
  <c i="1" r="BB119"/>
  <c r="BB118"/>
  <c r="AX118"/>
  <c i="21" r="F36"/>
  <c i="1" r="BA121"/>
  <c r="BA120"/>
  <c r="AW120"/>
  <c i="21" r="J36"/>
  <c i="1" r="AW121"/>
  <c i="21" r="F39"/>
  <c i="1" r="BD121"/>
  <c r="BD120"/>
  <c i="21" r="F37"/>
  <c i="1" r="BB121"/>
  <c r="BB120"/>
  <c r="AX120"/>
  <c i="17" l="1" r="BK455"/>
  <c r="J455"/>
  <c r="J108"/>
  <c i="4" r="T135"/>
  <c i="6" r="BK144"/>
  <c i="18" r="P134"/>
  <c r="P133"/>
  <c r="P132"/>
  <c i="1" r="AU116"/>
  <c i="18" r="BK133"/>
  <c r="BK132"/>
  <c r="J132"/>
  <c i="11" r="R125"/>
  <c i="5" r="R152"/>
  <c r="R135"/>
  <c i="20" r="P129"/>
  <c r="P128"/>
  <c i="1" r="AU119"/>
  <c i="4" r="R230"/>
  <c i="2" r="T2280"/>
  <c i="9" r="P135"/>
  <c r="P134"/>
  <c i="1" r="AU104"/>
  <c i="2" r="P2280"/>
  <c i="18" r="R134"/>
  <c r="R133"/>
  <c r="R132"/>
  <c i="6" r="P144"/>
  <c r="P143"/>
  <c i="1" r="AU101"/>
  <c i="2" r="R156"/>
  <c i="12" r="R126"/>
  <c i="4" r="R135"/>
  <c r="R134"/>
  <c i="2" r="P156"/>
  <c r="P155"/>
  <c i="1" r="AU96"/>
  <c i="3" r="T132"/>
  <c r="T131"/>
  <c i="11" r="P125"/>
  <c i="1" r="AU106"/>
  <c i="14" r="T126"/>
  <c i="9" r="R135"/>
  <c r="R134"/>
  <c i="3" r="R165"/>
  <c r="R131"/>
  <c i="15" r="BK126"/>
  <c r="J126"/>
  <c r="J100"/>
  <c i="12" r="T126"/>
  <c i="5" r="P152"/>
  <c r="P135"/>
  <c i="1" r="AU99"/>
  <c i="8" r="P126"/>
  <c i="1" r="AU103"/>
  <c i="4" r="T230"/>
  <c i="18" r="T134"/>
  <c r="T133"/>
  <c r="T132"/>
  <c i="8" r="R126"/>
  <c i="13" r="R127"/>
  <c i="17" r="R133"/>
  <c r="R132"/>
  <c i="6" r="R144"/>
  <c r="R143"/>
  <c i="5" r="T152"/>
  <c r="T135"/>
  <c i="17" r="P133"/>
  <c r="P132"/>
  <c i="1" r="AU114"/>
  <c i="4" r="P230"/>
  <c i="10" r="R123"/>
  <c i="19" r="R129"/>
  <c r="R128"/>
  <c i="4" r="P135"/>
  <c r="P134"/>
  <c i="1" r="AU98"/>
  <c i="13" r="P127"/>
  <c i="1" r="AU109"/>
  <c i="10" r="T123"/>
  <c i="2" r="T156"/>
  <c r="T155"/>
  <c r="R2280"/>
  <c i="14" r="BK126"/>
  <c r="J126"/>
  <c r="J100"/>
  <c i="2" r="BK2280"/>
  <c r="J2280"/>
  <c r="J114"/>
  <c i="9" r="T135"/>
  <c r="T134"/>
  <c i="3" r="P165"/>
  <c r="P131"/>
  <c i="1" r="AU97"/>
  <c i="9" r="BK172"/>
  <c r="J172"/>
  <c r="J106"/>
  <c i="19" r="P129"/>
  <c r="P128"/>
  <c i="1" r="AU117"/>
  <c i="11" r="T125"/>
  <c i="15" r="T126"/>
  <c i="6" r="T144"/>
  <c r="T143"/>
  <c i="1" r="AG109"/>
  <c i="2" r="BK4324"/>
  <c r="J4324"/>
  <c r="J132"/>
  <c i="9" r="BK206"/>
  <c r="J206"/>
  <c r="J111"/>
  <c i="12" r="BK126"/>
  <c r="J126"/>
  <c i="5" r="BK136"/>
  <c r="J136"/>
  <c r="J99"/>
  <c i="6" r="BK259"/>
  <c r="J259"/>
  <c r="J111"/>
  <c i="3" r="BK257"/>
  <c r="J257"/>
  <c r="J108"/>
  <c i="5" r="BK376"/>
  <c r="J376"/>
  <c r="J112"/>
  <c i="21" r="BK124"/>
  <c r="J124"/>
  <c r="J99"/>
  <c i="20" r="BK128"/>
  <c r="J128"/>
  <c i="19" r="BK128"/>
  <c r="J128"/>
  <c i="17" r="BK132"/>
  <c r="J132"/>
  <c r="J98"/>
  <c i="16" r="BK126"/>
  <c r="J126"/>
  <c r="J100"/>
  <c i="1" r="AG106"/>
  <c i="11" r="J98"/>
  <c i="9" r="BK134"/>
  <c r="J134"/>
  <c r="J98"/>
  <c i="5" r="J152"/>
  <c r="J103"/>
  <c i="4" r="J135"/>
  <c r="J99"/>
  <c i="3" r="BK131"/>
  <c r="J131"/>
  <c r="J98"/>
  <c i="18" r="J32"/>
  <c i="1" r="AG116"/>
  <c r="AU107"/>
  <c i="4" r="F35"/>
  <c i="1" r="AZ98"/>
  <c i="8" r="J32"/>
  <c i="1" r="AG103"/>
  <c i="10" r="F35"/>
  <c i="1" r="AZ105"/>
  <c i="12" r="J37"/>
  <c i="1" r="AV108"/>
  <c r="AT108"/>
  <c i="13" r="J37"/>
  <c i="1" r="AV109"/>
  <c r="AT109"/>
  <c r="AN109"/>
  <c i="18" r="J35"/>
  <c i="1" r="AV116"/>
  <c r="AT116"/>
  <c r="AN116"/>
  <c i="19" r="J32"/>
  <c i="1" r="AG117"/>
  <c r="AG115"/>
  <c i="20" r="J35"/>
  <c i="1" r="AV119"/>
  <c r="AT119"/>
  <c r="AU118"/>
  <c i="12" r="J34"/>
  <c i="1" r="AG108"/>
  <c i="5" r="J35"/>
  <c i="1" r="AV99"/>
  <c r="AT99"/>
  <c r="BB100"/>
  <c r="AX100"/>
  <c r="BC100"/>
  <c r="AY100"/>
  <c r="BA100"/>
  <c r="AW100"/>
  <c i="7" r="J37"/>
  <c i="1" r="AV102"/>
  <c r="AT102"/>
  <c i="8" r="F35"/>
  <c i="1" r="AZ103"/>
  <c i="15" r="J37"/>
  <c i="1" r="AV111"/>
  <c r="AT111"/>
  <c r="BC107"/>
  <c r="AY107"/>
  <c r="BB107"/>
  <c r="AX107"/>
  <c r="BA115"/>
  <c r="AW115"/>
  <c r="BC115"/>
  <c r="AY115"/>
  <c i="19" r="J35"/>
  <c i="1" r="AV117"/>
  <c r="AT117"/>
  <c i="21" r="J35"/>
  <c i="1" r="AV121"/>
  <c r="AT121"/>
  <c i="3" r="J35"/>
  <c i="1" r="AV97"/>
  <c r="AT97"/>
  <c i="6" r="J37"/>
  <c i="1" r="AV101"/>
  <c r="AT101"/>
  <c i="10" r="J35"/>
  <c i="1" r="AV105"/>
  <c r="AT105"/>
  <c i="12" r="F37"/>
  <c i="1" r="AZ108"/>
  <c i="13" r="F37"/>
  <c i="1" r="AZ109"/>
  <c i="17" r="F35"/>
  <c i="1" r="AZ114"/>
  <c r="AZ113"/>
  <c r="AV113"/>
  <c r="AT113"/>
  <c i="4" r="J32"/>
  <c i="1" r="AG98"/>
  <c i="5" r="F35"/>
  <c i="1" r="AZ99"/>
  <c r="BD100"/>
  <c i="7" r="F37"/>
  <c i="1" r="AZ102"/>
  <c i="7" r="J34"/>
  <c i="1" r="AG102"/>
  <c i="8" r="J35"/>
  <c i="1" r="AV103"/>
  <c r="AT103"/>
  <c i="15" r="F37"/>
  <c i="1" r="AZ111"/>
  <c r="BA107"/>
  <c r="AW107"/>
  <c i="18" r="F35"/>
  <c i="1" r="AZ116"/>
  <c i="20" r="F35"/>
  <c i="1" r="AZ119"/>
  <c r="AZ118"/>
  <c r="AV118"/>
  <c r="AT118"/>
  <c r="AU100"/>
  <c i="4" r="J35"/>
  <c i="1" r="AV98"/>
  <c r="AT98"/>
  <c i="9" r="J35"/>
  <c i="1" r="AV104"/>
  <c r="AT104"/>
  <c i="11" r="F35"/>
  <c i="1" r="AZ106"/>
  <c i="14" r="J37"/>
  <c i="1" r="AV110"/>
  <c r="AT110"/>
  <c i="16" r="J37"/>
  <c i="1" r="AV112"/>
  <c r="AT112"/>
  <c i="17" r="J35"/>
  <c i="1" r="AV114"/>
  <c r="AT114"/>
  <c i="2" r="J35"/>
  <c i="1" r="AV96"/>
  <c r="AT96"/>
  <c r="AU113"/>
  <c i="2" r="F35"/>
  <c i="1" r="AZ96"/>
  <c i="3" r="F35"/>
  <c i="1" r="AZ97"/>
  <c i="6" r="F37"/>
  <c i="1" r="AZ101"/>
  <c i="9" r="F35"/>
  <c i="1" r="AZ104"/>
  <c i="10" r="J32"/>
  <c i="1" r="AG105"/>
  <c i="11" r="J35"/>
  <c i="1" r="AV106"/>
  <c r="AT106"/>
  <c r="AN106"/>
  <c i="14" r="F37"/>
  <c i="1" r="AZ110"/>
  <c i="16" r="F37"/>
  <c i="1" r="AZ112"/>
  <c r="BD107"/>
  <c r="BD115"/>
  <c r="BB115"/>
  <c r="AX115"/>
  <c i="19" r="F35"/>
  <c i="1" r="AZ117"/>
  <c i="20" r="J32"/>
  <c i="1" r="AG119"/>
  <c r="AG118"/>
  <c i="21" r="F35"/>
  <c i="1" r="AZ121"/>
  <c r="AZ120"/>
  <c r="AV120"/>
  <c r="AT120"/>
  <c i="2" l="1" r="R155"/>
  <c i="6" r="BK143"/>
  <c r="J143"/>
  <c r="J100"/>
  <c i="4" r="T134"/>
  <c i="18" r="J133"/>
  <c r="J99"/>
  <c i="12" r="J100"/>
  <c i="18" r="J98"/>
  <c i="6" r="J144"/>
  <c r="J101"/>
  <c i="2" r="BK155"/>
  <c r="J155"/>
  <c i="5" r="BK135"/>
  <c r="J135"/>
  <c i="21" r="BK123"/>
  <c r="J123"/>
  <c r="J98"/>
  <c i="1" r="AN118"/>
  <c r="AN119"/>
  <c i="20" r="J98"/>
  <c i="1" r="AN117"/>
  <c i="19" r="J98"/>
  <c i="20" r="J41"/>
  <c i="19" r="J41"/>
  <c i="18" r="J41"/>
  <c i="13" r="J43"/>
  <c i="12" r="J43"/>
  <c i="1" r="AN105"/>
  <c i="11" r="J41"/>
  <c i="10" r="J41"/>
  <c i="1" r="AN103"/>
  <c r="AN102"/>
  <c i="8" r="J41"/>
  <c i="7" r="J43"/>
  <c i="1" r="AN98"/>
  <c i="4" r="J41"/>
  <c i="1" r="AN108"/>
  <c r="AU95"/>
  <c r="AU115"/>
  <c i="15" r="J34"/>
  <c i="1" r="AG111"/>
  <c r="BC95"/>
  <c r="AY95"/>
  <c i="2" r="J32"/>
  <c i="1" r="AG96"/>
  <c r="AZ100"/>
  <c r="AV100"/>
  <c r="AT100"/>
  <c i="16" r="J34"/>
  <c i="1" r="AG112"/>
  <c i="17" r="J32"/>
  <c i="1" r="AG114"/>
  <c r="AG113"/>
  <c r="AN113"/>
  <c i="14" r="J34"/>
  <c i="1" r="AG110"/>
  <c i="9" r="J32"/>
  <c i="1" r="AG104"/>
  <c r="AN104"/>
  <c r="BD95"/>
  <c r="AZ107"/>
  <c r="AV107"/>
  <c r="AT107"/>
  <c r="AZ115"/>
  <c r="AV115"/>
  <c r="AT115"/>
  <c r="AN115"/>
  <c i="5" r="J32"/>
  <c i="1" r="AG99"/>
  <c i="3" r="J32"/>
  <c i="1" r="AG97"/>
  <c r="BB95"/>
  <c r="AX95"/>
  <c r="BA95"/>
  <c r="AW95"/>
  <c i="15" l="1" r="J43"/>
  <c i="2" r="J41"/>
  <c i="14" r="J43"/>
  <c i="5" r="J41"/>
  <c i="2" r="J98"/>
  <c i="5" r="J98"/>
  <c i="17" r="J41"/>
  <c i="1" r="AN114"/>
  <c i="16" r="J43"/>
  <c i="1" r="AN112"/>
  <c i="9" r="J41"/>
  <c i="3" r="J41"/>
  <c i="1" r="AN97"/>
  <c r="AN99"/>
  <c r="AN111"/>
  <c r="AN110"/>
  <c r="AN96"/>
  <c r="AU94"/>
  <c r="AG107"/>
  <c r="BD94"/>
  <c r="W33"/>
  <c i="21" r="J32"/>
  <c i="1" r="AG121"/>
  <c r="AG120"/>
  <c r="BC94"/>
  <c r="AY94"/>
  <c r="BA94"/>
  <c r="AW94"/>
  <c r="AK30"/>
  <c i="6" r="J34"/>
  <c i="1" r="AG101"/>
  <c r="AZ95"/>
  <c r="AV95"/>
  <c r="AT95"/>
  <c r="BB94"/>
  <c r="W31"/>
  <c l="1" r="AN107"/>
  <c i="21" r="J41"/>
  <c i="6" r="J43"/>
  <c i="1" r="AN121"/>
  <c r="AN101"/>
  <c r="AG100"/>
  <c r="AN120"/>
  <c r="AN100"/>
  <c r="AX94"/>
  <c r="W32"/>
  <c r="AZ94"/>
  <c r="W29"/>
  <c r="W30"/>
  <c l="1" r="AG95"/>
  <c r="AG94"/>
  <c r="AK26"/>
  <c r="AV94"/>
  <c r="AK29"/>
  <c r="AK35"/>
  <c l="1" r="AN95"/>
  <c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<sst xmlns="http://schemas.openxmlformats.org/spreadsheetml/2006/main">
  <si>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</si>
  <si>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</si>
  <si>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</si>
  <si>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</si>
  <si>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</si>
  <si>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{8cbe66b0-1793-42d7-9998-321b99f5a82e}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</si>
  <si>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</si>
  <si>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</si>
  <si>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</si>
  <si>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</si>
  <si>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</si>
  <si>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</si>
  <si>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</si>
  <si>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</si>
  <si>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2023_55-O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</si>
  <si>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</si>
  <si>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</si>
  <si>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TŘEBOVSKO-ORLICKÝ PODNIKATELSKÝ INKUBÁTOR (TO-PINK)</t>
  </si>
  <si>
    <t>KSO:</t>
  </si>
  <si>
    <t>CC-CZ:</t>
  </si>
  <si>
    <t>Místo:</t>
  </si>
  <si>
    <t xml:space="preserve"> </t>
  </si>
  <si>
    <t>Datum:</t>
  </si>
  <si>
    <t>26. 5. 2025</t>
  </si>
  <si>
    <t>Zadavatel:</t>
  </si>
  <si>
    <t>IČ:</t>
  </si>
  <si>
    <t>DIČ:</t>
  </si>
  <si>
    <t>Uchazeč:</t>
  </si>
  <si>
    <t>Vyplň údaj</t>
  </si>
  <si>
    <t>Projektant: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</si>
  <si>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</si>
  <si>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</si>
  <si>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</si>
  <si>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</si>
  <si>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</si>
  <si>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</si>
  <si>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</si>
  <si>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</si>
  <si>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</si>
  <si>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</si>
  <si>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</si>
  <si>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</si>
  <si>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</si>
  <si>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</si>
  <si>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</si>
  <si>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</si>
  <si>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</si>
  <si>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</si>
  <si>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</si>
  <si>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</si>
  <si>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</si>
  <si>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</si>
  <si>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</si>
  <si>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</si>
  <si>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</si>
  <si>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</si>
  <si>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</si>
  <si>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</si>
  <si>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</si>
  <si>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</si>
  <si>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</si>
  <si>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</si>
  <si>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</si>
  <si>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</si>
  <si>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</si>
  <si>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</si>
  <si>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</si>
  <si>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</si>
  <si>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</si>
  <si>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</si>
  <si>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</si>
  <si>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</si>
  <si>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</si>
  <si>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</si>
  <si>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</si>
  <si>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</si>
  <si>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</si>
  <si>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SO 01</t>
  </si>
  <si>
    <t>Hala TO-PINK</t>
  </si>
  <si>
    <t>STA</t>
  </si>
  <si>
    <t>1</t>
  </si>
  <si>
    <t>{780bd7b0-66b6-4989-aa92-ff186661b9ff}</t>
  </si>
  <si>
    <t>2</t>
  </si>
  <si>
    <t>/</t>
  </si>
  <si>
    <t>D1.1_a</t>
  </si>
  <si>
    <t>hala - ASŘ</t>
  </si>
  <si>
    <t>Soupis</t>
  </si>
  <si>
    <t>{bffe960f-59f5-45a2-865a-9f95eaa0951c}</t>
  </si>
  <si>
    <t>D1.1_b</t>
  </si>
  <si>
    <t>přístřešek odpadového hospodářství - ASŘ</t>
  </si>
  <si>
    <t>{1c3768a0-68a2-48d4-9ee9-af80e666801b}</t>
  </si>
  <si>
    <t>D1.4.1</t>
  </si>
  <si>
    <t>zdravotně technické instalace</t>
  </si>
  <si>
    <t>{1c57fccb-47f0-4e91-b62b-5e8db9ae9e09}</t>
  </si>
  <si>
    <t>D1.4.2</t>
  </si>
  <si>
    <t>zařízení pro vytápění staveb</t>
  </si>
  <si>
    <t>{b951001b-62a0-41ff-8152-816a83f5ca10}</t>
  </si>
  <si>
    <t>D1.4.3</t>
  </si>
  <si>
    <t>zařízení silnoproudé elektrotechniky</t>
  </si>
  <si>
    <t>{e6cd6d69-d567-49eb-8b4b-09a6688cb1d4}</t>
  </si>
  <si>
    <t>D1.4.3_1</t>
  </si>
  <si>
    <t>Silnoproud - elektroinstalace</t>
  </si>
  <si>
    <t>3</t>
  </si>
  <si>
    <t>{114852c4-7ae7-4f48-8cf8-98efeb6be522}</t>
  </si>
  <si>
    <t>D1.4.3_2</t>
  </si>
  <si>
    <t>Silnoproud - uzemnění a bleskosvod</t>
  </si>
  <si>
    <t>{cb91b56a-1fc4-4a64-9bba-f513dc6b2ff1}</t>
  </si>
  <si>
    <t>D1.4.4</t>
  </si>
  <si>
    <t>vzduchotechnika</t>
  </si>
  <si>
    <t>{85b50838-70b0-4a47-bae9-3202ff89cf3b}</t>
  </si>
  <si>
    <t>D1.4.5</t>
  </si>
  <si>
    <t>plynová zařízení</t>
  </si>
  <si>
    <t>{d777d355-c011-40fd-9ff5-9a1c162129f3}</t>
  </si>
  <si>
    <t>D1.4.6</t>
  </si>
  <si>
    <t>slaboproudé rozvody</t>
  </si>
  <si>
    <t>{29798df2-1a57-47a2-a5aa-6ce3fb402f86}</t>
  </si>
  <si>
    <t>D1.4.7</t>
  </si>
  <si>
    <t>měření a regulace</t>
  </si>
  <si>
    <t>{e43769d4-763f-4274-a96d-6fb7d694c823}</t>
  </si>
  <si>
    <t>D1.4.8</t>
  </si>
  <si>
    <t>rozvody stlačeného vzduchu</t>
  </si>
  <si>
    <t>{c4fd22d0-1a8a-4b2b-82c0-fb1e5cad80e2}</t>
  </si>
  <si>
    <t>D1.4.8_1</t>
  </si>
  <si>
    <t>strojní technologie</t>
  </si>
  <si>
    <t>{8f6cfa74-0600-44bf-ad90-cf63cfca22f6}</t>
  </si>
  <si>
    <t>D1.4.8_2</t>
  </si>
  <si>
    <t>rozvod stlačeného vzduchu</t>
  </si>
  <si>
    <t>{74eb6674-4ee3-40b7-b6be-164aa3aa903e}</t>
  </si>
  <si>
    <t>D1.4.8_3</t>
  </si>
  <si>
    <t>{af5d7384-0666-4227-8f86-024cb6ca0ed6}</t>
  </si>
  <si>
    <t>D1.4.8_4</t>
  </si>
  <si>
    <t>potrubí pro odvod kondenzátu</t>
  </si>
  <si>
    <t>{0533c5b6-8b86-4cf7-9af4-ac57f7fb2522}</t>
  </si>
  <si>
    <t>D1.4.8_5</t>
  </si>
  <si>
    <t>stl. vzduch - elektroinstalace - MaR</t>
  </si>
  <si>
    <t>{db3a276e-65f3-4218-aa63-db6f4653f251}</t>
  </si>
  <si>
    <t>SO 02</t>
  </si>
  <si>
    <t>Komunikace a zpevněné plochy</t>
  </si>
  <si>
    <t>{ddaa1471-35e9-44d5-ad8b-e34f28d64d40}</t>
  </si>
  <si>
    <t>02.01</t>
  </si>
  <si>
    <t>komunikace a zpevněné plochy</t>
  </si>
  <si>
    <t>{e1b76ca8-3946-4a63-ac5b-8efe2ef4fd7e}</t>
  </si>
  <si>
    <t>SO 03</t>
  </si>
  <si>
    <t>Sadové úpravy a parková architektura</t>
  </si>
  <si>
    <t>{3c30a3bf-a896-4072-aa81-d067cb47b784}</t>
  </si>
  <si>
    <t>03.01</t>
  </si>
  <si>
    <t>realizace</t>
  </si>
  <si>
    <t>{89c9d38b-3ca4-4cae-8fb2-b3763f4baef8}</t>
  </si>
  <si>
    <t>03.02</t>
  </si>
  <si>
    <t>navazující 2 letá péče</t>
  </si>
  <si>
    <t>{f289cc42-ba5d-4c9f-962d-cb0a23797b60}</t>
  </si>
  <si>
    <t>SO 04</t>
  </si>
  <si>
    <t>Inženýrské objekty</t>
  </si>
  <si>
    <t>{9d5d7183-af10-4177-9b2e-011ff31f252c}</t>
  </si>
  <si>
    <t>IO 03</t>
  </si>
  <si>
    <t>dešťová kanalizace areálová</t>
  </si>
  <si>
    <t>{b16d0e8d-fccc-42c5-af23-0a8903b64ae4}</t>
  </si>
  <si>
    <t>VoN</t>
  </si>
  <si>
    <t>Vedlejší a ostatní náklady</t>
  </si>
  <si>
    <t>{8d7c1abf-3dda-443d-a9d7-27fe38052343}</t>
  </si>
  <si>
    <t>01</t>
  </si>
  <si>
    <t>vedlejší a ostatní náklady</t>
  </si>
  <si>
    <t>{ea670463-6783-4da4-80a8-60e7c156fa9e}</t>
  </si>
  <si>
    <t>KRYCÍ LIST SOUPISU PRACÍ</t>
  </si>
  <si>
    <t>Objekt:</t>
  </si>
  <si>
    <t>SO 01 - Hala TO-PINK</t>
  </si>
  <si>
    <t>Soupis:</t>
  </si>
  <si>
    <t>D1.1_a - hala - ASŘ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</si>
  <si>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</si>
  <si>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</si>
  <si>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</si>
  <si>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</si>
  <si>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</si>
  <si>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</si>
  <si>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</si>
  <si>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</si>
  <si>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</si>
  <si>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</si>
  <si>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</si>
  <si>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61 - Úprava povrchů vnitřních</t>
  </si>
  <si>
    <t xml:space="preserve">    62 - Úprava povrchů vnějších</t>
  </si>
  <si>
    <t xml:space="preserve">    63 - Podlahy a podlahové konstrukce</t>
  </si>
  <si>
    <t xml:space="preserve">    9 - Ostatní konstrukce a práce, bourání</t>
  </si>
  <si>
    <t xml:space="preserve">    94 - Lešení a stavební výtahy</t>
  </si>
  <si>
    <t xml:space="preserve">    95 - Různé dokončovací konstrukce a práce pozemních staveb</t>
  </si>
  <si>
    <t xml:space="preserve">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</si>
  <si>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</si>
  <si>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</si>
  <si>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</si>
  <si>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</si>
  <si>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</si>
  <si>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</si>
  <si>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</si>
  <si>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</si>
  <si>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</si>
  <si>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</si>
  <si>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</si>
  <si>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</si>
  <si>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</si>
  <si>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</si>
  <si>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782 - Dokončovací práce - obklady z kamene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</si>
  <si>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</si>
  <si>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</si>
  <si>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úpravy, stínící technika</t>
  </si>
  <si>
    <t xml:space="preserve">    787 - Dokončovací práce - zasklívání</t>
  </si>
  <si>
    <t xml:space="preserve">    OST - Ostatní</t>
  </si>
  <si>
    <t>VRN - Vedlejší rozpočtové náklady</t>
  </si>
  <si>
    <t xml:space="preserve">    VRN1 - Průzkumné, geodetické a projektové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</si>
  <si>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</si>
  <si>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</si>
  <si>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</si>
  <si>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</si>
  <si>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</si>
  <si>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</si>
  <si>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</si>
  <si>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</si>
  <si>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</si>
  <si>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</si>
  <si>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</si>
  <si>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</si>
  <si>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</si>
  <si>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</si>
  <si>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</si>
  <si>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</si>
  <si>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</si>
  <si>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</si>
  <si>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132212131</t>
  </si>
  <si>
    <t>Hloubení nezapažených rýh šířky do 800 mm ručně s urovnáním dna do předepsaného profilu a spádu v hornině třídy těžitelnosti I skupiny 3 soudržných</t>
  </si>
  <si>
    <t>m3</t>
  </si>
  <si>
    <t>CS ÚRS 2025 02</t>
  </si>
  <si>
    <t>4</t>
  </si>
  <si>
    <t>310049532</t>
  </si>
  <si>
    <t>VV</t>
  </si>
  <si>
    <t>"základ. pasy pro portál před vchodem - 90% strojně, 10% ruční dočištění" (2*((1,6*0,75)*0,95+(0,4*0,75)*0,1))*0,1</t>
  </si>
  <si>
    <t>132251101</t>
  </si>
  <si>
    <t>Hloubení nezapažených rýh šířky do 800 mm strojně s urovnáním dna do předepsaného profilu a spádu v hornině třídy těžitelnosti I skupiny 3 do 20 m3</t>
  </si>
  <si>
    <t>1233565288</t>
  </si>
  <si>
    <t>"základ. pasy pro portál před vchodem - 90% strojně, 10% ruční dočištění" (2*((1,6*0,75)*0,95+(0,4*0,75)*0,1))*0,9</t>
  </si>
  <si>
    <t>139711111</t>
  </si>
  <si>
    <t>Vykopávka v uzavřených prostorech ručně v hornině třídy těžitelnosti I skupiny 1 až 3</t>
  </si>
  <si>
    <t>1430635230</t>
  </si>
  <si>
    <t>"podlaha ve zděné části budovy" (138,65+136,9)*0,1</t>
  </si>
  <si>
    <t>------</t>
  </si>
  <si>
    <t>"pro patky uvnitř zděné části objektu" 4*((2,65*0,95)*0,65)+6*(0,5*0,3*0,8)</t>
  </si>
  <si>
    <t>"základ. pasy pod schody a pod novou zeď uvnitř zděné části objektu" 2*((1,0*1,0)*0,65)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</si>
  <si>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</si>
  <si>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</si>
  <si>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</si>
  <si>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-1704546699</t>
  </si>
  <si>
    <t>5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</si>
  <si>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</si>
  <si>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</si>
  <si>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676287301</t>
  </si>
  <si>
    <t>6</t>
  </si>
  <si>
    <t>162751113</t>
  </si>
  <si>
    <t>Vodorovné přemístění výkopku nebo sypaniny po suchu na obvyklém dopravním prostředku, bez naložení výkopku, avšak se složením bez rozhrnutí z horniny třídy těžitelnosti I skupiny 1 až 3 na vzdálenost přes 5 000 do 6 000 m</t>
  </si>
  <si>
    <t>-2121342995</t>
  </si>
  <si>
    <t>36,121+(0,234+2,106)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</si>
  <si>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</si>
  <si>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</si>
  <si>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</si>
  <si>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-1131115779</t>
  </si>
  <si>
    <t>8</t>
  </si>
  <si>
    <t>171201221</t>
  </si>
  <si>
    <t>Poplatek za uložení stavebního odpadu na skládce (skládkovné) zeminy a kamení zatříděného do Katalogu odpadů pod kódem 17 05 04</t>
  </si>
  <si>
    <t>t</t>
  </si>
  <si>
    <t>-175153609</t>
  </si>
  <si>
    <t>(27,555*2,0)*0,3</t>
  </si>
  <si>
    <t>(2,34*1,8)*0,3</t>
  </si>
  <si>
    <t>9</t>
  </si>
  <si>
    <t>171201231</t>
  </si>
  <si>
    <t>Poplatek za uložení stavebního odpadu na recyklační skládce (skládkovné) zeminy a kamení zatříděného do Katalogu odpadů pod kódem 17 05 04</t>
  </si>
  <si>
    <t>1198632615</t>
  </si>
  <si>
    <t>(27,555*2,0)*0,7</t>
  </si>
  <si>
    <t>(2,34*1,8)*0,7</t>
  </si>
  <si>
    <t>10</t>
  </si>
  <si>
    <t>171251201</t>
  </si>
  <si>
    <t>Uložení sypaniny na skládky nebo meziskládky bez hutnění s upravením uložené sypaniny do předepsaného tvaru</t>
  </si>
  <si>
    <t>-744284254</t>
  </si>
  <si>
    <t>11</t>
  </si>
  <si>
    <t>174111102</t>
  </si>
  <si>
    <t>Zásyp sypaninou z jakékoliv horniny ručně s uložením výkopku ve vrstvách se zhutněním v uzavřených prostorách s urovnáním povrchu zásypu</t>
  </si>
  <si>
    <t>1300270479</t>
  </si>
  <si>
    <t>výkopy pro konstrukce</t>
  </si>
  <si>
    <t>"odpočet objemu konstrukcí" -3,427-(1*((0,71*0,4)*0,65)+1*((0,71*0,425)*0,65))</t>
  </si>
  <si>
    <t>M</t>
  </si>
  <si>
    <t>58344171</t>
  </si>
  <si>
    <t>štěrkodrť frakce 0/32</t>
  </si>
  <si>
    <t>-1861290843</t>
  </si>
  <si>
    <t>4,758*2 'Přepočtené koeficientem množství</t>
  </si>
  <si>
    <t>13</t>
  </si>
  <si>
    <t>181912112</t>
  </si>
  <si>
    <t>Úprava pláně vyrovnáním výškových rozdílů ručně v hornině třídy těžitelnosti I skupiny 3 se zhutněním</t>
  </si>
  <si>
    <t>m2</t>
  </si>
  <si>
    <t>1112260331</t>
  </si>
  <si>
    <t>"podlaha ve zděné části budovy - pod novou desku" 138,65+136,9</t>
  </si>
  <si>
    <t>Zakládání</t>
  </si>
  <si>
    <t>14</t>
  </si>
  <si>
    <t>274313811</t>
  </si>
  <si>
    <t>Základy z betonu prostého pasy betonu kamenem neprokládaného tř. C 25/30</t>
  </si>
  <si>
    <t>19974648</t>
  </si>
  <si>
    <t>"základ. pasy pro portál před vchodem" 2*((1,6*0,75)*0,8+(2,0*0,75)*0,25)</t>
  </si>
  <si>
    <t>"základ. pasy pod schody a pod novou zeď uvnitř zděné části objektu" 1*((0,71*0,4)*0,9)+1*((0,71*0,425)*0,9)</t>
  </si>
  <si>
    <t>3,197*1,035 'Přepočtené koeficientem množství</t>
  </si>
  <si>
    <t>15</t>
  </si>
  <si>
    <t>274351121</t>
  </si>
  <si>
    <t>Bednění základů pasů rovné zřízení</t>
  </si>
  <si>
    <t>711808731</t>
  </si>
  <si>
    <t>"část základ. pasů pro portál před vchodem" 2*((2*1,6+0,75)*0,25+(2*2,0*0,75)*0,25)</t>
  </si>
  <si>
    <t>"základ. pasy pod schody a pod novou zeď uvnitř zděné části objektu" 1*((2*0,71+0,4)*0,9)+1*((2*0,71+0,425)*0,9)</t>
  </si>
  <si>
    <t>16</t>
  </si>
  <si>
    <t>274351122</t>
  </si>
  <si>
    <t>Bednění základů pasů rovné odstranění</t>
  </si>
  <si>
    <t>442483781</t>
  </si>
  <si>
    <t>17</t>
  </si>
  <si>
    <t>274361821</t>
  </si>
  <si>
    <t>Výztuž základů pasů z betonářské oceli 10 505 (R) nebo BSt 500</t>
  </si>
  <si>
    <t>-520477772</t>
  </si>
  <si>
    <t>"základ. pasy pro portál před vchodem - dle statiky 100 kg/m3" (2*((1,6*0,75)*0,8+(2,0*0,75)*0,25))*0,100</t>
  </si>
  <si>
    <t>"základ. pasy pod schody a pod novou zeď uvnitř zděné části objektu - dle statiky 200 kg/m3" (1*((0,71*0,4)*0,9)+1*((0,71*0,425)*0,9))*0,200</t>
  </si>
  <si>
    <t>18</t>
  </si>
  <si>
    <t>275321511</t>
  </si>
  <si>
    <t>Základy z betonu železového (bez výztuže) patky z betonu bez zvláštních nároků na prostředí tř. C 25/30</t>
  </si>
  <si>
    <t>-1865209086</t>
  </si>
  <si>
    <t>"patky uvnitř zděné části objektu" 4*((2,0*0,65)*0,65)+6*(0,0079)</t>
  </si>
  <si>
    <t>19</t>
  </si>
  <si>
    <t>275351121</t>
  </si>
  <si>
    <t>Bednění základů patek zřízení</t>
  </si>
  <si>
    <t>1272494287</t>
  </si>
  <si>
    <t>"patky uvnitř zděné části objektu" 4*((2,0+2*0,65)*0,65)</t>
  </si>
  <si>
    <t>20</t>
  </si>
  <si>
    <t>275351122</t>
  </si>
  <si>
    <t>Bednění základů patek odstranění</t>
  </si>
  <si>
    <t>104758256</t>
  </si>
  <si>
    <t>275361821</t>
  </si>
  <si>
    <t>Výztuž základů patek z betonářské oceli 10 505 (R)</t>
  </si>
  <si>
    <t>-1173093294</t>
  </si>
  <si>
    <t>"dle statiky 250 kg/m3" 3,38*0,250</t>
  </si>
  <si>
    <t>22</t>
  </si>
  <si>
    <t>278231111</t>
  </si>
  <si>
    <t>Podezdívka (základ) cihelná pod ventilátory, čerpadla, ohřívače, motorová zařízení, odstředivky, ždímačky, pračky apod. z jakéhokoliv druhu cihel a malty, s hladkou cementovou omítkou stěn, s potěrem, s vynecháním otvorů pro kotevní železa půdorysné plochy podezdívky do 2 m2</t>
  </si>
  <si>
    <t>1376034923</t>
  </si>
  <si>
    <t>"podezdívka pod sprchy - var. z pórobetonu" 3*((1,25*0,81)*0,1)</t>
  </si>
  <si>
    <t>23</t>
  </si>
  <si>
    <t>631311113</t>
  </si>
  <si>
    <t>Mazanina z betonu prostého bez zvýšených nároků na prostředí tl. přes 50 do 80 mm tř. C 12/15</t>
  </si>
  <si>
    <t>-1979402338</t>
  </si>
  <si>
    <t>"základ. pasy pro portál před vchodem - podkladní beton" 2*((1,6*0,7)*0,05)</t>
  </si>
  <si>
    <t>24</t>
  </si>
  <si>
    <t>977151121</t>
  </si>
  <si>
    <t>Jádrové vrty diamantovými korunkami do stavebních materiálů (železobetonu, betonu, cihel, obkladů, dlažeb, kamene) průměru přes 110 do 120 mm</t>
  </si>
  <si>
    <t>m</t>
  </si>
  <si>
    <t>370425375</t>
  </si>
  <si>
    <t>"patky uvnitř zděné části objektu - dle statiky" 6*0,7</t>
  </si>
  <si>
    <t>25</t>
  </si>
  <si>
    <t>317944321</t>
  </si>
  <si>
    <t>Válcované nosníky dodatečně osazované do připravených otvorů bez zazdění hlav do č. 12</t>
  </si>
  <si>
    <t>1992242030</t>
  </si>
  <si>
    <t>"patky uvnitř zděné části objektu - I 100 do vytvořených otvorů ve stáv. základu" 2*((3*1,75)*8,34*0,001)</t>
  </si>
  <si>
    <t>26</t>
  </si>
  <si>
    <t>985331215</t>
  </si>
  <si>
    <t>Dodatečné vlepování betonářské výztuže včetně vyvrtání a vyčištění otvoru chemickou maltou průměr výztuže 16 mm</t>
  </si>
  <si>
    <t>-896935168</t>
  </si>
  <si>
    <t>"patky uvnitř zděné části objektu" 4*(12*0,2)</t>
  </si>
  <si>
    <t>"základ. pasy pro portál před vchodem" 2*(6*0,2)</t>
  </si>
  <si>
    <t>"základ. pasy pod schody a pod novou zeď uvnitř zděné části objektu" 2*(8*0,2)</t>
  </si>
  <si>
    <t>27</t>
  </si>
  <si>
    <t>13021054</t>
  </si>
  <si>
    <t>tyč ocelová ohýbaná kruhová žebírková jakost B500B (10 505) výztuž do betonu D 10-16mm</t>
  </si>
  <si>
    <t>1273034276</t>
  </si>
  <si>
    <t>P</t>
  </si>
  <si>
    <t>Poznámka k položce:_x000d_
Hmotnost: 0,62 kg/m</t>
  </si>
  <si>
    <t>dodatečně vlepená výztuž - dle statiky</t>
  </si>
  <si>
    <t>"patky uvnitř zděné části objektu" 4*((12*0,85)*0,62*1,1*0,001)</t>
  </si>
  <si>
    <t>"základ. pasy pro portál před vchodem" 2*((6*1,15)*0,62*1,1*0,001)</t>
  </si>
  <si>
    <t>"základ. pasy pod schody a pod novou zeď uvnitř zděné části objektu - prům. dl. 0,6 m" 2*((8*0,6)*0,62*1,1*0,001)</t>
  </si>
  <si>
    <t>Svislé a kompletní konstrukce</t>
  </si>
  <si>
    <t>28</t>
  </si>
  <si>
    <t>310232035</t>
  </si>
  <si>
    <t>Zazdívka otvorů ve zdivu nadzákladovém děrovanými broušenými cihlami plochy přes 1 m2 do 4 m2 na tenkovrstvou maltu, tl. zdiva 240 mm</t>
  </si>
  <si>
    <t>1539267409</t>
  </si>
  <si>
    <t>zazdívky otvorů nebo částí otvorů</t>
  </si>
  <si>
    <t>"1. np" 1*(1,0*2,27)+1*(0,98*2,27)+1*(1,5*2,27)</t>
  </si>
  <si>
    <t>29</t>
  </si>
  <si>
    <t>X.310-1m2_250</t>
  </si>
  <si>
    <t>příplatek k pol. č. 310232035 - zazdívka otvoru 1-4 m2 cihlami AKU tl. 250 mm</t>
  </si>
  <si>
    <t>vlastní</t>
  </si>
  <si>
    <t>1535655007</t>
  </si>
  <si>
    <t>Poznámka k položce:_x000d_
příplatek k pol. č. 310232035 - zazdívka otvoru 1-4 m2 cihlami AKU tl. 250 mm (rozdíl dle ceníku ÚRS proti položce pro běžné zdivo)</t>
  </si>
  <si>
    <t>30</t>
  </si>
  <si>
    <t>310232061</t>
  </si>
  <si>
    <t>Zazdívka otvorů ve zdivu nadzákladovém děrovanými broušenými cihlami plochy do 1 m2 na tenkovrstvou maltu, tl. zdiva 380 mm</t>
  </si>
  <si>
    <t>1391127216</t>
  </si>
  <si>
    <t>"S štít - 1. np" 1*(0,15*1,6)</t>
  </si>
  <si>
    <t>--</t>
  </si>
  <si>
    <t>"S štít - 2. np" 1*(0,15*1,6)+1*(0,55*1,6)</t>
  </si>
  <si>
    <t>"Z pohled - 2. np" 1*(0,6*0,6)</t>
  </si>
  <si>
    <t>31</t>
  </si>
  <si>
    <t>X.311-1m2_380</t>
  </si>
  <si>
    <t>příplatek k pol. č. 310232061 - zazdívka otvoru do 1 m2 cihlami AKU tl. 380 mm</t>
  </si>
  <si>
    <t>89703563</t>
  </si>
  <si>
    <t>Poznámka k položce:_x000d_
příplatek k pol. č. 310232061 - zazdívka otvoru do 1 m2 cihlami AKU tl. 380 mm (rozdíl dle ceníku ÚRS proti položce pro běžné zdivo)</t>
  </si>
  <si>
    <t>32</t>
  </si>
  <si>
    <t>310232065</t>
  </si>
  <si>
    <t>Zazdívka otvorů ve zdivu nadzákladovém děrovanými broušenými cihlami plochy přes 1 m2 do 4 m2 na tenkovrstvou maltu, tl. zdiva 380 mm</t>
  </si>
  <si>
    <t>488298116</t>
  </si>
  <si>
    <t>"S štít - 1. np" 2*(1,2*1,85)+1*(1,05*1,85)+1*(0,55*2,4)+1*(1,6*1,0)</t>
  </si>
  <si>
    <t>"Z pohled - 1. np" 1,8*2,6-(1,2*1,6)</t>
  </si>
  <si>
    <t>"V pohled - 1. np" 5*(1,2*1,6)</t>
  </si>
  <si>
    <t>"S štít - 2. np" 2*(1,2*1,85)+1*(1,05*1,85)</t>
  </si>
  <si>
    <t>------------</t>
  </si>
  <si>
    <t>vnitřní zazdívky</t>
  </si>
  <si>
    <t>"1. np" 1*(1,73*2,15)+1*(1,615*2,65-1,125*2,5)</t>
  </si>
  <si>
    <t>"2. np" 1*(1,7*2,07)+2*(0,88*2,06)</t>
  </si>
  <si>
    <t>33</t>
  </si>
  <si>
    <t>X.311-4m2_380</t>
  </si>
  <si>
    <t>příplatek k pol. č. 310232065 - zazdívka otvoru 1-4 m2 cihlami AKU tl. 380 mm</t>
  </si>
  <si>
    <t>-2127250514</t>
  </si>
  <si>
    <t xml:space="preserve">Poznámka k položce:_x000d_
příplatek k pol. č. 310232065 - zazdívka otvoru 1-4  m2 cihlami AKU tl. 380 mm (rozdíl dle ceníku proti položce pro běžné zdivo)</t>
  </si>
  <si>
    <t>34</t>
  </si>
  <si>
    <t>311113143</t>
  </si>
  <si>
    <t>Nadzákladové zdi z betonových tvárnic ztraceného bednění hladkých včetně výplně z betonu C 20/25, tloušťky zdiva přes 200 do 250 mm</t>
  </si>
  <si>
    <t>1365572748</t>
  </si>
  <si>
    <t>vnitřní zdivo 1. np</t>
  </si>
  <si>
    <t>(5*1,75)*3,25</t>
  </si>
  <si>
    <t>35</t>
  </si>
  <si>
    <t>311236211</t>
  </si>
  <si>
    <t>Zdivo jednovrstvé zvukově izolační z cihel děrovaných spojených na pero a drážku na maltu cementovou M10 s plně promaltovanými svislými kapsami, pevnost cihel do P15, tl. zdiva 250 mm</t>
  </si>
  <si>
    <t>161668013</t>
  </si>
  <si>
    <t>"sokl na halové části" (2*36,355+24,5-(4*3,1)-(5*3,5)-(2*3,2)-(1*4,0)-(1*1,7))*1,0</t>
  </si>
  <si>
    <t>"portál před vchodem" 2*(1,75*5,95)</t>
  </si>
  <si>
    <t>31,05*3,25</t>
  </si>
  <si>
    <t>-7*(1,125*2,5)-3*(1,0*2,5)</t>
  </si>
  <si>
    <t>(23,8+5,625+3,5+1,876)*3,25</t>
  </si>
  <si>
    <t>-5*(1,125*2,5)</t>
  </si>
  <si>
    <t>(0,637+2,125+1,14+10,88+3,265+(3,265-2,265)+1,75)*3,25</t>
  </si>
  <si>
    <t>-3*(1,125*2,5)</t>
  </si>
  <si>
    <t>(3*1,75+3*(2*0,5)+2*0,5)*3,25+(1,2*1,58)</t>
  </si>
  <si>
    <t>vnitřní zdivo 2. np</t>
  </si>
  <si>
    <t>"po střechu" (23,58*(3,75+0,96))+(1,625*3,75+(1,625*(0,64+0,96)/2))</t>
  </si>
  <si>
    <t xml:space="preserve">6,635*(3,75+1,4) </t>
  </si>
  <si>
    <t>5,625*3,75+6,4</t>
  </si>
  <si>
    <t>"po věnec na +7,250" (6,0+4,075+5,265+4,885+3,265)*3,75+(1,875+2,125+1,14)*3,75</t>
  </si>
  <si>
    <t>-1*(1,1*2,15)-2*(3,0*2,15)</t>
  </si>
  <si>
    <t xml:space="preserve">3*(1,75*2,35)  </t>
  </si>
  <si>
    <t>"dozdívky pod průvlak ve zděné části objektu" 8,625*2,5-1*(2,0*2,15)</t>
  </si>
  <si>
    <t>36</t>
  </si>
  <si>
    <t>311236243</t>
  </si>
  <si>
    <t>Zdivo jednovrstvé zvukově izolační z cihel děrovaných spojených na pero a drážku na maltu cementovou M10 s plně promaltovanými svislými kapsami, pevnost cihel přes P15 do P20, tl. zdiva 365 mm</t>
  </si>
  <si>
    <t>-583105119</t>
  </si>
  <si>
    <t>8,96*3,25-(5,71*2,65)</t>
  </si>
  <si>
    <t>12,635*3,25-1*(1,125*2,5)</t>
  </si>
  <si>
    <t>2,7*2,75</t>
  </si>
  <si>
    <t>12,635*(3,75+0,64)-(3,5*2,15)</t>
  </si>
  <si>
    <t>17,83*0,9</t>
  </si>
  <si>
    <t>"dozdívky pod průvlak ve zděné části objektu" 3,0*2,5-1*(1,125*2,21)</t>
  </si>
  <si>
    <t>37</t>
  </si>
  <si>
    <t>311236300</t>
  </si>
  <si>
    <t>Zdivo jednovrstvé zvukově izolační z cihel děrovaných z broušených cihel na tenkovrstvou maltu, pevnost cihel do P20, tl. zdiva 175 mm</t>
  </si>
  <si>
    <t>-525768811</t>
  </si>
  <si>
    <t>1. np</t>
  </si>
  <si>
    <t>3,5*3,25+5,74*3,2</t>
  </si>
  <si>
    <t>2. np</t>
  </si>
  <si>
    <t>"po věnec v +7,250" (23,57+4*4,075)*3,75</t>
  </si>
  <si>
    <t>-3*(3,0*2,125)-2*(2,0*2,125)</t>
  </si>
  <si>
    <t>"mezi m. č. 131 a 220" 9,0*((4,4+2,65)/2)</t>
  </si>
  <si>
    <t>"zděná část objektu" 3*(5,74*3,0)</t>
  </si>
  <si>
    <t>38</t>
  </si>
  <si>
    <t>X.33101.AKU.P15</t>
  </si>
  <si>
    <t xml:space="preserve">Zdivo pilířů z cihel AKU P15 tl. 250 mm na cementovou maltu M10 </t>
  </si>
  <si>
    <t>1636285187</t>
  </si>
  <si>
    <t>"podpěrné pilířky ve 3. np" 1*((0,5*0,5)*1,75)+1*((0,5*0,25)*1,75)</t>
  </si>
  <si>
    <t>39</t>
  </si>
  <si>
    <t>317168022</t>
  </si>
  <si>
    <t>Překlady keramické ploché osazené do maltového lože, výšky překladu 71 mm šířky 145 mm, délky 1250 mm</t>
  </si>
  <si>
    <t>kus</t>
  </si>
  <si>
    <t>-1510014322</t>
  </si>
  <si>
    <t>P13</t>
  </si>
  <si>
    <t>"1. np + 2. np" 7+6</t>
  </si>
  <si>
    <t>40</t>
  </si>
  <si>
    <t>317168023</t>
  </si>
  <si>
    <t>Překlady keramické ploché osazené do maltového lože, výšky překladu 71 mm šířky 145 mm, délky 1500 mm</t>
  </si>
  <si>
    <t>-612404744</t>
  </si>
  <si>
    <t>P15</t>
  </si>
  <si>
    <t>"1. np" 1</t>
  </si>
  <si>
    <t>41</t>
  </si>
  <si>
    <t>317168025</t>
  </si>
  <si>
    <t>Překlady keramické ploché osazené do maltového lože, výšky překladu 71 mm šířky 145 mm, délky 2000 mm</t>
  </si>
  <si>
    <t>-24082860</t>
  </si>
  <si>
    <t>P14</t>
  </si>
  <si>
    <t>"1. np" 3</t>
  </si>
  <si>
    <t>42</t>
  </si>
  <si>
    <t>317168026</t>
  </si>
  <si>
    <t>Překlady keramické ploché osazené do maltového lože, výšky překladu 71 mm šířky 145 mm, délky 2250 mm</t>
  </si>
  <si>
    <t>-577465624</t>
  </si>
  <si>
    <t>P16</t>
  </si>
  <si>
    <t>"2. np" 1</t>
  </si>
  <si>
    <t>43</t>
  </si>
  <si>
    <t>317168052</t>
  </si>
  <si>
    <t>Překlady keramické vysoké osazené do maltového lože, šířky překladu 70 mm výšky 238 mm, délky 1250 mm</t>
  </si>
  <si>
    <t>1069167237</t>
  </si>
  <si>
    <t>P06</t>
  </si>
  <si>
    <t>"1. np" 2*3</t>
  </si>
  <si>
    <t>44</t>
  </si>
  <si>
    <t>317168053</t>
  </si>
  <si>
    <t>Překlady keramické vysoké osazené do maltového lože, šířky překladu 70 mm výšky 238 mm, délky 1500 mm</t>
  </si>
  <si>
    <t>-1595579406</t>
  </si>
  <si>
    <t>P05</t>
  </si>
  <si>
    <t>"1. np" 17*3</t>
  </si>
  <si>
    <t>"2. np" (1*3)</t>
  </si>
  <si>
    <t>P10</t>
  </si>
  <si>
    <t>"1. np" 1*4</t>
  </si>
  <si>
    <t>45</t>
  </si>
  <si>
    <t>317168057</t>
  </si>
  <si>
    <t>Překlady keramické vysoké osazené do maltového lože, šířky překladu 70 mm výšky 238 mm, délky 2500 mm</t>
  </si>
  <si>
    <t>1533269863</t>
  </si>
  <si>
    <t>P08</t>
  </si>
  <si>
    <t>"1. np" 1*3</t>
  </si>
  <si>
    <t>"2. np" 3*3</t>
  </si>
  <si>
    <t>P20</t>
  </si>
  <si>
    <t>"2. np" 2*2</t>
  </si>
  <si>
    <t>46</t>
  </si>
  <si>
    <t>317168060</t>
  </si>
  <si>
    <t>Překlady keramické vysoké osazené do maltového lože, šířky překladu 70 mm výšky 238 mm, délky 3250 mm</t>
  </si>
  <si>
    <t>880824961</t>
  </si>
  <si>
    <t>P17</t>
  </si>
  <si>
    <t>"2. np" 3*2</t>
  </si>
  <si>
    <t>47</t>
  </si>
  <si>
    <t>317168061</t>
  </si>
  <si>
    <t>Překlady keramické vysoké osazené do maltového lože, šířky překladu 70 mm výšky 238 mm, délky 3500 mm</t>
  </si>
  <si>
    <t>-1465117333</t>
  </si>
  <si>
    <t>P07</t>
  </si>
  <si>
    <t xml:space="preserve">"2. np" (2*3) </t>
  </si>
  <si>
    <t>48</t>
  </si>
  <si>
    <t>X.003_P.400/70/23</t>
  </si>
  <si>
    <t>Překlad železobetonový vysoký v 238 mm dl 4000 mm - D+M</t>
  </si>
  <si>
    <t>2121776367</t>
  </si>
  <si>
    <t>P09</t>
  </si>
  <si>
    <t>"2. np" 1*4</t>
  </si>
  <si>
    <t>49</t>
  </si>
  <si>
    <t>317998110</t>
  </si>
  <si>
    <t>Izolace tepelná mezi překlady z pěnového polystyrenu výšky 24 cm, tloušťky do 30 mm</t>
  </si>
  <si>
    <t>-570730771</t>
  </si>
  <si>
    <t>"2. np" 3*3,25</t>
  </si>
  <si>
    <t>"2. np" 2*2,5</t>
  </si>
  <si>
    <t>50</t>
  </si>
  <si>
    <t>317998111</t>
  </si>
  <si>
    <t>Izolace tepelná mezi překlady z pěnového polystyrenu výšky 24 cm, tloušťky přes 30 do 50 mm</t>
  </si>
  <si>
    <t>680448674</t>
  </si>
  <si>
    <t>"1. np" 17*1,5</t>
  </si>
  <si>
    <t>"2. np" 1*1,5</t>
  </si>
  <si>
    <t>"1. np" 2*1,25</t>
  </si>
  <si>
    <t>"2. np" 2*3,5</t>
  </si>
  <si>
    <t>"1. np" 1*2,5</t>
  </si>
  <si>
    <t>51</t>
  </si>
  <si>
    <t>317998115</t>
  </si>
  <si>
    <t>Izolace tepelná mezi překlady z pěnového polystyrenu výšky 24 cm, tloušťky 100 mm</t>
  </si>
  <si>
    <t>421976282</t>
  </si>
  <si>
    <t>"1. np" 1*1,5</t>
  </si>
  <si>
    <t>"2. np" 1*4,0</t>
  </si>
  <si>
    <t>52</t>
  </si>
  <si>
    <t>1402315037</t>
  </si>
  <si>
    <t>"překlad P03" 5*((2*1,65)*11,1*0,001)</t>
  </si>
  <si>
    <t>"překlad P04" 3*((2*1,65)*11,1*0,001)</t>
  </si>
  <si>
    <t>"překlad P03" 3*((2*1,65)*11,1*0,001)</t>
  </si>
  <si>
    <t>53</t>
  </si>
  <si>
    <t>317944323</t>
  </si>
  <si>
    <t>Válcované nosníky dodatečně osazované do připravených otvorů bez zazdění hlav č. 14 až 22</t>
  </si>
  <si>
    <t>1838702032</t>
  </si>
  <si>
    <t>"překlad P01" 1*((2*4,3)*31,1*0,001)</t>
  </si>
  <si>
    <t>"překlad P02" 3*((2*2,35)*17,9*0,001)</t>
  </si>
  <si>
    <t>"překlad P12" 1*((2*2,4)*21,9*0,001)</t>
  </si>
  <si>
    <t>"překlad P19" 2*((2*1,65)*17,9*0,001)</t>
  </si>
  <si>
    <t>"překlad PR18" 1*((2*2,2)*17,9*0,001)</t>
  </si>
  <si>
    <t>"překlad P02" 2*((2*2,35)*17,9*0,001)</t>
  </si>
  <si>
    <t>"překlad P11" 1*((2*4,4)*21,9*0,001)</t>
  </si>
  <si>
    <t>"P21 - HEB200" 1*((0,85*61,3)*0,001)</t>
  </si>
  <si>
    <t>54</t>
  </si>
  <si>
    <t>317234410</t>
  </si>
  <si>
    <t>Vyzdívka mezi nosníky cihlami pálenými na maltu cementovou</t>
  </si>
  <si>
    <t>-705966748</t>
  </si>
  <si>
    <t>"překlad P01" 1*((4,35*0,4*0,3)-2*(4,3*0,22*0,055))</t>
  </si>
  <si>
    <t>"překlad P02" 3*((2,4*0,4*0,25)-2*(2,35*0,16*0,035))</t>
  </si>
  <si>
    <t>"překlad P03" 5*((1,7*0,375*0,2)-2*(1,65*0,12*0,025))</t>
  </si>
  <si>
    <t>"překlad P04" 3*((1,7*0,25*0,2)-2*(1,65*0,12*0,025))</t>
  </si>
  <si>
    <t>"překlad P12" 1*((2,45*0,375*0,3)-2*(2,4*0,18*0,04))</t>
  </si>
  <si>
    <t>"překlad P19" 2*((1,7*0,4*0,25)-2*(1,65*0,16*0,035))</t>
  </si>
  <si>
    <t>1*(0,7*(0,4*0,25)+2,3*(0,4*0,15))</t>
  </si>
  <si>
    <t>"překlad PR18" 1*((2,25*0,25*0,25)-2*(2,2*0,16*0,035))</t>
  </si>
  <si>
    <t>"překlad P02" 2*((2,4*0,4*0,25)-2*(2,35*0,16*0,035))</t>
  </si>
  <si>
    <t>"překlad P03" 3*((1,7*0,375*0,2)-2*(1,65*0,12*0,025))</t>
  </si>
  <si>
    <t>"překlad P11" 1*((4,45*0,375*0,3)-2*(4,4*0,18*0,04))</t>
  </si>
  <si>
    <t>55</t>
  </si>
  <si>
    <t>319201321</t>
  </si>
  <si>
    <t>Vyrovnání nerovného povrchu vnitřního i vnějšího zdiva bez odsekání vadných cihel, maltou (s dodáním hmot) tl. do 30 mm</t>
  </si>
  <si>
    <t>1980412912</t>
  </si>
  <si>
    <t>nové otvory - úprava ostění</t>
  </si>
  <si>
    <t>"1. np" 3*(2*(0,25*2,75))</t>
  </si>
  <si>
    <t>"1. np" 5*(2*(0,375*2,75))</t>
  </si>
  <si>
    <t>"1. np" 1*(2*(0,25*2,55))</t>
  </si>
  <si>
    <t>"ostění odbouraného zdiva" 1*(0,375*3,25)</t>
  </si>
  <si>
    <t>"1. np - pro VZT - S pohled" 1*(2*(0,4*1,0))</t>
  </si>
  <si>
    <t>"1. np - okna S pohled" 1*(2*(0,4*0,8))+1*(1*(0,4*1,0))+1*(2*(0,4*1,0))</t>
  </si>
  <si>
    <t>"2. np" 1*(2*(0,375*2,25))</t>
  </si>
  <si>
    <t>"2. np" 1*(2*(0,25*2,26))</t>
  </si>
  <si>
    <t>"2. np - parapety oken - Z pohled" 6*(2*(0,4*0,9))</t>
  </si>
  <si>
    <t>"ostění odbouraného zdiva" 1*(0,375*3,0)</t>
  </si>
  <si>
    <t>"2. np - okna S pohled" 2*(2*(0,4*0,8))</t>
  </si>
  <si>
    <t>Mezisoučet</t>
  </si>
  <si>
    <t>29,115*0,7</t>
  </si>
  <si>
    <t>56</t>
  </si>
  <si>
    <t>319202321</t>
  </si>
  <si>
    <t>Vyrovnání nerovného povrchu vnitřního i vnějšího zdiva přizděním, tl. přes 30 do 80 mm</t>
  </si>
  <si>
    <t>-2081027650</t>
  </si>
  <si>
    <t>29,115*0,3</t>
  </si>
  <si>
    <t>57</t>
  </si>
  <si>
    <t>319202331</t>
  </si>
  <si>
    <t>Vyrovnání nerovného povrchu vnitřního i vnějšího zdiva přizděním, tl. přes 80 do 150 mm</t>
  </si>
  <si>
    <t>850426591</t>
  </si>
  <si>
    <t>"dozdívky parapetů oken v 2. np" (3*1,8+6*1,2)*0,4</t>
  </si>
  <si>
    <t>58</t>
  </si>
  <si>
    <t>319231212</t>
  </si>
  <si>
    <t>Dodatečná izolace zdiva podřezáním řetězovou pilou zdiva cihelného, tloušťky do 300 mm</t>
  </si>
  <si>
    <t>-992723074</t>
  </si>
  <si>
    <t>vnitřní</t>
  </si>
  <si>
    <t>(23,85-1,75-1,5-0,98)*0,25+5,74*0,25</t>
  </si>
  <si>
    <t>59</t>
  </si>
  <si>
    <t>319231213</t>
  </si>
  <si>
    <t>Dodatečná izolace zdiva podřezáním řetězovou pilou zdiva cihelného, tloušťky přes 300 do 600 mm</t>
  </si>
  <si>
    <t>-19789475</t>
  </si>
  <si>
    <t>obvod</t>
  </si>
  <si>
    <t>(12,406-1,8+12,406+23,85-2*1,8)*0,375</t>
  </si>
  <si>
    <t>((4,3-1,73)+(6,85-2,0)+3,77+0,65)*0,375</t>
  </si>
  <si>
    <t>60</t>
  </si>
  <si>
    <t>330321610</t>
  </si>
  <si>
    <t>Sloupy, pilíře, táhla, rámové stojky, vzpěry z betonu železového (bez výztuže) bez zvláštních nároků na vliv prostředí tř. C 30/37</t>
  </si>
  <si>
    <t>-1510871553</t>
  </si>
  <si>
    <t>"m. č. 124" 1*((0,375*0,375)*3,25)+1*((0,5*0,375)*3,25)</t>
  </si>
  <si>
    <t>61</t>
  </si>
  <si>
    <t>331351121</t>
  </si>
  <si>
    <t>Bednění hranatých sloupů a pilířů včetně vzepření průřezu pravoúhlého čtyřúhelníka výšky do 4 m, průřezu přes 0,08 do 0,16 m2 zřízení</t>
  </si>
  <si>
    <t>61162485</t>
  </si>
  <si>
    <t>"m. č. 124" 1*(4*0,375)*3,25</t>
  </si>
  <si>
    <t>62</t>
  </si>
  <si>
    <t>331351122</t>
  </si>
  <si>
    <t>Bednění hranatých sloupů a pilířů včetně vzepření průřezu pravoúhlého čtyřúhelníka výšky do 4 m, průřezu přes 0,08 do 0,16 m2 odstranění</t>
  </si>
  <si>
    <t>626410533</t>
  </si>
  <si>
    <t>63</t>
  </si>
  <si>
    <t>331351125</t>
  </si>
  <si>
    <t>Bednění hranatých sloupů a pilířů včetně vzepření průřezu pravoúhlého čtyřúhelníka výšky do 4 m, průřezu přes 0,16 m2 zřízení</t>
  </si>
  <si>
    <t>-1034814681</t>
  </si>
  <si>
    <t>"m. č. 124" (0,375+2*0,6)*3,25</t>
  </si>
  <si>
    <t>64</t>
  </si>
  <si>
    <t>331351126</t>
  </si>
  <si>
    <t>Bednění hranatých sloupů a pilířů včetně vzepření průřezu pravoúhlého čtyřúhelníka výšky do 4 m, průřezu přes 0,16 m2 odstranění</t>
  </si>
  <si>
    <t>-1272914151</t>
  </si>
  <si>
    <t>65</t>
  </si>
  <si>
    <t>331361821</t>
  </si>
  <si>
    <t>Výztuž sloupů, pilířů, rámových stojek, táhel nebo vzpěr hranatých svislých nebo šikmých (odkloněných) z betonářské oceli 10 505 (R) nebo BSt 500</t>
  </si>
  <si>
    <t>-300374374</t>
  </si>
  <si>
    <t>1,066*0,200</t>
  </si>
  <si>
    <t>66</t>
  </si>
  <si>
    <t>340231015</t>
  </si>
  <si>
    <t>Zazdívka otvorů v příčkách nebo stěnách děrovanými cihlami plochy přes 1 do 4 m2 , tloušťka příčky 80 mm</t>
  </si>
  <si>
    <t>2028983002</t>
  </si>
  <si>
    <t xml:space="preserve">"kanál pod podlahou - požární předěly - dle výkresu základů"  2*(0,9*1,55)+1*(1,2*2,45)</t>
  </si>
  <si>
    <t>zárubně do otvoru v nosné zdi</t>
  </si>
  <si>
    <t>4*((1,125*2,07)-(0,9*1,97))</t>
  </si>
  <si>
    <t>3*((1,0*2,5)-(0,8*2,45))</t>
  </si>
  <si>
    <t>25*((1,125*2,5)-(0,9*2,45))</t>
  </si>
  <si>
    <t>67</t>
  </si>
  <si>
    <t>341361821</t>
  </si>
  <si>
    <t>Výztuž stěn a příček nosných svislých nebo šikmých, rovných nebo oblých z betonářské oceli 10 505 (R) nebo BSt 500</t>
  </si>
  <si>
    <t>-114053449</t>
  </si>
  <si>
    <t>2x R12 nad ocel. zárubně - dle pozn. na půdorysech</t>
  </si>
  <si>
    <t>"1. np" (12*2)*1,0*0,888*0,001</t>
  </si>
  <si>
    <t>"2. np" (5*2)*1,0*0,888*0,001</t>
  </si>
  <si>
    <t>68</t>
  </si>
  <si>
    <t>342244201</t>
  </si>
  <si>
    <t>Příčky jednoduché z cihel děrovaných broušených na tenkovrstvou maltu, pevnost cihel do P15, tl. příčky 80 mm</t>
  </si>
  <si>
    <t>138287091</t>
  </si>
  <si>
    <t>(3,5+2,25+1,9)*3,25-2*(0,7*2,0)</t>
  </si>
  <si>
    <t>(2,625+1,9)*3,25-2*(0,7*2,0)</t>
  </si>
  <si>
    <t>(3,6+2*1,9+3,5)*3,25-3*(0,7*2,0)</t>
  </si>
  <si>
    <t>(2,9+2,0+2*1,4)*3,25-2*(0,7*2,0)</t>
  </si>
  <si>
    <t>(2,9+2,9+2*1,4)*3,25-3*(0,7*2,0)</t>
  </si>
  <si>
    <t>(0,5+(0,5+2,1))*3,25</t>
  </si>
  <si>
    <t>(2,9+2,0+2*1,4)*3,0-2*(0,7*2,0)</t>
  </si>
  <si>
    <t>(2,0+2,9+2*1,4)*3,0-3*(0,7*2,0)</t>
  </si>
  <si>
    <t>69</t>
  </si>
  <si>
    <t>342244221</t>
  </si>
  <si>
    <t>Příčky jednoduché z cihel děrovaných broušených na tenkovrstvou maltu, pevnost cihel do P15, tl. příčky 140 mm</t>
  </si>
  <si>
    <t>541745122</t>
  </si>
  <si>
    <t>(5,75+7*3,5)*3,25-1*(1,25*2,0)</t>
  </si>
  <si>
    <t>(4*3,99+1,85+4,14+5,64+10,05)*3,25-4*(0,8*2,45)-1*(0,9*2,45)-1*(1,35*2,45)</t>
  </si>
  <si>
    <t>(3,89+6,45+0,5)*3,25-1*(0,9*2,45)-1*(1,75*2,5)</t>
  </si>
  <si>
    <t>(5,41+5,25)*3,25</t>
  </si>
  <si>
    <t>(3,265+3,265+2*0,385)*3,25</t>
  </si>
  <si>
    <t>1,75*0,55</t>
  </si>
  <si>
    <t>(4*3,99+2,215+3,8+13,1)*3,0-3*(0,8*2,0)-2*(0,9*2,0)-1*(2,0*2,0)</t>
  </si>
  <si>
    <t>70</t>
  </si>
  <si>
    <t>342291121</t>
  </si>
  <si>
    <t>Ukotvení příček plochými kotvami, do konstrukce cihelné</t>
  </si>
  <si>
    <t>1092477675</t>
  </si>
  <si>
    <t>"příčky 1. np" (11*3,25)+(33*3,25)</t>
  </si>
  <si>
    <t>"příčky 2. np" (3*3,0)+(5*3,0)</t>
  </si>
  <si>
    <t>4*(2*2,07)+28*(2*2,5)</t>
  </si>
  <si>
    <t>71</t>
  </si>
  <si>
    <t>342291131</t>
  </si>
  <si>
    <t>Ukotvení příček plochými kotvami, do konstrukce betonové</t>
  </si>
  <si>
    <t>75075108</t>
  </si>
  <si>
    <t xml:space="preserve">"kanál pod podlahou - požární předěly - dle výkresu základů"  2*(2*1,55)+1*(2*2,45)</t>
  </si>
  <si>
    <t>72</t>
  </si>
  <si>
    <t>346244381</t>
  </si>
  <si>
    <t>Plentování ocelových válcovaných nosníků jednostranné cihlami na maltu, výška stojiny do 200 mm</t>
  </si>
  <si>
    <t>-1138480544</t>
  </si>
  <si>
    <t>"překlad P02" 3*(2*(2,35*0,16))</t>
  </si>
  <si>
    <t>"překlad P03" 5*(2*(1,65*0,12))</t>
  </si>
  <si>
    <t>"překlad P04" 3*(2*(1,65*0,12))</t>
  </si>
  <si>
    <t>"překlad P12" 1*(2*(2,4*0,18))</t>
  </si>
  <si>
    <t>"překlad P19" 2*(2*(1,65*0,16))</t>
  </si>
  <si>
    <t>"překlad PR18" 1*(2*(2,2*0,16))</t>
  </si>
  <si>
    <t>"překlad P02" 2*(2*(2,35*0,16))</t>
  </si>
  <si>
    <t>"překlad P03" 3*(2*(1,65*0,12))</t>
  </si>
  <si>
    <t>"překlad P11" 1*(2*(4,4*0,18))</t>
  </si>
  <si>
    <t>"PR17 - 4x I 200" 1*(2*(6,1*0,2))</t>
  </si>
  <si>
    <t>73</t>
  </si>
  <si>
    <t>346244382</t>
  </si>
  <si>
    <t>Plentování ocelových válcovaných nosníků jednostranné cihlami na maltu, výška stojiny přes 200 do 300 mm</t>
  </si>
  <si>
    <t>-587235251</t>
  </si>
  <si>
    <t>"překlad P01" 1*(2*(4,3*0,22))</t>
  </si>
  <si>
    <t>74</t>
  </si>
  <si>
    <t>346272216</t>
  </si>
  <si>
    <t>Přizdívky z pórobetonových tvárnic objemová hmotnost do 500 kg/m3, na tenké maltové lože, tloušťka přizdívky 50 mm</t>
  </si>
  <si>
    <t>-1706017261</t>
  </si>
  <si>
    <t>přizdívky modulů na - SZ, úklid</t>
  </si>
  <si>
    <t>"1. np" 8*(0,9*(1,5+0,2))+1*(1,625*(1,5+0,2))+2*(0,9*(1,5+0,2)+0,2*1,5)</t>
  </si>
  <si>
    <t>"2. np" 5*(0,9*(1,5+0,2))+1*(1,8*(1,5+0,2))+1*(0,9*(1,5+0,2)+0,2*1,5)+1*(0,9*3,0)</t>
  </si>
  <si>
    <t>75</t>
  </si>
  <si>
    <t>642942111</t>
  </si>
  <si>
    <t>Osazování zárubní nebo rámů kovových dveřních lisovaných nebo z úhelníků bez dveřních křídel na cementovou maltu, plochy otvoru do 2,5 m2</t>
  </si>
  <si>
    <t>-1416462742</t>
  </si>
  <si>
    <t>zárubně_700/1970 - 100 mm</t>
  </si>
  <si>
    <t>"1. np" 12</t>
  </si>
  <si>
    <t>"2. np" 5</t>
  </si>
  <si>
    <t>zárubně_800/1970 - 150 mm</t>
  </si>
  <si>
    <t>"2. np" 3</t>
  </si>
  <si>
    <t>zárubně_900/1970 - 150 mm</t>
  </si>
  <si>
    <t>"2. np" 2</t>
  </si>
  <si>
    <t>zárubně s nadsvětlíkem_ 800/2450 - 150 mm</t>
  </si>
  <si>
    <t>"1. np" 4</t>
  </si>
  <si>
    <t>zárubně s nadvětlíkem_900/2450 - 150 mm</t>
  </si>
  <si>
    <t>"1. np" 2</t>
  </si>
  <si>
    <t>76</t>
  </si>
  <si>
    <t>642944121</t>
  </si>
  <si>
    <t>Osazení ocelových dveřních zárubní lisovaných nebo z úhelníků dodatečně s vybetonováním prahu, plochy do 2,5 m2</t>
  </si>
  <si>
    <t>1889595552</t>
  </si>
  <si>
    <t>zárubně_900/1970 - 100 mm</t>
  </si>
  <si>
    <t>"2. np" 4</t>
  </si>
  <si>
    <t>zárubně s nadsvětlíkem_ 800/2450 - 100 mm</t>
  </si>
  <si>
    <t>zárubně s nadvětlíkem_900/2450 - 100 mm</t>
  </si>
  <si>
    <t>"1. np" 25</t>
  </si>
  <si>
    <t>77</t>
  </si>
  <si>
    <t>642944221</t>
  </si>
  <si>
    <t>Osazení ocelových dveřních zárubní lisovaných nebo z úhelníků dodatečně s vybetonováním prahu, plochy přes 2,5 m2</t>
  </si>
  <si>
    <t>1362228715</t>
  </si>
  <si>
    <t>zárubně atypické s nadsvětlíkem_ 1350/2450 - 150 mm</t>
  </si>
  <si>
    <t>78</t>
  </si>
  <si>
    <t>55331481</t>
  </si>
  <si>
    <t>zárubeň jednokřídlá ocelová pro zdění tl stěny 75-100mm rozměru 700/1970, 2100mm</t>
  </si>
  <si>
    <t>1442039437</t>
  </si>
  <si>
    <t>Poznámka k položce:_x000d_
YH, YH s drážkou, YZP</t>
  </si>
  <si>
    <t>79</t>
  </si>
  <si>
    <t>55331483</t>
  </si>
  <si>
    <t>zárubeň jednokřídlá ocelová pro zdění tl stěny 75-100mm rozměru 900/1970, 2100mm</t>
  </si>
  <si>
    <t>-621508984</t>
  </si>
  <si>
    <t>80</t>
  </si>
  <si>
    <t>55331487</t>
  </si>
  <si>
    <t>zárubeň jednokřídlá ocelová pro zdění tl stěny 110-150mm rozměru 800/1970, 2100mm</t>
  </si>
  <si>
    <t>-1902446784</t>
  </si>
  <si>
    <t>"2. np - D05, D06" 1+2</t>
  </si>
  <si>
    <t>81</t>
  </si>
  <si>
    <t>55331488</t>
  </si>
  <si>
    <t>zárubeň jednokřídlá ocelová pro zdění tl stěny 110-150mm rozměru 900/1970, 2100mm</t>
  </si>
  <si>
    <t>-873597992</t>
  </si>
  <si>
    <t>"2. np - D11, D21 " 1+1</t>
  </si>
  <si>
    <t>82</t>
  </si>
  <si>
    <t>XSP.03_80/245-10</t>
  </si>
  <si>
    <t>zárubeň s nadsvětlíkem pro zasklení ocelová tl stěny 100 mm velikost otvoru 800/2450 mm výška dveří 1970 mm</t>
  </si>
  <si>
    <t>-1978630620</t>
  </si>
  <si>
    <t>"1. np - D9, D10" 2+1</t>
  </si>
  <si>
    <t>83</t>
  </si>
  <si>
    <t>XSP.03_90/245-10</t>
  </si>
  <si>
    <t>zárubeň s nadsvětlíkem pro zasklení ocelová tl stěny 100 mm velikost otvoru 900/2450 mm výška dveří 1970 mm</t>
  </si>
  <si>
    <t>-2003767089</t>
  </si>
  <si>
    <t>"1. np - D15, D16, D17, D18" 7+6+5+7</t>
  </si>
  <si>
    <t>84</t>
  </si>
  <si>
    <t>XSP.03_80/245-15</t>
  </si>
  <si>
    <t>zárubeň s nadsvětlíkem pro zasklení ocelová tl stěny 150 mm velikost otvoru 800/2450 mm výška dveří 1970 mm</t>
  </si>
  <si>
    <t>-1018311579</t>
  </si>
  <si>
    <t>"1. np - D07, D08" 1+3</t>
  </si>
  <si>
    <t>85</t>
  </si>
  <si>
    <t>XSP.03_90/245-15</t>
  </si>
  <si>
    <t>zárubeň s nadsvětlíkem pro zasklení ocelová tl stěny 150 mm velikost otvoru 900/2450 mm výška dveří 1970 mm</t>
  </si>
  <si>
    <t>-2074276242</t>
  </si>
  <si>
    <t>"1. np - D12, D22" 1+1</t>
  </si>
  <si>
    <t>86</t>
  </si>
  <si>
    <t>XSP.03_135/245-15</t>
  </si>
  <si>
    <t>zárubeň s nadsvětlíkem pro zasklení ocelová tl stěny 150 mm velikost otvoru 1350/2450 mm výška dveří 1970 mm</t>
  </si>
  <si>
    <t>-351470626</t>
  </si>
  <si>
    <t>"1. np - D14/P" 1</t>
  </si>
  <si>
    <t>87</t>
  </si>
  <si>
    <t>X.00301.PB01</t>
  </si>
  <si>
    <t>Podkladní betonové plochy pro uložení překladů z ocel. profilů - beton, svař. síť, bednění</t>
  </si>
  <si>
    <t>339445725</t>
  </si>
  <si>
    <t>"překlad P01" 1*(2*(0,4*0,2*0,05))</t>
  </si>
  <si>
    <t>"překlad P03" 5*(2*(0,375*0,2*0,05))</t>
  </si>
  <si>
    <t>"překlad P04" 3*(2*(0,25*0,2*0,05))</t>
  </si>
  <si>
    <t>"překlad P12" 1*(2*(0,375*0,2*0,05))</t>
  </si>
  <si>
    <t>"překlad P19" 2*(2*(0,4*0,2*0,05))</t>
  </si>
  <si>
    <t>"překlad PR18" 1*(2*(0,25*0,2*0,05))</t>
  </si>
  <si>
    <t>"překlady S štít" 4*(2*(0,4*0,2*0,05))+1*(2*(0,4*0,25*0,05))</t>
  </si>
  <si>
    <t>"uložení mezipodesty lomeného schodiště" 1,2*(0,15*0,1)</t>
  </si>
  <si>
    <t>"překlad P03" 3*(2*(0,375*0,2*0,05))</t>
  </si>
  <si>
    <t>"překlad P11" 1*(2*(0,375*0,25*0,05))</t>
  </si>
  <si>
    <t>"podkladní beton pod prvek Z2" (2,08*0,25)*0,1</t>
  </si>
  <si>
    <t>"pro stropní nosníky - původní schod. otvor" (4*2)*((0,3*0,125)*0,05)</t>
  </si>
  <si>
    <t>"pro stropní nosníky - strop pod m. č. 220" (22*2)*((0,3*0,125)*0,05)</t>
  </si>
  <si>
    <t>88</t>
  </si>
  <si>
    <t>342151112</t>
  </si>
  <si>
    <t>Montáž opláštění stěn ocelové konstrukce ze sendvičových panelů šroubovaných, výšky budovy přes 6 do 12 m</t>
  </si>
  <si>
    <t>1902428836</t>
  </si>
  <si>
    <t>"J. pohled" 170,3-2*(3,2*(3,1-0,75))-1*(2,0*1,5)-2*(3,2*1,3)-1*(2,0*1,5)</t>
  </si>
  <si>
    <t>"V pohled" (36,375*5,6)-5*(3,5*(3,1-0,75))-5*(3,5*1,3)</t>
  </si>
  <si>
    <t>"Z pohled" (36,375*5,6)-4*(3,1*(2,65-0,75))-1*(1,7*(2,65-0,75))-1*(4,0*(3,65-0,75))-2*(3,1*1,5)</t>
  </si>
  <si>
    <t>89</t>
  </si>
  <si>
    <t>X.0301_SM.01</t>
  </si>
  <si>
    <t>Příplatek za svislou montáž sendv. miner. panelů tl. 200 mm</t>
  </si>
  <si>
    <t>-1008665589</t>
  </si>
  <si>
    <t>90</t>
  </si>
  <si>
    <t>55324765</t>
  </si>
  <si>
    <t>panel sendvičový stěnový vnější, izolace minerální vlna, skryté kotvení, U 0,21W/m2K, modulová/celková š 1000/1054mm tl 200mm</t>
  </si>
  <si>
    <t>1782425447</t>
  </si>
  <si>
    <t>436,775*1,1 'Přepočtené koeficientem množství</t>
  </si>
  <si>
    <t>91</t>
  </si>
  <si>
    <t>X.0301_LEM.01</t>
  </si>
  <si>
    <t>Kompletní D+M lemovacích a jiných klemp. prvků k opláštění stěn sendv. panely - prvky KL1 - KL11</t>
  </si>
  <si>
    <t>kpl</t>
  </si>
  <si>
    <t>483413372</t>
  </si>
  <si>
    <t>Vodorovné konstrukce</t>
  </si>
  <si>
    <t>92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</si>
  <si>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</si>
  <si>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</si>
  <si>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-252077475</t>
  </si>
  <si>
    <t>"část kanálu pod podlahou - dle výkresu základů" 72</t>
  </si>
  <si>
    <t>93</t>
  </si>
  <si>
    <t>59341728</t>
  </si>
  <si>
    <t>deska stropní vylehčená PZD 1190x290x90mm, 3kN/m2</t>
  </si>
  <si>
    <t>-1868093838</t>
  </si>
  <si>
    <t>94</t>
  </si>
  <si>
    <t>411121243</t>
  </si>
  <si>
    <t>Montáž prefabrikovaných železobetonových stropů se zalitím spár, včetně podpěrné konstrukce, na cementovou maltu ze stropních desek, šířky do 600 mm a délky přes 1800 do 2700 mm</t>
  </si>
  <si>
    <t>1963502216</t>
  </si>
  <si>
    <t xml:space="preserve">"část kanálu pod podlahou - dle výkresu základů"  6</t>
  </si>
  <si>
    <t>95</t>
  </si>
  <si>
    <t>59341123</t>
  </si>
  <si>
    <t>deska stropní plná PZD 2390x290x100mm</t>
  </si>
  <si>
    <t>1881767108</t>
  </si>
  <si>
    <t>96</t>
  </si>
  <si>
    <t>411161211</t>
  </si>
  <si>
    <t>Samostatné osazení stropních keramobetonových nosníků délky do 2 m</t>
  </si>
  <si>
    <t>338943318</t>
  </si>
  <si>
    <t>zdvojené nosníky - SN3</t>
  </si>
  <si>
    <t>97</t>
  </si>
  <si>
    <t>59339002</t>
  </si>
  <si>
    <t>nosník keramický stropní s prostorovou výztuží do v 190mm š 160mm dl 2,00m</t>
  </si>
  <si>
    <t>-1738334478</t>
  </si>
  <si>
    <t>98</t>
  </si>
  <si>
    <t>411161214</t>
  </si>
  <si>
    <t>Samostatné osazení stropních keramobetonových nosníků délky přes 4 do 5 m</t>
  </si>
  <si>
    <t>819889831</t>
  </si>
  <si>
    <t>zdvojené nosníky - SN9_62,5</t>
  </si>
  <si>
    <t>zdvojené nosníky - SN4_50</t>
  </si>
  <si>
    <t>99</t>
  </si>
  <si>
    <t>59339011</t>
  </si>
  <si>
    <t>nosník keramický stropní s prostorovou výztuží do v 190mm š 160mm dl 4,25m</t>
  </si>
  <si>
    <t>-458744222</t>
  </si>
  <si>
    <t>100</t>
  </si>
  <si>
    <t>59339014</t>
  </si>
  <si>
    <t>nosník keramický stropní s prostorovou výztuží do v 190mm š 160mm dl 5,00m</t>
  </si>
  <si>
    <t>984919366</t>
  </si>
  <si>
    <t>101</t>
  </si>
  <si>
    <t>411161215</t>
  </si>
  <si>
    <t>Samostatné osazení stropních keramobetonových nosníků délky přes 5 do 6 m</t>
  </si>
  <si>
    <t>-780950508</t>
  </si>
  <si>
    <t>zdvojené nosníky - SN1_62,5</t>
  </si>
  <si>
    <t>"zastropení původního schod. otvoru" 4</t>
  </si>
  <si>
    <t>"ostatní stropy" 7+10+2+2</t>
  </si>
  <si>
    <t>zdvojené nosníky - SN5_62,5</t>
  </si>
  <si>
    <t>zdvojené nosníky - SN5_50</t>
  </si>
  <si>
    <t>zdvojené nosníky - SN8_50</t>
  </si>
  <si>
    <t>102</t>
  </si>
  <si>
    <t>59339016</t>
  </si>
  <si>
    <t>nosník keramický stropní s prostorovou výztuží do v 190mm š 160mm dl 5,50m</t>
  </si>
  <si>
    <t>-88625830</t>
  </si>
  <si>
    <t>SN8_50</t>
  </si>
  <si>
    <t>103</t>
  </si>
  <si>
    <t>59339017</t>
  </si>
  <si>
    <t>nosník keramický stropní s prostorovou výztuží do v 190mm š 160mm dl 5,75m</t>
  </si>
  <si>
    <t>426847389</t>
  </si>
  <si>
    <t>SN5_62,5</t>
  </si>
  <si>
    <t>SN5_50</t>
  </si>
  <si>
    <t>104</t>
  </si>
  <si>
    <t>59339018</t>
  </si>
  <si>
    <t>nosník keramický stropní s prostorovou výztuží do v 190mm š 160mm dl 6,00m</t>
  </si>
  <si>
    <t>-116468097</t>
  </si>
  <si>
    <t>SN1</t>
  </si>
  <si>
    <t>"zastropení původního schod. otvoru - zdvojené nosníky" 4</t>
  </si>
  <si>
    <t>105</t>
  </si>
  <si>
    <t>411161216</t>
  </si>
  <si>
    <t>Samostatné osazení stropních keramobetonových nosníků délky přes 6 do 7 m</t>
  </si>
  <si>
    <t>-441047466</t>
  </si>
  <si>
    <t>zdvojené nosníky - SN2</t>
  </si>
  <si>
    <t>106</t>
  </si>
  <si>
    <t>59339020</t>
  </si>
  <si>
    <t>nosník keramický stropní s prostorovou výztuží do v 230mm š 160mm dl 6,50m</t>
  </si>
  <si>
    <t>-1294795640</t>
  </si>
  <si>
    <t>107</t>
  </si>
  <si>
    <t>411161217</t>
  </si>
  <si>
    <t>Samostatné osazení stropních keramobetonových nosníků délky přes 7 do 8,25 m</t>
  </si>
  <si>
    <t>-443821298</t>
  </si>
  <si>
    <t>"zastropení původního schod. otvoru - zdvojené nosníky" 3</t>
  </si>
  <si>
    <t>108</t>
  </si>
  <si>
    <t>59339024</t>
  </si>
  <si>
    <t>nosník keramický stropní s prostorovou výztuží do v 230mm š 160mm dl 7,50m</t>
  </si>
  <si>
    <t>-1185170619</t>
  </si>
  <si>
    <t>109</t>
  </si>
  <si>
    <t>411168301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</si>
  <si>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do 2 m</t>
  </si>
  <si>
    <t>1572121821</t>
  </si>
  <si>
    <t>SN3_50</t>
  </si>
  <si>
    <t>(5,75+12,23)*1,75</t>
  </si>
  <si>
    <t>110</t>
  </si>
  <si>
    <t>411168304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</si>
  <si>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přes 4 do 5 m</t>
  </si>
  <si>
    <t>-2056135090</t>
  </si>
  <si>
    <t>SN4_50</t>
  </si>
  <si>
    <t>(11,75+11,615)*3,5+(5,125+5,5+5,5+5,415)*0,25</t>
  </si>
  <si>
    <t>111</t>
  </si>
  <si>
    <t>411168305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</si>
  <si>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přes 5 do 6 m</t>
  </si>
  <si>
    <t>38673715</t>
  </si>
  <si>
    <t>SN1_50</t>
  </si>
  <si>
    <t>5,84*1,75</t>
  </si>
  <si>
    <t>5,59*1,75</t>
  </si>
  <si>
    <t>5,28*1,75</t>
  </si>
  <si>
    <t>112</t>
  </si>
  <si>
    <t>411168307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</si>
  <si>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přes 7 do 8,25 m</t>
  </si>
  <si>
    <t>1759615872</t>
  </si>
  <si>
    <t>SN7_50</t>
  </si>
  <si>
    <t>"portál před vchodem" 7,0*1,75</t>
  </si>
  <si>
    <t>113</t>
  </si>
  <si>
    <t>411168364</t>
  </si>
  <si>
    <t>Stropy keramické z cihelných stropních vložek MIAKO a keramobetonových nosníků včetně zmonolitnění konstrukce z betonu C 20/25 a svařované sítě při osové vzdálenosti nosníků 62,5 cm, z vložek výšky 19 cm (MIAKO 19/62,5), tloušťky stropní konstrukce 25 cm, z nosníků délky přes 4 do 5 m</t>
  </si>
  <si>
    <t>1318916516</t>
  </si>
  <si>
    <t>SN9_62,5</t>
  </si>
  <si>
    <t>4,635*3,265</t>
  </si>
  <si>
    <t>114</t>
  </si>
  <si>
    <t>411168365</t>
  </si>
  <si>
    <t>Stropy keramické z cihelných stropních vložek MIAKO a keramobetonových nosníků včetně zmonolitnění konstrukce z betonu C 20/25 a svařované sítě při osové vzdálenosti nosníků 62,5 cm, z vložek výšky 19 cm (MIAKO 19/62,5), tloušťky stropní konstrukce 25 cm, z nosníků délky přes 5 do 6 m</t>
  </si>
  <si>
    <t>346808204</t>
  </si>
  <si>
    <t>SN1_62,5</t>
  </si>
  <si>
    <t>"zastropení původního schod. otvoru" 5,74*2,675</t>
  </si>
  <si>
    <t>"ostatní stropy" (5,75*5,625)+(5,495*8,33)+(5,75*0,32)</t>
  </si>
  <si>
    <t>5,41*8,33</t>
  </si>
  <si>
    <t>115</t>
  </si>
  <si>
    <t>411168366</t>
  </si>
  <si>
    <t>Stropy keramické z cihelných stropních vložek MIAKO a keramobetonových nosníků včetně zmonolitnění konstrukce z betonu C 20/25 a svařované sítě při osové vzdálenosti nosníků 62,5 cm, z vložek výšky 19 cm (MIAKO 19/62,5), tloušťky stropní konstrukce 25 cm, z nosníků délky přes 6 do 7 m</t>
  </si>
  <si>
    <t>-1767269875</t>
  </si>
  <si>
    <t>SN2_62,5</t>
  </si>
  <si>
    <t>"ostatní stropy" (6,25*2,7)</t>
  </si>
  <si>
    <t>116</t>
  </si>
  <si>
    <t>411321414</t>
  </si>
  <si>
    <t>Stropy z betonu železového (bez výztuže) stropů deskových, plochých střech, desek balkonových, desek hřibových stropů včetně hlavic hřibových sloupů tř. C 25/30</t>
  </si>
  <si>
    <t>2013539069</t>
  </si>
  <si>
    <t>"portál před vchodem - spádování jako součást zálivky stropní kce" (7,6*1,75)*0,03</t>
  </si>
  <si>
    <t>"dobetonávky stropů nad 1. np" (5,75*0,25)*0,25+(5,5*0,63)*0,25+(5,41*0,63)*0,25</t>
  </si>
  <si>
    <t>(0,8*0,45)*0,25+(2,495*0,35)*0,25</t>
  </si>
  <si>
    <t>"dobetonávky otvorů v původních stropech - dle PD - stropy stávající" (0,8*0,45)*0,235+(2,5*0,35)*0,235</t>
  </si>
  <si>
    <t>117</t>
  </si>
  <si>
    <t>411351021</t>
  </si>
  <si>
    <t>Bednění stropních konstrukcí - bez podpěrné konstrukce desek tloušťky stropní desky přes 25 do 50 cm zřízení</t>
  </si>
  <si>
    <t>1545855093</t>
  </si>
  <si>
    <t>"portál před vchodem - bok stropní desky" (7,6+2*1,75)*0,3</t>
  </si>
  <si>
    <t>"dobetonávky stropů nad 1. np" (5,75*0,25)+(5,5*(0,63+0,25))+(5,41*(0,63+0,25))</t>
  </si>
  <si>
    <t>(0,8*0,45)+(2,495*0,35)</t>
  </si>
  <si>
    <t>118</t>
  </si>
  <si>
    <t>411351022</t>
  </si>
  <si>
    <t>Bednění stropních konstrukcí - bez podpěrné konstrukce desek tloušťky stropní desky přes 25 do 50 cm odstranění</t>
  </si>
  <si>
    <t>553128883</t>
  </si>
  <si>
    <t>119</t>
  </si>
  <si>
    <t>411354313</t>
  </si>
  <si>
    <t>Podpěrná konstrukce stropů - desek, kleneb a skořepin výška podepření do 4 m tloušťka stropu přes 15 do 25 cm zřízení</t>
  </si>
  <si>
    <t>1991690057</t>
  </si>
  <si>
    <t>"dobetonávky stropů nad 1. np" (5,75*0,25)+(5,5*0,63)+(5,41*0,63)</t>
  </si>
  <si>
    <t>"věnec V1.17" 5,95*(0,3+0,35)</t>
  </si>
  <si>
    <t>120</t>
  </si>
  <si>
    <t>411354314</t>
  </si>
  <si>
    <t>Podpěrná konstrukce stropů - desek, kleneb a skořepin výška podepření do 4 m tloušťka stropu přes 15 do 25 cm odstranění</t>
  </si>
  <si>
    <t>249429708</t>
  </si>
  <si>
    <t>121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</si>
  <si>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</si>
  <si>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</si>
  <si>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1148504272</t>
  </si>
  <si>
    <t>"dobetonávky stropů nad 1. np - dle statiky 150 kg/m3" ((5,75*0,25)*0,25+(5,5*0,63)*0,25+(5,41*0,63)*0,25)*0,150</t>
  </si>
  <si>
    <t>122</t>
  </si>
  <si>
    <t>413231231</t>
  </si>
  <si>
    <t>Zazdívka zhlaví stropních trámů nebo válcovaných nosníků pálenými cihlami trámů, průřezu přes 0,04 m2</t>
  </si>
  <si>
    <t>2142715325</t>
  </si>
  <si>
    <t>"stropní nosníky - původní schod. otvor" 2*4</t>
  </si>
  <si>
    <t>123</t>
  </si>
  <si>
    <t>413232221</t>
  </si>
  <si>
    <t>Zazdívka zhlaví stropních trámů nebo válcovaných nosníků pálenými cihlami válcovaných nosníků, výšky přes 150 do 300 mm</t>
  </si>
  <si>
    <t>1874243260</t>
  </si>
  <si>
    <t>"jedna strana nosníku PR05 - HEB240" 1</t>
  </si>
  <si>
    <t>"jedna strana nosníku PR14 - 2x U200" 1</t>
  </si>
  <si>
    <t>"jedna strana nosníku PR17 - 4x I 200" 1</t>
  </si>
  <si>
    <t>124</t>
  </si>
  <si>
    <t>413321414</t>
  </si>
  <si>
    <t>Nosníky z betonu železového (bez výztuže) včetně stěnových i jeřábových drah, volných trámů, průvlaků, rámových příčlí, ztužidel, konzol, vodorovných táhel apod., tyčových konstrukcí tř. C 25/30</t>
  </si>
  <si>
    <t>-568284755</t>
  </si>
  <si>
    <t>průvlaky pod stropem</t>
  </si>
  <si>
    <t>"PR04" 1*(2,75*(0,25*0,25))</t>
  </si>
  <si>
    <t>"PR07" 1*(6,2*(0,375*0,35))</t>
  </si>
  <si>
    <t>"PR08" 1*(4,4*(0,375*0,415))+3,2*(0,13*0,335)+1,2*(0,13*0,2)</t>
  </si>
  <si>
    <t>"PR09" 1*(2,3*(0,375*0,415+0,13*0,335))</t>
  </si>
  <si>
    <t>"PR11"1*(4,51*(0,25*0,415))+2,94*(0,175*0,335)+1,57*(0,175*0,2)</t>
  </si>
  <si>
    <t>"PR13" 4,25*(0,25*0,25)</t>
  </si>
  <si>
    <t>"PR14 " 1*(7,4*(0,25*0,25))</t>
  </si>
  <si>
    <t>"PR15" 2,25*(0,25*0,25)</t>
  </si>
  <si>
    <t>"PR16" 3*(2,25*(0,175*2,25))</t>
  </si>
  <si>
    <t>obetonování ocel. nosníků ve stropech</t>
  </si>
  <si>
    <t>"PR01 - HEB240" 3*(6,0*(0,25*0,25))</t>
  </si>
  <si>
    <t>"PR02 - HEB240" 1*(5,7*(0,25*0,25))</t>
  </si>
  <si>
    <t>"PR03 - HEB200" 1*(5,0*(0,2*0,25))</t>
  </si>
  <si>
    <t>"PR05 - HEB240" 1*(7,4*(0,25*0,25))</t>
  </si>
  <si>
    <t>"PR06 - HEB200" 4*(2,2*(0,2*0,25))</t>
  </si>
  <si>
    <t>"PR10 - 2x I 220"1*(6,25*(0,425*0,235))</t>
  </si>
  <si>
    <t>125</t>
  </si>
  <si>
    <t>413351111</t>
  </si>
  <si>
    <t>Bednění nosníků a průvlaků - bez podpěrné konstrukce výška nosníku po spodní líc stropní desky do 100 cm zřízení</t>
  </si>
  <si>
    <t>373649668</t>
  </si>
  <si>
    <t>"PR04" 1*(2,265*0,25+2*(2,75*0,25))</t>
  </si>
  <si>
    <t>"PR07" 1*(5,71*0,375+2*(6,2*0,35))</t>
  </si>
  <si>
    <t>"PR08" 1*(3,2*(0,375+2*0,415+0,335)+1,2*(0,375+2*0,415+0,2))</t>
  </si>
  <si>
    <t>"PR09" 1*(2,3*(0,375+2*0,415+0,335))</t>
  </si>
  <si>
    <t>"PR11"1*(2,94*(0,25+0,415+0,75)+1,57*(0,25+0,415+0,615))</t>
  </si>
  <si>
    <t>"PR01 - HEB240" 3*(6,0*(0,25+0,05))</t>
  </si>
  <si>
    <t>"PR02 - HEB240" 1*(5,7*(0,25+0,05))</t>
  </si>
  <si>
    <t>"PR03 - HEB200" 1*(5,0*(0,25+0,05))</t>
  </si>
  <si>
    <t>"PR05 - HEB240" 1*(7,4*(0,25+0,05))</t>
  </si>
  <si>
    <t>"PR10 - 2x I 220"1*(5,74*(0,425+0,235))</t>
  </si>
  <si>
    <t>průvlaky v úrovni věnců - 2. np</t>
  </si>
  <si>
    <t>"PR13" 1*(4,25*0,25)+1*(2*(4,25*0,25))</t>
  </si>
  <si>
    <t>"PR14" 1*(6,825*0,25+2*(7,35*0,25))</t>
  </si>
  <si>
    <t>"PR15" 1*(2,25*0,25)+1*(2*(2,25*0,25))</t>
  </si>
  <si>
    <t>"PR16" 3*(2,25*0,175)+3*(2*(1,75*0,2))</t>
  </si>
  <si>
    <t>126</t>
  </si>
  <si>
    <t>413351112</t>
  </si>
  <si>
    <t>Bednění nosníků a průvlaků - bez podpěrné konstrukce výška nosníku po spodní líc stropní desky do 100 cm odstranění</t>
  </si>
  <si>
    <t>-161975789</t>
  </si>
  <si>
    <t>127</t>
  </si>
  <si>
    <t>413352111</t>
  </si>
  <si>
    <t>Podpěrná konstrukce nosníků a průvlaků výšky podepření do 4 m výšky nosníku (po spodní hranu stropní desky) do 100 cm zřízení</t>
  </si>
  <si>
    <t>-333301157</t>
  </si>
  <si>
    <t>"PR04" 1*(2,265*0,25)</t>
  </si>
  <si>
    <t>"PR07" 1*(5,71*0,375)</t>
  </si>
  <si>
    <t>"PR08" 1*(3,7*0,375)</t>
  </si>
  <si>
    <t>"PR09" 1*(2,3*0,375)</t>
  </si>
  <si>
    <t>"PR10" 1*(5,74*0,425)</t>
  </si>
  <si>
    <t>"PR11" 1*(4,05*0,25)</t>
  </si>
  <si>
    <t>"V1.17" 5,95*0,3</t>
  </si>
  <si>
    <t>"věnec V1.22" 5,21*0,3</t>
  </si>
  <si>
    <t>"PR14" 1*(6,825*0,25)</t>
  </si>
  <si>
    <t>"PR13" 1*(4,25*0,25)</t>
  </si>
  <si>
    <t>"PR15" 1*(2,25*0,25)</t>
  </si>
  <si>
    <t>"PR16" 3*(2,25*0,175)</t>
  </si>
  <si>
    <t>128</t>
  </si>
  <si>
    <t>413352112</t>
  </si>
  <si>
    <t>Podpěrná konstrukce nosníků a průvlaků výšky podepření do 4 m výšky nosníku (po spodní hranu stropní desky) do 100 cm odstranění</t>
  </si>
  <si>
    <t>838191599</t>
  </si>
  <si>
    <t>129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</si>
  <si>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</si>
  <si>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</si>
  <si>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1431335583</t>
  </si>
  <si>
    <t>"průvlaky - dle statiky 150 kg/m3 - dle pol. č. 413321414" 9,78*0,150</t>
  </si>
  <si>
    <t>130</t>
  </si>
  <si>
    <t>413941123</t>
  </si>
  <si>
    <t>Osazování ocelových válcovaných nosníků ve stropech I nebo IE nebo U nebo UE nebo L č. 14 až 22 nebo výšky přes 120 do 220 mm</t>
  </si>
  <si>
    <t>693695265</t>
  </si>
  <si>
    <t>průvlaky ve stropech nebo pod stropem</t>
  </si>
  <si>
    <t>"PR09 - 2x I 200" 2*((2,3*26,3)*0,001)</t>
  </si>
  <si>
    <t>"PR10 - 2x I 220" 2*((6,45*31,1)*0,001)</t>
  </si>
  <si>
    <t>"PR11 - 2x I 180" 2*((4,5*21,9)*0,001)</t>
  </si>
  <si>
    <t>překlady nad nikami, prostupy VZT ap.</t>
  </si>
  <si>
    <t>"překlady PR22 - L 150/100/12 mm" 5*((0,75*22,5)*0,001)</t>
  </si>
  <si>
    <t>"překlady PR23 - L 150/100/12 mm" 2*((0,8*22,5)*0,001)+4*((0,8*22,5)*0,001)</t>
  </si>
  <si>
    <t>"překlady PR24 - L 150/100/12 mm" 5*((1,0*22,5)*0,001)+5*((1,0*22,5)*0,001)</t>
  </si>
  <si>
    <t>"PR17 - 4x I 200" 1*((4*6,1)*26,3*0,001)</t>
  </si>
  <si>
    <t>"strop kanálu - dle výkresu základů - U 140" (4*1,4+2*0,9)*16,0*0,001</t>
  </si>
  <si>
    <t>"strop kanálu - dle výkresu základů - I 180" (4*1,4)*21,9*0,001</t>
  </si>
  <si>
    <t>131</t>
  </si>
  <si>
    <t>13010720</t>
  </si>
  <si>
    <t>ocel profilová jakost S235JR (11 375) průřez I (IPN) 180</t>
  </si>
  <si>
    <t>-1412090262</t>
  </si>
  <si>
    <t>Poznámka k položce:_x000d_
Hmotnost: 21,90 kg/m</t>
  </si>
  <si>
    <t>"PR11 - 2x I 180" 2*((4,5*21,9)*1,08*0,001)</t>
  </si>
  <si>
    <t>"strop kanálu - dle výkresu základů" (4*1,4)*21,9*1,1*0,001</t>
  </si>
  <si>
    <t>132</t>
  </si>
  <si>
    <t>13010722</t>
  </si>
  <si>
    <t>ocel profilová jakost S235JR (11 375) průřez I (IPN) 200</t>
  </si>
  <si>
    <t>-753980500</t>
  </si>
  <si>
    <t>Poznámka k položce:_x000d_
Hmotnost: 26,30 kg/m</t>
  </si>
  <si>
    <t>"PR09 - I 200" 1*((2*2,3)*26,3*1,08*0,001)</t>
  </si>
  <si>
    <t>"PR17 - 4x I 200" 1*((4*6,1)*26,3*1,08*0,001)</t>
  </si>
  <si>
    <t>133</t>
  </si>
  <si>
    <t>13010724</t>
  </si>
  <si>
    <t>ocel profilová jakost S235JR (11 375) průřez I (IPN) 220</t>
  </si>
  <si>
    <t>-1081709378</t>
  </si>
  <si>
    <t>Poznámka k položce:_x000d_
Hmotnost: 31,10 kg/m</t>
  </si>
  <si>
    <t>"PR10 - I220" 2*((6,45*31,1)*1,08*0,001)</t>
  </si>
  <si>
    <t>134</t>
  </si>
  <si>
    <t>13010820</t>
  </si>
  <si>
    <t>ocel profilová jakost S235JR (11 375) průřez U (UPN) 140</t>
  </si>
  <si>
    <t>-486508258</t>
  </si>
  <si>
    <t>Poznámka k položce:_x000d_
Hmotnost: 16,00 kg/m</t>
  </si>
  <si>
    <t>"strop kanálu - dle výkresu základů U 140" (2*1,2+2*0,9)*16,0*1,1*0,001</t>
  </si>
  <si>
    <t>135</t>
  </si>
  <si>
    <t>13011059</t>
  </si>
  <si>
    <t>úhelník ocelový nerovnostranný jakost S235JR (11 375) 150x100x12mm</t>
  </si>
  <si>
    <t>2031198308</t>
  </si>
  <si>
    <t>Poznámka k položce:_x000d_
Hmotnost: 22,50 kg/m</t>
  </si>
  <si>
    <t>"překlady PR22" 5*((0,75*22,5)*1,08*0,001)</t>
  </si>
  <si>
    <t>"překlady PR23" 2*((0,8*22,5)*1,08*0,001)+4*((0,8*22,5)*1,08*0,001)</t>
  </si>
  <si>
    <t>"překlady PR24" 5*((1,0*22,5)*1,08*0,001)+5*((1,0*22,5)*1,08*0,001)</t>
  </si>
  <si>
    <t>136</t>
  </si>
  <si>
    <t>413941125</t>
  </si>
  <si>
    <t>Osazování ocelových válcovaných nosníků ve stropech I nebo IE nebo U nebo UE nebo L č. 24 a výše nebo výšky přes 220 mm</t>
  </si>
  <si>
    <t>1726542282</t>
  </si>
  <si>
    <t>"PR07 - I 260" 2*((6,2*41,9)*0,001)</t>
  </si>
  <si>
    <t>"PR08 - I 240" 2*((4,12*36,2)*0,001)</t>
  </si>
  <si>
    <t>137</t>
  </si>
  <si>
    <t>13010728</t>
  </si>
  <si>
    <t>ocel profilová jakost S235JR (11 375) průřez I (IPN) 260</t>
  </si>
  <si>
    <t>922008686</t>
  </si>
  <si>
    <t>Poznámka k položce:_x000d_
Hmotnost: 41,90 kg/m</t>
  </si>
  <si>
    <t>"PR07" 2*((6,2*41,9)*1,08*0,001)</t>
  </si>
  <si>
    <t>138</t>
  </si>
  <si>
    <t>13010726</t>
  </si>
  <si>
    <t>ocel profilová jakost S235JR (11 375) průřez I (IPN) 240</t>
  </si>
  <si>
    <t>1911966327</t>
  </si>
  <si>
    <t>Poznámka k položce:_x000d_
Hmotnost: 36,20 kg/m</t>
  </si>
  <si>
    <t>průvlak pod stropem</t>
  </si>
  <si>
    <t>"průvlak PR08" 2*((4,12*36,2)*1,08*0,001)</t>
  </si>
  <si>
    <t>139</t>
  </si>
  <si>
    <t>413941133</t>
  </si>
  <si>
    <t>Osazování ocelových válcovaných nosníků ve stropech HE-A nebo HE-B, výšky přes 120 do 220 mm</t>
  </si>
  <si>
    <t>-1685909298</t>
  </si>
  <si>
    <t>"PR03 - HEB200" 1*((5,0*61,3)*0,001)</t>
  </si>
  <si>
    <t>"PR04 - HEB180" 1*((2,75*51,2)*0,001)</t>
  </si>
  <si>
    <t>"PR06 - HEB200" 4*((2,2*61,3)*0,001)</t>
  </si>
  <si>
    <t>"PR20 - HEB200" 1*((1,25*61,3)*0,001)</t>
  </si>
  <si>
    <t>"PR21 - HEB200" 1*((0,5*61,3)*0,001)</t>
  </si>
  <si>
    <t>"PR14" 1*((7,4*61,3)*0,001)</t>
  </si>
  <si>
    <t>"PR19 - HEB160 pro mobilní příčky" 4*((5,5*42,6)*0,001)</t>
  </si>
  <si>
    <t>"strop kanálu - dle výkresu základů HEB200" (2*1,4)*61,3*0,001</t>
  </si>
  <si>
    <t xml:space="preserve">Součet </t>
  </si>
  <si>
    <t>140</t>
  </si>
  <si>
    <t>13010976</t>
  </si>
  <si>
    <t>ocel profilová jakost S235JR (11 375) průřez HEB 160</t>
  </si>
  <si>
    <t>-1388707545</t>
  </si>
  <si>
    <t>Poznámka k položce:_x000d_
Hmotnost: 43,70 kg/m</t>
  </si>
  <si>
    <t>"PR19 - HEB160 pro mobilní příčky" 4*((5,5*43,7)*1,08*0,001)</t>
  </si>
  <si>
    <t>141</t>
  </si>
  <si>
    <t>13010980</t>
  </si>
  <si>
    <t>ocel profilová jakost S235JR (11 375) průřez HEB 200</t>
  </si>
  <si>
    <t>-142675657</t>
  </si>
  <si>
    <t>Poznámka k položce:_x000d_
Hmotnost: 61,30 kg/m</t>
  </si>
  <si>
    <t>"PR03" 1*((5,0*61,3)*1,08*0,001)</t>
  </si>
  <si>
    <t>"PR06" 4*((2,2*61,3)*1,08*0,001)</t>
  </si>
  <si>
    <t>"PR20" 1*((1,25*61,3)*1,08*0,001)</t>
  </si>
  <si>
    <t>"PR21" 1*((0,5*61,3)*1,08*0,001)</t>
  </si>
  <si>
    <t>"PR14" (7,4*61,3)*1,08*0,001</t>
  </si>
  <si>
    <t>"strop kanálu - dle výkresu základů" (2*1,4)*61,3*1,1*0,001</t>
  </si>
  <si>
    <t>142</t>
  </si>
  <si>
    <t>13010978</t>
  </si>
  <si>
    <t>ocel profilová jakost S235JR (11 375) průřez HEB 180</t>
  </si>
  <si>
    <t>397851851</t>
  </si>
  <si>
    <t>Poznámka k položce:_x000d_
Hmotnost: 52,60 kg/m</t>
  </si>
  <si>
    <t>"PR04" 1*((2,75*51,2)*1,08*0,001)</t>
  </si>
  <si>
    <t>143</t>
  </si>
  <si>
    <t>413941135</t>
  </si>
  <si>
    <t>Osazování ocelových válcovaných nosníků ve stropech HE-A nebo HE-B, výšky přes 220 mm</t>
  </si>
  <si>
    <t>568165346</t>
  </si>
  <si>
    <t>"PR01 - HEB240" 3*((6,0*83,2)*0,001)</t>
  </si>
  <si>
    <t>"PR02 - HEB240" 1*((5,7*83,2)*0,001)</t>
  </si>
  <si>
    <t>"PR05 - HEB240" 1*((7,4*83,2)*0,001)</t>
  </si>
  <si>
    <t>144</t>
  </si>
  <si>
    <t>13010984</t>
  </si>
  <si>
    <t>ocel profilová jakost S235JR (11 375) průřez HEB 240</t>
  </si>
  <si>
    <t>-2035036515</t>
  </si>
  <si>
    <t>Poznámka k položce:_x000d_
Hmotnost: 83,20 kg/m</t>
  </si>
  <si>
    <t>"PR01" 3*((6,0*83,2)*1,08*0,001)</t>
  </si>
  <si>
    <t>"PR02" 1*((5,7*83,2)*1,08*0,001)</t>
  </si>
  <si>
    <t>"PR05" 1*((7,4*83,2)*1,08*0,001)</t>
  </si>
  <si>
    <t>145</t>
  </si>
  <si>
    <t>417321515</t>
  </si>
  <si>
    <t>Ztužující pásy a věnce z betonu železového (bez výztuže) tř. C 25/30</t>
  </si>
  <si>
    <t>-4946577</t>
  </si>
  <si>
    <t>VĚNCE - dle výpisu věnců</t>
  </si>
  <si>
    <t>"V1.1" 74,7*(0,25*0,25)</t>
  </si>
  <si>
    <t>"V1.2" 27,4*(0,25*0,25)</t>
  </si>
  <si>
    <t>"V1.3" 3,5*(0,185*0,25)</t>
  </si>
  <si>
    <t>"V1.4" 3,5*(0,2*0,25)</t>
  </si>
  <si>
    <t>"V1.5" 6,64*(0,375*0,25)</t>
  </si>
  <si>
    <t>"V1.6" 15,86*(0,375*0,25)</t>
  </si>
  <si>
    <t>"V1.7" 8,96*(0,285*0,25)</t>
  </si>
  <si>
    <t>"V1.8" 5,7*(0,25*0,17)</t>
  </si>
  <si>
    <t>"V1.9" 67,51*(0,25*0,17)</t>
  </si>
  <si>
    <t>"V1.10" 6,25*(0,25*0,25+0,29*0,19)</t>
  </si>
  <si>
    <t>"V1.11" 2,39*(0,885*0,17+0,135*0,08+0,25*0,08)</t>
  </si>
  <si>
    <t>"V1.12" 9,12*(0,25*0,17)</t>
  </si>
  <si>
    <t>"V1.13" 11,91*0,31</t>
  </si>
  <si>
    <t>"V1.14" 8,0*(0,26*0,19)</t>
  </si>
  <si>
    <t>"V1.15" 4,0*(0,42*0,19)</t>
  </si>
  <si>
    <t>"V1.16" 4,0*0,11</t>
  </si>
  <si>
    <t>"V1.17" 5,95*0,15</t>
  </si>
  <si>
    <t>"V1.18" 1,45*0,09</t>
  </si>
  <si>
    <t>"V1.19" 2,0*0,21</t>
  </si>
  <si>
    <t>"V1.20" 4,0*0,16</t>
  </si>
  <si>
    <t>"V1.21" 2,0*0,13</t>
  </si>
  <si>
    <t>"V1.22" 5,21*0,1</t>
  </si>
  <si>
    <t>"V1.23" 24,0*0,17</t>
  </si>
  <si>
    <t>"V1.24" 4,0*(0,175*0,25)</t>
  </si>
  <si>
    <t>"V1.25" 0,965*(0,25*0,465+0,175*0,335)</t>
  </si>
  <si>
    <t>"V1.26" 0,3*(0,25*0,465+0,175*0,2)</t>
  </si>
  <si>
    <t>"V1.27 (vč. obetonování sloupů)" 44,7*(0,25*0,185)+16*(0,05*1,185*0,2)</t>
  </si>
  <si>
    <t>"V2.1" 46,5*(0,175*0,2)</t>
  </si>
  <si>
    <t>"V2.2" 85,5*(0,25*0,25)</t>
  </si>
  <si>
    <t>"V2.3" 34,0*(0,375*0,25)</t>
  </si>
  <si>
    <t>"V2.4" 14,0*(0,175*0,25)</t>
  </si>
  <si>
    <t>"V2.5, V2.6" 0,5*(0,5*0,2)+0,5*(0,25*0,37)</t>
  </si>
  <si>
    <t>146</t>
  </si>
  <si>
    <t>417351115</t>
  </si>
  <si>
    <t>Bednění bočnic ztužujících pásů a věnců včetně vzpěr zřízení</t>
  </si>
  <si>
    <t>1370915579</t>
  </si>
  <si>
    <t>"část věnce V1.1" 22,8*0,25</t>
  </si>
  <si>
    <t>"věnec V1.2" 27,4*(2*0,25)</t>
  </si>
  <si>
    <t>"věnec V1.3" 3,5*0,25</t>
  </si>
  <si>
    <t>"věnec V1.5" 6,64*(2*0,25)</t>
  </si>
  <si>
    <t>"věnec V1.6" 8,96*0,25+6,9*(2*0,25)</t>
  </si>
  <si>
    <t>"část věnce V1.9" 7,61*0,25</t>
  </si>
  <si>
    <t>"věnec V1.11" 2,39*0,25</t>
  </si>
  <si>
    <t>"část věnce V1.12" 2,62*0,25</t>
  </si>
  <si>
    <t>"věnec V1.13" 11,91*(0,63+0,25)</t>
  </si>
  <si>
    <t>"věnec V1.22" 5,21*(0,3+0,35)</t>
  </si>
  <si>
    <t>"věnec V1.23" 24,0*0,25</t>
  </si>
  <si>
    <t>"věnec V1.25, V1.26" 0,965*(0,465+0,8)+0,3*(0,465+0,665)</t>
  </si>
  <si>
    <t>"věnec V1.27" 44,7*(2*0,185)+16*(0,2*1,185)</t>
  </si>
  <si>
    <t>"věnec V2.1" 46,5*(2*0,2)</t>
  </si>
  <si>
    <t>"věnec V2.2" 85,5*(2*0,25)</t>
  </si>
  <si>
    <t>"věnec V2.3" 34,0*(2*0,25)</t>
  </si>
  <si>
    <t>"věnec V2.4" 14,0*(2*0,25)</t>
  </si>
  <si>
    <t>"věnec V2.5, V2.6" 1*(4*(0,5*0,2))+1*((2*0,5+2*0,25)*0,37)</t>
  </si>
  <si>
    <t>podbednění prostupů pro potrubí VZT</t>
  </si>
  <si>
    <t>8*(0,25*0,25)+4*(0,25*0,375)+1*(0,45*0,25)+1*(0,55*0,25)</t>
  </si>
  <si>
    <t>147</t>
  </si>
  <si>
    <t>417351116</t>
  </si>
  <si>
    <t>Bednění bočnic ztužujících pásů a věnců včetně vzpěr odstranění</t>
  </si>
  <si>
    <t>1465080982</t>
  </si>
  <si>
    <t>148</t>
  </si>
  <si>
    <t>417361821</t>
  </si>
  <si>
    <t>Výztuž ztužujících pásů a věnců z betonářské oceli 10 505 (R) nebo BSt 500</t>
  </si>
  <si>
    <t>-1587915938</t>
  </si>
  <si>
    <t>"průvlaky - dle statiky 125 kg/m3 - dle pol. č. 417321515" 39,44*0,125</t>
  </si>
  <si>
    <t>149</t>
  </si>
  <si>
    <t>430321616</t>
  </si>
  <si>
    <t>Schodišťové konstrukce a rampy z betonu železového (bez výztuže) stupně, schodnice, ramena, podesty s nosníky tř. C 30/37</t>
  </si>
  <si>
    <t>-1605688357</t>
  </si>
  <si>
    <t>"přímé schodiště" 1,86*1,2</t>
  </si>
  <si>
    <t>"lomené schodiště" (0,83+0,78)*1,2</t>
  </si>
  <si>
    <t>"2 stupně mezi m. č. 220 x 221" 1*(3,26*0,125)+1*(2,07*0,125)</t>
  </si>
  <si>
    <t>150</t>
  </si>
  <si>
    <t>430361821</t>
  </si>
  <si>
    <t>Výztuž schodišťových konstrukcí a ramp stupňů, schodnic, ramen, podest s nosníky z betonářské oceli 10 505 (R) nebo BSt 500</t>
  </si>
  <si>
    <t>-1142998742</t>
  </si>
  <si>
    <t>"přímé schodiště - dle výpisu statiky - 175 kg/m3" 2,232*0,175</t>
  </si>
  <si>
    <t>"lomené schodiště - dle výpisu statiky - 350 kg/m3" 1,932*0,350</t>
  </si>
  <si>
    <t>151</t>
  </si>
  <si>
    <t>431351121</t>
  </si>
  <si>
    <t>Bednění podest, podstupňových desek a ramp včetně podpěrné konstrukce výšky do 4 m půdorysně přímočarých zřízení</t>
  </si>
  <si>
    <t>1057806114</t>
  </si>
  <si>
    <t>přímé schodiště</t>
  </si>
  <si>
    <t>"podhled" (3,38+(0,63-0,25)+2,73)*1,2</t>
  </si>
  <si>
    <t>"boky" (3,4*0,35)+(0,6*0,25)+(2,75*0,35)+(0,35*0,25)</t>
  </si>
  <si>
    <t>lomené schodiště</t>
  </si>
  <si>
    <t>"podhled" (1,375+8*0,3+9*0,1675+0,125+0,395+0,35)*1,2+(0,12+1,845+9*0,3+10*0,1675+0,125)*1,2</t>
  </si>
  <si>
    <t>"boky" (3,45*0,35+0,3*0,3)+(3,4*0,35+1,6*0,2)</t>
  </si>
  <si>
    <t>152</t>
  </si>
  <si>
    <t>431351122</t>
  </si>
  <si>
    <t>Bednění podest, podstupňových desek a ramp včetně podpěrné konstrukce výšky do 4 m půdorysně přímočarých odstranění</t>
  </si>
  <si>
    <t>2020559637</t>
  </si>
  <si>
    <t>153</t>
  </si>
  <si>
    <t>434351141</t>
  </si>
  <si>
    <t>Bednění stupňů betonovaných na podstupňové desce nebo na terénu půdorysně přímočarých zřízení</t>
  </si>
  <si>
    <t>-464249300</t>
  </si>
  <si>
    <t>"přímé schodiště" 20*(1,2*0,1675)+18*(1,2*0,297)</t>
  </si>
  <si>
    <t>"lomené schodiště" 20*(1,2*0,1675)+18*(1,2*0,3)</t>
  </si>
  <si>
    <t>"2 stupně mezi m. č. 220 x 221" 1*((1,53+1,6+1,87)*0,125)+1*((1,15+1,15+1,4)*0,125)</t>
  </si>
  <si>
    <t>154</t>
  </si>
  <si>
    <t>434351142</t>
  </si>
  <si>
    <t>Bednění stupňů betonovaných na podstupňové desce nebo na terénu půdorysně přímočarých odstranění</t>
  </si>
  <si>
    <t>658859423</t>
  </si>
  <si>
    <t>155</t>
  </si>
  <si>
    <t>X.0401_SCH.124</t>
  </si>
  <si>
    <t>Příplatek za složitost provedení lomeného schodiště v m. č. 124 - bednění, výztuž, beton, pohledová kvalita dle PD</t>
  </si>
  <si>
    <t>ks</t>
  </si>
  <si>
    <t>1833538584</t>
  </si>
  <si>
    <t>156</t>
  </si>
  <si>
    <t>X.0401_SCH.132</t>
  </si>
  <si>
    <t>Příplatek - schodiště v m. č. 132 - pohledová kvalita dle PD</t>
  </si>
  <si>
    <t>585504996</t>
  </si>
  <si>
    <t>157</t>
  </si>
  <si>
    <t>631351111</t>
  </si>
  <si>
    <t>Bednění v podlahách otvorů a prostupů zřízení</t>
  </si>
  <si>
    <t>614623400</t>
  </si>
  <si>
    <t>"zastropení původního schod. otvoru - vytvoření otvorů pro VZT" 2*((0,465+2*0,49)*0,25)</t>
  </si>
  <si>
    <t>158</t>
  </si>
  <si>
    <t>631351112</t>
  </si>
  <si>
    <t>Bednění v podlahách otvorů a prostupů odstranění</t>
  </si>
  <si>
    <t>-425230212</t>
  </si>
  <si>
    <t>159</t>
  </si>
  <si>
    <t>389381001</t>
  </si>
  <si>
    <t>Dobetonování prefabrikovaných konstrukcí</t>
  </si>
  <si>
    <t>-1682638335</t>
  </si>
  <si>
    <t>"podél 3 ks PR06" 3*(2,2*(0,09*0,25))</t>
  </si>
  <si>
    <t>"dobetonování kolem výměn a ocel. prvků u zastropení opravované části kanálu" 4,5*0,1</t>
  </si>
  <si>
    <t>160</t>
  </si>
  <si>
    <t>389361001</t>
  </si>
  <si>
    <t>Doplňující výztuž prefabrikovaných konstrukcí pro každý druh a stavební díl z betonářské oceli</t>
  </si>
  <si>
    <t>-1229449363</t>
  </si>
  <si>
    <t>"dobetonování kolem výměn a ocel. prvků u zastropení opravované části kanálu - 2x síť 100/100/8 mm" (3,5*2)*7,9*1,1*0,001</t>
  </si>
  <si>
    <t>"dobetonování otvorů dle PD - stropy stávající" (14,2+6,3)*1,1*0,001</t>
  </si>
  <si>
    <t>161</t>
  </si>
  <si>
    <t>711131101</t>
  </si>
  <si>
    <t>Provedení izolace proti zemní vlhkosti pásy na sucho AIP nebo tkaniny na ploše vodorovné V</t>
  </si>
  <si>
    <t>97088020</t>
  </si>
  <si>
    <t>162</t>
  </si>
  <si>
    <t>62821109</t>
  </si>
  <si>
    <t>asfaltový pás separační s krycí vrstvou tl do 1,0mm, typu R</t>
  </si>
  <si>
    <t>1223843815</t>
  </si>
  <si>
    <t>38,29*1,1655 'Přepočtené koeficientem množství</t>
  </si>
  <si>
    <t>163</t>
  </si>
  <si>
    <t>X.00401.PB01</t>
  </si>
  <si>
    <t>-142525273</t>
  </si>
  <si>
    <t>"pod stropní nosníky - původní schod. otvor" (2*4)*(0,35*0,15*0,05)</t>
  </si>
  <si>
    <t>pod průvlaky ve stropech nebo pod stropem</t>
  </si>
  <si>
    <t>"PR01, PR02, PR03" (3*2)*((0,25*0,25)*0,1)+(1*2)*((0,25*0,25)*0,1)+(1*2)*((0,25*0,25)*0,1)</t>
  </si>
  <si>
    <t>"PR04" (1*2)*((0,25*0,25)*0,1)</t>
  </si>
  <si>
    <t>"PR05" 1*(1*(0,25*0,25)*0,1+1*(0,3*0,25)*0,1)</t>
  </si>
  <si>
    <t>"PR07" (1*2)*((0,375*0,25)*0,1)</t>
  </si>
  <si>
    <t>"PR08" (1*2)*((0,375*0,22)*0,1)</t>
  </si>
  <si>
    <t>"PR09" (1*2)*((0,375*0,22)*0,1)</t>
  </si>
  <si>
    <t>"PR10" (1*2)*((0,375*0,25)*0,1)</t>
  </si>
  <si>
    <t>"PR11" (1*2)*((0,23*0,25)*0,1)</t>
  </si>
  <si>
    <t>"PR14" (1*2)*((0,3*0,25)*0,1)</t>
  </si>
  <si>
    <t>"PR17 - 4x I 200" (1*3)*((0,375*0,25)*0,1)</t>
  </si>
  <si>
    <t>Komunikace pozemní</t>
  </si>
  <si>
    <t>164</t>
  </si>
  <si>
    <t>637211134</t>
  </si>
  <si>
    <t>Okapový chodník z dlaždic betonových do kameniva s vyplněním spár drobným kamenivem, tl. dlaždic 50 mm</t>
  </si>
  <si>
    <t>1424109701</t>
  </si>
  <si>
    <t>"okapový chodník" 22,0*0,5</t>
  </si>
  <si>
    <t>165</t>
  </si>
  <si>
    <t>637311131</t>
  </si>
  <si>
    <t>Okapový chodník z obrubníků betonových zahradních, se zalitím spár cementovou maltou do lože z betonu prostého</t>
  </si>
  <si>
    <t>1153105211</t>
  </si>
  <si>
    <t>"podél okapového chodníku" 22,0</t>
  </si>
  <si>
    <t>Úprava povrchů vnitřních</t>
  </si>
  <si>
    <t>166</t>
  </si>
  <si>
    <t>611131101</t>
  </si>
  <si>
    <t>Podkladní a spojovací vrstva vnitřních omítaných ploch cementový postřik nanášený ručně celoplošně stropů</t>
  </si>
  <si>
    <t>-781833458</t>
  </si>
  <si>
    <t>167</t>
  </si>
  <si>
    <t>611131121</t>
  </si>
  <si>
    <t>Podkladní a spojovací vrstva vnitřních omítaných ploch penetrace disperzní nanášená ručně stropů</t>
  </si>
  <si>
    <t>792727436</t>
  </si>
  <si>
    <t>168</t>
  </si>
  <si>
    <t>611321141</t>
  </si>
  <si>
    <t>Omítka vápenocementová vnitřních ploch nanášená ručně dvouvrstvá, tloušťky jádrové omítky do 10 mm a tloušťky štuku do 3 mm štuková vodorovných konstrukcí stropů rovných</t>
  </si>
  <si>
    <t>-549467785</t>
  </si>
  <si>
    <t>nové stropy nad 1. np</t>
  </si>
  <si>
    <t>"část m. č. 102" 5,75*1,75</t>
  </si>
  <si>
    <t>"m. č. 103" 10,06</t>
  </si>
  <si>
    <t>"m. č. 104" 21,08</t>
  </si>
  <si>
    <t>"část m. č. 105, 109, 111, 115" (5,125+2*5,5+5,415)*0,5</t>
  </si>
  <si>
    <t>"m. č. 106" 9,89</t>
  </si>
  <si>
    <t>"m. č. 110" 11,47</t>
  </si>
  <si>
    <t>"m. č. 112" 10,33</t>
  </si>
  <si>
    <t>"m. č. 114" 5,95</t>
  </si>
  <si>
    <t>"m. č. 116" 9,33</t>
  </si>
  <si>
    <t>"m. č. 128" 11,33</t>
  </si>
  <si>
    <t>"m. č. 129" 11,03</t>
  </si>
  <si>
    <t>"m. č. 130" 22,8</t>
  </si>
  <si>
    <t>"část m. č. 131" 5,495*8,96</t>
  </si>
  <si>
    <t>"m. č. 133" 8,98</t>
  </si>
  <si>
    <t>"m. č. 134" 11,99</t>
  </si>
  <si>
    <t>"m. č. 135" 13,28</t>
  </si>
  <si>
    <t>169</t>
  </si>
  <si>
    <t>611325418</t>
  </si>
  <si>
    <t>Oprava vápenocementové omítky vnitřních ploch hladké, tl. do 20 mm, s celoplošným přeštukováním, tl. štuku do 3 mm stropů, v rozsahu opravované plochy přes 30 do 50%</t>
  </si>
  <si>
    <t>-1589760072</t>
  </si>
  <si>
    <t>"m. č. 122" 37,87</t>
  </si>
  <si>
    <t>"část m. č. 123" 29,5</t>
  </si>
  <si>
    <t>"část m. č. 124" 88,95-(4,2*5,74)</t>
  </si>
  <si>
    <t>"m. č. 210" 6,18</t>
  </si>
  <si>
    <t>"část m. č. 216" 48,4</t>
  </si>
  <si>
    <t>"část m. č. 221" 65,77-4,46</t>
  </si>
  <si>
    <t>170</t>
  </si>
  <si>
    <t>611341.F02a</t>
  </si>
  <si>
    <t>Omítka hladká protipožární jednovrstvá ocel. nosníků nanášená ručně tl.10 mm</t>
  </si>
  <si>
    <t>101583816</t>
  </si>
  <si>
    <t>"sloupy" 10*(0,5*6,0)</t>
  </si>
  <si>
    <t>"táhla" 2*(24,0*0,5)</t>
  </si>
  <si>
    <t>171</t>
  </si>
  <si>
    <t>X.06101.F2b</t>
  </si>
  <si>
    <t>Příplatek k omítce protipožární ocel. nosníků za každých dalších 5 mm tloušťky ručně</t>
  </si>
  <si>
    <t>-675866379</t>
  </si>
  <si>
    <t>54*2 'Přepočtené koeficientem množství</t>
  </si>
  <si>
    <t>172</t>
  </si>
  <si>
    <t>612131101</t>
  </si>
  <si>
    <t>Podkladní a spojovací vrstva vnitřních omítaných ploch cementový postřik nanášený ručně celoplošně stěn</t>
  </si>
  <si>
    <t>1038002252</t>
  </si>
  <si>
    <t>"dle pol. č. 612321121" 402,628</t>
  </si>
  <si>
    <t>"dle pol. č. 612321141" 3931,445</t>
  </si>
  <si>
    <t>173</t>
  </si>
  <si>
    <t>612321121</t>
  </si>
  <si>
    <t>Omítka vápenocementová vnitřních ploch nanášená ručně jednovrstvá, tloušťky do 10 mm hladká svislých konstrukcí stěn</t>
  </si>
  <si>
    <t>-1774515618</t>
  </si>
  <si>
    <t xml:space="preserve">"kanál pod podlahou - požární předěly - dle výkresu základů"  2*(2*(0,9*1,55))+1*(2*(1,2*2,45))</t>
  </si>
  <si>
    <t>"m. č. 101 - pod obklad" 1,2*2,25</t>
  </si>
  <si>
    <t>"m. č. 102 - pod obklad" (1,25+0,55)*2,25</t>
  </si>
  <si>
    <t>"m. č. 105 - pod obklad" (1,2+0,5)*2,25</t>
  </si>
  <si>
    <t>"m. č. 107 - pod obklad" (2*1,5+2*2,25-2*0,7-1*0,8)*2,25+1*((2*2,25)*0,15)+(2*0,9+2*1,25+4*1,9-2*0,7)*2,25</t>
  </si>
  <si>
    <t>"m. č. 108 - pod obklad" (2*1,5+2*2,625-2*0,7-1*0,8)*2,25+1*((2*2,25)*0,15)+(2*0,9+2*1,625+4*1,9-2*0,7)*2,25</t>
  </si>
  <si>
    <t>"m. č. 109 - pod obklad" (1,2+0,5)*2,25</t>
  </si>
  <si>
    <t>"m. č. 111 - pod obklad" (1,2+0,5)*2,25</t>
  </si>
  <si>
    <t>"m. č. 113 - pod obklad" (2*3,6+2*1,65-3*0,7-1*0,8)*2,25+1*((2*2,25)*0,15)+(4*1,25+2*0,9+6*1,9-3*0,7)*2,25</t>
  </si>
  <si>
    <t>"m. č. 115 - pod obklad" (1,2+0,5)*2,25</t>
  </si>
  <si>
    <t>"m. č. 117 - pod obklad" (2*1,665+2*1,85-1*0,8)*2,25</t>
  </si>
  <si>
    <t>"m. č. 118 - pod obklad" (2*2,175+2*1,85-1*0,8)*2,25</t>
  </si>
  <si>
    <t>"m. č. 120 - pod obklad" (2*2,90+2*3,69-2*0,7-1*0,8)*2,25+((4*0,9+4*1,4-2*0,7)*2,05)</t>
  </si>
  <si>
    <t>"m. č. 121 - pod obklad" (2*2,9+2*2,19-3*0,7-1*0,8)*2,25+(6*0,9+6*1,4-3*0,7)*2,25</t>
  </si>
  <si>
    <t>"m. č. 123 - pod obklad" (1,0+1,0)*2,25</t>
  </si>
  <si>
    <t>"m. č. 126 - pod obklad" (0,6+2,3)*0,6</t>
  </si>
  <si>
    <t>"m. č. 136 - pod obklad" (1,2+0,9)*2,25</t>
  </si>
  <si>
    <t>"m. č. 211 - pod obklad" (2*1,85+2*2,215-1*0,9)*2,1</t>
  </si>
  <si>
    <t>"m. č. 212 - pod obklad" (2*1,8+2*2,215-1*0,8)*2,1</t>
  </si>
  <si>
    <t>"m. č. 213 - pod obklad" (2*2,9+2*3,69-2*0,7-1*0,8)*2,1+(4*0,9+4*1,4-2*0,7)*2,1</t>
  </si>
  <si>
    <t>"m. č. 214 - pod obklad" (2*2,9+2*2,19-3*0,7-1*0,8)*2,1+(6*0,9+4*1,4+2*1,2-3*0,7)*2,1</t>
  </si>
  <si>
    <t>"m. č. 216 - pod obklad" (1,0+0,7)*2,1</t>
  </si>
  <si>
    <t xml:space="preserve">"m. č. 219 - pod obklad"  (2,475+2*0,6)*0,6</t>
  </si>
  <si>
    <t>174</t>
  </si>
  <si>
    <t>612321141</t>
  </si>
  <si>
    <t>Omítka vápenocementová vnitřních ploch nanášená ručně dvouvrstvá, tloušťky jádrové omítky do 10 mm a tloušťky štuku do 3 mm štuková svislých konstrukcí stěn</t>
  </si>
  <si>
    <t>-1038776289</t>
  </si>
  <si>
    <t>"m. č. 101, 105, 109, 111, 115" 12,635*8,0+(((7,75+8,11)/2*1,75)+0,51*3,25)+23,54*8,5+3*(2*(1,75*4,25+2,25*3,25))</t>
  </si>
  <si>
    <t>((6,7+8,25)/2*8,675)+(5,79+4*5,75+5,875+6,935-6*3,5)*1,0+5*((1,75+0,25+1,75)*3,5)</t>
  </si>
  <si>
    <t>-5*(0,9*2,45)+5*((1,125+2*2,5)*0,15)-1*(3,5*2,15)+1*((3,5+2*2,15)*0,1)-2*(2,0*2,15)+2*((2,0+2*2,15)*0,1)</t>
  </si>
  <si>
    <t>-(1,2*2,0)-4*((1,2+0,5)*2,0)</t>
  </si>
  <si>
    <t>"m. č. 102" 2*55,02-((9,02+8,435)/2*3,75)+(0,635*9,02+0,25*8,435)+(5,75*8,08+5,75*5,58+5,75*3,0)+(1,25*8,83)</t>
  </si>
  <si>
    <t>-2*(0,9*2,45)+1*((1,125+2*2,5)*0,15)</t>
  </si>
  <si>
    <t>"m. č. 103" ( 2*3,5+2*2,875)*3,25-2*(0,9*2,45)+2*((1,125+2*2,5)*0,15)</t>
  </si>
  <si>
    <t>"m. č. 104" (2*3,5+2*2,725)*3,25+((2*1,975+2*5,75)*3,25)-2*(1,25*2,0)-2*(0,9*2,45)+((1,125+2*2,5)*0,15)</t>
  </si>
  <si>
    <t>"m. č. 106" (2*3,5+2*2,825)*3,25-2*(0,9*2,45)+1*((1,125+2*2,5)*0,15)</t>
  </si>
  <si>
    <t>"m. č. 107 - nad obklad" (2*1,5+2*2,25)*1,0+(2*0,9+2*1,25+4*1,9)-1*(0,8*0,45)+1*((1,0+2*0,5)*0,15)</t>
  </si>
  <si>
    <t xml:space="preserve">"m. č. 108 - nad obklad"  (2*1,5+2*2,625)*1,0+(2*0,9+4*1,9+2*1,625)-1*(0,8*0,45)+1*((1,0+2*0,5)*0,15)</t>
  </si>
  <si>
    <t>"m. č. 110" (2*3,5+2*3,275)*3,25-2*(0,9*2,45)+1*((1,125+2*2,5)*0,15)</t>
  </si>
  <si>
    <t>"m. č. 112" (2*2,95+2*3,5)*3,05-2*(0,9*2,45)+1*((2*2,5+1,125)*0,15)</t>
  </si>
  <si>
    <t>"m. č. 113 - nad obklad" (2*1,65+2*3,6)*1,0-1*(0,8*0,45)+1*((1,0+2*0,5)*0,15)+((4*1,25+2*0,9+6*1,9)*1,0)</t>
  </si>
  <si>
    <t>"m. č. 114" (2*3,5+2*1,7)*3,25-1*(0,9*2,45)+1*((1,125+2*2,5)*0,15)</t>
  </si>
  <si>
    <t>"m. č. 116" (2*3,5+2*2,665)*3,25-2*(0,9*2,45)+1*((1,125+2*2,5)*0,15)</t>
  </si>
  <si>
    <t>"m. č. 117 - nad obkladem" (2*1,665+2*1,85)*1,0</t>
  </si>
  <si>
    <t>"m. č. 118 - nad obkladem" (2*2,175+2*1,85)*1,0</t>
  </si>
  <si>
    <t>"m. č. 119" (2*3,99+2*1,8)*3,2-1*(0,8*2,0)</t>
  </si>
  <si>
    <t>"m. č. 120 - nad obkladem" (2*2,90+2*3,69+4*0,9+4*1,4)*1,0</t>
  </si>
  <si>
    <t>"m. č. 121 - nad obkladem" (2*2,9+2*2,19+6*0,9+6*1,4)*1,0</t>
  </si>
  <si>
    <t>"m. č. 122" (2*3,6+2*5,74)*3,2+(2*2,9+2*5,64)*3,2-2*(1,2*1,0)-2*(2,25*2,6)+(2,25+2*2,6)*0,375-1*(0,9*2,0)</t>
  </si>
  <si>
    <t>"m. č. 123" (2*7,555+2*5,74)*3,2-3*(1,8*1,6)+3*((1,8+2*1,6)*0,32)-1*(0,9*2,45)+1*((1,125+2*2,5)*0,275)</t>
  </si>
  <si>
    <t>"m. č. 124" (2*16,5+2*9,855+2*1,495+2*(2*0,5))*3,2-3*(0,8*2,0)-3*(0,9*2,0)-1*(0,9*2,45)-1*(1,6*2,45)+(2*5,74+2*4,2)*3,25</t>
  </si>
  <si>
    <t>-1*(1,95*2,6)+1*((1,95+2*2,6)*0,32)-1*(3,8*2,6)+1*((3,8+2*2,6)*0,32)-(4,05*2,6)+((4,05+2*2,6)*0,1)-1*(3,8*2,35)+1*((3,8+2*2,35)*0,32)</t>
  </si>
  <si>
    <t>"m. č. 125" (2*4,05+2*5,74)*3,2-3*(1,2*1,6)+3*((1,2+2*1,6)*0,32)-(4,05*2,6)+((4,05+2*2,6)*0,1)</t>
  </si>
  <si>
    <t>"m. č. 126" (2*4,15+2*5,64-1,75)*3,2-1*(0,9*2,0)-(2,3+0,65)*0,6</t>
  </si>
  <si>
    <t>"m. č. 127" (2*19,7+2*6,6+2*0,5-1,75)*3,25-1*(0,8*2,0)-2*(0,8*2,45)-6*(0,9*2,45)-2*(1,6*2,45)</t>
  </si>
  <si>
    <t>"m. č. 128" (2*2,665+2*4,25)*3,25-1*(0,9*2,45)+((2*2,5+1,125)*0,15)</t>
  </si>
  <si>
    <t>"m. č. 129" (2*4,25+2*2,6)*3,25-2*(0,9*2,45)+1*((2*2,55+1,125)*0,275)</t>
  </si>
  <si>
    <t>"m. č. 130" ((5,41+2*4,56)*3,05)-1*(0,9+2,45)+1*((2*2,5+1,125)*0,275)+(5,41-3,1)*0,8</t>
  </si>
  <si>
    <t>"m. č. 131" (5,495+2*8,96)*3,25-(5,71*2,65)+(5,71+2*2,65)*0,375+2*66,89-(5,71*2,65)+(5,8*8,37+(5,8-3,1)*1,0)</t>
  </si>
  <si>
    <t>-3*(0,9*2,45)+2*((1,125+2*2,5)*0,275)</t>
  </si>
  <si>
    <t>"m. č. 132" (4,45*7,5)+((7,5+6,7)/2*4,385)+(6,825+2*4,88+2*1,75)*3,25-1*(1,6*2,45)-7*(0,9*2,45)+2*((1,125+2*2,5)*0,15)+2*(1,2*1,58)</t>
  </si>
  <si>
    <t>"m. č. 133" (2*2,75+2*3,265)*3,25-2*(0,9*2,45)</t>
  </si>
  <si>
    <t>"m. č. 134" (2*1,765+2*1,735+4*3,265)*3,25-2*(2,265*2,75)+(2,265+2*2,75)*0,25-1*(0,9*2,45)</t>
  </si>
  <si>
    <t>"m. č. 135" (2*3,835+2*3,265)*3,25-1*(2,0*2,5)+1*((2,0+2*2,5)*0,56)-2*(0,9*2,0)</t>
  </si>
  <si>
    <t>"m. č. 136" 2*40,07+((4,5-2,0)*1,0+4,5*7,74)-2*(0,9*2,45)+1*((1,125+2*2,5)*0,15)</t>
  </si>
  <si>
    <t>"m. č. 137" 1*40,07+(6,52*7,74)+((6,52-3,1)+5,57)*1,0-2*(0,9*2,45)+2*((1,125+2*2,5)*0,15)</t>
  </si>
  <si>
    <t>"m. č. 201" (2*5,15+2*5,265)*3,9-1*(0,9*2,05)+((1,1+2*2,15)*0,1)-1*(2,0*2,15)+1*((2,0+2*2,15)*0,56)</t>
  </si>
  <si>
    <t>"m. č. 202" (2*4,635+2*3,515)*3,9-1*(3,0*2,15)+1*((3,0+2*2,15)*0,2)</t>
  </si>
  <si>
    <t>"m. č. 203" (2*29,79+1,75)*3,9-(6,825*2,9)-2*(2,0*2,15)-5*(3,0*2,15)-1*(4,0*2,15)-1*(0,9*2,05)+1*((1,1+2*2,15)*0,1)</t>
  </si>
  <si>
    <t>"m. č. 204" (2*5,75+2*5,625)*3,9-1*(3,5*2,15)+1*((3,5+2*2,15)*0,2)-1*(3,0*2,15)+1*((3,0+2*2,15)*0,2)</t>
  </si>
  <si>
    <t xml:space="preserve">"m. č. 205"  (2*5,325+2*4,075)*3,9-1*(3,0*2,15)+1*((3,0+2*2,15)*0,12)</t>
  </si>
  <si>
    <t>"m. č. 206" (2*3,025+2*4,075)*3,9-1*(2,0*2,15)+1*((2,0+2*2,15)*0,1)-1*(2,0*2,15)+1*((2,0+2*2,15)*0,12)</t>
  </si>
  <si>
    <t>"m. č. 207" (2*3,05+2*4,075)*3,9-1*(2,0*2,15)+1*((2,0+2*2,15)*0,1)-1*(2,0*2,15)+1*((2,0+2*2,15)*0,12)</t>
  </si>
  <si>
    <t>"m. č. 208" (2*5,825+2*4,075)*3,9-1*(3,0*2,15)+((3,0+2*2,15)*0,12)</t>
  </si>
  <si>
    <t>"m. č. 209" (2*5,615+2*4,075)*3,9-1*(3,0*2,15)+((3,0+2*2,15)*0,12)</t>
  </si>
  <si>
    <t>"m. č. 210" (2*3,8+2*1,625)*3,0-1*(0,9*2,0)</t>
  </si>
  <si>
    <t>"m. č. 211 - nad obklad" (2*1,85+2*2,215)*1,0</t>
  </si>
  <si>
    <t>"m. č. 212 - nad obklad" (2*1,8+2*2,215)*1,0</t>
  </si>
  <si>
    <t>"m. č. 213 - nad obklad" ((2*2,9+2*3,69)+(4*0,9+4*1,4))*1,0</t>
  </si>
  <si>
    <t>"m. č. 214 - nad obklad" ((2*2,9+2*2,19)+(6*0,9+4*1,4+2*1,2))*1,0</t>
  </si>
  <si>
    <t>"m. č. 215" (2*3,99+2*2,9)*3,0-1*(2,0*2,0)+1*((3*2,0)*0,1)-2*(1,5*1,2)+2*((2*1,5*1,2)*0,32)</t>
  </si>
  <si>
    <t>"m. č. 216" (2*11,405+2*5,735+2*0,59)*3,0-2*(0,9*2,0)+2*((1,125+2*2,07)*0,275)</t>
  </si>
  <si>
    <t>-3*(1,2*1,5)+3*((1,2+2*1,5)*0,32)-3*(1,8*1,5)+3*((1,8+2*1,5)*0,32)-(0,95+0,7)*1,5</t>
  </si>
  <si>
    <t>"m. č. 217" (2*3,595+2*5,735)*3,0-1*(0,9*2,0)+1*((1,125+2*2,07)*0,275)-1*(1,95*2,35)+1*((1,95+2*2,35)*0,32)</t>
  </si>
  <si>
    <t>"m. č. 218" (2*4,125+2*5,735)*3,0-1*(0,9*2,0)+1*((1,125+2*2,21)*0,275)-3*(1,2*1,5)+3*((1,2+2*1,5)*0,32)</t>
  </si>
  <si>
    <t>"m. č. 219+221" (2*23,85+2*5,64+2*1,5-1,75)*3,0-1*(2,0*2,15)-4*(1,2*1,5)+4*((1,2+2*1,5)*0,32)-1*(2,0*2,0)</t>
  </si>
  <si>
    <t>-3*(0,8*2,0)-6*(0,8*2,0)-(4,2*2,21)+(4,2+2*2,21)*0,375-(0,6+2,5+0,6)*0,6</t>
  </si>
  <si>
    <t>4,2*(0,4+0,38+0,4)</t>
  </si>
  <si>
    <t>"m. č. 220" 2*((3,35+4,85)/2*8,715)+11,485*4,85-1*(2,0*2,15)+1*((2,0+2*2,15)*0,2)-1*(4,0*2,15)+1*((4,0+2*2,15)*0,32)</t>
  </si>
  <si>
    <t>175</t>
  </si>
  <si>
    <t>612321191</t>
  </si>
  <si>
    <t>Omítka vápenocementová vnitřních ploch nanášená ručně Příplatek k cenám za každých dalších i započatých 5 mm tloušťky omítky přes 10 mm stěn</t>
  </si>
  <si>
    <t>-1023035121</t>
  </si>
  <si>
    <t>4334,073*2 'Přepočtené koeficientem množství</t>
  </si>
  <si>
    <t>176</t>
  </si>
  <si>
    <t>612473185.X</t>
  </si>
  <si>
    <t>Příplatek za zabudované omítníky v ploše stěn</t>
  </si>
  <si>
    <t>-1910617252</t>
  </si>
  <si>
    <t>177</t>
  </si>
  <si>
    <t>612473186.X</t>
  </si>
  <si>
    <t>Příplatek za zabudované rohovníky</t>
  </si>
  <si>
    <t>883135616</t>
  </si>
  <si>
    <t>rohy omítaných ploch</t>
  </si>
  <si>
    <t>"m. č. 101, 105, 109, 111, 115" 5*(1,125+2*2,75)+(7,836+2*3,25+2*6,0+1,75+5,125)</t>
  </si>
  <si>
    <t>(2*(2*3,25+2*6,0+2*1,75+5,5))+(2*3,25+5,413+2*6,0+1,75)+8*3,5</t>
  </si>
  <si>
    <t>"m. č. 102" (2*2,75+1,125)+(3*3,0)+7,25+3,75+4,5</t>
  </si>
  <si>
    <t>"m. č. 103, 137" 2*(2*(2*2,75+1,125))</t>
  </si>
  <si>
    <t>"m. č. 104" (4*2,0+1,25)+1*(2*2,75+1,25)</t>
  </si>
  <si>
    <t>"m. č. 106, 110, 112, 114, 116, 128, 129, 136" 8*(2*2,75+1,125)</t>
  </si>
  <si>
    <t>"m. č. 107, 108, 113" 3*(2*2,75+1,0)</t>
  </si>
  <si>
    <t>"m. č. 122" (3*2,95+2*2,25)+(1,2+2*1,0)</t>
  </si>
  <si>
    <t>"m. č. 123" 3,0+3*(2*1,6+1,8)+1*(2*2,75+1,125)</t>
  </si>
  <si>
    <t>"m. č. 124" 3*3,0+4*2,85+2*1,875+2*3,7+(4,0+2*2,85)+(1,95+2*2,85)+(3,8+2*2,85)+(3,8+2*2,35)</t>
  </si>
  <si>
    <t>"m. č. 125" 3*(2*1,6+1,2)+(2*2,6+4,05)</t>
  </si>
  <si>
    <t>"m. č. 126" 3*(2*1,6+1,2)+3,0</t>
  </si>
  <si>
    <t>"m. č. 127" 2*3,0</t>
  </si>
  <si>
    <t>"m. č. 131" (4*2,9+2*5,71)+2*(2*2,75+1,125)</t>
  </si>
  <si>
    <t>"m. č. 132" (2*3,25+6,825)+(2*1,578)+2*(1,125+2*2,75)</t>
  </si>
  <si>
    <t>"m. č. 134" 4*3,0+2*2,265</t>
  </si>
  <si>
    <t>"m. č. 135" (2*2,75+2,0)</t>
  </si>
  <si>
    <t>"m. č. 201" (2*2,25+2,0)+(2*2,25+1,1)</t>
  </si>
  <si>
    <t>"m. č. 202" (2*2,25+3,0)</t>
  </si>
  <si>
    <t>"m. č. 203" 3*3,65+3,0</t>
  </si>
  <si>
    <t>"m. č. 204" (2*2,25+3,0)+(2*2,25+3,5)</t>
  </si>
  <si>
    <t>"m. č. 205" (2*2,25+3,0)</t>
  </si>
  <si>
    <t>"m. č. 206" (2*2,25+2,0)+(2*2,25+2,0)</t>
  </si>
  <si>
    <t>"m. č. 207" (2*2,25+2,0)+(2*2,25+2,0)</t>
  </si>
  <si>
    <t>"m. č. 208, 209" 2*(2*2,25+3,0)</t>
  </si>
  <si>
    <t>"m. č. 215" (2*2,12+2,0)+2*(1,2+2*1,5)</t>
  </si>
  <si>
    <t>"m. č. 216" 2*2,985+3*(1,2+2*1,5)+3*(1,8+2*1,5)+2*(1,125+2*2,17)</t>
  </si>
  <si>
    <t>"m. č. 217" (2*2,35+1,95)+(1,125+2*2,17)</t>
  </si>
  <si>
    <t>"m. č. 218" 3*(1,2+2*1,5)+(1,125+2*2,17)</t>
  </si>
  <si>
    <t>"m. č. 219" 3*(1,2+2*1,5)+2,885</t>
  </si>
  <si>
    <t>"m. č. 220" (2*2,25+4,0)+(2*2,15+2,0)</t>
  </si>
  <si>
    <t>"m. č. 221" 2*2,885+(1,2+1,5)</t>
  </si>
  <si>
    <t>178</t>
  </si>
  <si>
    <t>613473115.X</t>
  </si>
  <si>
    <t>Příplatek za zabudované rohovníky, sloupy a pilíře</t>
  </si>
  <si>
    <t>-696290072</t>
  </si>
  <si>
    <t>"m. č. 124" 4*2,85</t>
  </si>
  <si>
    <t>179</t>
  </si>
  <si>
    <t>613131101</t>
  </si>
  <si>
    <t>Podkladní a spojovací vrstva vnitřních omítaných ploch cementový postřik nanášený ručně celoplošně pilířů nebo sloupů</t>
  </si>
  <si>
    <t>1049292437</t>
  </si>
  <si>
    <t>"m. č. 124" 4*(0,375*3,0)</t>
  </si>
  <si>
    <t>"podpěrné pilířky ve 3. np" 1*((4*0,5)*1,95)+1*((0,5+2*0,25)*2,12)</t>
  </si>
  <si>
    <t>180</t>
  </si>
  <si>
    <t>613321121</t>
  </si>
  <si>
    <t>Omítka vápenocementová vnitřních ploch nanášená ručně jednovrstvá, tloušťky do 10 mm hladká svislých konstrukcí pilířů nebo sloupů</t>
  </si>
  <si>
    <t>2010696038</t>
  </si>
  <si>
    <t>181</t>
  </si>
  <si>
    <t>613321141</t>
  </si>
  <si>
    <t>Omítka vápenocementová vnitřních ploch nanášená ručně dvouvrstvá, tloušťky jádrové omítky do 10 mm a tloušťky štuku do 3 mm štuková svislých konstrukcí pilířů nebo sloupů</t>
  </si>
  <si>
    <t>-417479687</t>
  </si>
  <si>
    <t>182</t>
  </si>
  <si>
    <t>613321191</t>
  </si>
  <si>
    <t>Omítka vápenocementová vnitřních ploch nanášená ručně Příplatek k cenám za každých dalších i započatých 5 mm tloušťky omítky přes 10 mm pilířů nebo sloupů</t>
  </si>
  <si>
    <t>186319588</t>
  </si>
  <si>
    <t>10,52*2 'Přepočtené koeficientem množství</t>
  </si>
  <si>
    <t>183</t>
  </si>
  <si>
    <t>615142012</t>
  </si>
  <si>
    <t>Pletivo vnitřních ploch v ploše nebo pruzích, na plném podkladu rabicové provizorně přichycené nosníků</t>
  </si>
  <si>
    <t>1018030348</t>
  </si>
  <si>
    <t>"překlad P01" 1*(2*(4,3*0,55))</t>
  </si>
  <si>
    <t>"překlad P02" 3*(2*(2,35*0,4))</t>
  </si>
  <si>
    <t>"překlad P03" 5*(2*(1,65*0,35))</t>
  </si>
  <si>
    <t>"překlad P04" 3*(2*(1,65*0,35))</t>
  </si>
  <si>
    <t>"překlad P12" 1*(2*(2,4*0,45))</t>
  </si>
  <si>
    <t>"překlad P19" 2*(2*(1,65*0,4))</t>
  </si>
  <si>
    <t>"překlad PR18" 1*(2*(2,2*0,4))</t>
  </si>
  <si>
    <t>"překlad P02" 2*(2*(2,35*0,4))</t>
  </si>
  <si>
    <t>"překlad P03" 3*(2*(1,65*0,35))</t>
  </si>
  <si>
    <t>"překlad P11" 1*(2*(4,5*0,45))</t>
  </si>
  <si>
    <t>ocel. prvky ve stropech nebo pod stropem</t>
  </si>
  <si>
    <t>"PR01" 3*(6,0*(0,5+0,5+0,5))</t>
  </si>
  <si>
    <t>"PR02" 1*(5,7*(0,5+0,5+0,5))</t>
  </si>
  <si>
    <t>"PR03" 1*(5,0*(0,4+0,4+0,5))</t>
  </si>
  <si>
    <t>"PR04" 1*(2,75*(0,4+0,4))</t>
  </si>
  <si>
    <t>"PR05" 1*(7,4*(0,5+0,5+0,5))</t>
  </si>
  <si>
    <t>"PR06" 4*(2,2*0,4)</t>
  </si>
  <si>
    <t>"PR07" 2*(6,2*(2*0,25))</t>
  </si>
  <si>
    <t>"PR08" 2*(4,12*(2*0,23))</t>
  </si>
  <si>
    <t>"PR09" 2*(2,3*(2*0,2))</t>
  </si>
  <si>
    <t>"PR10" 2*(6,25*(2*0,23))</t>
  </si>
  <si>
    <t>"PR11" 2*(4,5*(2*0,2))</t>
  </si>
  <si>
    <t>"PR14" 1*(2*(7,25*0,3))</t>
  </si>
  <si>
    <t>"PR17" 1*((4*6,1+2*6,1)*0,2)</t>
  </si>
  <si>
    <t>"podkladní beton pod prvek Z2" 2*(2,2*0,25)</t>
  </si>
  <si>
    <t>184</t>
  </si>
  <si>
    <t>619995001</t>
  </si>
  <si>
    <t>Začištění omítek (s dodáním hmot) kolem oken, dveří, podlah, obkladů apod.</t>
  </si>
  <si>
    <t>-978085482</t>
  </si>
  <si>
    <t>"m. č. 101" 1,2+2*2,0</t>
  </si>
  <si>
    <t>"m. č. 102" (1,25+0,55)+1*2,0</t>
  </si>
  <si>
    <t>"m. č. 105" (1,2+0,5)+2*2,0</t>
  </si>
  <si>
    <t>"m. č. 107" (2*1,5+2*2,25-1*0,8)+(2*0,9+2*1,25+4*1,9)</t>
  </si>
  <si>
    <t>"m. č. 108" (2*1,5+2*2,625-1*0,8)+(2*0,9+2*1,625+4*1,9)</t>
  </si>
  <si>
    <t>"m. č. 109" (1,2+0,5)+2*2,0</t>
  </si>
  <si>
    <t>"m. č. 111" (1,2+0,5)+2*2,0</t>
  </si>
  <si>
    <t>"m. č. 113" (2*3,6+2*1,65-1*0,8)+(4*1,25+2*0,9+6*1,9)</t>
  </si>
  <si>
    <t>"m. č. 115" (1,2+0,5)+2*2,0</t>
  </si>
  <si>
    <t>"m. č. 117" (2*1,665+2*1,85)</t>
  </si>
  <si>
    <t>"m. č. 118" (2*2,175+2*1,85)</t>
  </si>
  <si>
    <t>"m. č. 120" (2*2,90+2*3,69)+(4*0,9+4*1,4)</t>
  </si>
  <si>
    <t>"m. č. 121" (2*2,9+2*2,19)+(6*0,9+6*1,4)</t>
  </si>
  <si>
    <t>"m. č. 123" (1,0+1,0)+2*2,0</t>
  </si>
  <si>
    <t>"m. č. 126" 1*0,6</t>
  </si>
  <si>
    <t>"m. č. 136 " (1,2+0,9)+2*2,0</t>
  </si>
  <si>
    <t>"m. č. 211" (2*1,85+2*2,215)</t>
  </si>
  <si>
    <t>"m. č. 212" (2*1,8+2*2,215)</t>
  </si>
  <si>
    <t>"m. č. 213" (2*2,9+2*3,69)+(4*0,9+4*1,4)</t>
  </si>
  <si>
    <t>"m. č. 214" (2*2,9+2*2,19)+(6*0,9+4*1,4+2*1,2)</t>
  </si>
  <si>
    <t>"m. č. 216" (1,0+0,7)+2*2,0</t>
  </si>
  <si>
    <t xml:space="preserve">"m. č. 219"  1*0,6</t>
  </si>
  <si>
    <t>185</t>
  </si>
  <si>
    <t>629991012</t>
  </si>
  <si>
    <t>Zakrytí vnějších ploch před znečištěním včetně pozdějšího odkrytí výplní otvorů a svislých ploch fólií přilepenou na začišťovací lištu</t>
  </si>
  <si>
    <t>-1979932794</t>
  </si>
  <si>
    <t>"1. np" 3*(1,8*1,6)+6*(1,2*1,6)+1*(3,8*2,6)+1*(1,95*2,6)</t>
  </si>
  <si>
    <t>"2. np" 12*(1,2*1,5)+3*(1,8*1,5)+1*(3,8*2,35)+1*(1,95*2,35)</t>
  </si>
  <si>
    <t>186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</si>
  <si>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</si>
  <si>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</si>
  <si>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1579193590</t>
  </si>
  <si>
    <t>"1. np" 3*(1,8+2*1,6)+6*(1,2+2*1,6)+1*(3,8+2*2,6)+1*(1,95+2*2,6)</t>
  </si>
  <si>
    <t>"2. np" 12*(1,2+2*1,5)+3*(1,8+2*1,5)+1*(3,8+2*2,35)+1*(1,95+2*2,35)</t>
  </si>
  <si>
    <t>187</t>
  </si>
  <si>
    <t>28342205</t>
  </si>
  <si>
    <t>profil začišťovací PVC 6mm s výztužnou tkaninou pro ostění ETICS</t>
  </si>
  <si>
    <t>-184643649</t>
  </si>
  <si>
    <t>137,5*1,05 'Přepočtené koeficientem množství</t>
  </si>
  <si>
    <t>Úprava povrchů vnějších</t>
  </si>
  <si>
    <t>188</t>
  </si>
  <si>
    <t>621131121</t>
  </si>
  <si>
    <t>Podkladní a spojovací vrstva vnějších omítaných ploch penetrace nanášená ručně podhledů</t>
  </si>
  <si>
    <t>1048162781</t>
  </si>
  <si>
    <t>"portál před vchodem - podhled pod KZS, skl. ST2" 7,0*1,75</t>
  </si>
  <si>
    <t>189</t>
  </si>
  <si>
    <t>622131101</t>
  </si>
  <si>
    <t>Podkladní a spojovací vrstva vnějších omítaných ploch cementový postřik nanášený ručně celoplošně stěn</t>
  </si>
  <si>
    <t>-1995089124</t>
  </si>
  <si>
    <t>190</t>
  </si>
  <si>
    <t>622321121</t>
  </si>
  <si>
    <t>Omítka vápenocementová vnějších ploch nanášená ručně jednovrstvá, tloušťky do 15 mm hladká stěn</t>
  </si>
  <si>
    <t>861948168</t>
  </si>
  <si>
    <t>2*(1,2*1,85)+1*(1,05*1,85)+1*(0,55*2,4)+1*(1,6*1,0)</t>
  </si>
  <si>
    <t>2*(1,2*1,85)+1*(1,05*1,85)</t>
  </si>
  <si>
    <t>"plocha po osekaném obkladu soklu u zděné části objektu"(24,65+2*12,285)*1,0</t>
  </si>
  <si>
    <t>-((3,8+1,95+2*0,37+1*1,6+1*1,8)*1,0)</t>
  </si>
  <si>
    <t>191</t>
  </si>
  <si>
    <t>622321191</t>
  </si>
  <si>
    <t>Omítka vápenocementová vnějších ploch nanášená ručně Příplatek k cenám za každých dalších i započatých 5 mm tloušťky omítky přes 15 mm stěn</t>
  </si>
  <si>
    <t>1398479843</t>
  </si>
  <si>
    <t>"dle pol. č. 622321121" 69,096</t>
  </si>
  <si>
    <t>192</t>
  </si>
  <si>
    <t>622325103</t>
  </si>
  <si>
    <t>Oprava vápenocementové omítky vnějších ploch stupně členitosti 1 hladké stěn, v rozsahu opravované plochy přes 30 do 50%</t>
  </si>
  <si>
    <t>-1602791061</t>
  </si>
  <si>
    <t>"zděná část" (130,8+10,8)+2*(12,405*5,55)</t>
  </si>
  <si>
    <t>-24*(1,2*1,6)-6*(1,6*0,6)-6*(1,8*1,6)-2*(1,2*1,0)</t>
  </si>
  <si>
    <t>193</t>
  </si>
  <si>
    <t>622131121</t>
  </si>
  <si>
    <t>Podkladní a spojovací vrstva vnějších omítaných ploch penetrace nanášená ručně stěn</t>
  </si>
  <si>
    <t>-1984021119</t>
  </si>
  <si>
    <t>"pod KZS" 70,348+55,21+12,25+46,255+227,036</t>
  </si>
  <si>
    <t>194</t>
  </si>
  <si>
    <t>622142001</t>
  </si>
  <si>
    <t>Pletivo vnějších ploch v ploše nebo pruzích, na plném podkladu sklovláknité vtlačené do tmelu stěn</t>
  </si>
  <si>
    <t>-325399612</t>
  </si>
  <si>
    <t>ostění a nadpraží otvorů</t>
  </si>
  <si>
    <t>"1. np" (3*(1,8+2*1,6)+6*(2*1,6)+1*(3,8+2*2,6)+1*(1,95+2*2,6))*0,12</t>
  </si>
  <si>
    <t>"1. np - halová část (rohy soklu u vrat. otvorů" (13*(2*1,0))*0,16</t>
  </si>
  <si>
    <t>"2. np" (6*(1,2+2*1,5)+6*(2*1,5)+3*(1,8+2*1,5)+1*(3,8+2*2,35)+1*(1,95+2*2,35))*0,12</t>
  </si>
  <si>
    <t>195</t>
  </si>
  <si>
    <t>553000016</t>
  </si>
  <si>
    <t>"1. np" 3*(1,8+2*1,6)+6*(2*1,6)+1*(3,8+2*2,6)+1*(1,95+2*2,6)</t>
  </si>
  <si>
    <t>"2. np" 6*(1,2+2*1,5)+6*(2*1,5)+3*(1,8+2*1,5)+1*(3,8+2*2,35)+1*(1,95+2*2,35)</t>
  </si>
  <si>
    <t>196</t>
  </si>
  <si>
    <t>-493423678</t>
  </si>
  <si>
    <t>123,1*1,05 'Přepočtené koeficientem množství</t>
  </si>
  <si>
    <t>197</t>
  </si>
  <si>
    <t>622151021</t>
  </si>
  <si>
    <t>Penetrační nátěr vnějších pastovitých tenkovrstvých omítek mozaikových akrylátový stěn</t>
  </si>
  <si>
    <t>870190612</t>
  </si>
  <si>
    <t>198</t>
  </si>
  <si>
    <t>622511112</t>
  </si>
  <si>
    <t>Omítka tenkovrstvá akrylátová vnějších ploch probarvená bez penetrace mozaiková střednězrnná stěn</t>
  </si>
  <si>
    <t>-751389493</t>
  </si>
  <si>
    <t>"sokl na zděné části objektu - skl. S2a" (24,85-7,49+2*12,635)*1,1</t>
  </si>
  <si>
    <t>"sokl na halové část - skl. S3a" (2*36,355+24,5-(4*3,1)-(5*3,5)-(2*3,2)-(1*4,0)-(1*1,7)+(13*0,16))*0,85</t>
  </si>
  <si>
    <t>199</t>
  </si>
  <si>
    <t>X.62201.DO01</t>
  </si>
  <si>
    <t>Tenkovrstvá minerální designová omítka, zrnitost 0-0,7 mm - bližší specifikace dle výpisu skladeb</t>
  </si>
  <si>
    <t>-1855224689</t>
  </si>
  <si>
    <t>"plocha mezi otvory S pohled - skl. S1b, sokl - skl. S1c" 11,67+1,75</t>
  </si>
  <si>
    <t>"boky a průčelí portálu u vchodu na S pohledu - skl. S5" 2*(1,81*(6,3+5,9)+0,37*6,3)+(7,0*0,45)</t>
  </si>
  <si>
    <t>"portál před vchodem - podhled, skl. ST2" 7,0*1,75</t>
  </si>
  <si>
    <t>200</t>
  </si>
  <si>
    <t>X.62201.DO02</t>
  </si>
  <si>
    <t>Disperzní penetrační nátěr s křem. pískem - bližší specifikace dle výpisu skladeb</t>
  </si>
  <si>
    <t>660102036</t>
  </si>
  <si>
    <t>201</t>
  </si>
  <si>
    <t>X.62201.DO03</t>
  </si>
  <si>
    <t>Dvojnásobný nátěr uzavírací transparentní - bližší specifikace dle výpisu skladeb</t>
  </si>
  <si>
    <t>-1303554515</t>
  </si>
  <si>
    <t>202</t>
  </si>
  <si>
    <t>622151031</t>
  </si>
  <si>
    <t>Penetrační nátěr vnějších pastovitých tenkovrstvých omítek silikonový stěn</t>
  </si>
  <si>
    <t>836329979</t>
  </si>
  <si>
    <t>203</t>
  </si>
  <si>
    <t>622531012</t>
  </si>
  <si>
    <t>Omítka tenkovrstvá silikonová vnějších ploch probarvená bez penetrace zatíraná (škrábaná), zrnitost 1,5 mm stěn</t>
  </si>
  <si>
    <t>-1914044557</t>
  </si>
  <si>
    <t>"zděná část - skl. S1a (MV tl. 120 mm)" 130,8+2*(12,405*5,55)</t>
  </si>
  <si>
    <t>-6*(1,2*1,6)+6*((1,2+2*1,6)*0,12)-12*(1,2*1,5)+12*((2*1,5)*0,12)</t>
  </si>
  <si>
    <t>-3*(1,8*1,6)+3*((1,8+2*1,6)*0,12)-3*(1,8*1,5)+3*((1,8+2*1,5)*0,12)-2*(1,2*1,0)</t>
  </si>
  <si>
    <t>204</t>
  </si>
  <si>
    <t>622213011</t>
  </si>
  <si>
    <t>Montáž kontaktního zateplení lepením na vnější stěny, na podklad betonový nebo z tvárnic keramických nebo vápenopískových, z desek polystyrenových (dodávka ve specifikaci), tloušťky desek přes 40 do 80 mm</t>
  </si>
  <si>
    <t>436263113</t>
  </si>
  <si>
    <t>"portál před vchodem - od -0,250 do +0,300, olepení základu" (2*2)*(1,75*(0,55+0,225+0,5))+2*(0,37*0,55)</t>
  </si>
  <si>
    <t>205</t>
  </si>
  <si>
    <t>28376014</t>
  </si>
  <si>
    <t>deska perimetrická fasádní soklová 150kPa λ=0,035 tl 60mm</t>
  </si>
  <si>
    <t>96255236</t>
  </si>
  <si>
    <t>9,332*1,05 'Přepočtené koeficientem množství</t>
  </si>
  <si>
    <t>206</t>
  </si>
  <si>
    <t>622213021</t>
  </si>
  <si>
    <t>Montáž kontaktního zateplení lepením na vnější stěny, na podklad betonový nebo z tvárnic keramických nebo vápenopískových, z desek polystyrenových (dodávka ve specifikaci), tloušťky desek přes 80 do 120 mm</t>
  </si>
  <si>
    <t>990652663</t>
  </si>
  <si>
    <t>"zděná část objektu - skl. S2a, S2b (perim. tl. 100 mm)" (24,85-7,49+2*12,635)*(1,0+0,6)</t>
  </si>
  <si>
    <t>"zděná část objektu u vchodu na S straně - skl. S2c (perim. tl. 120 mm)" 7,0*0,25+1,3*0,3</t>
  </si>
  <si>
    <t>207</t>
  </si>
  <si>
    <t>28376017</t>
  </si>
  <si>
    <t>deska perimetrická fasádní soklová 150kPa λ=0,035 tl 100mm</t>
  </si>
  <si>
    <t>-2036324252</t>
  </si>
  <si>
    <t>68,208*1,05 'Přepočtené koeficientem množství</t>
  </si>
  <si>
    <t>208</t>
  </si>
  <si>
    <t>28376018</t>
  </si>
  <si>
    <t>deska perimetrická fasádní soklová 150kPa λ=0,035 tl 120mm</t>
  </si>
  <si>
    <t>1856949377</t>
  </si>
  <si>
    <t>2,14*1,05 'Přepočtené koeficientem množství</t>
  </si>
  <si>
    <t>209</t>
  </si>
  <si>
    <t>622213031</t>
  </si>
  <si>
    <t>Montáž kontaktního zateplení lepením na vnější stěny, na podklad betonový nebo z tvárnic keramických nebo vápenopískových, z desek polystyrenových (dodávka ve specifikaci), tloušťky desek přes 120 do 160 mm</t>
  </si>
  <si>
    <t>-934318873</t>
  </si>
  <si>
    <t>"sokl na halové část - skl. S3a, S3b (perim. tl. 160 mm)" (2*36,355+24,5-(4*3,1)-(5*3,5)-(2*3,2)-(1*4,0)-(1*1,7))*(1,0+0,3)</t>
  </si>
  <si>
    <t>"sokl na halové část - základ v místech vjezdů" (5*3,5+2*3,2+4*3,1+1*2,0)*0,6</t>
  </si>
  <si>
    <t>210</t>
  </si>
  <si>
    <t>28376021</t>
  </si>
  <si>
    <t>deska perimetrická fasádní soklová 150kPa λ=0,035 tl 160mm</t>
  </si>
  <si>
    <t>1302488032</t>
  </si>
  <si>
    <t>71,773*1,05 'Přepočtené koeficientem množství</t>
  </si>
  <si>
    <t>211</t>
  </si>
  <si>
    <t>28376454</t>
  </si>
  <si>
    <t>deska XPS hrana polodrážková a hladký povrch 500kPA λ=0,035 tl 60mm</t>
  </si>
  <si>
    <t>-872603804</t>
  </si>
  <si>
    <t>22,98*1,05 'Přepočtené koeficientem množství</t>
  </si>
  <si>
    <t>212</t>
  </si>
  <si>
    <t>621221011</t>
  </si>
  <si>
    <t>Montáž kontaktního zateplení lepením a mechanickým kotvením z desek minerální vlny s podélnou orientací vláken nebo kombinovaných (dodávka ve specifikaci) na vnější podhledy, na podklad betonový nebo z lehčeného betonu nebo keramický, tloušťky desek přes 40 do 80 mm</t>
  </si>
  <si>
    <t>-1187892927</t>
  </si>
  <si>
    <t>213</t>
  </si>
  <si>
    <t>622221011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</si>
  <si>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40 do 80 mm</t>
  </si>
  <si>
    <t>-623504061</t>
  </si>
  <si>
    <t>"portál před vchodem - skl. S5" 2*(1,75*(5,75+5,35)+0,37*5,75)+(7,0*0,45)</t>
  </si>
  <si>
    <t>214</t>
  </si>
  <si>
    <t>63152261</t>
  </si>
  <si>
    <t>deska tepelně izolační minerální kontaktních fasád podélné vlákno λ=0,034 tl 60mm</t>
  </si>
  <si>
    <t>789886476</t>
  </si>
  <si>
    <t>"portál před vchodem - svislé plochy, skl. S5" 2*(1,75*(5,75+5,35)+0,37*5,75)+(7,0*0,45)</t>
  </si>
  <si>
    <t>58,505*1,05 'Přepočtené koeficientem množství</t>
  </si>
  <si>
    <t>215</t>
  </si>
  <si>
    <t>622221021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</si>
  <si>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80 do 120 mm</t>
  </si>
  <si>
    <t>-209648765</t>
  </si>
  <si>
    <t>"zděná část - skl. S1a (MV tl. 120 mm)" (130,8+10,8)+2*(12,405*5,55)</t>
  </si>
  <si>
    <t>-6*(1,2*1,6)-12*(1,2*1,5)-3*(1,8*1,6)-3*(1,8*1,5)-2*(1,2*1,0)</t>
  </si>
  <si>
    <t>216</t>
  </si>
  <si>
    <t>63142026</t>
  </si>
  <si>
    <t>deska tepelně izolační minerální kontaktních fasád podélné vlákno λ=0,035-0,036 tl 120mm</t>
  </si>
  <si>
    <t>290951356</t>
  </si>
  <si>
    <t>227,036*1,05 'Přepočtené koeficientem množství</t>
  </si>
  <si>
    <t>217</t>
  </si>
  <si>
    <t>622252001</t>
  </si>
  <si>
    <t>Montáž profilů kontaktního zateplení zakládacích soklových připevněných hmoždinkami</t>
  </si>
  <si>
    <t>1325812236</t>
  </si>
  <si>
    <t>"zděná část - zakládací lišta pro izol. tl. 120 mm - dle výpisu Z19" 31,3+9,0</t>
  </si>
  <si>
    <t>218</t>
  </si>
  <si>
    <t>59051649</t>
  </si>
  <si>
    <t>profil zakládací Al tl 0,7mm pro ETICS pro izolant tl 120mm</t>
  </si>
  <si>
    <t>415059638</t>
  </si>
  <si>
    <t>40,3*1,1 'Přepočtené koeficientem množství</t>
  </si>
  <si>
    <t>219</t>
  </si>
  <si>
    <t>59051440</t>
  </si>
  <si>
    <t>spojka plastová zakládacích profilů zateplovacích systémů dl 30mm</t>
  </si>
  <si>
    <t>1954535499</t>
  </si>
  <si>
    <t>220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</si>
  <si>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</si>
  <si>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</si>
  <si>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-944040874</t>
  </si>
  <si>
    <t>221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</si>
  <si>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</si>
  <si>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</si>
  <si>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1992088427</t>
  </si>
  <si>
    <t>46,255+227,036</t>
  </si>
  <si>
    <t>222</t>
  </si>
  <si>
    <t>59051392</t>
  </si>
  <si>
    <t>zátka z minerální vlny pro montáž TI D 65mm</t>
  </si>
  <si>
    <t>-1963493011</t>
  </si>
  <si>
    <t>(12,25*10)+(46,255*8)+(227,036*8)</t>
  </si>
  <si>
    <t>2308,828*1,03 'Přepočtené koeficientem množství</t>
  </si>
  <si>
    <t>223</t>
  </si>
  <si>
    <t>622252002</t>
  </si>
  <si>
    <t>Montáž profilů kontaktního zateplení ostatních stěnových, dilatačních apod. lepených do tmelu</t>
  </si>
  <si>
    <t>-196368508</t>
  </si>
  <si>
    <t>"1. np" 3*(1,8+2*1,6)+6*(2*1,6)+1*(3,8+1*2,6)+1*(1,95+1*2,6)</t>
  </si>
  <si>
    <t>"1. np - halová část (rohy soklu u vrat. otvorů" 13*(2*1,0)</t>
  </si>
  <si>
    <t>"2. np" 6*(1,2+2*1,5)+6*(2*1,5)+3*(1,8+2*1,5)+1*(3,8+1*2,35)+1*(1,95+1*2,35)</t>
  </si>
  <si>
    <t>"portál u vchodu" 6,99+2*5,9+2*6,3</t>
  </si>
  <si>
    <t>224</t>
  </si>
  <si>
    <t>59051510</t>
  </si>
  <si>
    <t>profil začišťovací s okapnicí PVC s výztužnou tkaninou pro nadpraží ETICS</t>
  </si>
  <si>
    <t>-1129703110</t>
  </si>
  <si>
    <t>nadpraží otvorů</t>
  </si>
  <si>
    <t>"1. np" 3*1,8+1*3,8+1*1,95</t>
  </si>
  <si>
    <t>"2. np" 6*1,2+3*1,8+1*3,8+1*1,95</t>
  </si>
  <si>
    <t>"portál u vchodu" 6,99</t>
  </si>
  <si>
    <t>36,49*1,05 'Přepočtené koeficientem množství</t>
  </si>
  <si>
    <t>225</t>
  </si>
  <si>
    <t>63127416</t>
  </si>
  <si>
    <t>profil rohový PVC s výztužnou tkaninou š 100/100mm</t>
  </si>
  <si>
    <t>-986258346</t>
  </si>
  <si>
    <t>ostění otvorů</t>
  </si>
  <si>
    <t>"1. np" 9*(2*1,6)+2*(1*2,6)</t>
  </si>
  <si>
    <t>"2. np" 15*(2*1,5)+2*(1*2,35)</t>
  </si>
  <si>
    <t>"portál u vchodu" 2*5,9+2*6,3</t>
  </si>
  <si>
    <t>134,1*1,05 'Přepočtené koeficientem množství</t>
  </si>
  <si>
    <t>226</t>
  </si>
  <si>
    <t>-497610533</t>
  </si>
  <si>
    <t>227</t>
  </si>
  <si>
    <t>629995101</t>
  </si>
  <si>
    <t>Očištění vnějších ploch tlakovou vodou omytím tlakovou vodou</t>
  </si>
  <si>
    <t>1220905017</t>
  </si>
  <si>
    <t>"opravované plochy fasády" 207,776</t>
  </si>
  <si>
    <t>228</t>
  </si>
  <si>
    <t>X.06201.05</t>
  </si>
  <si>
    <t>KZS - provedení výtažných zkoušek</t>
  </si>
  <si>
    <t>1671477255</t>
  </si>
  <si>
    <t>Podlahy a podlahové konstrukce</t>
  </si>
  <si>
    <t>229</t>
  </si>
  <si>
    <t>631311115</t>
  </si>
  <si>
    <t>Mazanina z betonu prostého bez zvýšených nároků na prostředí tl. přes 50 do 80 mm tř. C 20/25</t>
  </si>
  <si>
    <t>1126126242</t>
  </si>
  <si>
    <t>skl. SP3</t>
  </si>
  <si>
    <t>"m. č. 117" 3,08*0,06</t>
  </si>
  <si>
    <t>"m. č. 118" 4,02*0,06</t>
  </si>
  <si>
    <t>"m. č. 119" 7,18*0,06</t>
  </si>
  <si>
    <t>"m. č. 120" 10,7*0,06</t>
  </si>
  <si>
    <t>"m. č. 121" 10,7*0,06</t>
  </si>
  <si>
    <t>"m. č. 122" 37,87*0,06</t>
  </si>
  <si>
    <t>"m. č. 123" 42,12*0,06</t>
  </si>
  <si>
    <t>"m. č. 124" 88,95*0,06</t>
  </si>
  <si>
    <t>"m. č. 125" 23,81*0,06</t>
  </si>
  <si>
    <t>"m. č. 126" 23,41*0,06</t>
  </si>
  <si>
    <t>"část m. č. 127" (42,93-31,203)*0,06</t>
  </si>
  <si>
    <t>skl. SP4, SP5, SP8</t>
  </si>
  <si>
    <t>"m. č. 201" 31,08*0,054</t>
  </si>
  <si>
    <t>"m. č. 202" 15,13*0,054</t>
  </si>
  <si>
    <t>"m. č. 203" 52,21*0,054</t>
  </si>
  <si>
    <t>"m. č. 204" 32,34*0,054</t>
  </si>
  <si>
    <t>"m. č. 205" 21,7*0,054</t>
  </si>
  <si>
    <t>"m. č. 206" 12,33*0,054</t>
  </si>
  <si>
    <t>"m. č. 207" 12,43*0,054</t>
  </si>
  <si>
    <t>"m. č. 208" 23,74*0,054</t>
  </si>
  <si>
    <t>"m. č. 209" 22,88*0,054</t>
  </si>
  <si>
    <t>"m. č. 211" 4,1*0,054</t>
  </si>
  <si>
    <t>"m. č. 212" 3,99*0,054</t>
  </si>
  <si>
    <t>"m. č. 213" 10,7*0,054</t>
  </si>
  <si>
    <t>"m. č. 214" 10,68*0,054</t>
  </si>
  <si>
    <t>"m. č. 215" 11,58*0,054</t>
  </si>
  <si>
    <t>"m. č. 216" 64,12*0,054</t>
  </si>
  <si>
    <t>"m. č. 217" 20,63*0,054</t>
  </si>
  <si>
    <t>"m. č. 218" 23,66*0,054</t>
  </si>
  <si>
    <t>"m. č. 219" 15,93*0,054</t>
  </si>
  <si>
    <t>"m. č. 220" 100,01*0,054</t>
  </si>
  <si>
    <t>"část m. č. 221" (65,77-((1,75*1,39)+3,26))*0,054</t>
  </si>
  <si>
    <t>230</t>
  </si>
  <si>
    <t>631311125</t>
  </si>
  <si>
    <t>Mazanina z betonu prostého bez zvýšených nároků na prostředí tl. přes 80 do 120 mm tř. C 20/25</t>
  </si>
  <si>
    <t>-2093357070</t>
  </si>
  <si>
    <t>skl. SP2</t>
  </si>
  <si>
    <t>"m. č. 103" 10,06*0,09</t>
  </si>
  <si>
    <t>"m. č. 104" 21,08*0,09</t>
  </si>
  <si>
    <t>"m. č. 106" 9,89*0,09</t>
  </si>
  <si>
    <t>"m. č. 107" 7,87*0,09</t>
  </si>
  <si>
    <t>"m. č. 108" 9,18*0,09</t>
  </si>
  <si>
    <t>"m. č. 110" 11,47*0,09</t>
  </si>
  <si>
    <t>"m. č. 112" 10,33*0,09</t>
  </si>
  <si>
    <t>"m. č. 113" 12,6*0,09</t>
  </si>
  <si>
    <t>"m. č. 114" 5,95*0,09</t>
  </si>
  <si>
    <t>"m. č. 116" 9,33*0,09</t>
  </si>
  <si>
    <t>"část m. č. 127" (17,83*1,75)*0,09</t>
  </si>
  <si>
    <t>"m. č. 128" 11,33*0,09</t>
  </si>
  <si>
    <t>"m. č. 129" 11,03*0,09</t>
  </si>
  <si>
    <t>"m. č. 132" 81,83*0,09</t>
  </si>
  <si>
    <t>"m. č. 133" 8,98*0,09</t>
  </si>
  <si>
    <t>skl. SP8</t>
  </si>
  <si>
    <t>"m. č. 210" 6,18*0,104</t>
  </si>
  <si>
    <t>"část m. č. 221" ((1,75*1,39)+3,26)*0,104</t>
  </si>
  <si>
    <t>231</t>
  </si>
  <si>
    <t>631311135</t>
  </si>
  <si>
    <t>Mazanina z betonu prostého bez zvýšených nároků na prostředí tl. přes 120 do 240 mm tř. C 20/25</t>
  </si>
  <si>
    <t>1159053069</t>
  </si>
  <si>
    <t>"podlaha ve zděné části budovy - skl. SP3" ((5,64+5,74)*(23,85-0,25))*0,15+((4,7+1,75+1,125+2,25)*0,375)*0,15</t>
  </si>
  <si>
    <t>232</t>
  </si>
  <si>
    <t>631311137</t>
  </si>
  <si>
    <t>Mazanina z betonu prostého bez zvýšených nároků na prostředí tl. přes 120 do 240 mm tř. C 30/37</t>
  </si>
  <si>
    <t>155454328</t>
  </si>
  <si>
    <t>skl. SP1</t>
  </si>
  <si>
    <t>"m. č. 101, 105, 109, 111, 115" (83,23+54,14+55,1+55,04+54,21)*0,166</t>
  </si>
  <si>
    <t>"m. č. 102" 45,32*0,166</t>
  </si>
  <si>
    <t>"část m. č. 127" (17,83*1,75)*0,166</t>
  </si>
  <si>
    <t>"m. č. 130" 22,8*0,166</t>
  </si>
  <si>
    <t>"m. č. 131" 100,49*0,166</t>
  </si>
  <si>
    <t>"m. č. 134" 11,99*0,166</t>
  </si>
  <si>
    <t>"m. č. 135" 13,28*0,166</t>
  </si>
  <si>
    <t>"m. č. 136" 24,26*0,166</t>
  </si>
  <si>
    <t>"m. č. 137" 33,35*0,166</t>
  </si>
  <si>
    <t>233</t>
  </si>
  <si>
    <t>633121112</t>
  </si>
  <si>
    <t>Povrchová úprava vsypovou směsí průmyslových betonových podlah středně těžký provoz s přísadou korundu, tl. 3 mm</t>
  </si>
  <si>
    <t>2036797448</t>
  </si>
  <si>
    <t>"m. č. 101, 105, 109, 111, 115" 83,23+54,14+55,1+55,04+54,21</t>
  </si>
  <si>
    <t>"m. č. 102" 45,32</t>
  </si>
  <si>
    <t>"část m. č. 127" 17,83*1,75</t>
  </si>
  <si>
    <t>"m. č. 131" 100,49</t>
  </si>
  <si>
    <t>"m. č. 136" 24,26</t>
  </si>
  <si>
    <t>"m. č. 137" 33,35</t>
  </si>
  <si>
    <t>234</t>
  </si>
  <si>
    <t>633991111</t>
  </si>
  <si>
    <t>Povrchová úprava betonových podlah nástřik proti odpařování vody</t>
  </si>
  <si>
    <t>-1863957195</t>
  </si>
  <si>
    <t>235</t>
  </si>
  <si>
    <t>631319175</t>
  </si>
  <si>
    <t>Příplatek k cenám mazanin za stržení povrchu spodní vrstvy mazaniny latí před vložením výztuže nebo pletiva pro tl. obou vrstev mazaniny přes 120 do 240 mm</t>
  </si>
  <si>
    <t>-1132770575</t>
  </si>
  <si>
    <t>"skl. SP3, podkladní beton" ((5,64+5,74)*(23,85-0,25))*0,15+((4,7+1,75+1,125+2,25)*0,375)*0,15</t>
  </si>
  <si>
    <t>"skl. SP3 - vrchní beton v m. č. 122" 37,87*0,06</t>
  </si>
  <si>
    <t>236</t>
  </si>
  <si>
    <t>631362021</t>
  </si>
  <si>
    <t>Výztuž mazanin ze svařovaných sítí z drátů typu KARI</t>
  </si>
  <si>
    <t>-987150510</t>
  </si>
  <si>
    <t>"m. č. 101, 105, 109, 111, 115" ((83,23+54,14+55,1+55,04+54,21)*2)*4,44*1,1*0,001</t>
  </si>
  <si>
    <t>"m. č. 102" (45,32*2)*4,44*1,1*0,001</t>
  </si>
  <si>
    <t>"část m. č. 127" ((17,83*1,75)*2)*4,44*1,1*0,001</t>
  </si>
  <si>
    <t>"m. č. 130" (22,8*2)*4,44*1,1*0,001</t>
  </si>
  <si>
    <t>"m. č. 131" (100,49*2)*4,44*1,1*0,001</t>
  </si>
  <si>
    <t>"m. č. 134" (11,99*2)*4,44*1,1*0,001</t>
  </si>
  <si>
    <t>"m. č. 135" (13,28*2)*4,44*1,1*0,001</t>
  </si>
  <si>
    <t>"m. č. 136" (24,26*2)*4,44*1,1*0,001</t>
  </si>
  <si>
    <t>"m. č. 137" (33,35*2)*4,44*1,1*0,001</t>
  </si>
  <si>
    <t>"skl. SP3 - podkladní beton" (((5,64+5,74)*(23,85-0,25))+((4,7+1,75+1,125+2,25)*0,375))*3,033*1,1*0,001</t>
  </si>
  <si>
    <t>"skl. SP3 - m. č. 122, vrchní beton" 37,87*5,4*1,1*0,001</t>
  </si>
  <si>
    <t>237</t>
  </si>
  <si>
    <t>631319211</t>
  </si>
  <si>
    <t>Příplatek k cenám betonových mazanin za vyztužení polypropylenovými mikrovlákny objemové vyztužení 0,9 kg/m3</t>
  </si>
  <si>
    <t>-1404913571</t>
  </si>
  <si>
    <t>vrchní betony</t>
  </si>
  <si>
    <t>"skl. SP1" 97,012</t>
  </si>
  <si>
    <t>"skl. SP2" 22,692</t>
  </si>
  <si>
    <t>"skl. SP3" 15,815</t>
  </si>
  <si>
    <t>"skl. SP4, SP5, SP8" 29,662</t>
  </si>
  <si>
    <t>238</t>
  </si>
  <si>
    <t>56284.DO.S100</t>
  </si>
  <si>
    <t>distance ocelová dle PN FK 011 typ S 100 dl. 2,0 m</t>
  </si>
  <si>
    <t>216278068</t>
  </si>
  <si>
    <t>skl. SP1 - distance mezi 1. a 2. vrstvu sítí</t>
  </si>
  <si>
    <t>"m. č. 101, 105, 109, 111, 115" (83,23+54,14+55,1+55,04+54,21)*1,5/2</t>
  </si>
  <si>
    <t>"m. č. 102" 45,32*1,5/2</t>
  </si>
  <si>
    <t>"část m. č. 127" (17,83*1,75)*1,5/2</t>
  </si>
  <si>
    <t>"m. č. 130" 22,8*1,5/2</t>
  </si>
  <si>
    <t>"m. č. 131" 100,49*1,5/2</t>
  </si>
  <si>
    <t>"m. č. 134" 11,99*1,5/2</t>
  </si>
  <si>
    <t>"m. č. 135" 13,28*1,5/2</t>
  </si>
  <si>
    <t>"m. č. 136" 24,26*1,5/2</t>
  </si>
  <si>
    <t>"m. č. 137" 33,35*1,5/2</t>
  </si>
  <si>
    <t>239</t>
  </si>
  <si>
    <t>56284712</t>
  </si>
  <si>
    <t>distanční lišta z umělé hmoty k pokládání výztuže 20 mm</t>
  </si>
  <si>
    <t>502331896</t>
  </si>
  <si>
    <t>"m. č. 101, 105, 109, 111, 115" (83,23+54,14+55,1+55,04+54,21)*1,5</t>
  </si>
  <si>
    <t>"m. č. 102" 45,32*1,5</t>
  </si>
  <si>
    <t>"část m. č. 127" (17,83*1,75)*1,5</t>
  </si>
  <si>
    <t>"m. č. 130" 22,8*1,5</t>
  </si>
  <si>
    <t>"m. č. 131" 100,49*1,5</t>
  </si>
  <si>
    <t>"m. č. 134" 11,99*1,5</t>
  </si>
  <si>
    <t>"m. č. 135" 13,28*1,5</t>
  </si>
  <si>
    <t>"m. č. 136" 24,26*1,5</t>
  </si>
  <si>
    <t>"m. č. 137" 33,35*1,5</t>
  </si>
  <si>
    <t>"skl. SP3 - podkladní beton" (((5,64+5,74)*(23,85-0,25))+((4,7+1,75+1,125+2,25)*0,375))*1,5</t>
  </si>
  <si>
    <t>240</t>
  </si>
  <si>
    <t>631351101</t>
  </si>
  <si>
    <t>Bednění v podlahách rýh a hran zřízení</t>
  </si>
  <si>
    <t>-401996791</t>
  </si>
  <si>
    <t>"vrchní betony ve vratech" (4*3,1+1*2,0+2*3,2+5*3,5)*0,17+(1*4,0)*0,09</t>
  </si>
  <si>
    <t>241</t>
  </si>
  <si>
    <t>631351102</t>
  </si>
  <si>
    <t>Bednění v podlahách rýh a hran odstranění</t>
  </si>
  <si>
    <t>1646267980</t>
  </si>
  <si>
    <t>242</t>
  </si>
  <si>
    <t>632451436</t>
  </si>
  <si>
    <t>Potěr pískocementový běžný tl. přes 20 do 30 mm tř. C 25</t>
  </si>
  <si>
    <t>-1025823967</t>
  </si>
  <si>
    <t>halová část</t>
  </si>
  <si>
    <t>"celé plochy" 35,915*24,0</t>
  </si>
  <si>
    <t>"odpočet ploch stáv. zdí" -((11,27+5,32-3*1,125)*0,25)-((2*8,7+18,1-5*1,125)*0,375)</t>
  </si>
  <si>
    <t>"sokl na halové části" (2*36,355+24,5-(4*3,1)-(5*3,5)-(2*3,2)-(1*4,0)-(1*1,7))*0,25</t>
  </si>
  <si>
    <t>243</t>
  </si>
  <si>
    <t>632453414</t>
  </si>
  <si>
    <t>Potěr průmyslový samonivelační ze suchých směsí podkladní pro středně těžký provoz, tl. přes 15 do 20 mm</t>
  </si>
  <si>
    <t>-2011796748</t>
  </si>
  <si>
    <t>"m. č. 107" 7,87</t>
  </si>
  <si>
    <t>"m. č. 108" 9,18</t>
  </si>
  <si>
    <t>"m. č. 113" 12,6</t>
  </si>
  <si>
    <t>"m. č. 132" 81,83</t>
  </si>
  <si>
    <t>"m. č. 117" 3,08</t>
  </si>
  <si>
    <t>"m. č. 118" 4,02</t>
  </si>
  <si>
    <t>"m. č. 119" 7,18</t>
  </si>
  <si>
    <t>"m. č. 120" 10,7</t>
  </si>
  <si>
    <t>"m. č. 121" 10,7</t>
  </si>
  <si>
    <t>"m. č. 123" 42,12</t>
  </si>
  <si>
    <t>"m. č. 124" 88,95</t>
  </si>
  <si>
    <t>"m. č. 125" 23,81</t>
  </si>
  <si>
    <t>"m. č. 126" 23,41</t>
  </si>
  <si>
    <t>"část m. č. 127" 42,93-31,203</t>
  </si>
  <si>
    <t>"m. č. 201" 31,08</t>
  </si>
  <si>
    <t>"m. č. 202" 15,13</t>
  </si>
  <si>
    <t>"m. č. 203" 52,21</t>
  </si>
  <si>
    <t>"m. č. 204" 32,34</t>
  </si>
  <si>
    <t>"m. č. 205" 21,7</t>
  </si>
  <si>
    <t>"m. č. 206" 12,33</t>
  </si>
  <si>
    <t>"m. č. 207" 12,43</t>
  </si>
  <si>
    <t>"m. č. 208" 23,74</t>
  </si>
  <si>
    <t>"m. č. 209" 22,88</t>
  </si>
  <si>
    <t>"m. č. 211" 4,1</t>
  </si>
  <si>
    <t>"m. č. 212" 3,99</t>
  </si>
  <si>
    <t>"m. č. 213" 10,7</t>
  </si>
  <si>
    <t>"m. č. 214" 10,68</t>
  </si>
  <si>
    <t>"m. č. 215" 11,58</t>
  </si>
  <si>
    <t>"m. č. 216" 64,12</t>
  </si>
  <si>
    <t>"m. č. 217" 20,63</t>
  </si>
  <si>
    <t>"m. č. 218" 23,66</t>
  </si>
  <si>
    <t>"m. č. 219" 15,93</t>
  </si>
  <si>
    <t>"m. č. 220" 100,01</t>
  </si>
  <si>
    <t>"m. č. 221" 65,77</t>
  </si>
  <si>
    <t>244</t>
  </si>
  <si>
    <t>634911113</t>
  </si>
  <si>
    <t>Řezání dilatačních nebo smršťovacích spár v čerstvé betonové mazanině nebo potěru šířky do 5 mm, hloubky přes 20 do 50 mm</t>
  </si>
  <si>
    <t>-216511335</t>
  </si>
  <si>
    <t>"m. č. 203 - plocha + otvory" 4*1,7+(5*3,0+2*2,0)</t>
  </si>
  <si>
    <t>"m. č. 216" 5,74</t>
  </si>
  <si>
    <t>"m. č. 220 - plocha + otvory" 8,4+11,485+(1*2,0+1*4,0)</t>
  </si>
  <si>
    <t>"m. č. 221" 4,14+2*1,5</t>
  </si>
  <si>
    <t>245</t>
  </si>
  <si>
    <t>634911114</t>
  </si>
  <si>
    <t>Řezání dilatačních nebo smršťovacích spár v čerstvé betonové mazanině nebo potěru šířky do 5 mm, hloubky přes 50 do 80 mm</t>
  </si>
  <si>
    <t>-554437859</t>
  </si>
  <si>
    <t>"m. č. 101, 105, 109, 111, 115" 35,9+5*4,925+48*0,75</t>
  </si>
  <si>
    <t>"m. č. 102" 4,5+7*0,75</t>
  </si>
  <si>
    <t>"m. č. 131" 1*11,67+1*5,71+12*0,75</t>
  </si>
  <si>
    <t>"m. č. 137" 10*0,75</t>
  </si>
  <si>
    <t>246</t>
  </si>
  <si>
    <t>634662111</t>
  </si>
  <si>
    <t>Výplň dilatačních spar mazanin akrylátovým tmelem, šířka spáry do 10 mm</t>
  </si>
  <si>
    <t>-2015461448</t>
  </si>
  <si>
    <t>64,565+140,155</t>
  </si>
  <si>
    <t>247</t>
  </si>
  <si>
    <t>634112112</t>
  </si>
  <si>
    <t>Obvodová dilatace mezi stěnou a mazaninou nebo potěrem podlahovým páskem z pěnového PE tl. do 10 mm, výšky 100 mm</t>
  </si>
  <si>
    <t>270257623</t>
  </si>
  <si>
    <t>"m. č. 201" 2*6,227+2*5,265+1*(2*0,250)</t>
  </si>
  <si>
    <t>"m. č. 202" 2*4,635+2*3,265+1*(2*0,250)-1*3,000</t>
  </si>
  <si>
    <t>"m. č. 203" 2*29,790+2*1,750+1*(2*0,300)-1*6,825</t>
  </si>
  <si>
    <t>"m. č. 204" 2*5,750+2*5,625+1*(2*0,250)+1*(2*0,375)-1*3,000-1*3,500</t>
  </si>
  <si>
    <t>"m. č. 205" 2*5,325+2*4,075+1*(2*0,175)-1*3,000</t>
  </si>
  <si>
    <t>"m. č. 206" 2*4,075+2*3,025+1*(2*0,175)+1*(2*0,250)-2*2,000</t>
  </si>
  <si>
    <t>"m. č. 207" 2*4,075+2*3,050+1*(2*0,175)+1*(2*0,250)-2*2,000</t>
  </si>
  <si>
    <t>"m. č. 208" 2*5,825+2*4,075+1*(2*0,175)-1*3,000</t>
  </si>
  <si>
    <t>"m. č. 209" 2*5,825+2*4,075+1*(2*0,175)-1*3,000</t>
  </si>
  <si>
    <t>"m. č. 210" 2*3,800+2*1,625+1*(2*0,150)</t>
  </si>
  <si>
    <t>"m. č. 211" 2*2,215+2*1,850+1*(2*0,150)</t>
  </si>
  <si>
    <t>"m. č. 212" 2*2,215+2*1,800+1*(2*0,150)</t>
  </si>
  <si>
    <t>"m. č. 213" 2*3,690+2*2,900+4*1,400+4*0,900+2*(2*0,100)+1*(2*0,150)-2*0,700</t>
  </si>
  <si>
    <t>"m. č. 214" 2*2,900+2*2,190+4*1,400+6*0,900+2*1,200+3*(2*0,100)+1*(2*0,150)-3*0,700</t>
  </si>
  <si>
    <t>"m. č. 215" 2*3,990+2*2,900+1*(2*0,150)-1*2,000</t>
  </si>
  <si>
    <t>"m. č. 216" 2*11,405+2*5,740+2*0,590+2*(2*0,375)</t>
  </si>
  <si>
    <t>"m. č. 217" 2*5,740+2*3,595+1*(2*0,375)</t>
  </si>
  <si>
    <t>"m. č. 218" 2*5,735+2*4,125+1*(2*0,380)</t>
  </si>
  <si>
    <t>"m. č. 219" 2*5,640+2*2,824</t>
  </si>
  <si>
    <t>"m. č. 220" 2*11,485+2*8,715+1*(2*0,375)-1*4,000</t>
  </si>
  <si>
    <t>"m. č. 221" 2*20,925+2*5,640+1*(2*0,375)+(1,53+1,6+1,87)+(3,89+1,75)+1*1,200-1*3,000</t>
  </si>
  <si>
    <t>248</t>
  </si>
  <si>
    <t>634112117</t>
  </si>
  <si>
    <t>Obvodová dilatace mezi stěnou a mazaninou nebo potěrem podlahovým páskem z pěnového PE tl. do 10 mm, výšky 200 mm</t>
  </si>
  <si>
    <t>-1518333106</t>
  </si>
  <si>
    <t>"m. č. 101, 105, 109, 111, 115" 2*35,925+2*9,185+5*(2*2,010)+3*(2*2,250)+2*0,375+4*(2*0,250)-1*3,100-5*3,400</t>
  </si>
  <si>
    <t>"m. č. 102" 2*7,625+2*6,135+2*1,250+1*(2*0,250)-1*3,100</t>
  </si>
  <si>
    <t>"m. č. 103" 2*3,500+2*2,875+2*(2*0,250)</t>
  </si>
  <si>
    <t>"m. č. 104" 2*5,750+2*5,625+2*1,225+2*0,250+1*0,250</t>
  </si>
  <si>
    <t>"m. č. 106" 2*3,500+2*2,825+1*(2*0,250)</t>
  </si>
  <si>
    <t>"m. č. 107" 2*2,250+2*1,500+4*1,900+2*1,250+2*0,900+1*(2*0,250)+2*(2*0,100)-2*0,700</t>
  </si>
  <si>
    <t>"m. č. 108" 2*2,625+2*1,500+4*1,900+2*1,625+2*0,900+1*(2*0,250)+2*(2*0,100)</t>
  </si>
  <si>
    <t>"m. č. 110" 2*3,500+2*3,275+1*(2*0,250)</t>
  </si>
  <si>
    <t>"m. č. 112" 2*3,500+2*2,950+1*(2*0,250)</t>
  </si>
  <si>
    <t>"m. č. 113" 2*3,600+2*1,500+6*1,900+2*0,900+4*1,250+1*(2*0,250)+3*(2*0,100)-3*0,700</t>
  </si>
  <si>
    <t>"m. č. 114" 2*3,500+2*1,700+1*(2*0,250)</t>
  </si>
  <si>
    <t>"m. č. 116" 2*3,500+2*2,265+1*(2*0,250)</t>
  </si>
  <si>
    <t>"m. č. 117" 2*1,850+2*1,665+1*(2*0,150)</t>
  </si>
  <si>
    <t>"m. č. 118" 2*2,175+2*1,850+1*(2*0,150)</t>
  </si>
  <si>
    <t>"m. č. 119" 2*3,990+2*1,800+1*(2*0,150)</t>
  </si>
  <si>
    <t>"m. č. 120" 2*3,690+2*2,900+4*1,400+4*0,900+2*(2*0,100)+1*(2*0,150)-2*0,700</t>
  </si>
  <si>
    <t>"m. č. 121" 2*2,900+2*2,190+6*1,400+6*0,900+3*(2*0,100)+1*(2*0,150)-3*0,700</t>
  </si>
  <si>
    <t>"m. č. 122" 2*11,755+2*3,600+2*0,650+1*(2*0,150)</t>
  </si>
  <si>
    <t>"m. č. 123" 2*7,555+2*5,740+1*(2*0,375)</t>
  </si>
  <si>
    <t>"m. č. 124" 2*10,050+2*9,855+2*7,970+2*1,200+4*0,375+2*0,500+2*0,500+1*(2*0,400)</t>
  </si>
  <si>
    <t>"m. č. 125" 2*5,740+2*4,050+1*(2*0,250)</t>
  </si>
  <si>
    <t>"m. č. 126, 127" 2*19,980+2*1,750+2*9,000+2*5,640+1*(2*0,150)-1*1,250</t>
  </si>
  <si>
    <t>"m. č. 128" 2*4,250+2*2,665+1*(2*0,375)</t>
  </si>
  <si>
    <t>"m. č. 129" 2*4,250+2*2,595+1*(2*0,375)</t>
  </si>
  <si>
    <t>"m. č. 130" 2*5,410+2*4,310+1*(2*0,375)-1*3,000</t>
  </si>
  <si>
    <t>"m. č. 131" 2*11,670+2*8,710+4*1,500+2*(2*0,375)-2*3,000</t>
  </si>
  <si>
    <t>"m. č. 132" 2*11,710+2*10,835+4*1,200+2*(2*0,250)+1*(2*0,175)</t>
  </si>
  <si>
    <t>"m. č. 133" 2*3,265+2*2,750</t>
  </si>
  <si>
    <t>"m. č. 134" 2*3,750+2*3,265+2*0,750+2*0,500</t>
  </si>
  <si>
    <t>"m. č. 135" 2*4,220+2*3,265</t>
  </si>
  <si>
    <t>"m. č. 136" 2*5,320+2*4,500+1*(2*0,250)+1*(2*0,175)-1*1,900</t>
  </si>
  <si>
    <t>"m. č. 137" 2*6,270+2*5,320+2*(2*0,250)+1*(2*0,175)-1*3,000</t>
  </si>
  <si>
    <t>249</t>
  </si>
  <si>
    <t>635111215</t>
  </si>
  <si>
    <t>Násyp ze štěrkopísku, písku nebo kameniva pod podlahy se zhutněním ze štěrkopísku</t>
  </si>
  <si>
    <t>1527829160</t>
  </si>
  <si>
    <t>"podlaha ve zděné části budovy - doplnění pro vyrovnání pod desku" (138,65+136,9)*0,05</t>
  </si>
  <si>
    <t>250</t>
  </si>
  <si>
    <t>X.09301.N01</t>
  </si>
  <si>
    <t>Vodoodpudivý polymerní nátěr betonu dvojnásobný - skl. SP1</t>
  </si>
  <si>
    <t>1215932444</t>
  </si>
  <si>
    <t>251</t>
  </si>
  <si>
    <t>953943124</t>
  </si>
  <si>
    <t>Osazování drobných kovových předmětů výrobků ostatních jinde neuvedených do betonu se zajištěním polohy k bednění či k výztuži před zabetonováním hmotnosti přes 15 do 30 kg/kus</t>
  </si>
  <si>
    <t>1877684233</t>
  </si>
  <si>
    <t>"práh ve vratech - dle výpisu prvků Z20d" 1</t>
  </si>
  <si>
    <t>252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</si>
  <si>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</si>
  <si>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</si>
  <si>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1688232324</t>
  </si>
  <si>
    <t>"práh ve vratech - dle výpisu prvků Z20a, Z20b, Z20c" 5+2+4</t>
  </si>
  <si>
    <t>Ostatní konstrukce a práce, bourání</t>
  </si>
  <si>
    <t>253</t>
  </si>
  <si>
    <t>953943211</t>
  </si>
  <si>
    <t>Osazování drobných kovových předmětů kotvených do stěny hasicího přístroje</t>
  </si>
  <si>
    <t>-158378463</t>
  </si>
  <si>
    <t xml:space="preserve">"dle výpisu - OT28" 16+2+3+1 </t>
  </si>
  <si>
    <t>254</t>
  </si>
  <si>
    <t>449_PG/21A</t>
  </si>
  <si>
    <t>přístroj hasicí ruční práškový PG/21A</t>
  </si>
  <si>
    <t>504942114</t>
  </si>
  <si>
    <t xml:space="preserve">"dle výpisu - OT28" 16 </t>
  </si>
  <si>
    <t>255</t>
  </si>
  <si>
    <t>449_S5/113B</t>
  </si>
  <si>
    <t>přístroj hasicí ruční sněhový S/55B</t>
  </si>
  <si>
    <t>-2060844378</t>
  </si>
  <si>
    <t xml:space="preserve">"dle výpisu - OT28" 1 </t>
  </si>
  <si>
    <t>256</t>
  </si>
  <si>
    <t>449_Pě183B</t>
  </si>
  <si>
    <t>přístroj hasicí ruční pěnový Pě183B</t>
  </si>
  <si>
    <t>1341316484</t>
  </si>
  <si>
    <t>"dle výpisu - OT28" 2</t>
  </si>
  <si>
    <t>257</t>
  </si>
  <si>
    <t>449_V 13A</t>
  </si>
  <si>
    <t>přístroj hasicí ruční vodní V13A</t>
  </si>
  <si>
    <t>-542232505</t>
  </si>
  <si>
    <t>"dle výpisu - OT28" 3</t>
  </si>
  <si>
    <t>Lešení a stavební výtahy</t>
  </si>
  <si>
    <t>258</t>
  </si>
  <si>
    <t>941111121</t>
  </si>
  <si>
    <t>Lešení řadové trubkové lehké pracovní s podlahami s provozním zatížením tř. 3 do 200 kg/m2 šířky tř. W09 od 0,9 do 1,2 m, výšky výšky do 10 m montáž</t>
  </si>
  <si>
    <t>-998453094</t>
  </si>
  <si>
    <t>"zdivo a strop portálu u vchodu" 6,6*5,0</t>
  </si>
  <si>
    <t>"fasáda, opláštění" 2*(50,0*5,5)+2*(25,0*7,5)</t>
  </si>
  <si>
    <t>"vnitřní omítky a bourací práce ve vysokých prostorách" (15,8+13,2)*6,5+6,0*6,5+2*(7,0*5,5)+23,0*5,5+(11,0+5,0)*5,5</t>
  </si>
  <si>
    <t>(6,0+4,0+3*3,5)*5,5</t>
  </si>
  <si>
    <t>nové vnitřní omítky ve vysokých prostorách</t>
  </si>
  <si>
    <t>(35,5+1,75)*6,2+6,5*((5,0+6,2)*2)</t>
  </si>
  <si>
    <t>(6,0+4,0)*6,5+3*(5,0*((6,5+3,5)/2))</t>
  </si>
  <si>
    <t>2*(5,0*((7,5+7,0)/2))+2,75*(7,5+7,0)</t>
  </si>
  <si>
    <t>4*(8,3*((6,75+5,0)/2))+3,8*(6,75+5,0)+2,8*(6,75+5,0)</t>
  </si>
  <si>
    <t>(2*5,25+2*1,2)*4,5</t>
  </si>
  <si>
    <t>259</t>
  </si>
  <si>
    <t>941111221</t>
  </si>
  <si>
    <t>Lešení řadové trubkové lehké pracovní s podlahami s provozním zatížením tř. 3 do 200 kg/m2 šířky tř. W09 od 0,9 do 1,2 m, výšky výšky do 10 m příplatek k ceně za každý den použití</t>
  </si>
  <si>
    <t>-449909043</t>
  </si>
  <si>
    <t>"zdivo a strop portálu u vchodu" (6,6*5,0)*15</t>
  </si>
  <si>
    <t>"fasáda, opláštění" (2*(50,0*5,5)+2*(25,0*7,5))*90</t>
  </si>
  <si>
    <t>"otlučení vnitřní omítky a bourací práce ve vysokých prostorách" ((15,8+13,2)*6,5+6,0*6,5+2*(7,0*5,5)+23,0*5,5+(11,0+5,0)*5,5)*20</t>
  </si>
  <si>
    <t>((6,0+4,0+3*3,5)*5,5)*20</t>
  </si>
  <si>
    <t>((35,5+1,75)*6,2+6,5*((5,0+6,2)*2))*30</t>
  </si>
  <si>
    <t>((6,0+4,0)*6,5+3*(5,0*((6,5+3,5)/2)))*30</t>
  </si>
  <si>
    <t>(2*(5,0*((7,5+7,0)/2))+2,75*(7,5+7,0))*30</t>
  </si>
  <si>
    <t>(4*(8,3*((6,75+5,0)/2))+3,8*(6,75+5,0)+2,8*(6,75+5,0))*30</t>
  </si>
  <si>
    <t>((2*5,25+2*1,2)*4,5)*30</t>
  </si>
  <si>
    <t>260</t>
  </si>
  <si>
    <t>941111821</t>
  </si>
  <si>
    <t>Lešení řadové trubkové lehké pracovní s podlahami s provozním zatížením tř. 3 do 200 kg/m2 šířky tř. W09 od 0,9 do 1,2 m, výšky výšky do 10 m demontáž</t>
  </si>
  <si>
    <t>2030469039</t>
  </si>
  <si>
    <t>261</t>
  </si>
  <si>
    <t>944111121</t>
  </si>
  <si>
    <t>Zábradlí ochranné trubkové vnitřní na lešeňových konstrukcích jednotyčové montáž</t>
  </si>
  <si>
    <t>1475931138</t>
  </si>
  <si>
    <t>zateplení fasaády - zděná část</t>
  </si>
  <si>
    <t>(2*13,0+25,2)*2+10,0</t>
  </si>
  <si>
    <t>262</t>
  </si>
  <si>
    <t>944111221</t>
  </si>
  <si>
    <t>Zábradlí ochranné trubkové vnitřní na lešeňových konstrukcích jednotyčové příplatek k ceně za každý den použití</t>
  </si>
  <si>
    <t>1362950700</t>
  </si>
  <si>
    <t>((2*13,0+25,2)*2+10,0)*60</t>
  </si>
  <si>
    <t>263</t>
  </si>
  <si>
    <t>944111821</t>
  </si>
  <si>
    <t>Zábradlí ochranné trubkové vnitřní na lešeňových konstrukcích jednotyčové demontáž</t>
  </si>
  <si>
    <t>-798817138</t>
  </si>
  <si>
    <t>264</t>
  </si>
  <si>
    <t>946111114</t>
  </si>
  <si>
    <t>Věže pojízdné trubkové nebo dílcové s maximálním zatížením podlahy do 200 kg/m2 šířky od 0,6 do 0,9 m, délky do 3,2 m výšky přes 3,5 m do 4,5 m montáž</t>
  </si>
  <si>
    <t>690165654</t>
  </si>
  <si>
    <t>265</t>
  </si>
  <si>
    <t>946111214</t>
  </si>
  <si>
    <t>Věže pojízdné trubkové nebo dílcové s maximálním zatížením podlahy do 200 kg/m2 šířky od 0,6 do 0,9 m, délky do 3,2 m výšky přes 3,5 m do 4,5 m příplatek k ceně za každý den použití</t>
  </si>
  <si>
    <t>1521037611</t>
  </si>
  <si>
    <t>2*10</t>
  </si>
  <si>
    <t>266</t>
  </si>
  <si>
    <t>946111814</t>
  </si>
  <si>
    <t>Věže pojízdné trubkové nebo dílcové s maximálním zatížením podlahy do 200 kg/m2 šířky od 0,6 do 0,9 m, délky do 3,2 m výšky přes 3,5 m do 4,5 m demontáž</t>
  </si>
  <si>
    <t>1386437644</t>
  </si>
  <si>
    <t>267</t>
  </si>
  <si>
    <t>946111116</t>
  </si>
  <si>
    <t>Věže pojízdné trubkové nebo dílcové s maximálním zatížením podlahy do 200 kg/m2 šířky od 0,6 do 0,9 m, délky do 3,2 m výšky přes 5,5 m do 6,6 m montáž</t>
  </si>
  <si>
    <t>-230186248</t>
  </si>
  <si>
    <t>"protipožár. nátěry OK" 6</t>
  </si>
  <si>
    <t>268</t>
  </si>
  <si>
    <t>946111216</t>
  </si>
  <si>
    <t>Věže pojízdné trubkové nebo dílcové s maximálním zatížením podlahy do 200 kg/m2 šířky od 0,6 do 0,9 m, délky do 3,2 m výšky přes 5,5 m do 6,6 m příplatek k ceně za každý den použití</t>
  </si>
  <si>
    <t>-542804543</t>
  </si>
  <si>
    <t>"protipožár. nátěry OK" 6*5</t>
  </si>
  <si>
    <t>269</t>
  </si>
  <si>
    <t>946111816</t>
  </si>
  <si>
    <t>Věže pojízdné trubkové nebo dílcové s maximálním zatížením podlahy do 200 kg/m2 šířky od 0,6 do 0,9 m, délky do 3,2 m výšky přes 5,5 m do 6,6 m demontáž</t>
  </si>
  <si>
    <t>1943428968</t>
  </si>
  <si>
    <t>270</t>
  </si>
  <si>
    <t>949101111</t>
  </si>
  <si>
    <t>Lešení pomocné pracovní pro objekty pozemních staveb pro zatížení do 150 kg/m2, o výšce lešeňové podlahy do 1,9 m</t>
  </si>
  <si>
    <t>-1056575203</t>
  </si>
  <si>
    <t>bourání příček a nos. zdiva, otlučení omítek v prostorách stáv. zázemí</t>
  </si>
  <si>
    <t>"1. + 2. np" ((5,64+5,72)*23,85)*0,8+((5,64+5,72)*23,85)*0,8</t>
  </si>
  <si>
    <t>17,83*1,0</t>
  </si>
  <si>
    <t>překlady dodatečně - 1. np</t>
  </si>
  <si>
    <t>"překlad P03" 5*(2*(2,0*1,0))</t>
  </si>
  <si>
    <t>"překlad P04" 3*(2*(2,0*1,0))</t>
  </si>
  <si>
    <t xml:space="preserve">"kanál pod podlahou - požární předěly - dle výkresu základů"  2*(2*(1,0*1,0))</t>
  </si>
  <si>
    <t>--------</t>
  </si>
  <si>
    <t>nové vnitřní omítky, podhledy</t>
  </si>
  <si>
    <t>((5,75*2,0)+10,06+21,08+9,89+7,87++9,18+11,47+10,33+12,6+5,95+9,33)*0,9</t>
  </si>
  <si>
    <t>(3,08+4,02+7,18+10,7+10,7+37,87+42,12+23,81+23,41)*0,9</t>
  </si>
  <si>
    <t>(23,41+42,93+11,33+11,03+22,8+(5,495*8,96)+8,98+11,99+13,28)*0,9</t>
  </si>
  <si>
    <t>(31,08+15,13+52,21+32,34+21,7+12,33+12,43+23,74+22,88)*0,9</t>
  </si>
  <si>
    <t>(6,18+4,1+3,99+10,7+10,68+11,56+64,12+20,63+23,66+15,93+65,77+100,01)*0,9</t>
  </si>
  <si>
    <t>271</t>
  </si>
  <si>
    <t>993111111</t>
  </si>
  <si>
    <t>Dovoz a odvoz lešení včetně naložení a složení řadového, na vzdálenost do 10 km</t>
  </si>
  <si>
    <t>105761041</t>
  </si>
  <si>
    <t>Různé dokončovací konstrukce a práce pozemních staveb</t>
  </si>
  <si>
    <t>272</t>
  </si>
  <si>
    <t>952901221</t>
  </si>
  <si>
    <t>Vyčištění budov nebo objektů před předáním do užívání průmyslových budov a objektů výrobních, skladovacích, garáží, dílen nebo hal apod. s nespalnou podlahou jakékoliv výšky podlaží</t>
  </si>
  <si>
    <t>-614281466</t>
  </si>
  <si>
    <t>"1. np" 48,901*24,92</t>
  </si>
  <si>
    <t>"2. np" (48,901*24,92)-(11,47*5,77)-(6,0*5,875)-(12,97*9,16)-(5,74*4,2)-309,33</t>
  </si>
  <si>
    <t>273</t>
  </si>
  <si>
    <t>953321111</t>
  </si>
  <si>
    <t>Vložky svislé do dilatačních spár z minerální plsti včetně dodání a osazení, v jakémkoliv zdivu do 30 mm</t>
  </si>
  <si>
    <t>1827935976</t>
  </si>
  <si>
    <t>dilatace z min. vaty tl. 20 mm mezi zdivem příček tl. 100 mm a stropem</t>
  </si>
  <si>
    <t>"1. np" ((3,5+2,25+1,9)+(2,625+1,9)+(3,6+2*1,9+3,5)+(2,9+2,0+2*1,4)+(2,9+2,9+2*1,4)+(0,5+(0,5+2,1)))*0,1</t>
  </si>
  <si>
    <t>"2. np" ((2,9+2,0+2*1,4)+(2,0+2,9+2*1,4))*0,1</t>
  </si>
  <si>
    <t>0,9*0,05</t>
  </si>
  <si>
    <t>dilatace z min. vaty tl. 20 mm mezi zdivem příček tl. 150 mm a stropem</t>
  </si>
  <si>
    <t>"1. np" ((5,75+7*3,5)+(4*3,99+1,85+4,14+5,64+10,05)+(3,89+6,45+0,5)+(5,41+5,25)+(3,265+3,265+2*0,385)+1,75)*0,15</t>
  </si>
  <si>
    <t>"2. np" (4*3,99+2,215+3,8+13,1)*0,15</t>
  </si>
  <si>
    <t>dilatace z min. vaty tl. 20 mm mezi zdivem tl. 175 mm a stropem</t>
  </si>
  <si>
    <t>"1. np" (3,5+5,74)*0,175</t>
  </si>
  <si>
    <t>-------</t>
  </si>
  <si>
    <t>"svislá dilatace mezi sloupy a zděným soklem" 16*(1,185*0,6)</t>
  </si>
  <si>
    <t>274</t>
  </si>
  <si>
    <t>953611125</t>
  </si>
  <si>
    <t>Schodišťový prvek pro útlum kročejového hluku nosný a zvukově izolační mezi podestou a ramenem, tl. podesty 200 mm, počet prutů výztuže 2x4x D6, dl. 1,2 m</t>
  </si>
  <si>
    <t>-1292565006</t>
  </si>
  <si>
    <t>"dl. 1,2 m" 2</t>
  </si>
  <si>
    <t>275</t>
  </si>
  <si>
    <t>953611151</t>
  </si>
  <si>
    <t>Schodišťový prvek pro útlum kročejového hluku nosný a zvukově izolační pro podepření ramene na základové desce délky 1,2 m</t>
  </si>
  <si>
    <t>2089690132</t>
  </si>
  <si>
    <t>276</t>
  </si>
  <si>
    <t>953611211</t>
  </si>
  <si>
    <t>Schodišťový prvek pro útlum kročejového hluku zvukově izolační mezi schody a stěnou - dilatační spárová deska, dl. 1 m</t>
  </si>
  <si>
    <t>-751142445</t>
  </si>
  <si>
    <t>"dl. 1,0 m" (3,25+1,5+1,2+3,25+1,85)+(3,1+0,6+3,8)</t>
  </si>
  <si>
    <t>277</t>
  </si>
  <si>
    <t>953943123</t>
  </si>
  <si>
    <t>Osazování drobných kovových předmětů výrobků ostatních jinde neuvedených do betonu se zajištěním polohy k bednění či k výztuži před zabetonováním hmotnosti přes 5 do 15 kg/kus</t>
  </si>
  <si>
    <t>2004751057</t>
  </si>
  <si>
    <t>rám pro zadlážďovací poklop vč. osazení poklopu - výkres základů</t>
  </si>
  <si>
    <t>"600 x 600 mm" 3</t>
  </si>
  <si>
    <t>"600 x 900 mm" 2</t>
  </si>
  <si>
    <t>278</t>
  </si>
  <si>
    <t>55341_600/600</t>
  </si>
  <si>
    <t>poklop šachtový AL zadlažďovací s výztuží s těsněním AD60 v 75 mm, rám 715x715 mm, čistý vstup 600x600 mm</t>
  </si>
  <si>
    <t>713437283</t>
  </si>
  <si>
    <t>"600 x 600 mm - dle výkresu základů, zámeč. prvky - Z7" 3</t>
  </si>
  <si>
    <t>279</t>
  </si>
  <si>
    <t>55341_600/900</t>
  </si>
  <si>
    <t>poklop šachtový AL zadlažďovací s výztuží s těsněním AD69 v 75 mm, rám 715x1015 mm, čistý vstup 600x900 mm</t>
  </si>
  <si>
    <t>-1959680923</t>
  </si>
  <si>
    <t>"600 x 900 mm - dle výkresu základů, zámeč. prvky - Z8" 2</t>
  </si>
  <si>
    <t>280</t>
  </si>
  <si>
    <t>X.09501.OT29a</t>
  </si>
  <si>
    <t>Květináč 200/45/60 cm (540 l) - pohledový kompozit, bližší specifikace dle výpisu prvků - OT29, kompletní dod. a osazení</t>
  </si>
  <si>
    <t>-1990084296</t>
  </si>
  <si>
    <t>281</t>
  </si>
  <si>
    <t>X.09501.OT29b</t>
  </si>
  <si>
    <t>Květináč 120/45/60 cm (324 l) - pohledový kompozit, bližší specifikace dle výpisu prvků - OT29, kompletní dod. a osazení</t>
  </si>
  <si>
    <t>-1039450691</t>
  </si>
  <si>
    <t>282</t>
  </si>
  <si>
    <t>X.09501.OT30</t>
  </si>
  <si>
    <t>Stojan na kolo venkovní, 474/140/900 mm, bližší specifikace dle výpisu prvků - OT30, kompletní dod. a montáž</t>
  </si>
  <si>
    <t>820937321</t>
  </si>
  <si>
    <t>283</t>
  </si>
  <si>
    <t>X.09501.OT31</t>
  </si>
  <si>
    <t>Koš na odpadky venkovní, objem cca 45 l, bližší specifikace dle výpisu prvků - OT31, kompletní dod. a osazení</t>
  </si>
  <si>
    <t>1135262085</t>
  </si>
  <si>
    <t>284</t>
  </si>
  <si>
    <t>X.09501.OK01</t>
  </si>
  <si>
    <t>Kontrola ocelových konstrukcí po obnažení</t>
  </si>
  <si>
    <t>1728422454</t>
  </si>
  <si>
    <t>Bourání konstrukcí</t>
  </si>
  <si>
    <t>285</t>
  </si>
  <si>
    <t>962031011</t>
  </si>
  <si>
    <t>Bourání příček nebo přizdívek z cihel děrovaných, tl. do 100 mm</t>
  </si>
  <si>
    <t>-2090690718</t>
  </si>
  <si>
    <t>(3,1+1,657+2,084)*3,135-2*(0,8*2,0)+(2,803*3,165)-1*(0,8*2,0)</t>
  </si>
  <si>
    <t>(2,55+2*1,16)*2,8-3*(0,6*2,0)+(2,55+2*1,21)*2,8-3*(0,6*2,0)</t>
  </si>
  <si>
    <t>2,602*3,135-1*(0,9*2,0)+(1,0+0,3)*3,135+3,605*3,135-1*(0,9*2,0)</t>
  </si>
  <si>
    <t>(4,61+1,465)*3,0-1*(0,8*2,0)-1*(0,9*2,0)</t>
  </si>
  <si>
    <t>(2,55+2*1,16)*2,8-3*(0,6*2,0)+(2,55+2*1,1)*2,8-3*(0,6*2,0)</t>
  </si>
  <si>
    <t>(1,0+0,35)*3,0+(2*1,0+2*0,35)*3,0+4,01*3,0+(0,2+0,2)*3,0</t>
  </si>
  <si>
    <t>(1,421+1,498)*3,0</t>
  </si>
  <si>
    <t>(4,699+1,646+3,998)*3,0-1*(0,8*2,0)</t>
  </si>
  <si>
    <t>286</t>
  </si>
  <si>
    <t>962031013</t>
  </si>
  <si>
    <t>Bourání příček nebo přizdívek z cihel děrovaných, tl. přes 100 do 150 mm</t>
  </si>
  <si>
    <t>-754724062</t>
  </si>
  <si>
    <t>(4*5,64+4,76+4,01+2,55)*3,0-1*(0,6*2,0)+1*(0,8*2,0)+2*(0,9*2,0)</t>
  </si>
  <si>
    <t>(5,74+0,85)*3,0-1*(1,65*2,0)+2*(5,74*3,0)-2*(0,9*2,0)</t>
  </si>
  <si>
    <t>(5,64+19,0+2*4,01+2*2,55+1,365)*3,0-1*(0,6*2,0)-5*(0,8*2,0)-1*(1,25*2,0)</t>
  </si>
  <si>
    <t>(3*5,74)*3,0+(3,12+1,96+1,0+2*0,2)*3,0-1*(0,9*2,0)</t>
  </si>
  <si>
    <t>287</t>
  </si>
  <si>
    <t>962032112</t>
  </si>
  <si>
    <t>Bourání zdiva nadzákladového z cihel keramických děrovaných na maltu vápenocementovou, objemu přes 1 m3</t>
  </si>
  <si>
    <t>-1354274816</t>
  </si>
  <si>
    <t>"mezi původní m. č. 1.01 x 1.06" (111,67-(3,5*3,5))*0,375</t>
  </si>
  <si>
    <t>"mezi původní m. č. 1.16 a schodištěm" (5,74*3,135-(1,59*2,9))*0,25</t>
  </si>
  <si>
    <t>"otvory plochy nad 4 m2" (1,75*2,8)*0,25+(2,25*3,135)*0,375</t>
  </si>
  <si>
    <t>"okna S pohled - plochy nad 4 m2" (3,8*2,6-(1,25*2,4)-(1,2*1,6))*0,4</t>
  </si>
  <si>
    <t>1. np - sokl haly</t>
  </si>
  <si>
    <t>((2*36,155-3,65+24,0-3*3,8)*1,2)*0,25+(3,65*4,2-1*(1,8*2,2))*0,4</t>
  </si>
  <si>
    <t>"mezi původní m. č. 2.07, 2.09 a schodištěm" 2*((5,74*3,0)*0,25)</t>
  </si>
  <si>
    <t>"u nového schodiště" (3,8*3,0)*0,375</t>
  </si>
  <si>
    <t>"mezi m. č. 2.01, 2.02 x 1.04" 8,8*(((4,75+3,0)/2)*0,375)</t>
  </si>
  <si>
    <t>"mezi m. č. 2.01, 2.02 x 2.03, 2.14, 2.15" (8,8*3,0)*0,25</t>
  </si>
  <si>
    <t>"mezi pův. m. č. 2.05 x 2.10" (3,8*2,51-1*(0,88*2,01))*0,375</t>
  </si>
  <si>
    <t>"mezi pův. m. č. 2.13 x 1.06" 1*((1,75*2,36)*0,25)</t>
  </si>
  <si>
    <t>"nad věncem 2. np" 17,83*(1,15*0,375)</t>
  </si>
  <si>
    <t>"mezi pův. m. č. 1.04 x 1.06 (+3,50)" (4,0*2,25)*0,375</t>
  </si>
  <si>
    <t>"okna S pohled - plochy nad 4 m2" (3,8*2,35-(1,25*1,6)-(1,2*1,6))*0,4</t>
  </si>
  <si>
    <t>288</t>
  </si>
  <si>
    <t>963012510</t>
  </si>
  <si>
    <t>Bourání stropů z desek nebo panelů železobetonových prefabrikovaných s dutinami z desek, š. do 300 mm tl. do 140 mm</t>
  </si>
  <si>
    <t>-1889890855</t>
  </si>
  <si>
    <t xml:space="preserve">"část kanálu po podlahou - dle výkresu základů"  (24,7*1,2)*0,1+(1,8*2,4)*0,1</t>
  </si>
  <si>
    <t>289</t>
  </si>
  <si>
    <t>963013530</t>
  </si>
  <si>
    <t>Bourání stropů s keramickou výplní včetně vybourání nosníků a jejich odklizení jakékoliv tloušťky</t>
  </si>
  <si>
    <t>1631595213</t>
  </si>
  <si>
    <t>"nad původní m. č. 1.05" 50,23*0,235</t>
  </si>
  <si>
    <t>"pro nové schodiště - nad původní m. č. 1.10" (6,0*4,8)*0,235</t>
  </si>
  <si>
    <t>290</t>
  </si>
  <si>
    <t>963051113</t>
  </si>
  <si>
    <t>Bourání železobetonových stropů deskových, tl. přes 80 mm</t>
  </si>
  <si>
    <t>-1679357701</t>
  </si>
  <si>
    <t>"stříšky nad vchody" 3*((2,1*0,5)*0,2)</t>
  </si>
  <si>
    <t>291</t>
  </si>
  <si>
    <t>964011221</t>
  </si>
  <si>
    <t>Vybourání železobetonových prefabrikovaných překladů uložených ve zdivu, délky do 3 m, hmotnosti do 75 kg/m</t>
  </si>
  <si>
    <t>-913793934</t>
  </si>
  <si>
    <t>"nad vchody - Z pohled a S pohled" 3*(2,3*(0,4*0,25))</t>
  </si>
  <si>
    <t>"S pohled - překlady nad otvory 1. + 2. np" (10*1,5+3*2,15)*(0,4*0,25)</t>
  </si>
  <si>
    <t>vnitřní otvory</t>
  </si>
  <si>
    <t>"1. np" 1*(2,15*0,375*0,25)</t>
  </si>
  <si>
    <t>"2. np" 3*(1,35*0,375*0,25)</t>
  </si>
  <si>
    <t>292</t>
  </si>
  <si>
    <t>965042141</t>
  </si>
  <si>
    <t>Bourání mazanin betonových nebo z litého asfaltu tl. do 100 mm, plochy přes 4 m2</t>
  </si>
  <si>
    <t>1854202655</t>
  </si>
  <si>
    <t>((262,88+47,74)-(2,65+1,08+1,68+3,2+1,75+1,55+1,35)*0,375)*0,05</t>
  </si>
  <si>
    <t>293</t>
  </si>
  <si>
    <t>965042241</t>
  </si>
  <si>
    <t>Bourání mazanin betonových nebo z litého asfaltu tl. přes 100 mm, plochy přes 4 m2</t>
  </si>
  <si>
    <t>-1368010854</t>
  </si>
  <si>
    <t>"dílna" (372,02+35,72+24,63+102,49+48,06+261,57)*0,25</t>
  </si>
  <si>
    <t>"admin. část" (138,65+136,9)*0,25</t>
  </si>
  <si>
    <t>294</t>
  </si>
  <si>
    <t>965049112</t>
  </si>
  <si>
    <t>Bourání mazanin Příplatek k cenám za bourání mazanin betonových se svařovanou sítí, tl. přes 100 mm</t>
  </si>
  <si>
    <t>-1196543705</t>
  </si>
  <si>
    <t>1. np - předpoklad</t>
  </si>
  <si>
    <t>"admin. část" (138,65+136,9)*0,115</t>
  </si>
  <si>
    <t>295</t>
  </si>
  <si>
    <t>965081213</t>
  </si>
  <si>
    <t>Bourání podlah z dlaždic bez podkladního lože nebo mazaniny, s jakoukoliv výplní spár keramických nebo xylolitových tl. do 10 mm, plochy přes 1 m2</t>
  </si>
  <si>
    <t>623338374</t>
  </si>
  <si>
    <t>plochy dle tab. na výkresech bourání</t>
  </si>
  <si>
    <t>"1. np" 14,34+2,26+11,1+5,96</t>
  </si>
  <si>
    <t>"2. n p" 20,92+13,58+28,17+1,98+10,02+14,39+6,43+8,91</t>
  </si>
  <si>
    <t>296</t>
  </si>
  <si>
    <t>965081323</t>
  </si>
  <si>
    <t>Bourání podlah z dlaždic bez podkladního lože nebo mazaniny, s jakoukoliv výplní spár betonových, teracových nebo čedičových tl. do 25 mm, plochy přes 1 m2</t>
  </si>
  <si>
    <t>-283501551</t>
  </si>
  <si>
    <t>teraco dlažba - plochy dle tab. na výkresech bourání</t>
  </si>
  <si>
    <t>"1. np" 15,91+24,86</t>
  </si>
  <si>
    <t>297</t>
  </si>
  <si>
    <t>967031132</t>
  </si>
  <si>
    <t>Přisekání (špicování) plošné nebo rovných ostění zdiva z cihel pálených rovných ostění, bez odstupu, po hrubém vybourání otvorů, na maltu vápennou nebo vápenocementovou</t>
  </si>
  <si>
    <t>2036911502</t>
  </si>
  <si>
    <t>"začištění nik pro hydranty" 4*((4*0,65)*0,2)</t>
  </si>
  <si>
    <t>"začištění nik pro elektro" 1*((2*0,3+2*0,6)*0,15)+1*((2*0,6+2*1,05)*0,15)+2*((2*0,6+2*0,9)*0,15)</t>
  </si>
  <si>
    <t>298</t>
  </si>
  <si>
    <t>967031732</t>
  </si>
  <si>
    <t>Přisekání (špicování) plošné nebo rovných ostění zdiva z cihel pálených plošné, na maltu vápennou nebo vápenocementovou, tl. na maltu vápennou nebo vápenocementovou, tl. do 100 mm</t>
  </si>
  <si>
    <t>-1991307873</t>
  </si>
  <si>
    <t>"začištění nik pro hydranty" 4*(0,65*0,65)</t>
  </si>
  <si>
    <t>"začištění nik pro elektro" 1*(0,3*0,6)+1*(0,6*1,05)+2*(0,6*0,9)</t>
  </si>
  <si>
    <t>299</t>
  </si>
  <si>
    <t>968072455</t>
  </si>
  <si>
    <t>Vybourání kovových rámů oken s křídly, dveřních zárubní, vrat, stěn, ostění nebo obkladů dveřních zárubní, plochy do 2 m2</t>
  </si>
  <si>
    <t>172635563</t>
  </si>
  <si>
    <t>7*(0,6*2,0)+4*(0,8*2,0)+8*(0,9*2,0)</t>
  </si>
  <si>
    <t>7*(0,6*2,0)+13*(0,8*2,0)</t>
  </si>
  <si>
    <t>300</t>
  </si>
  <si>
    <t>968072456</t>
  </si>
  <si>
    <t>Vybourání kovových rámů oken s křídly, dveřních zárubní, vrat, stěn, ostění nebo obkladů dveřních zárubní, plochy přes 2 m2</t>
  </si>
  <si>
    <t>1041881255</t>
  </si>
  <si>
    <t>2*(1,45*2,0)+2*(1,65*2,0)</t>
  </si>
  <si>
    <t>1*(1,25*2,0)</t>
  </si>
  <si>
    <t>301</t>
  </si>
  <si>
    <t>968062558</t>
  </si>
  <si>
    <t>Vybourání dřevěných rámů oken s křídly, dveřních zárubní, vrat, stěn, ostění nebo obkladů vrat, plochy do 5 m2</t>
  </si>
  <si>
    <t>1912655072</t>
  </si>
  <si>
    <t>1*(1,8*2,4)</t>
  </si>
  <si>
    <t>302</t>
  </si>
  <si>
    <t>968072558</t>
  </si>
  <si>
    <t>Vybourání kovových rámů oken s křídly, dveřních zárubní, vrat, stěn, ostění nebo obkladů vrat, mimo posuvných a skládacích, plochy do 5 m2</t>
  </si>
  <si>
    <t>-1425868659</t>
  </si>
  <si>
    <t>1*(1,8*2,2)</t>
  </si>
  <si>
    <t>303</t>
  </si>
  <si>
    <t>968072559</t>
  </si>
  <si>
    <t>Vybourání kovových rámů oken s křídly, dveřních zárubní, vrat, stěn, ostění nebo obkladů vrat, mimo posuvných a skládacích, plochy přes 5 m2</t>
  </si>
  <si>
    <t>-1150654603</t>
  </si>
  <si>
    <t>"vnitřní vrata" 1*(2,7*2,6)+1*(3,5*3,5)</t>
  </si>
  <si>
    <t>"vrata v obvod. plášti" 3*(3,8*3,95)</t>
  </si>
  <si>
    <t>304</t>
  </si>
  <si>
    <t>968082015</t>
  </si>
  <si>
    <t>Vybourání plastových rámů oken s křídly, dveřních zárubní, vrat rámu oken s křídly, plochy do 1 m2</t>
  </si>
  <si>
    <t>791411618</t>
  </si>
  <si>
    <t>5*(1,2*0,6)</t>
  </si>
  <si>
    <t>305</t>
  </si>
  <si>
    <t>968082016</t>
  </si>
  <si>
    <t>Vybourání plastových rámů oken s křídly, dveřních zárubní, vrat rámu oken s křídly, plochy přes 1 do 2 m2</t>
  </si>
  <si>
    <t>1116912126</t>
  </si>
  <si>
    <t>17*(1,2*1,6)+1*(1,8*0,8)</t>
  </si>
  <si>
    <t>12*(1,2*1,6)+1*(1,8*0,6)</t>
  </si>
  <si>
    <t>306</t>
  </si>
  <si>
    <t>968082017</t>
  </si>
  <si>
    <t>Vybourání plastových rámů oken s křídly, dveřních zárubní, vrat rámu oken s křídly, plochy přes 2 do 4 m2</t>
  </si>
  <si>
    <t>-2140882071</t>
  </si>
  <si>
    <t>3*(1,8*1,6)</t>
  </si>
  <si>
    <t>307</t>
  </si>
  <si>
    <t>968082022</t>
  </si>
  <si>
    <t>Vybourání plastových rámů oken s křídly, dveřních zárubní, vrat dveřních zárubní, plochy přes 2 do 4 m2</t>
  </si>
  <si>
    <t>2100111285</t>
  </si>
  <si>
    <t>2*(1,8*2,4)</t>
  </si>
  <si>
    <t>308</t>
  </si>
  <si>
    <t>971033441</t>
  </si>
  <si>
    <t>Vybourání otvorů ve zdivu základovém nebo nadzákladovém z cihel, tvárnic, příčkovek z cihel pálených na maltu vápennou nebo vápenocementovou plochy do 0,25 m2, tl. do 300 mm</t>
  </si>
  <si>
    <t>-392691933</t>
  </si>
  <si>
    <t>"0,35 x 0,3 m, tl. zdi 0,25 m" 1</t>
  </si>
  <si>
    <t>"0,4 x 0,3 m, tl. zdi 0,25 m" 1</t>
  </si>
  <si>
    <t>"0,45 x 0,35 m, tl. zdi 0,25 m" 1</t>
  </si>
  <si>
    <t>"0,5 x 0,3 m, tl. zdi 0,25 m" 1</t>
  </si>
  <si>
    <t>309</t>
  </si>
  <si>
    <t>971033451</t>
  </si>
  <si>
    <t>Vybourání otvorů ve zdivu základovém nebo nadzákladovém z cihel, tvárnic, příčkovek z cihel pálených na maltu vápennou nebo vápenocementovou plochy do 0,25 m2, tl. do 450 mm</t>
  </si>
  <si>
    <t>-525862991</t>
  </si>
  <si>
    <t>"0,35 x 0,3 m, tl. zdi 0,375 m" 1</t>
  </si>
  <si>
    <t>310</t>
  </si>
  <si>
    <t>971033541</t>
  </si>
  <si>
    <t>Vybourání otvorů ve zdivu základovém nebo nadzákladovém z cihel, tvárnic, příčkovek z cihel pálených na maltu vápennou nebo vápenocementovou plochy do 1 m2, tl. do 300 mm</t>
  </si>
  <si>
    <t>996499718</t>
  </si>
  <si>
    <t>"1,88 x 0,5 m, tl. zdi 0,25 m" 1*((1,88*0,5)*0,25)</t>
  </si>
  <si>
    <t>311</t>
  </si>
  <si>
    <t>971033641</t>
  </si>
  <si>
    <t>Vybourání otvorů ve zdivu základovém nebo nadzákladovém z cihel, tvárnic, příčkovek z cihel pálených na maltu vápennou nebo vápenocementovou plochy do 4 m2, tl. do 300 mm</t>
  </si>
  <si>
    <t>367753550</t>
  </si>
  <si>
    <t>nové otvory pro dveře</t>
  </si>
  <si>
    <t>"1. np" 3*((1,13*2,75)*0,25)</t>
  </si>
  <si>
    <t>312</t>
  </si>
  <si>
    <t>971033651</t>
  </si>
  <si>
    <t>Vybourání otvorů ve zdivu základovém nebo nadzákladovém z cihel, tvárnic, příčkovek z cihel pálených na maltu vápennou nebo vápenocementovou plochy do 4 m2, tl. do 600 mm</t>
  </si>
  <si>
    <t>-1298764963</t>
  </si>
  <si>
    <t>"nové otvory pro dveře - 1. np" 5*((1,13*2,75)*0,375)</t>
  </si>
  <si>
    <t>"1. np - pro VZT - S pohled" 1*((1,2*1,0)*0,4)</t>
  </si>
  <si>
    <t>"1. np - okna S pohled" 1*((1,8*0,8)*0,4)+1*((0,75*1,6)*0,4)</t>
  </si>
  <si>
    <t>(0,75*1,6)*0,4+(1,95*2,6-(1,2*1,6))*0,4</t>
  </si>
  <si>
    <t>"1. np - vnitřní otvory" (1,58*2,13-(1,125*2,62))*0,375</t>
  </si>
  <si>
    <t>"2. np - parapety oken - Z pohled" 5*((1,2*0,9)*0,4)+1*((1,8*0,9)*0,4)</t>
  </si>
  <si>
    <t>"2. np - okna S pohled" 1*((0,75*1,6)*0,4)</t>
  </si>
  <si>
    <t>(0,75*1,6)*0,4+(1,95*2,35-(1,2*1,6))*0,4</t>
  </si>
  <si>
    <t>"2. np - úprava stávajících dveřních otvorů" (1,125*2,12-0,6*0,4)*0,375</t>
  </si>
  <si>
    <t>(1,125*2,12-0,88*2,0)*0,375</t>
  </si>
  <si>
    <t>313</t>
  </si>
  <si>
    <t>971052341</t>
  </si>
  <si>
    <t>Vybourání a prorážení otvorů v železobetonových příčkách a zdech základových nebo nadzákladových, plochy do 0,09 m2, tl. do 300 mm</t>
  </si>
  <si>
    <t>1118786560</t>
  </si>
  <si>
    <t>"0,32 x 0,25 m, tl. zdi 0,25 m" 1</t>
  </si>
  <si>
    <t>314</t>
  </si>
  <si>
    <t>971052351</t>
  </si>
  <si>
    <t>Vybourání a prorážení otvorů v železobetonových příčkách a zdech základových nebo nadzákladových, plochy do 0,09 m2, tl. do 450 mm</t>
  </si>
  <si>
    <t>423580965</t>
  </si>
  <si>
    <t>"0,3 x 0,25 m, tl. zdi 0,375 m" 1</t>
  </si>
  <si>
    <t>"0,35 x 0,25 m, tl. zdi 0,375 m" 1</t>
  </si>
  <si>
    <t>315</t>
  </si>
  <si>
    <t>971052451</t>
  </si>
  <si>
    <t>Vybourání a prorážení otvorů v železobetonových příčkách a zdech základových nebo nadzákladových, plochy do 0,25 m2, tl. do 450 mm</t>
  </si>
  <si>
    <t>-1173293184</t>
  </si>
  <si>
    <t>"0,375 x 0,25 m, tl. zdi 0,375 m" 1</t>
  </si>
  <si>
    <t>"0,375 x 0,35 m, tl. zdi 0,375 m" 1</t>
  </si>
  <si>
    <t>316</t>
  </si>
  <si>
    <t>973031151</t>
  </si>
  <si>
    <t>Vysekání výklenků nebo kapes ve zdivu z cihel na maltu vápennou nebo vápenocementovou výklenků, pohledové plochy přes 0,25 m2</t>
  </si>
  <si>
    <t>50663771</t>
  </si>
  <si>
    <t>"pro hydranty" 4*((0,65*0,75)*0,2)</t>
  </si>
  <si>
    <t>"pro elektro" 1*((0,6*1,05)*0,15)+2*((0,6*0,9)*0,15)</t>
  </si>
  <si>
    <t>317</t>
  </si>
  <si>
    <t>973031324</t>
  </si>
  <si>
    <t>Vysekání výklenků nebo kapes ve zdivu z cihel na maltu vápennou nebo vápenocementovou kapes, plochy do 0,10 m2, hl. do 150 mm</t>
  </si>
  <si>
    <t>-1241416576</t>
  </si>
  <si>
    <t>"pro stropní nosníky - původní schod. otvor" 4*2</t>
  </si>
  <si>
    <t>"pro 1 ks překladu P14 - m. č. 127" 1*2</t>
  </si>
  <si>
    <t>"pro stropní nosníky - strop pod m. č. 220" 22*2</t>
  </si>
  <si>
    <t>318</t>
  </si>
  <si>
    <t>973031325</t>
  </si>
  <si>
    <t>Vysekání výklenků nebo kapes ve zdivu z cihel na maltu vápennou nebo vápenocementovou kapes, plochy do 0,10 m2, hl. do 300 mm</t>
  </si>
  <si>
    <t>2129386604</t>
  </si>
  <si>
    <t>"jedna strana nosníku PR14 - 2x U 200" 1</t>
  </si>
  <si>
    <t>319</t>
  </si>
  <si>
    <t>973031344</t>
  </si>
  <si>
    <t>Vysekání výklenků nebo kapes ve zdivu z cihel na maltu vápennou nebo vápenocementovou kapes, plochy do 0,25 m2, hl. do 150 mm</t>
  </si>
  <si>
    <t>-787178523</t>
  </si>
  <si>
    <t>"pro elektro - 0,3x0,7 m" 1</t>
  </si>
  <si>
    <t>320</t>
  </si>
  <si>
    <t>973031824</t>
  </si>
  <si>
    <t>Vysekání výklenků nebo kapes ve zdivu z cihel na maltu vápennou nebo vápenocementovou kapes pro zavázání nových zdí, tl. do 300 mm</t>
  </si>
  <si>
    <t>481913599</t>
  </si>
  <si>
    <t>pro vnitřní nosné zdivo</t>
  </si>
  <si>
    <t>3*(2*2,15)+(3*7,5)+(1*8,45)+(1*8,75)+(1*8,1)</t>
  </si>
  <si>
    <t>(1*3,0)+2*(3,0+(3,0-1,6))</t>
  </si>
  <si>
    <t>"podesta schodiště" 1*1,58</t>
  </si>
  <si>
    <t>"portál před vchodem" 2*6,3</t>
  </si>
  <si>
    <t>321</t>
  </si>
  <si>
    <t>973031825</t>
  </si>
  <si>
    <t>Vysekání výklenků nebo kapes ve zdivu z cihel na maltu vápennou nebo vápenocementovou kapes pro zavázání nových zdí, tl. do 450 mm</t>
  </si>
  <si>
    <t>-403314855</t>
  </si>
  <si>
    <t>zazdívky otvorů (částí otvorů)</t>
  </si>
  <si>
    <t>"V pohled" 5*(2*1,6)+1*(2*0,6)</t>
  </si>
  <si>
    <t>"Z pohled - původní dveře, okno v 2. np" 1*(2,55+1,15)+(1*0,6)</t>
  </si>
  <si>
    <t>"S pohled - zazdívky, přizdívky oken" 2*(1*1,6)+1*(2*1,6)+1*(1*2,4)+1*(2*1,0)</t>
  </si>
  <si>
    <t>"S pohled - zazdívky, přizdívky oken" 3*(1*1,6)+1*(2*1,6)</t>
  </si>
  <si>
    <t>2*(2*2,15)+1*(2*2,75)+(1*8,25)</t>
  </si>
  <si>
    <t>3*(2*2,15)</t>
  </si>
  <si>
    <t>322</t>
  </si>
  <si>
    <t>974031664</t>
  </si>
  <si>
    <t>Vysekání rýh ve zdivu cihelném na maltu vápennou nebo vápenocementovou pro vtahování nosníků do zdí, před vybouráním otvoru do hl. 150 mm, při v. nosníku do 150 mm</t>
  </si>
  <si>
    <t>1821091216</t>
  </si>
  <si>
    <t>"pro překlad P03" 5*(3*1,7)</t>
  </si>
  <si>
    <t>"pro překlad P04" 3*(2*1,7)</t>
  </si>
  <si>
    <t>"pro překlad P03 (částečně nové rýhy, částečně po vybouraných původních překladech)" (3*(3*1,7))/2</t>
  </si>
  <si>
    <t>323</t>
  </si>
  <si>
    <t>974031666</t>
  </si>
  <si>
    <t>Vysekání rýh ve zdivu cihelném na maltu vápennou nebo vápenocementovou pro vtahování nosníků do zdí, před vybouráním otvoru do hl. 150 mm, při v. nosníku do 250 mm</t>
  </si>
  <si>
    <t>1238117994</t>
  </si>
  <si>
    <t>"pro překlad P01" 1*(3*(2*0,5))</t>
  </si>
  <si>
    <t>"pro překlad P12" 1*(3*2,45)</t>
  </si>
  <si>
    <t>"pro překlad P19" 2*(3*1,7)</t>
  </si>
  <si>
    <t>"pro překlad PR18" 1*(2*2,25)</t>
  </si>
  <si>
    <t>"S štít - mezi vybouranými původními překlady" (3*0,5)*2</t>
  </si>
  <si>
    <t>"pro překlad P11" 1*(3*4,45)</t>
  </si>
  <si>
    <t>324</t>
  </si>
  <si>
    <t>974031167</t>
  </si>
  <si>
    <t>Vysekání rýh ve zdivu cihelném na maltu vápennou nebo vápenocementovou do hl. 150 mm a šířky do 300 mm</t>
  </si>
  <si>
    <t>507818319</t>
  </si>
  <si>
    <t>"uložení mezipodesty lomeného schodiště" 1,2</t>
  </si>
  <si>
    <t>325</t>
  </si>
  <si>
    <t>974049167</t>
  </si>
  <si>
    <t>Vysekání rýh v betonových zdech do hl. 150 mm a šířky do 300 mm</t>
  </si>
  <si>
    <t>-1254119035</t>
  </si>
  <si>
    <t>"pro překlad P11" 1*(3*4,55)</t>
  </si>
  <si>
    <t>326</t>
  </si>
  <si>
    <t>975121331</t>
  </si>
  <si>
    <t>Jednořadé podchycení konstrukcí systémovými prvky stojkami včetně nosníků výšky podepření do 4 m, zatížení přes 1 000 do 1 500 kg/m zřízení</t>
  </si>
  <si>
    <t>1251298142</t>
  </si>
  <si>
    <t>"1. np" 1*(2*9,5)+2*(2*11,0)+1*(2*11,5)</t>
  </si>
  <si>
    <t>"2. np" 1*(2*9,0)+1*(2*4,5)+1*(2*11,5)</t>
  </si>
  <si>
    <t>327</t>
  </si>
  <si>
    <t>975121332</t>
  </si>
  <si>
    <t>Jednořadé podchycení konstrukcí systémovými prvky stojkami včetně nosníků výšky podepření do 4 m, zatížení přes 1 000 do 1 500 kg/m příplatek za první a každý další den použití</t>
  </si>
  <si>
    <t>1572676665</t>
  </si>
  <si>
    <t>předpoklad 30 dnů</t>
  </si>
  <si>
    <t>136*30 'Přepočtené koeficientem množství</t>
  </si>
  <si>
    <t>328</t>
  </si>
  <si>
    <t>975121333</t>
  </si>
  <si>
    <t>Jednořadé podchycení konstrukcí systémovými prvky stojkami včetně nosníků výšky podepření do 4 m, zatížení přes 1 000 do 1 500 kg/m odstranění</t>
  </si>
  <si>
    <t>1174749559</t>
  </si>
  <si>
    <t>329</t>
  </si>
  <si>
    <t>978011141</t>
  </si>
  <si>
    <t>Otlučení vápenných nebo vápenocementových omítek vnitřních ploch stropů, v rozsahu přes 10 do 30 %</t>
  </si>
  <si>
    <t>-398658898</t>
  </si>
  <si>
    <t>330</t>
  </si>
  <si>
    <t>978035117</t>
  </si>
  <si>
    <t>Odstranění tenkovrstvých omítek nebo štuku tloušťky do 2 mm obroušením, rozsahu přes 50 do 100%</t>
  </si>
  <si>
    <t>413082959</t>
  </si>
  <si>
    <t>331</t>
  </si>
  <si>
    <t>978013191</t>
  </si>
  <si>
    <t>Otlučení vápenných nebo vápenocementových omítek vnitřních ploch stěn s vyškrabáním spar, s očištěním zdiva, v rozsahu přes 50 do 100 %</t>
  </si>
  <si>
    <t>-1924874820</t>
  </si>
  <si>
    <t>(23,85-3*0,15-2*0,25)*3,0-6*(1,2*1,6)+6*((1,2+2*1,6)*0,2)-1*(1,8*0,8)+1*((1,8+2*0,8)*0,2)-2*(1,8*2,4)+2*((1,8+2*2,4)*0,35)</t>
  </si>
  <si>
    <t>2*((11,775-0,375)*3,0)-11*(1,2*1,6)+11*((1,2+2*1,6)*0,2)-1*(1,8*2,4)+1*((1,8+2*2,4)*0,25)</t>
  </si>
  <si>
    <t>(2*4,15+2*15,1+2*0,375-5*0,15-2*0,1-1*0,25)*3,0-1*(1,58*2,01)+1*((1,58+2*2,01)*0,375)-1*(2,25*2,6)+1*((2,25+2*26)*0,375)</t>
  </si>
  <si>
    <t>(23,85-6*0,15)*3,0-1*(1,45*2,0)-(2,084+1,16+1,21+1,8)*1,8</t>
  </si>
  <si>
    <t>2*(5,74*3,0)-2*(1,0*2,1)+1*((1,0+2*2,1)*0,1)</t>
  </si>
  <si>
    <t>117,67+16,32*8,2-1*(1,45*2,1)-1*(1,0*2,1)+1*((1,0+2*2,1)*0,15)-1*(0,9*2,1)+1*((0,9+2*2,1)*0,25)+65,76-1*(2,7*2,6)</t>
  </si>
  <si>
    <t>38,26+11,6*7,5+2*(38,26-7,5*0,25)+(6,58+4,5)*7,5+(5,1+6,226+4,5+6,85-3,0+18,075+18,26)*0,95</t>
  </si>
  <si>
    <t>(3*9,05+5,4)*3,0+65,76-1*(2,7*2,6)+1*((2,7+2*2,6)*0,25)+11,67*8,2+(11,67+5,4-3,8)*0,95</t>
  </si>
  <si>
    <t>-7*(2*(1,2*2,3))-1*(1,75*2,25)-1*(2*(4,0*2,5))</t>
  </si>
  <si>
    <t>(23,85-3*0,15-2*0,25)*2,95-6*(1,2*1,6)+6*((1,2+2*1,6)*0,2)-3*(1,8*1,6)+3*((1,8+2*1,6)*0,2)</t>
  </si>
  <si>
    <t>(15,35+15,35-3*0,15-2*0,25)*2,95-4*(1,0*2,1)+4*((1,0+2*2,1)*0,25)-1*(1,7*2,1)+1*((1,7+2*2,1)*0,25)</t>
  </si>
  <si>
    <t>(15,225-4*0,15-2*0,1)*2,95-(1,75*2,25)-(1,98+1,16+1,1+1,6)*1,8</t>
  </si>
  <si>
    <t>2*((11,775-0,375)*2,95)-6*(1,2*1,6)+6*((1,2+2*1,6)*0,2)-5*(1,2*0,6)+5*((1,2+2*0,6)*0,2)-1*(1,8*0,6)+1*((1,8+2*0,6)*0,2)</t>
  </si>
  <si>
    <t>332</t>
  </si>
  <si>
    <t>978015351</t>
  </si>
  <si>
    <t>Otlučení vápenných nebo vápenocementových omítek vnějších ploch s vyškrabáním spar a s očištěním zdiva stupně členitosti 1 a 2, v rozsahu přes 30 do 40 %</t>
  </si>
  <si>
    <t>-86238843</t>
  </si>
  <si>
    <t>"zděná část" 167,8+2*(12,405*5,55)</t>
  </si>
  <si>
    <t>-29*(1,2*1,6)-6*(1,6*0,6)-7*(1,8*1,6)-2*(1,2*1,0)</t>
  </si>
  <si>
    <t>333</t>
  </si>
  <si>
    <t>978059541</t>
  </si>
  <si>
    <t>Odsekání obkladů stěn včetně otlučení podkladní omítky až na zdivo z obkládaček vnitřních, z jakýchkoliv materiálů, plochy přes 1 m2</t>
  </si>
  <si>
    <t>-1337902705</t>
  </si>
  <si>
    <t>(2*3,198+2*2,718+4*2,084-3*0,6-3*0,8)*1,8+(6*0,8+6*1,16+2*1,36+2*1,66-4*0,6)*1,8</t>
  </si>
  <si>
    <t>(6*0,8+6*1,2+2*2,55+2*1,494+2*2,8+2*1,365-6*0,6-3*0,8)*1,8+(1,23+2,3+1,6+0,3+0,1+0,3+0,9+0,91+1,0)*2,0</t>
  </si>
  <si>
    <t>(2*4,01+2*2,25-2*0,6-1*0,8+4*1,0+2*0,3+2*0,95)*1,8+(2*4,01-1*0,6-1*0,8+2*1,654+2*1,0+0,95+0,3)*1,8</t>
  </si>
  <si>
    <t>(2*4,01+2*1,98+6*0,8+6*1,16+2*2,31+2*1,365-6*0,6-1*0,8-2*0,9+2*0,1)*1,8+(2*2,589+2*1,6+6*0,8+6*1,1+2*1,365+2*2,148-6*0,6-3*0,8)*1,8</t>
  </si>
  <si>
    <t>(2*1,321+2*1,498-1*0,6)*1,5+(4*1,0+2*0,9+2*0,2)*2,0</t>
  </si>
  <si>
    <t>334</t>
  </si>
  <si>
    <t>978059641</t>
  </si>
  <si>
    <t>Odsekání obkladů stěn včetně otlučení podkladní omítky až na zdivo z obkládaček vnějších, z jakýchkoliv materiálů, plochy přes 1 m2</t>
  </si>
  <si>
    <t>-592221405</t>
  </si>
  <si>
    <t>(24,65+2*12,405-3*1,8)*1,0+(24,65+2*36,305-3*3,8-1*1,8)*0,15</t>
  </si>
  <si>
    <t>335</t>
  </si>
  <si>
    <t>977151113</t>
  </si>
  <si>
    <t>Jádrové vrty diamantovými korunkami do stavebních materiálů (železobetonu, betonu, cihel, obkladů, dlažeb, kamene) průměru přes 40 do 50 mm</t>
  </si>
  <si>
    <t>1728076402</t>
  </si>
  <si>
    <t>prům. 50 mm</t>
  </si>
  <si>
    <t>"beton" 15*0,25</t>
  </si>
  <si>
    <t>"cihla" 15*0,25</t>
  </si>
  <si>
    <t>336</t>
  </si>
  <si>
    <t>977151114</t>
  </si>
  <si>
    <t>Jádrové vrty diamantovými korunkami do stavebních materiálů (železobetonu, betonu, cihel, obkladů, dlažeb, kamene) průměru přes 50 do 60 mm</t>
  </si>
  <si>
    <t>2121128217</t>
  </si>
  <si>
    <t>"beton" 1,7</t>
  </si>
  <si>
    <t>337</t>
  </si>
  <si>
    <t>977151116</t>
  </si>
  <si>
    <t>Jádrové vrty diamantovými korunkami do stavebních materiálů (železobetonu, betonu, cihel, obkladů, dlažeb, kamene) průměru přes 70 do 80 mm</t>
  </si>
  <si>
    <t>1457717371</t>
  </si>
  <si>
    <t>"beton" 6,9</t>
  </si>
  <si>
    <t>338</t>
  </si>
  <si>
    <t>977151118</t>
  </si>
  <si>
    <t>Jádrové vrty diamantovými korunkami do stavebních materiálů (železobetonu, betonu, cihel, obkladů, dlažeb, kamene) průměru přes 90 do 100 mm</t>
  </si>
  <si>
    <t>864829396</t>
  </si>
  <si>
    <t>"beton" 2,1</t>
  </si>
  <si>
    <t>"cihla" 0,9</t>
  </si>
  <si>
    <t>339</t>
  </si>
  <si>
    <t>977151123</t>
  </si>
  <si>
    <t>Jádrové vrty diamantovými korunkami do stavebních materiálů (železobetonu, betonu, cihel, obkladů, dlažeb, kamene) průměru přes 130 do 150 mm</t>
  </si>
  <si>
    <t>1969231259</t>
  </si>
  <si>
    <t>prům. 150 mm</t>
  </si>
  <si>
    <t>"beton" 16*0,25</t>
  </si>
  <si>
    <t>"cihla" 16*0,25</t>
  </si>
  <si>
    <t>340</t>
  </si>
  <si>
    <t>977151124</t>
  </si>
  <si>
    <t>Jádrové vrty diamantovými korunkami do stavebních materiálů (železobetonu, betonu, cihel, obkladů, dlažeb, kamene) průměru přes 150 do 180 mm</t>
  </si>
  <si>
    <t>1054943410</t>
  </si>
  <si>
    <t>prům. 160 mm</t>
  </si>
  <si>
    <t xml:space="preserve">"beton" 0,7 </t>
  </si>
  <si>
    <t>"cihla" 1,0</t>
  </si>
  <si>
    <t>prům. 180 mm</t>
  </si>
  <si>
    <t>"beton" 5,2</t>
  </si>
  <si>
    <t>"cihla" 0,3</t>
  </si>
  <si>
    <t>341</t>
  </si>
  <si>
    <t>977151126</t>
  </si>
  <si>
    <t>Jádrové vrty diamantovými korunkami do stavebních materiálů (železobetonu, betonu, cihel, obkladů, dlažeb, kamene) průměru přes 200 do 225 mm</t>
  </si>
  <si>
    <t>-150104924</t>
  </si>
  <si>
    <t>prům. 220 mm</t>
  </si>
  <si>
    <t>"cihla" 0,7</t>
  </si>
  <si>
    <t>342</t>
  </si>
  <si>
    <t>977151128</t>
  </si>
  <si>
    <t>Jádrové vrty diamantovými korunkami do stavebních materiálů (železobetonu, betonu, cihel, obkladů, dlažeb, kamene) průměru přes 250 do 300 mm</t>
  </si>
  <si>
    <t>-1315935615</t>
  </si>
  <si>
    <t>prům. 260 mm</t>
  </si>
  <si>
    <t>"beton" 0,9</t>
  </si>
  <si>
    <t>"cihla" 2,2</t>
  </si>
  <si>
    <t>997</t>
  </si>
  <si>
    <t>Přesun sutě</t>
  </si>
  <si>
    <t>343</t>
  </si>
  <si>
    <t>997006012</t>
  </si>
  <si>
    <t>Úprava stavebního odpadu třídění ruční</t>
  </si>
  <si>
    <t>1484771325</t>
  </si>
  <si>
    <t>1148,817*0,25 'Přepočtené koeficientem množství</t>
  </si>
  <si>
    <t>344</t>
  </si>
  <si>
    <t>997013113</t>
  </si>
  <si>
    <t>Vnitrostaveništní doprava suti a vybouraných hmot vodorovně do 50 m svisle s použitím mechanizace pro budovy a haly výšky přes 9 do 12 m</t>
  </si>
  <si>
    <t>-954659763</t>
  </si>
  <si>
    <t>1148,817*0,5 'Přepočtené koeficientem množství</t>
  </si>
  <si>
    <t>345</t>
  </si>
  <si>
    <t>997013153</t>
  </si>
  <si>
    <t>Vnitrostaveništní doprava suti a vybouraných hmot vodorovně do 50 m s naložením s omezením mechanizace pro budovy a haly výšky přes 9 do 12 m</t>
  </si>
  <si>
    <t>1544267477</t>
  </si>
  <si>
    <t>346</t>
  </si>
  <si>
    <t>997013311</t>
  </si>
  <si>
    <t>Shoz na stavební suť montáž a demontáž shozu výšky do 10 m</t>
  </si>
  <si>
    <t>1038930824</t>
  </si>
  <si>
    <t>2*5,0</t>
  </si>
  <si>
    <t>347</t>
  </si>
  <si>
    <t>997013321</t>
  </si>
  <si>
    <t>Shoz na stavební suť montáž a demontáž shozu výšky Příplatek za první a každý další den použití shozu výšky do 10 m</t>
  </si>
  <si>
    <t>-828348349</t>
  </si>
  <si>
    <t>10*20 'Přepočtené koeficientem množství</t>
  </si>
  <si>
    <t>348</t>
  </si>
  <si>
    <t>997013501</t>
  </si>
  <si>
    <t>Odvoz suti a vybouraných hmot na skládku nebo meziskládku se složením, na vzdálenost do 1 km</t>
  </si>
  <si>
    <t>362534872</t>
  </si>
  <si>
    <t>349</t>
  </si>
  <si>
    <t>997013509</t>
  </si>
  <si>
    <t>Odvoz suti a vybouraných hmot na skládku nebo meziskládku se složením, na vzdálenost Příplatek k ceně za každý další i započatý 1 km přes 1 km</t>
  </si>
  <si>
    <t>-2093318813</t>
  </si>
  <si>
    <t>1148,817*5 'Přepočtené koeficientem množství</t>
  </si>
  <si>
    <t>350</t>
  </si>
  <si>
    <t>997013869</t>
  </si>
  <si>
    <t>Poplatek za uložení stavebního odpadu na recyklační skládce (skládkovné) ze směsí nebo oddělených frakcí betonu, cihel a keramických výrobků zatříděného do Katalogu odpadů pod kódem 17 01 07</t>
  </si>
  <si>
    <t>564905392</t>
  </si>
  <si>
    <t>dle demont. hmotností položek</t>
  </si>
  <si>
    <t>"celkové množství" 1148,817</t>
  </si>
  <si>
    <t>"odpočet ostatních druhů odpadů" -(1,861+6,16+19,933+0,915+19,493+19,239+8,551)</t>
  </si>
  <si>
    <t>1072,665*0,75 'Přepočtené koeficientem množství</t>
  </si>
  <si>
    <t>351</t>
  </si>
  <si>
    <t>997013609</t>
  </si>
  <si>
    <t>Poplatek za uložení stavebního odpadu na skládce (skládkovné) ze směsí nebo oddělených frakcí betonu, cihel a keramických výrobků zatříděného do Katalogu odpadů pod kódem 17 01 07</t>
  </si>
  <si>
    <t>-1801179075</t>
  </si>
  <si>
    <t>1072,665*0,15 'Přepočtené koeficientem množství</t>
  </si>
  <si>
    <t>352</t>
  </si>
  <si>
    <t>997013631</t>
  </si>
  <si>
    <t>Poplatek za uložení stavebního odpadu na skládce (skládkovné) směsného stavebního a demoličního zatříděného do Katalogu odpadů pod kódem 17 09 04</t>
  </si>
  <si>
    <t>-885871151</t>
  </si>
  <si>
    <t>1072,665*0,1 'Přepočtené koeficientem množství</t>
  </si>
  <si>
    <t>353</t>
  </si>
  <si>
    <t>997013811</t>
  </si>
  <si>
    <t>Poplatek za uložení stavebního odpadu na skládce (skládkovné) dřevěného zatříděného do Katalogu odpadů pod kódem 17 02 01</t>
  </si>
  <si>
    <t>-731157286</t>
  </si>
  <si>
    <t>"obklady stropů, dveře" (0,612+0,199)+1,05</t>
  </si>
  <si>
    <t>354</t>
  </si>
  <si>
    <t>997013645</t>
  </si>
  <si>
    <t>Poplatek za uložení stavebního odpadu na skládce (skládkovné) asfaltového bez obsahu dehtu zatříděného do Katalogu odpadů pod kódem 17 03 02</t>
  </si>
  <si>
    <t>-1223426468</t>
  </si>
  <si>
    <t>"asfalt. izol. pásy" 6,16</t>
  </si>
  <si>
    <t>355</t>
  </si>
  <si>
    <t>997013804</t>
  </si>
  <si>
    <t>Poplatek za uložení stavebního odpadu na skládce (skládkovné) ze skla zatříděného do Katalogu odpadů pod kódem 17 02 02</t>
  </si>
  <si>
    <t>1433459747</t>
  </si>
  <si>
    <t>"světlíky, okna"6,079+9,18+(0,263+3,434+0,441+0,536)</t>
  </si>
  <si>
    <t>356</t>
  </si>
  <si>
    <t>997013813</t>
  </si>
  <si>
    <t>Poplatek za uložení stavebního odpadu na skládce (skládkovné) z plastických hmot zatříděného do Katalogu odpadů pod kódem 17 02 03</t>
  </si>
  <si>
    <t>1231838126</t>
  </si>
  <si>
    <t>"PVC podlahy" 0,915</t>
  </si>
  <si>
    <t>357</t>
  </si>
  <si>
    <t>997013814</t>
  </si>
  <si>
    <t>Poplatek za uložení stavebního odpadu na skládce (skládkovné) z izolačních materiálů zatříděného do Katalogu odpadů pod kódem 17 06 04</t>
  </si>
  <si>
    <t>-583524559</t>
  </si>
  <si>
    <t>"TI ze střechy, izolace ze skládaného opláštění stěn" 15,82+(7,345*0,5)</t>
  </si>
  <si>
    <t>358</t>
  </si>
  <si>
    <t>X.99701.Fe4</t>
  </si>
  <si>
    <t>Výkup kovů - železný šrot do tl. 4 mm</t>
  </si>
  <si>
    <t>-37903092</t>
  </si>
  <si>
    <t>"klemp. prvky, krytina, opláštění" 0,79+(7,345*0,5)+14,776</t>
  </si>
  <si>
    <t>359</t>
  </si>
  <si>
    <t>X.99701.Fe5</t>
  </si>
  <si>
    <t>Výkup kovů - železný šrot nad 4 mm</t>
  </si>
  <si>
    <t>-816906669</t>
  </si>
  <si>
    <t>"ostatní ocel. prvky + vrata" 0,2+0,2+2,0+1,669+(0,238+4,244)</t>
  </si>
  <si>
    <t>998</t>
  </si>
  <si>
    <t>Přesun hmot</t>
  </si>
  <si>
    <t>360</t>
  </si>
  <si>
    <t>998011002</t>
  </si>
  <si>
    <t>Přesun hmot pro budovy občanské výstavby, bydlení, výrobu a služby s nosnou svislou konstrukcí zděnou z cihel, tvárnic nebo kamene vodorovná dopravní vzdálenost do 100 m základní pro budovy výšky přes 6 do 12 m</t>
  </si>
  <si>
    <t>2063384002</t>
  </si>
  <si>
    <t>1634,098*0,25 'Přepočtené koeficientem množství</t>
  </si>
  <si>
    <t>361</t>
  </si>
  <si>
    <t>998011009</t>
  </si>
  <si>
    <t>Přesun hmot pro budovy občanské výstavby, bydlení, výrobu a služby s nosnou svislou konstrukcí zděnou z cihel, tvárnic nebo kamene vodorovná dopravní vzdálenost do 100 m s omezením mechanizace pro budovy výšky přes 6 do 12 m</t>
  </si>
  <si>
    <t>-875027246</t>
  </si>
  <si>
    <t>1634,098*0,75 'Přepočtené koeficientem množství</t>
  </si>
  <si>
    <t>PSV</t>
  </si>
  <si>
    <t>Práce a dodávky PSV</t>
  </si>
  <si>
    <t>711</t>
  </si>
  <si>
    <t>Izolace proti vodě, vlhkosti a plynům</t>
  </si>
  <si>
    <t>362</t>
  </si>
  <si>
    <t>711141811</t>
  </si>
  <si>
    <t>Odstranění izolace proti vodě, vlhkosti a plynům z přitavených pásů NAIP z plochy vodorovné V jednovrstvé</t>
  </si>
  <si>
    <t>-595606358</t>
  </si>
  <si>
    <t>"dílna" 372,02+35,72+24,63+102,49+48,06+261,57</t>
  </si>
  <si>
    <t>"admin. část" 138,65+136,9</t>
  </si>
  <si>
    <t>363</t>
  </si>
  <si>
    <t>711111001</t>
  </si>
  <si>
    <t>Provedení izolace proti zemní vlhkosti natěradly a tmely za studena na ploše vodorovné V nátěrem penetračním</t>
  </si>
  <si>
    <t>447226247</t>
  </si>
  <si>
    <t>"základ. pasy pro portál před vchodem" 2*(1,75*0,7)</t>
  </si>
  <si>
    <t>halová část - skl. SP1, SP2</t>
  </si>
  <si>
    <t>"pod sokl na halové části" (2*36,355+24,5-(4*3,1)-(5*3,5)-(2*3,2)-(1*4,0)-(1*1,7))*0,25</t>
  </si>
  <si>
    <t>"podlaha ve zděné části budovy - skl. SP3" ((5,64+5,74)*(23,85-0,25))+((4,7+1,75+1,125+2,25)*0,375)+(40,0*0,1)</t>
  </si>
  <si>
    <t>364</t>
  </si>
  <si>
    <t>711112001</t>
  </si>
  <si>
    <t>Provedení izolace proti zemní vlhkosti natěradly a tmely za studena na ploše svislé S nátěrem penetračním</t>
  </si>
  <si>
    <t>-1146348734</t>
  </si>
  <si>
    <t>"zděná část" (24,65+2*12,405)*0,65</t>
  </si>
  <si>
    <t>"halová část" (24,0+2*35,975-(4*3,1+2*3,2+5*3,5+1*4,0+1*2,0))*0,8</t>
  </si>
  <si>
    <t>365</t>
  </si>
  <si>
    <t>11163153</t>
  </si>
  <si>
    <t>emulze asfaltová penetrační</t>
  </si>
  <si>
    <t>litr</t>
  </si>
  <si>
    <t>-1840088849</t>
  </si>
  <si>
    <t>cca 0,2 l / m2</t>
  </si>
  <si>
    <t>"vodorovná - dle pol. č. 711111001" 1139,958*0,2</t>
  </si>
  <si>
    <t>"svislá - dle pol. č. 711112001" 75,069*0,2</t>
  </si>
  <si>
    <t>366</t>
  </si>
  <si>
    <t>711113117</t>
  </si>
  <si>
    <t>Izolace proti zemní vlhkosti natěradly a tmely za studena na ploše vodorovné V těsnicí stěrkou jednosložkovu na bázi cementu</t>
  </si>
  <si>
    <t>2046161872</t>
  </si>
  <si>
    <t>367</t>
  </si>
  <si>
    <t>711113127</t>
  </si>
  <si>
    <t>Izolace proti zemní vlhkosti natěradly a tmely za studena na ploše svislé S těsnicí stěrkou jednosložkovu na bázi cementu</t>
  </si>
  <si>
    <t>-222031162</t>
  </si>
  <si>
    <t>"m. č. 107" (2*1,65+2*2,25-2*0,7-1*0,8)*0,15+(2*1,9+2*0,9-1*0,7)*0,15+(2*1,25+2*1,9-1*0,7)*2,0</t>
  </si>
  <si>
    <t>"m. č. 108" (2*1,65+2*2,625-2*0,7-1*0,8)*0,15+(2*1,9+2*0,9-1*0,7)*0,15+(2*1,625+2*1,9-1*0,7)*0,15</t>
  </si>
  <si>
    <t>"m. č. 113" (2*1,65+2*3,6-3*0,7-1*0,8)*0,15+(2*1,9+2*0,9-1*0,7)*0,15+2*((2*1,25+2*1,9-1*0,7)*2,0)</t>
  </si>
  <si>
    <t>"m. č. 117" (2*1,665+2*1,85-1*0,8)*0,15</t>
  </si>
  <si>
    <t>"m. č. 118" (2*2,175+2*1,85-1*0,8)*0,15</t>
  </si>
  <si>
    <t>"m. č. 120" (2*3,69+2*2,9-2*0,7-1*0,8)*0,15+2*((2*1,4+2*0,9-1*0,7)*0,15)</t>
  </si>
  <si>
    <t>"m. č. 121" (2*2,19+2*2,9-3*0,7-1*0,8)*0,15+3*((2*1,4+2*0,9-1*0,7)*0,15)</t>
  </si>
  <si>
    <t>"m. č. 211" (2*2,215+2*1,85-1*0,9)*0,15</t>
  </si>
  <si>
    <t>"m. č. 212" (2*2,215+2*1,8-1*0,8)*0,15</t>
  </si>
  <si>
    <t>"m. č. 213" (2*3,69+2*2,9-2*0,7-1*0,8)*0,15+2*((2*1,4+2*0,9-1*0,7)*0,15)</t>
  </si>
  <si>
    <t>"m. č. 214" (2*2,19+2*2,9-3*0,7-1*0,8)*0,15+2*((2*1,4+2*0,9-1*0,7)*0,15)+1*((2*1,2+2*0,9-1*0,7)*0,15)</t>
  </si>
  <si>
    <t>368</t>
  </si>
  <si>
    <t>711141559</t>
  </si>
  <si>
    <t>Provedení izolace proti zemní vlhkosti pásy přitavením NAIP na ploše vodorovné V</t>
  </si>
  <si>
    <t>1216610987</t>
  </si>
  <si>
    <t>369</t>
  </si>
  <si>
    <t>711142559</t>
  </si>
  <si>
    <t>Provedení izolace proti zemní vlhkosti pásy přitavením NAIP na ploše svislé S</t>
  </si>
  <si>
    <t>-1732021871</t>
  </si>
  <si>
    <t>"halová část" (24,0+2*35,975-(4*3,1+2*3,2+5*3,5+1*4,0+1*2,0))*(0,3+(0,3+0,5))</t>
  </si>
  <si>
    <t>370</t>
  </si>
  <si>
    <t>62853004</t>
  </si>
  <si>
    <t>pás asfaltový natavitelný modifikovaný SBS s vložkou ze skleněné tkaniny a spalitelnou PE fólií nebo jemnozrnným minerálním posypem na horním povrchu tl 4,0mm</t>
  </si>
  <si>
    <t>950950060</t>
  </si>
  <si>
    <t>"vodorovná - dle pol. č. 711141559" 1139,958*1,15</t>
  </si>
  <si>
    <t>"svislá - dle pol. č. 711142559" 91,164*1,2</t>
  </si>
  <si>
    <t>371</t>
  </si>
  <si>
    <t>711161222</t>
  </si>
  <si>
    <t>Izolace proti zemní vlhkosti a beztlakové vodě nopovými fóliemi na ploše svislé S vrstva ochranná, odvětrávací a drenážní s nakašírovanou filtrační textilií výška nopu 8,0 mm, tl. fólie do 0,6 mm</t>
  </si>
  <si>
    <t>-553622619</t>
  </si>
  <si>
    <t>"halová část" (2*(48,9-12,5)+24,89-1*2,0-1*4,0-4*3,1-5*3,5-2*3,2)*1,0+(1*2,0-1*4,0-4*3,1-5*3,5-2*3,2)*0,75</t>
  </si>
  <si>
    <t>"zděná část" (2*12,5+24,89)*0,5</t>
  </si>
  <si>
    <t>372</t>
  </si>
  <si>
    <t>711161383</t>
  </si>
  <si>
    <t>Izolace proti zemní vlhkosti a beztlakové vodě nopovými fóliemi ostatní ukončení izolace lištou</t>
  </si>
  <si>
    <t>830290658</t>
  </si>
  <si>
    <t>"dle výpisu K05" 120,0</t>
  </si>
  <si>
    <t>373</t>
  </si>
  <si>
    <t>711191101</t>
  </si>
  <si>
    <t>Provedení izolace proti zemní vlhkosti hydroizolační stěrkou na ploše vodorovné V jednovrstvá na betonu</t>
  </si>
  <si>
    <t>-1591003293</t>
  </si>
  <si>
    <t xml:space="preserve">kanál pod podlahou - dle výkresu základů </t>
  </si>
  <si>
    <t>(17,58+6,975)*0,9</t>
  </si>
  <si>
    <t>(3,16+1,55+2,09)*1,65</t>
  </si>
  <si>
    <t>7,615*1,2</t>
  </si>
  <si>
    <t>374</t>
  </si>
  <si>
    <t>711192101</t>
  </si>
  <si>
    <t>Provedení izolace proti zemní vlhkosti hydroizolační stěrkou na ploše svislé S jednovrstvá na betonu</t>
  </si>
  <si>
    <t>911639239</t>
  </si>
  <si>
    <t>(2*17,58+2*6,975+4*0,9)*1,55</t>
  </si>
  <si>
    <t>2*(1,65*2,45)+2*(3,16*2,45)+2*(1,55*1,85)+2*(2,09*1,55)</t>
  </si>
  <si>
    <t>(2*7,615+2*1,2)*2,45</t>
  </si>
  <si>
    <t>375</t>
  </si>
  <si>
    <t>11163004</t>
  </si>
  <si>
    <t>stěrka hydroizolační asfaltová jednosložková s přídavkem plastů do spodní stavby</t>
  </si>
  <si>
    <t>kg</t>
  </si>
  <si>
    <t>-371784368</t>
  </si>
  <si>
    <t>"vodorovná" 42,458</t>
  </si>
  <si>
    <t>"svislá" 160,678</t>
  </si>
  <si>
    <t>203,136*3,5 'Přepočtené koeficientem množství</t>
  </si>
  <si>
    <t>376</t>
  </si>
  <si>
    <t>711199101</t>
  </si>
  <si>
    <t>Provedení izolace proti zemní vlhkosti hydroizolační stěrkou doplňků vodotěsné těsnící pásky pro dilatační a styčné spáry</t>
  </si>
  <si>
    <t>115814477</t>
  </si>
  <si>
    <t>(2*17,58+2*6,975+4*0,9)+8*1,55</t>
  </si>
  <si>
    <t>(2*3,16+2*1,55+2*2,09+6*1,65)+4*2,45</t>
  </si>
  <si>
    <t>(2*7,615+2*1,2)+4*2,45</t>
  </si>
  <si>
    <t>místnosti s vlhkým provozem</t>
  </si>
  <si>
    <t>"m. č. 107" (2*1,65+2*2,25-2*0,7-1*0,8)+8*0,15+(2*1,9+2*0,9-1*0,7)+4*0,15+(2*1,25+2*1,9-1*0,7)+4*2,0</t>
  </si>
  <si>
    <t>"m. č. 108" (2*1,65+2*2,625-2*0,7-1*0,8)+8*0,15+(2*1,9+2*0,9-1*0,7)+4*0,15+(2*1,625+2*1,9-1*0,7)+4*0,15</t>
  </si>
  <si>
    <t>"m. č. 113" (2*1,65+2*3,6-3*0,7-1*0,8)+8*0,15+(2*1,9+2*0,9-1*0,7)+4*0,15+2*((2*1,25+2*1,9-1*0,7)+4*2,0)</t>
  </si>
  <si>
    <t>"m. č. 117" (2*1,665+2*1,85-1*0,8)+4*0,15</t>
  </si>
  <si>
    <t>"m. č. 118" (2*2,175+2*1,85-1*0,8)+4*0,15</t>
  </si>
  <si>
    <t>"m. č. 120" (2*3,69+2*2,9-2*0,7-1*0,8)+6*0,15+2*((2*1,4+2*0,9-1*0,7)+4*0,15)</t>
  </si>
  <si>
    <t>"m. č. 121" (2*2,19+2*2,9-3*0,7-1*0,8)+4*0,15+3*((2*1,4+2*0,9-1*0,7)+4*0,15)</t>
  </si>
  <si>
    <t>"m. č. 211" (2*2,215+2*1,85-1*0,9)+4*0,15</t>
  </si>
  <si>
    <t>"m. č. 212" (2*2,215+2*1,8-1*0,8)+4*0,15</t>
  </si>
  <si>
    <t>"m. č. 213" (2*3,69+2*2,9-2*0,7-1*0,8)+6*0,15+2*((2*1,4+2*0,9-1*0,7)+4*0,15)</t>
  </si>
  <si>
    <t>"m. č. 214" (2*2,19+2*2,9-3*0,7-1*0,8)+4*0,15+2*((2*1,4+2*0,9-1*0,7)+4*0,15)+1*((2*1,2+2*0,9-1*0,7)+4*0,15)</t>
  </si>
  <si>
    <t>377</t>
  </si>
  <si>
    <t>24771221</t>
  </si>
  <si>
    <t>páska pružná těsnící hydroizolační š do 120mm</t>
  </si>
  <si>
    <t>1740063521</t>
  </si>
  <si>
    <t>327,7*1,05 'Přepočtené koeficientem množství</t>
  </si>
  <si>
    <t>378</t>
  </si>
  <si>
    <t>711199102</t>
  </si>
  <si>
    <t>Provedení izolace proti zemní vlhkosti hydroizolační stěrkou doplňků vodotěsné těsnící pásky pro vnější a vnitřní roh</t>
  </si>
  <si>
    <t>-1677180999</t>
  </si>
  <si>
    <t>"kanál pod podlahou - dle výkresu základů" 4+20</t>
  </si>
  <si>
    <t>"m. č. 107" 2+14</t>
  </si>
  <si>
    <t>"m. č. 108" 2+14</t>
  </si>
  <si>
    <t>"m. č. 113" 2+18</t>
  </si>
  <si>
    <t>"m. č. 117" 0+4</t>
  </si>
  <si>
    <t>"m. č. 118" 0+4</t>
  </si>
  <si>
    <t>"m. č. 120" 1+13</t>
  </si>
  <si>
    <t>"m. č. 121" 0+16</t>
  </si>
  <si>
    <t>"m. č. 211" 0+4</t>
  </si>
  <si>
    <t>"m. č. 212" 0+4</t>
  </si>
  <si>
    <t>"m. č. 213" 1+13</t>
  </si>
  <si>
    <t>"m. č. 214" 0+16</t>
  </si>
  <si>
    <t>379</t>
  </si>
  <si>
    <t>59054004</t>
  </si>
  <si>
    <t>páska pružná těsnící hydroizolační-roh</t>
  </si>
  <si>
    <t>7655646</t>
  </si>
  <si>
    <t>"kanál pod podlahou - dle výkresu základů" 4</t>
  </si>
  <si>
    <t>"místnosti s vlhkým provozem" 8</t>
  </si>
  <si>
    <t>380</t>
  </si>
  <si>
    <t>59054242</t>
  </si>
  <si>
    <t>páska pružná těsnící hydroizolační -kout</t>
  </si>
  <si>
    <t>1644634972</t>
  </si>
  <si>
    <t>"kanál pod podlahou - dle výkresu základů" 20</t>
  </si>
  <si>
    <t>"místnosti s vlhkým provozem" 120</t>
  </si>
  <si>
    <t>381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</si>
  <si>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</si>
  <si>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</si>
  <si>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372675659</t>
  </si>
  <si>
    <t>712</t>
  </si>
  <si>
    <t>Povlakové krytiny</t>
  </si>
  <si>
    <t>382</t>
  </si>
  <si>
    <t>712311101</t>
  </si>
  <si>
    <t>Provedení povlakové krytiny střech plochých do 10° natěradly a tmely za studena nátěrem lakem penetračním nebo asfaltovým</t>
  </si>
  <si>
    <t>1540798240</t>
  </si>
  <si>
    <t>"portál nad vchodem - vrchní skladba - ST2" 7,75*1,75</t>
  </si>
  <si>
    <t>383</t>
  </si>
  <si>
    <t>772036244</t>
  </si>
  <si>
    <t>0,2 l/m2</t>
  </si>
  <si>
    <t>"portál nad vchodem - vrchní skladba - ST2" (7,75*1,7)*0,2</t>
  </si>
  <si>
    <t>384</t>
  </si>
  <si>
    <t>712341559</t>
  </si>
  <si>
    <t>Provedení povlakové krytiny střech plochých do 10° pásy přitavením NAIP v plné ploše</t>
  </si>
  <si>
    <t>2135703917</t>
  </si>
  <si>
    <t>"portál nad vchodem - vrchní skladba - ST2 + přířez" 7,75*1,7+3,63</t>
  </si>
  <si>
    <t>385</t>
  </si>
  <si>
    <t>62832001</t>
  </si>
  <si>
    <t>pás asfaltový natavitelný oxidovaný s vložkou ze skleněné rohože typu V60 s jemnozrnným minerálním posypem tl 3,5mm</t>
  </si>
  <si>
    <t>926046215</t>
  </si>
  <si>
    <t>16,805*1,1655 'Přepočtené koeficientem množství</t>
  </si>
  <si>
    <t>386</t>
  </si>
  <si>
    <t>712333507</t>
  </si>
  <si>
    <t>Provedení povlakové krytiny střech plochých do 10° z mechanicky kotvených asfaltových pásů včetně položení asfaltového pásu a natavení v přesahu, kotvené do trapézového plechu nebo dřeva přes tepelnou izolaci tl. přes 240 mm v počtu kotev přes 9 do 10 kusů/m2</t>
  </si>
  <si>
    <t>-1269901845</t>
  </si>
  <si>
    <t>"celá plocha" 2*(49,1*12,82)</t>
  </si>
  <si>
    <t>"odpočet světlíků" -11*(1,6*1,6)-2*(1,2*1,2)-7*(4,3*1,9)-1*(4,1*1,7)</t>
  </si>
  <si>
    <t>387</t>
  </si>
  <si>
    <t>712334107</t>
  </si>
  <si>
    <t>Provedení povlakové krytiny střech plochých do 10° z mechanicky kotvených asfaltových pásů včetně položení asfaltového pásu a natavení v přesahu, kotvené do betonu přes tepelnou izolaci tl. přes 60 do 100 mm v počtu kotev přes 9 do 10 kusů/m2</t>
  </si>
  <si>
    <t>-1214981006</t>
  </si>
  <si>
    <t>"portál nad vchodem - vrchní skladba - ST2" 7,75*(1,7+0,15)</t>
  </si>
  <si>
    <t>388</t>
  </si>
  <si>
    <t>28329055</t>
  </si>
  <si>
    <t>fólie hydroizolační střešní TPO (FPO) určená pro mechanické kotvení nebo ke stabilizaci přitížením tl 1,8mm</t>
  </si>
  <si>
    <t>2128410678</t>
  </si>
  <si>
    <t>1178,062*1,1655 'Přepočtené koeficientem množství</t>
  </si>
  <si>
    <t>389</t>
  </si>
  <si>
    <t>712341715</t>
  </si>
  <si>
    <t>Provedení povlakové krytiny střech plochých do 10° pásy přitavením NAIP ostatní činnosti při pokládání pásů (materiál ve specifikaci) zaizolování prostupů střešní rovinou kruhový průřez, průměr do 300 mm</t>
  </si>
  <si>
    <t>-562563777</t>
  </si>
  <si>
    <t>"prostupy (odvětrávací komínky) skrz střešní plášť - výpis prvků OT23, OT24" 3+8</t>
  </si>
  <si>
    <t>390</t>
  </si>
  <si>
    <t>62851033</t>
  </si>
  <si>
    <t>prostup parozábranou s integrovanou manžetou z modifikovaného asfaltového pásu DN 125</t>
  </si>
  <si>
    <t>-474696251</t>
  </si>
  <si>
    <t>391</t>
  </si>
  <si>
    <t>712363115</t>
  </si>
  <si>
    <t>Provedení povlakové krytiny střech plochých do 10° fólií ostatní činnosti při pokládání hydroizolačních fólií (materiál ve specifikaci) zaizolování prostupů střešní rovinou kruhový průřez, průměr do 300 mm</t>
  </si>
  <si>
    <t>-814947181</t>
  </si>
  <si>
    <t>392</t>
  </si>
  <si>
    <t>28342014</t>
  </si>
  <si>
    <t>manžeta těsnící pro prostupy hydroizolací z PVC uzavřená kruhová vnitřní průměr 120-180</t>
  </si>
  <si>
    <t>-1952185400</t>
  </si>
  <si>
    <t>393</t>
  </si>
  <si>
    <t>712391172</t>
  </si>
  <si>
    <t>Provedení povlakové krytiny střech plochých do 10° -ostatní práce provedení vrstvy textilní ochranné</t>
  </si>
  <si>
    <t>1574799454</t>
  </si>
  <si>
    <t>"portál nad vchodem - detail okraje střechy + přířez + svisle na stěnu" (7,75+2*1,75)*0,35+3,63+(7,75*0,15)</t>
  </si>
  <si>
    <t>394</t>
  </si>
  <si>
    <t>69311098</t>
  </si>
  <si>
    <t>geotextilie netkaná separační, filtrační, ochranná s převahou recyklovaných PES vláken 250g/m2</t>
  </si>
  <si>
    <t>2114465527</t>
  </si>
  <si>
    <t>8,73*1,155 'Přepočtené koeficientem množství</t>
  </si>
  <si>
    <t>395</t>
  </si>
  <si>
    <t>712431111</t>
  </si>
  <si>
    <t>Provedení povlakové krytiny střech šikmých přes 10° do 30° pásy na sucho podkladní samolepící asfaltový pás</t>
  </si>
  <si>
    <t>-1623650041</t>
  </si>
  <si>
    <t>396</t>
  </si>
  <si>
    <t>62856001</t>
  </si>
  <si>
    <t>pás asfaltový samolepicí modifikovaný SBS s vložkou z hliníkové fólie s textilií se spalitelnou fólií nebo jemnozrnným minerálním posypem nebo textilií na horním povrchu tl 2,2mm</t>
  </si>
  <si>
    <t>-1318451902</t>
  </si>
  <si>
    <t>1163,724*1,1655 'Přepočtené koeficientem množství</t>
  </si>
  <si>
    <t>397</t>
  </si>
  <si>
    <t>X.71201.OTR22</t>
  </si>
  <si>
    <t xml:space="preserve">Systémový prvek pro kotvení hromosvodu na ploché střeše  -  dle výpisu - OT22, kompletní D+M</t>
  </si>
  <si>
    <t>-542510109</t>
  </si>
  <si>
    <t>"dle výpisu prvků - OT22" 170</t>
  </si>
  <si>
    <t>398</t>
  </si>
  <si>
    <t>X.71201.05</t>
  </si>
  <si>
    <t>Provedení jehlové zkoušky na střešní fólii</t>
  </si>
  <si>
    <t>1553655027</t>
  </si>
  <si>
    <t>399</t>
  </si>
  <si>
    <t>998712102</t>
  </si>
  <si>
    <t>Přesun hmot pro povlakové krytiny stanovený z hmotnosti přesunovaného materiálu vodorovná dopravní vzdálenost do 50 m základní v objektech výšky přes 6 do 12 m</t>
  </si>
  <si>
    <t>657025995</t>
  </si>
  <si>
    <t>713</t>
  </si>
  <si>
    <t>Izolace tepelné</t>
  </si>
  <si>
    <t>400</t>
  </si>
  <si>
    <t>713110811</t>
  </si>
  <si>
    <t>Odstranění tepelné izolace stropů nebo podhledů z rohoží, pásů, dílců, desek, bloků volně kladených z vláknitých materiálů suchých, tloušťka izolace do 100 mm</t>
  </si>
  <si>
    <t>128092003</t>
  </si>
  <si>
    <t>2*(49,002*12,7)</t>
  </si>
  <si>
    <t>-3*(2*(10,0*3,166))</t>
  </si>
  <si>
    <t>401</t>
  </si>
  <si>
    <t>713121111</t>
  </si>
  <si>
    <t>Montáž tepelné izolace podlah rohožemi, pásy, deskami, dílci, bloky (izolační materiál ve specifikaci) kladenými volně jednovrstvá</t>
  </si>
  <si>
    <t>419691094</t>
  </si>
  <si>
    <t>skl. SP1 - XPS300 tl. 80 mm</t>
  </si>
  <si>
    <t>skl. SP4, SP5, SP8 - kročej. tl. 30 mm</t>
  </si>
  <si>
    <t>402</t>
  </si>
  <si>
    <t>28376442</t>
  </si>
  <si>
    <t>deska XPS hrana rovná a strukturovaný povrch 300kPA λ=0,035 tl 80mm</t>
  </si>
  <si>
    <t>-671860377</t>
  </si>
  <si>
    <t>1. np - skl. SP1 - XPS300 tl. 80 mm</t>
  </si>
  <si>
    <t>553,21*1,05 'Přepočtené koeficientem množství</t>
  </si>
  <si>
    <t>403</t>
  </si>
  <si>
    <t>28376553</t>
  </si>
  <si>
    <t>deska polystyrénová pro snížení kročejového hluku (max. zatížení 4 kN/m2) tl 30mm</t>
  </si>
  <si>
    <t>-2104998961</t>
  </si>
  <si>
    <t>2. np - skl. SP4, SP5, SP8 - kročej. tl. 30 mm</t>
  </si>
  <si>
    <t>561,19*1,05 'Přepočtené koeficientem množství</t>
  </si>
  <si>
    <t>404</t>
  </si>
  <si>
    <t>713121121</t>
  </si>
  <si>
    <t>Montáž tepelné izolace podlah rohožemi, pásy, deskami, dílci, bloky (izolační materiál ve specifikaci) kladenými volně dvouvrstvá</t>
  </si>
  <si>
    <t>1017743796</t>
  </si>
  <si>
    <t>skl. SP2 - 2x EPS150 tl. 70 mm</t>
  </si>
  <si>
    <t>skl. SP3 - 2x EPS150 tl. 60 mm</t>
  </si>
  <si>
    <t>skl. SP8 - 2x EPS150 tl. 100 mm</t>
  </si>
  <si>
    <t>"část m. č. 221" (1,75*1,39)+3,26</t>
  </si>
  <si>
    <t>405</t>
  </si>
  <si>
    <t>28375911</t>
  </si>
  <si>
    <t>deska EPS 150 pro konstrukce s vysokým zatížením λ=0,035 tl 70mm</t>
  </si>
  <si>
    <t>1606650762</t>
  </si>
  <si>
    <t>252,133*2,1 'Přepočtené koeficientem množství</t>
  </si>
  <si>
    <t>406</t>
  </si>
  <si>
    <t>28375910</t>
  </si>
  <si>
    <t>deska EPS 150 pro konstrukce s vysokým zatížením λ=0,035 tl 60mm</t>
  </si>
  <si>
    <t>791528105</t>
  </si>
  <si>
    <t>263,567*2,1 'Přepočtené koeficientem množství</t>
  </si>
  <si>
    <t>407</t>
  </si>
  <si>
    <t>28375914</t>
  </si>
  <si>
    <t>deska EPS 150 pro konstrukce s vysokým zatížením λ=0,035 tl 100mm</t>
  </si>
  <si>
    <t>-1419311910</t>
  </si>
  <si>
    <t>11,873*2,1 'Přepočtené koeficientem množství</t>
  </si>
  <si>
    <t>408</t>
  </si>
  <si>
    <t>713141131</t>
  </si>
  <si>
    <t>Montáž tepelné izolace střech plochých rohožemi, pásy, deskami, dílci, bloky (izolační materiál ve specifikaci) přilepenými za studena jednovrstvá zplna</t>
  </si>
  <si>
    <t>-859297390</t>
  </si>
  <si>
    <t>"portál nad vchodem - vrchní skladba - ST2" 7,75*1,7</t>
  </si>
  <si>
    <t>409</t>
  </si>
  <si>
    <t>63152437</t>
  </si>
  <si>
    <t>deska tepelně izolační minerální plochých střech spodní vrstva 70KPa λ=0,036-0,039 tl 80mm</t>
  </si>
  <si>
    <t>-1698862850</t>
  </si>
  <si>
    <t>13,175*1,05 'Přepočtené koeficientem množství</t>
  </si>
  <si>
    <t>410</t>
  </si>
  <si>
    <t>28376416</t>
  </si>
  <si>
    <t>deska XPS hrana polodrážková a hladký povrch 300kPA λ=0,035 tl 40mm</t>
  </si>
  <si>
    <t>-1144039224</t>
  </si>
  <si>
    <t>"portál nad vchodem - detail okraje střechy" (7,75+2*1,75)*0,35</t>
  </si>
  <si>
    <t>3,938*1,05 'Přepočtené koeficientem množství</t>
  </si>
  <si>
    <t>411</t>
  </si>
  <si>
    <t>713141152</t>
  </si>
  <si>
    <t>Montáž tepelné izolace střech plochých rohožemi, pásy, deskami, dílci, bloky (izolační materiál ve specifikaci) kladenými volně dvouvrstvá</t>
  </si>
  <si>
    <t>1779141993</t>
  </si>
  <si>
    <t>412</t>
  </si>
  <si>
    <t>63151476</t>
  </si>
  <si>
    <t>deska tepelně izolační minerální plochých střech spodní vrstva 50kPa λ=0,036-0,039 tl 200mm</t>
  </si>
  <si>
    <t>420985452</t>
  </si>
  <si>
    <t>1163,724*1,05 'Přepočtené koeficientem množství</t>
  </si>
  <si>
    <t>413</t>
  </si>
  <si>
    <t>1011135916</t>
  </si>
  <si>
    <t>414</t>
  </si>
  <si>
    <t>713141262</t>
  </si>
  <si>
    <t>Montáž tepelné izolace střech plochých mechanické přikotvení šrouby včetně dodávky šroubů, bez položení tepelné izolace tl. izolace přes 240 mm do trapézového plechu nebo do dřeva</t>
  </si>
  <si>
    <t>-677490386</t>
  </si>
  <si>
    <t>415</t>
  </si>
  <si>
    <t>713141336</t>
  </si>
  <si>
    <t>Montáž tepelné izolace střech plochých spádovými klíny v ploše přilepenými za studena nízkoexpanzní (PUR) pěnou</t>
  </si>
  <si>
    <t>-847418358</t>
  </si>
  <si>
    <t>"rozháněcí klíny nad střešními světlíky" 15,32</t>
  </si>
  <si>
    <t>416</t>
  </si>
  <si>
    <t>28376104</t>
  </si>
  <si>
    <t>klín izolační spádový z čedičové minerální vaty 70kPa</t>
  </si>
  <si>
    <t>-1446556385</t>
  </si>
  <si>
    <t>"rozháněcí klíny nad střešními světlíky" 15,32*0,15</t>
  </si>
  <si>
    <t>2,298*1,05 'Přepočtené koeficientem množství</t>
  </si>
  <si>
    <t>417</t>
  </si>
  <si>
    <t>713141151</t>
  </si>
  <si>
    <t>Montáž tepelné izolace střech plochých rohožemi, pásy, deskami, dílci, bloky (izolační materiál ve specifikaci) kladenými volně jednovrstvá</t>
  </si>
  <si>
    <t>-1537724673</t>
  </si>
  <si>
    <t>"vyplnění dutin světlíků" 11,21</t>
  </si>
  <si>
    <t>418</t>
  </si>
  <si>
    <t>713141396</t>
  </si>
  <si>
    <t>Montáž tepelné izolace střech plochých na konstrukce stěn převyšující úroveň střechy např. atiky, prostupy střešní krytinou do výšky 1 000 mm přilepenými za studena nízkoexpanzní (PUR) pěnou</t>
  </si>
  <si>
    <t>-2093775739</t>
  </si>
  <si>
    <t>"izol. vložky - manžety pásových světlíků - miner. vata tl. 100 mm" 102,7</t>
  </si>
  <si>
    <t>419</t>
  </si>
  <si>
    <t>63148154</t>
  </si>
  <si>
    <t>deska tepelně izolační minerální univerzální λ=0,033-0,035 tl 100mm</t>
  </si>
  <si>
    <t>-929085535</t>
  </si>
  <si>
    <t>"vyplnění dutin světlíků - miner. vata tl 100 mm" 11,21</t>
  </si>
  <si>
    <t>"izol. vložky - manžety pásových světlíků - miner. vata tl 100 mm" 102,7</t>
  </si>
  <si>
    <t>113,91*1,05 'Přepočtené koeficientem množství</t>
  </si>
  <si>
    <t>420</t>
  </si>
  <si>
    <t>X.71301.05</t>
  </si>
  <si>
    <t>Montáž přířezů z min. vaty do vln trap. střešního plechu a mezi stěnu z panelu a střechu (nízkoexp. PUR pěna)</t>
  </si>
  <si>
    <t>689539681</t>
  </si>
  <si>
    <t>"výplně do vln - tvar dle vln" 320,0+100,0</t>
  </si>
  <si>
    <t>"klín š. 200 mm mezi stěnu a sendv. panel" 2*49,9</t>
  </si>
  <si>
    <t>421</t>
  </si>
  <si>
    <t>28376103</t>
  </si>
  <si>
    <t>klín izolační spádový z čedičové minerální vaty 50kPa</t>
  </si>
  <si>
    <t>634282524</t>
  </si>
  <si>
    <t>"výplně do vln - tvar dle vln" (96,8*0,4)*0,06+(50,0*0,55)*0,06</t>
  </si>
  <si>
    <t>"klín š. 200 mm mezi stěnu a sendv. panel" (2*(49,9*0,2))*((0,0+0,02)/2)</t>
  </si>
  <si>
    <t>4,173*1,05 'Přepočtené koeficientem množství</t>
  </si>
  <si>
    <t>422</t>
  </si>
  <si>
    <t>713191132</t>
  </si>
  <si>
    <t>Montáž tepelné izolace stavebních konstrukcí - doplňky a konstrukční součásti podlah, stropů vrchem nebo střech překrytí fólií separační z PE</t>
  </si>
  <si>
    <t>999596884</t>
  </si>
  <si>
    <t>"m. č. 131" 100,39</t>
  </si>
  <si>
    <t>423</t>
  </si>
  <si>
    <t>28329042</t>
  </si>
  <si>
    <t>fólie PE separační či ochranná tl 0,2mm</t>
  </si>
  <si>
    <t>1013688643</t>
  </si>
  <si>
    <t>1598,797*1,1655 'Přepočtené koeficientem množství</t>
  </si>
  <si>
    <t>424</t>
  </si>
  <si>
    <t>713191521</t>
  </si>
  <si>
    <t>Montáž tepelné izolace stavebních konstrukcí - doplňky a konstrukční součásti podkladového profilu pro zateplení oken a dveří šířky přes 50 do 100 mm výšky do 100 mm</t>
  </si>
  <si>
    <t>996114957</t>
  </si>
  <si>
    <t>"2. np" 1,95</t>
  </si>
  <si>
    <t>425</t>
  </si>
  <si>
    <t>28376252</t>
  </si>
  <si>
    <t>profil podkladový sendvičový s vloženou PIR vložkou pro zateplení spodní části oken a dveří (25/30/15) š 70mm v 100mm</t>
  </si>
  <si>
    <t>-1821128857</t>
  </si>
  <si>
    <t>1,95*1,2 'Přepočtené koeficientem množství</t>
  </si>
  <si>
    <t>426</t>
  </si>
  <si>
    <t>713191523</t>
  </si>
  <si>
    <t>Montáž tepelné izolace stavebních konstrukcí - doplňky a konstrukční součásti podkladového profilu pro zateplení spodní části oken a dveří šířky přes 50 do 100 mm výšky přes 200 do 300 mm</t>
  </si>
  <si>
    <t>-1104101937</t>
  </si>
  <si>
    <t>"1. np" 1,95+3,8+4,0</t>
  </si>
  <si>
    <t>427</t>
  </si>
  <si>
    <t>28376267</t>
  </si>
  <si>
    <t>profil podkladový sendvičový s vloženou PIR vložkou pro zateplení spodní části oken a dveří (25/30/15) š 70mm v 250mm</t>
  </si>
  <si>
    <t>850228545</t>
  </si>
  <si>
    <t>9,75*1,05 'Přepočtené koeficientem množství</t>
  </si>
  <si>
    <t>428</t>
  </si>
  <si>
    <t>998713102</t>
  </si>
  <si>
    <t>Přesun hmot pro izolace tepelné stanovený z hmotnosti přesunovaného materiálu vodorovná dopravní vzdálenost do 50 m s užitím mechanizace v objektech výšky přes 6 m do 12 m</t>
  </si>
  <si>
    <t>-1653737832</t>
  </si>
  <si>
    <t>762</t>
  </si>
  <si>
    <t>Konstrukce tesařské</t>
  </si>
  <si>
    <t>429</t>
  </si>
  <si>
    <t>762361332</t>
  </si>
  <si>
    <t>Konstrukční vrstva pod klempířské prvky pro oplechování horních ploch zdí a nadezdívek (atik) z vodovzdorné překližky šroubovaných do podkladu, tloušťky desky 21 mm</t>
  </si>
  <si>
    <t>-1945288693</t>
  </si>
  <si>
    <t>430</t>
  </si>
  <si>
    <t>998762102</t>
  </si>
  <si>
    <t>Přesun hmot pro konstrukce tesařské stanovený z hmotnosti přesunovaného materiálu vodorovná dopravní vzdálenost do 50 m základní v objektech výšky přes 6 do 12 m</t>
  </si>
  <si>
    <t>713403006</t>
  </si>
  <si>
    <t>763</t>
  </si>
  <si>
    <t>Konstrukce suché výstavby</t>
  </si>
  <si>
    <t>431</t>
  </si>
  <si>
    <t>763121411</t>
  </si>
  <si>
    <t>Stěna předsazená ze sádrokartonových desek s nosnou konstrukcí z ocelových profilů CW, UW jednoduše opláštěná deskou standardní A tl. 12,5 mm bez izolace, EI 15, stěna tl. 62,5 mm, profil 50</t>
  </si>
  <si>
    <t>-675915793</t>
  </si>
  <si>
    <t>"m. č. 118" 1,85*3,2</t>
  </si>
  <si>
    <t>"m. č. 211" 1,85*3,0</t>
  </si>
  <si>
    <t>432</t>
  </si>
  <si>
    <t>763121421</t>
  </si>
  <si>
    <t>Stěna předsazená ze sádrokartonových desek s nosnou konstrukcí z ocelových profilů CW, UW jednoduše opláštěná deskou protipožární DF tl. 12,5 mm s izolací, EI 30, stěna tl. 62,5 mm, profil 50</t>
  </si>
  <si>
    <t>-1307183939</t>
  </si>
  <si>
    <t>"nad podhledem 2. np - m. č. 132" 6,825*0,8</t>
  </si>
  <si>
    <t>433</t>
  </si>
  <si>
    <t>763121451</t>
  </si>
  <si>
    <t>Stěna předsazená ze sádrokartonových desek s nosnou konstrukcí z ocelových profilů CW, UW dvojitě opláštěná deskami protipožárními DF tl. 2 x 12,5 mm bez izolace, EI 30, stěna tl. 75 mm, profil 50</t>
  </si>
  <si>
    <t>-1230595895</t>
  </si>
  <si>
    <t>"obklad ocel. sloupů v dílnách - mezi vnějším opláštěním a zdmi ze ZB" 5*(2*(0,5*3,25))</t>
  </si>
  <si>
    <t>"m. č. 201 - parapet" 2,0+(0,78+0,3)</t>
  </si>
  <si>
    <t>"m. č. 220" (5,5+5,83)*3,15-2*(3,1*1,5)+2*((2*3,1+2*1,5)*0,2)</t>
  </si>
  <si>
    <t>434</t>
  </si>
  <si>
    <t>763121455</t>
  </si>
  <si>
    <t>Stěna předsazená ze sádrokartonových desek s nosnou konstrukcí z ocelových profilů CW, UW dvojitě opláštěná deskami protipožárními DF tl. 2 x 12,5 mm bez izolace, EI 30, stěna tl. 125 mm, profil 100</t>
  </si>
  <si>
    <t>1342462004</t>
  </si>
  <si>
    <t xml:space="preserve">"m. č. 132 - předsaz. stěna, skl S7a" 6,825*5,96-1*(3,9*4,015)+1*((3,9+2*4,015)*0,635) </t>
  </si>
  <si>
    <t>435</t>
  </si>
  <si>
    <t>763172347</t>
  </si>
  <si>
    <t>Montáž dvířek pro konstrukce ze sádrokartonových desek revizních jednoplášťových pro příčky a předsazené stěny ostatních velikostí do 0,16 m2</t>
  </si>
  <si>
    <t>1106127859</t>
  </si>
  <si>
    <t>dle tab. zámečnických prvků</t>
  </si>
  <si>
    <t>"RO8 - 150x150 mm" 10</t>
  </si>
  <si>
    <t>436</t>
  </si>
  <si>
    <t>590.15/15</t>
  </si>
  <si>
    <t>dvířka revizní jednokřídlá s automatickým zámkem 150x150mm</t>
  </si>
  <si>
    <t>-116457282</t>
  </si>
  <si>
    <t>437</t>
  </si>
  <si>
    <t>763172352</t>
  </si>
  <si>
    <t>Montáž dvířek pro konstrukce ze sádrokartonových desek revizních jednoplášťových pro podhledy velikost (šxv) 300 x 300 mm</t>
  </si>
  <si>
    <t>1116613441</t>
  </si>
  <si>
    <t>"RO1" 23</t>
  </si>
  <si>
    <t>438</t>
  </si>
  <si>
    <t>59030711</t>
  </si>
  <si>
    <t>dvířka revizní jednokřídlá s automatickým zámkem 300x300mm</t>
  </si>
  <si>
    <t>-1622669996</t>
  </si>
  <si>
    <t>439</t>
  </si>
  <si>
    <t>763172353</t>
  </si>
  <si>
    <t>Montáž dvířek pro konstrukce ze sádrokartonových desek revizních jednoplášťových pro podhledy velikost (šxv) 400 x 400 mm</t>
  </si>
  <si>
    <t>395688531</t>
  </si>
  <si>
    <t>"RO2" 20</t>
  </si>
  <si>
    <t>440</t>
  </si>
  <si>
    <t>59030712</t>
  </si>
  <si>
    <t>dvířka revizní jednokřídlá s automatickým zámkem 400x400mm</t>
  </si>
  <si>
    <t>-237591605</t>
  </si>
  <si>
    <t>441</t>
  </si>
  <si>
    <t>763172378</t>
  </si>
  <si>
    <t>Montáž dvířek pro konstrukce ze sádrokartonových desek revizních jednoplášťových pro podhledy ostatních velikostí do 0,5 m2</t>
  </si>
  <si>
    <t>-2076591792</t>
  </si>
  <si>
    <t>"RO3" 10</t>
  </si>
  <si>
    <t>"RO4" 2</t>
  </si>
  <si>
    <t>442</t>
  </si>
  <si>
    <t>59030750</t>
  </si>
  <si>
    <t>dvířka revizní jednokřídlá s automatickým zámkem 200x300mm</t>
  </si>
  <si>
    <t>463874461</t>
  </si>
  <si>
    <t>443</t>
  </si>
  <si>
    <t>590.40/20</t>
  </si>
  <si>
    <t>dvířka revizní jednokřídlá s automatickým zámkem 400x200mm</t>
  </si>
  <si>
    <t>1819472442</t>
  </si>
  <si>
    <t>444</t>
  </si>
  <si>
    <t>763172452</t>
  </si>
  <si>
    <t>Montáž dvířek pro konstrukce ze sádrokartonových desek revizních protipožárních pro podhledy velikost (šxv) 300 x 300 mm</t>
  </si>
  <si>
    <t>939837800</t>
  </si>
  <si>
    <t>"RO5" 8</t>
  </si>
  <si>
    <t>445</t>
  </si>
  <si>
    <t>59030760</t>
  </si>
  <si>
    <t>dvířka revizní protipožární pro stěny a podhledy EI 60 300x300 mm</t>
  </si>
  <si>
    <t>-243460016</t>
  </si>
  <si>
    <t>446</t>
  </si>
  <si>
    <t>763172453</t>
  </si>
  <si>
    <t>Montáž dvířek pro konstrukce ze sádrokartonových desek revizních protipožárních pro podhledy velikost (šxv) 400 x 400 mm</t>
  </si>
  <si>
    <t>816669328</t>
  </si>
  <si>
    <t>"RO9" 4</t>
  </si>
  <si>
    <t>447</t>
  </si>
  <si>
    <t>59030761</t>
  </si>
  <si>
    <t>dvířka revizní protipožární pro stěny a podhledy EI 60 400x400 mm</t>
  </si>
  <si>
    <t>1679794364</t>
  </si>
  <si>
    <t>448</t>
  </si>
  <si>
    <t>X.76301.S7e</t>
  </si>
  <si>
    <t>SDK stěna předsazená akustická s min. izolací, tl. 110 mm, deska 2x 12,5 mm, přesná specifikace dle výpisu skladeb - S7e</t>
  </si>
  <si>
    <t>1932901013</t>
  </si>
  <si>
    <t>"m. č. 130" (5,41+2*4,3-1*(1,25*2,5))*3,0</t>
  </si>
  <si>
    <t>449</t>
  </si>
  <si>
    <t>X.76301.S7f</t>
  </si>
  <si>
    <t>SDK stěna předsazená akustická (ostění) s min. izolací, tl. 52,5 mm, deska 1x 12,5 mm, přesná specifikace dle výpisu skladeb - S7f</t>
  </si>
  <si>
    <t>-1373770031</t>
  </si>
  <si>
    <t>"ostění v m. č. 130" (1,125+2*2,5)*0,275</t>
  </si>
  <si>
    <t>450</t>
  </si>
  <si>
    <t>763122401</t>
  </si>
  <si>
    <t>SDK stěna šachtová tl 62,5 mm profil CW+UW 50 desky 1xDF 12,5 bez izolace EI 15</t>
  </si>
  <si>
    <t>-307825903</t>
  </si>
  <si>
    <t xml:space="preserve">"stěny světlíků 1,6 x 1,6 m"  6*(2*3,7+1*(1,6*2,44)+1*(1,6*2,12))</t>
  </si>
  <si>
    <t xml:space="preserve">"stěny světlíků 1,2 x 1,2 m"  2*(2*2,85+1*(1,2*2,5)+1*(1,2*2,27))</t>
  </si>
  <si>
    <t>"stěny světlíku 4,1 x 1,7 m" 1*(2*7,2+1*(1,7*2,27)+1*(1,7*1,1))</t>
  </si>
  <si>
    <t>"prostor kolem schodů do půdního prostoru" (1,75+2,65)*1,075</t>
  </si>
  <si>
    <t>451</t>
  </si>
  <si>
    <t>763121762</t>
  </si>
  <si>
    <t>Stěna předsazená ze sádrokartonových desek Příplatek k cenám za rovinnost kvality celoplošné tmelení kvality Q4</t>
  </si>
  <si>
    <t>263747614</t>
  </si>
  <si>
    <t>5,46+49,4+32,594+32,655+1,684+135,883</t>
  </si>
  <si>
    <t>9,99</t>
  </si>
  <si>
    <t>(1,85*0,5)+(1,85*0,5)</t>
  </si>
  <si>
    <t>13,15*(0,2+0,2)+2,6*(0,3+0,2)+2,5*(0,2+0,2)</t>
  </si>
  <si>
    <t>452</t>
  </si>
  <si>
    <t>763131411</t>
  </si>
  <si>
    <t>Podhled ze sádrokartonových desek dvouvrstvá zavěšená spodní konstrukce z ocelových profilů CD, UD jednoduše opláštěná deskou standardní A, tl. 12,5 mm, bez izolace</t>
  </si>
  <si>
    <t>-592785117</t>
  </si>
  <si>
    <t>"část m. č. 124" 10,05*1,5+(1,5*0,3)</t>
  </si>
  <si>
    <t>"m. č. 127" 42,93+(1,75*0,45)+(1,25*0,2)</t>
  </si>
  <si>
    <t>"část m. č. 132" 20,49+(5,625*0,3)</t>
  </si>
  <si>
    <t>"m. č. 203" 52,51</t>
  </si>
  <si>
    <t>"část m. č. 221" 10,15*1,5+2*(1,5*0,185)</t>
  </si>
  <si>
    <t>453</t>
  </si>
  <si>
    <t>763131431</t>
  </si>
  <si>
    <t>Podhled ze sádrokartonových desek dvouvrstvá zavěšená spodní konstrukce z ocelových profilů CD, UD jednoduše opláštěná deskou protipožární DF, tl. 12,5 mm, bez izolace, REI do 90</t>
  </si>
  <si>
    <t>100380719</t>
  </si>
  <si>
    <t>"m. č. 132 - s.v. 5,95 m" 81,83-10,58</t>
  </si>
  <si>
    <t>"m. č. 135 - nadpraží okna" 2,0*0,4</t>
  </si>
  <si>
    <t>"m. č. 201" 31,08-(1,6*1,6)</t>
  </si>
  <si>
    <t>"m. č. 202" 15,13-(1,6*1,6)</t>
  </si>
  <si>
    <t>"m. č. 204" 32,34-(1,6*1,6)</t>
  </si>
  <si>
    <t>"m. č. 205" 21,7-(1,6*1,6)</t>
  </si>
  <si>
    <t>"m. č. 206" 12,33-(1,2*1,2)</t>
  </si>
  <si>
    <t>"m. č. 207" 12,43-(1,2*1,2)</t>
  </si>
  <si>
    <t>"m. č. 208" 23,74-(1,6*1,6)</t>
  </si>
  <si>
    <t>"m. č. 209" 22,88-(1,6*1,6)</t>
  </si>
  <si>
    <t>"část m. č. 216" 5,74*2,975</t>
  </si>
  <si>
    <t>"část m. č. 218" 16,53</t>
  </si>
  <si>
    <t>"část m. č. 219" 15,99</t>
  </si>
  <si>
    <t>"m. č. 220 - šikmý" 11,485*8,965-2*(1,9*1,9)</t>
  </si>
  <si>
    <t>"část m. č. 221" 1,5*2,975</t>
  </si>
  <si>
    <t>454</t>
  </si>
  <si>
    <t>763131451</t>
  </si>
  <si>
    <t>Podhled ze sádrokartonových desek dvouvrstvá zavěšená spodní konstrukce z ocelových profilů CD, UD jednoduše opláštěná deskou impregnovanou H2, tl. 12,5 mm, bez izolace</t>
  </si>
  <si>
    <t>-1412148449</t>
  </si>
  <si>
    <t>455</t>
  </si>
  <si>
    <t>X.76301.SP6D</t>
  </si>
  <si>
    <t>SDK akustický podhled s TI, celková neprůzvučnost bez skladby podlahy Rw&gt;75 dB, přesná specifikace dle výpisu skladeb - SP6D</t>
  </si>
  <si>
    <t>-1720844566</t>
  </si>
  <si>
    <t>456</t>
  </si>
  <si>
    <t>763131721</t>
  </si>
  <si>
    <t>Podhled ze sádrokartonových desek ostatní práce a konstrukce na podhledech ze sádrokartonových desek skokové změny výšky podhledu do 0,5 m</t>
  </si>
  <si>
    <t>-853489422</t>
  </si>
  <si>
    <t>"m. č. 124" 1,5</t>
  </si>
  <si>
    <t>"m. č. 127" 1,75+1,25</t>
  </si>
  <si>
    <t>"m. č. 132" 5,625</t>
  </si>
  <si>
    <t>"m. č. 221" 2*1,5</t>
  </si>
  <si>
    <t>457</t>
  </si>
  <si>
    <t>763131761</t>
  </si>
  <si>
    <t>Podhled ze sádrokartonových desek Příplatek k cenám za plochu do 3 m2 jednotlivě</t>
  </si>
  <si>
    <t>612320465</t>
  </si>
  <si>
    <t>458</t>
  </si>
  <si>
    <t>763131765</t>
  </si>
  <si>
    <t>Podhled ze sádrokartonových desek Příplatek k cenám za výšku zavěšení přes 0,5 do 1,0 m</t>
  </si>
  <si>
    <t>464209977</t>
  </si>
  <si>
    <t>"část m. č. 216" 17,06</t>
  </si>
  <si>
    <t>"část m. č. 221" 4,46</t>
  </si>
  <si>
    <t>459</t>
  </si>
  <si>
    <t>763131766</t>
  </si>
  <si>
    <t>Podhled ze sádrokartonových desek Příplatek k cenám za výšku zavěšení přes 1,0 do 1,5 m</t>
  </si>
  <si>
    <t>-328272372</t>
  </si>
  <si>
    <t>"cca 50% m. č. 132 - s.v. 5,95 m" (81,83-10,58)*0,5</t>
  </si>
  <si>
    <t>460</t>
  </si>
  <si>
    <t>763131767</t>
  </si>
  <si>
    <t>Podhled ze sádrokartonových desek Příplatek k cenám za výšku zavěšení přes 1,5 m</t>
  </si>
  <si>
    <t>1056571196</t>
  </si>
  <si>
    <t>461</t>
  </si>
  <si>
    <t>763131772</t>
  </si>
  <si>
    <t>Podhled ze sádrokartonových desek Příplatek k cenám za rovinnost kvality celoplošné tmelení kvality Q4</t>
  </si>
  <si>
    <t>-581955762</t>
  </si>
  <si>
    <t>259,281+439,033+20,47+22,8</t>
  </si>
  <si>
    <t>462</t>
  </si>
  <si>
    <t>763164511</t>
  </si>
  <si>
    <t>Obklad konstrukcí sádrokartonovými deskami včetně ochranných úhelníků ve tvaru L rozvinuté šíře do 0,4 m, opláštěný deskou standardní A, tl. 12,5 mm</t>
  </si>
  <si>
    <t>-1539144407</t>
  </si>
  <si>
    <t>"m. č. 131" 8,1</t>
  </si>
  <si>
    <t>"m. č. 119" 2,45</t>
  </si>
  <si>
    <t>"m. č. 207" 2,6</t>
  </si>
  <si>
    <t>"m. č. 212" 2,5</t>
  </si>
  <si>
    <t>463</t>
  </si>
  <si>
    <t>763164531</t>
  </si>
  <si>
    <t>Obklad konstrukcí sádrokartonovými deskami včetně ochranných úhelníků ve tvaru L rozvinuté šíře přes 0,4 do 0,8 m, opláštěný deskou standardní A, tl. 12,5 mm</t>
  </si>
  <si>
    <t>-361643612</t>
  </si>
  <si>
    <t>kastlíky vodorovné, svislé (profese)</t>
  </si>
  <si>
    <t>"m. č. 202" 4,335+3,265</t>
  </si>
  <si>
    <t>"m. č. 204" 5,625+5,48</t>
  </si>
  <si>
    <t>"m. č. 205" 5,325+3,775</t>
  </si>
  <si>
    <t>"m. č. 206" 2,755+3,775</t>
  </si>
  <si>
    <t>"m. č. 207" 2,78+3,775</t>
  </si>
  <si>
    <t>"m. č. 208" 5,555+3,775</t>
  </si>
  <si>
    <t>"m. č. 209" (5,615+3,775)+2,6</t>
  </si>
  <si>
    <t>464</t>
  </si>
  <si>
    <t>763164535</t>
  </si>
  <si>
    <t>Obklad konstrukcí sádrokartonovými deskami včetně ochranných úhelníků ve tvaru L rozvinuté šíře přes 0,4 do 0,8 m, opláštěný deskou protipožární DF, tl. 12,5 mm</t>
  </si>
  <si>
    <t>476633491</t>
  </si>
  <si>
    <t>opláštění OK</t>
  </si>
  <si>
    <t>"m. č. 132" 8,625</t>
  </si>
  <si>
    <t>"m. č. 201" 5,265</t>
  </si>
  <si>
    <t>"m. č. 204" 5,625</t>
  </si>
  <si>
    <t>"m. č. 206" 4,075</t>
  </si>
  <si>
    <t>"m. č. 207" 4,075</t>
  </si>
  <si>
    <t>"m. č. 208" 4,075</t>
  </si>
  <si>
    <t>465</t>
  </si>
  <si>
    <t>763164551</t>
  </si>
  <si>
    <t>Obklad konstrukcí sádrokartonovými deskami včetně ochranných úhelníků ve tvaru L rozvinuté šíře přes 0,8 m, opláštěný deskou standardní A, tl. 12,5 mm</t>
  </si>
  <si>
    <t>-281136250</t>
  </si>
  <si>
    <t>kastlíky svislé (stoupačky profesí)</t>
  </si>
  <si>
    <t>"m. č. 126" 1*((0,635+0,35)*3,0)</t>
  </si>
  <si>
    <t>"m. č. 219" 1*((0,635+0,35)*3,0)</t>
  </si>
  <si>
    <t>kastlíky vodorovné (profese, ok)</t>
  </si>
  <si>
    <t>"m. č. 132" 6,825*(0,6+0,6)</t>
  </si>
  <si>
    <t>"m. č. 124 (221)" 4,2*(0,3+0,535)</t>
  </si>
  <si>
    <t>"m. č. 201" 5,48*(0,6+0,3)</t>
  </si>
  <si>
    <t>"m. č. 209" 3,775*(0,7+0,4)</t>
  </si>
  <si>
    <t>466</t>
  </si>
  <si>
    <t>763164557</t>
  </si>
  <si>
    <t>Obklad konstrukcí sádrokartonovými deskami včetně ochranných úhelníků ve tvaru L rozvinuté šíře přes 0,8 m, opláštěný deskou protipožární DF, tl. 2 x 12,5 mm</t>
  </si>
  <si>
    <t>848691208</t>
  </si>
  <si>
    <t xml:space="preserve">"1. np - opláštění sloupu OK v m. č. 131" 1*((0,6+0,35)*3,0) </t>
  </si>
  <si>
    <t>"2. np - opláštění sloupu OK v m. č. 220" 1*((2*0,3+0,34)*3,0)</t>
  </si>
  <si>
    <t>"2. np - opláštění stoupaček v m. č. 201" 1*((0,3+0,6)*4,8)</t>
  </si>
  <si>
    <t>467</t>
  </si>
  <si>
    <t>763164631</t>
  </si>
  <si>
    <t>Obklad konstrukcí sádrokartonovými deskami včetně ochranných úhelníků ve tvaru U rozvinuté šíře přes 0,6 do 1,2 m, opláštěný deskou standardní A, tl. 12,5 mm</t>
  </si>
  <si>
    <t>-1431167167</t>
  </si>
  <si>
    <t>opláštění OK a TZB</t>
  </si>
  <si>
    <t>"m. č. 121" 2,45</t>
  </si>
  <si>
    <t>m. č. 214" 2,5</t>
  </si>
  <si>
    <t>468</t>
  </si>
  <si>
    <t>763164735</t>
  </si>
  <si>
    <t>Obklad konstrukcí sádrokartonovými deskami včetně ochranných úhelníků uzavřeného tvaru rozvinuté šíře přes 0,8 do 1,6 m, opláštěný deskou protipožární DF, tl. 12,5 mm</t>
  </si>
  <si>
    <t>-1501080286</t>
  </si>
  <si>
    <t>"m. č. 204" 4*1,75</t>
  </si>
  <si>
    <t>469</t>
  </si>
  <si>
    <t>7631824_DF12,5</t>
  </si>
  <si>
    <t>SDK opláštění obvodu střešního okna hl do 0,5 m, deska DF 12,5 mm</t>
  </si>
  <si>
    <t>-1600915267</t>
  </si>
  <si>
    <t>"světlíky v m. č. 220" 2*(2*1,92+2*1,7)</t>
  </si>
  <si>
    <t>470</t>
  </si>
  <si>
    <t>763431012</t>
  </si>
  <si>
    <t>Montáž podhledu minerálního včetně zavěšeného roštu polozapuštěného s panely vyjímatelnými, velikosti panelů přes 0,36 m2 do 0,72 m2</t>
  </si>
  <si>
    <t>-1540852342</t>
  </si>
  <si>
    <t>471</t>
  </si>
  <si>
    <t>63126_SA1</t>
  </si>
  <si>
    <t>panel akustický povrch velice porézní skelná tkanina hrana zatřená rovná αw=0,85 - přesná specifikace dle PD, skl. SA1</t>
  </si>
  <si>
    <t>-1355463479</t>
  </si>
  <si>
    <t>"m. č. 125" 27,0</t>
  </si>
  <si>
    <t>"m. č. 217" 21,51</t>
  </si>
  <si>
    <t>"m. č. 218" 27,0</t>
  </si>
  <si>
    <t>472</t>
  </si>
  <si>
    <t>714122001</t>
  </si>
  <si>
    <t>Montáž akustických minerálních panelů volně zavěšených velikosti 1200x1200 mm</t>
  </si>
  <si>
    <t>-426774526</t>
  </si>
  <si>
    <t>"m. č. 220 - dle výkresu podhledů - skl. SA2" 30</t>
  </si>
  <si>
    <t>473</t>
  </si>
  <si>
    <t>63126_SA2</t>
  </si>
  <si>
    <t>panel akustický velkoformátový pro volně zavěšený podhled, rozměr 1200x1200x40 mm - přesná specifikace dle PD, skl. SA2</t>
  </si>
  <si>
    <t>1030148764</t>
  </si>
  <si>
    <t>"m. č. 220 - balení po 4 ks" 32</t>
  </si>
  <si>
    <t>474</t>
  </si>
  <si>
    <t>714123001</t>
  </si>
  <si>
    <t>Montáž akustických minerálních panelů stěnových demontovatelných, instalovaných na rošt viditelný</t>
  </si>
  <si>
    <t>879322037</t>
  </si>
  <si>
    <t>"m. č. 218 - akustické dílce na stěnu - montáž na systém. komponenty - dle PD, skl. SA3" 10*(1,2*0,6)+5*(1,2*0,3)</t>
  </si>
  <si>
    <t>475</t>
  </si>
  <si>
    <t>63126_SA3</t>
  </si>
  <si>
    <t>panel akustický velkoformátový pro volné zavěšení na stěnu, rozměr 1200x600x40 mm - přesná specifikace dle PD, skl. SA3</t>
  </si>
  <si>
    <t>458344648</t>
  </si>
  <si>
    <t>"m. č. 218 - balení po 2 ks" 16</t>
  </si>
  <si>
    <t>476</t>
  </si>
  <si>
    <t>998763322</t>
  </si>
  <si>
    <t>Přesun hmot pro konstrukce montované z desek sádrokartonových, sádrovláknitých, cementovláknitých nebo cementových stanovený z hmotnosti přesunovaného materiálu vodorovná dopravní vzdálenost do 50 m s omezením mechanizace v objektech výšky přes 6 do 12 m</t>
  </si>
  <si>
    <t>-1953408339</t>
  </si>
  <si>
    <t>764</t>
  </si>
  <si>
    <t>Konstrukce klempířské</t>
  </si>
  <si>
    <t>477</t>
  </si>
  <si>
    <t>764001821</t>
  </si>
  <si>
    <t>Demontáž klempířských konstrukcí krytiny ze svitků nebo tabulí do suti</t>
  </si>
  <si>
    <t>-279432036</t>
  </si>
  <si>
    <t>"stříšky nad vchody" 3*(2,3*0,75)</t>
  </si>
  <si>
    <t>478</t>
  </si>
  <si>
    <t>764001861</t>
  </si>
  <si>
    <t>Demontáž klempířských konstrukcí oplechování hřebene z hřebenáčů do suti</t>
  </si>
  <si>
    <t>-377781401</t>
  </si>
  <si>
    <t>49,2</t>
  </si>
  <si>
    <t>479</t>
  </si>
  <si>
    <t>764002812</t>
  </si>
  <si>
    <t>Demontáž klempířských konstrukcí okapového plechu do suti, v krytině skládané</t>
  </si>
  <si>
    <t>-53704750</t>
  </si>
  <si>
    <t>2*49,2</t>
  </si>
  <si>
    <t>480</t>
  </si>
  <si>
    <t>764002851</t>
  </si>
  <si>
    <t>Demontáž klempířských konstrukcí oplechování parapetů do suti</t>
  </si>
  <si>
    <t>1276703567</t>
  </si>
  <si>
    <t>34*1,2+5*1,8</t>
  </si>
  <si>
    <t>481</t>
  </si>
  <si>
    <t>764004801</t>
  </si>
  <si>
    <t>Demontáž klempířských konstrukcí žlabu podokapního do suti</t>
  </si>
  <si>
    <t>2144673623</t>
  </si>
  <si>
    <t>482</t>
  </si>
  <si>
    <t>764004861</t>
  </si>
  <si>
    <t>Demontáž klempířských konstrukcí svodu do suti</t>
  </si>
  <si>
    <t>-1689918029</t>
  </si>
  <si>
    <t>6*6,5</t>
  </si>
  <si>
    <t>483</t>
  </si>
  <si>
    <t>764211635</t>
  </si>
  <si>
    <t>Oplechování střešních prvků z pozinkovaného plechu s povrchovou úpravou hřebene nevětraného s použitím hřebenového plechu rš 400 mm</t>
  </si>
  <si>
    <t>1745775099</t>
  </si>
  <si>
    <t>"dle výpisu K15 - rš 350 mm" 54,0</t>
  </si>
  <si>
    <t>484</t>
  </si>
  <si>
    <t>764212636</t>
  </si>
  <si>
    <t>Oplechování střešních prvků z pozinkovaného plechu s povrchovou úpravou štítu závětrnou lištou rš 500 mm</t>
  </si>
  <si>
    <t>-449898584</t>
  </si>
  <si>
    <t>"dle výpisu K07_A - rš 470 mm" 110,0</t>
  </si>
  <si>
    <t>485</t>
  </si>
  <si>
    <t>764011_K07C</t>
  </si>
  <si>
    <t>Atyp. krycí lišta z Pz s povrchovou úpravou rš 200 mm</t>
  </si>
  <si>
    <t>1550501103</t>
  </si>
  <si>
    <t>"dle výpisu K07_C - rš 200 mm" 110,0</t>
  </si>
  <si>
    <t>486</t>
  </si>
  <si>
    <t>764212637</t>
  </si>
  <si>
    <t>Oplechování střešních prvků z pozinkovaného plechu s povrchovou úpravou štítu závětrnou lištou rš 670 mm</t>
  </si>
  <si>
    <t>1723747265</t>
  </si>
  <si>
    <t>"dle výpisu K06 - rš 550 mm" 57,2</t>
  </si>
  <si>
    <t>487</t>
  </si>
  <si>
    <t>764212663</t>
  </si>
  <si>
    <t>Oplechování střešních prvků z pozinkovaného plechu s povrchovou úpravou okapu střechy rovné okapovým plechem rš 250 mm</t>
  </si>
  <si>
    <t>1503326349</t>
  </si>
  <si>
    <t>"dle výpisu K10_C - rš 250 mm" 9,0</t>
  </si>
  <si>
    <t>488</t>
  </si>
  <si>
    <t>764212_K10B</t>
  </si>
  <si>
    <t>Atyp. krycí lišta z Pz s povrchovou úpravou rš 150 mm</t>
  </si>
  <si>
    <t>650964702</t>
  </si>
  <si>
    <t>"dle výpisu K10_B - rš 150 mm" 9,0</t>
  </si>
  <si>
    <t>489</t>
  </si>
  <si>
    <t>764216643</t>
  </si>
  <si>
    <t>Oplechování parapetů z pozinkovaného plechu s povrchovou úpravou rovných celoplošně lepené, bez rohů rš 250 mm</t>
  </si>
  <si>
    <t>502651084</t>
  </si>
  <si>
    <t>"dle výpisu K01 - rš 220 mm" 21,6</t>
  </si>
  <si>
    <t>"dle výpisu K02 - rš 220 mm" 10,8</t>
  </si>
  <si>
    <t>"dle výpisu K03 - rš 220 mm" 7,6</t>
  </si>
  <si>
    <t>"dle výpisu K04 - rš 220 mm" 1,95</t>
  </si>
  <si>
    <t>490</t>
  </si>
  <si>
    <t>764216646</t>
  </si>
  <si>
    <t>Oplechování parapetů z pozinkovaného plechu s povrchovou úpravou rovných celoplošně lepené, bez rohů rš 500 mm</t>
  </si>
  <si>
    <t>-501139712</t>
  </si>
  <si>
    <t>"dle výpisu K14" 1,7</t>
  </si>
  <si>
    <t>491</t>
  </si>
  <si>
    <t>764511602</t>
  </si>
  <si>
    <t>Žlab podokapní z pozinkovaného plechu s povrchovou úpravou včetně háků a čel půlkruhový rš 330 mm</t>
  </si>
  <si>
    <t>261275424</t>
  </si>
  <si>
    <t>"dle výpisu K08" 110,0</t>
  </si>
  <si>
    <t>492</t>
  </si>
  <si>
    <t>764511643</t>
  </si>
  <si>
    <t>Žlab podokapní z pozinkovaného plechu s povrchovou úpravou kotlík oválný (trychtýřový), rš žlabu/průměr svodu 330/120 mm</t>
  </si>
  <si>
    <t>-467644279</t>
  </si>
  <si>
    <t>"dle výpisu K09" 6</t>
  </si>
  <si>
    <t>493</t>
  </si>
  <si>
    <t>764518623</t>
  </si>
  <si>
    <t>Svod z pozinkovaného plechu s upraveným povrchem včetně objímek, kolen a odskoků kruhový, průměru 120 mm</t>
  </si>
  <si>
    <t>1541454077</t>
  </si>
  <si>
    <t>"dle výpisu K09" 42,0</t>
  </si>
  <si>
    <t>494</t>
  </si>
  <si>
    <t>764511612</t>
  </si>
  <si>
    <t>Žlab podokapní z pozinkovaného plechu s povrchovou úpravou včetně háků a čel hranatý rš 330 mm</t>
  </si>
  <si>
    <t>1381259633</t>
  </si>
  <si>
    <t>"dle výpisu K12" 10,0</t>
  </si>
  <si>
    <t>495</t>
  </si>
  <si>
    <t>764511632</t>
  </si>
  <si>
    <t>Žlab podokapní z pozinkovaného plechu s povrchovou úpravou roh nebo kout, žlabu hranatého rš 330 mm</t>
  </si>
  <si>
    <t>692138963</t>
  </si>
  <si>
    <t>"dle výpisu K12" 1</t>
  </si>
  <si>
    <t>496</t>
  </si>
  <si>
    <t>764511661</t>
  </si>
  <si>
    <t>Žlab podokapní z pozinkovaného plechu s povrchovou úpravou kotlík hranatý, rš žlabu/průměr svodu 330/87 mm</t>
  </si>
  <si>
    <t>577365374</t>
  </si>
  <si>
    <t>"dle výpisu K13" 1</t>
  </si>
  <si>
    <t>497</t>
  </si>
  <si>
    <t>764518_K13</t>
  </si>
  <si>
    <t>Hranatý svod včetně objímek, kolen, odskoků z Pz plechu o straně 87 mm</t>
  </si>
  <si>
    <t>18867079</t>
  </si>
  <si>
    <t>"dle výpisu K13" 6,3</t>
  </si>
  <si>
    <t>498</t>
  </si>
  <si>
    <t>721241102</t>
  </si>
  <si>
    <t>Lapače střešních splavenin litinové DN 125</t>
  </si>
  <si>
    <t>-83925182</t>
  </si>
  <si>
    <t>"dle výpisu - OT25" 6</t>
  </si>
  <si>
    <t>499</t>
  </si>
  <si>
    <t>721242106</t>
  </si>
  <si>
    <t>Lapače střešních splavenin polypropylenové (PP) se svislým odtokem DN 125</t>
  </si>
  <si>
    <t>-1401071992</t>
  </si>
  <si>
    <t>"dle výpisu - OT26 (pro hranatý svod)" 1</t>
  </si>
  <si>
    <t>500</t>
  </si>
  <si>
    <t>764311_K18</t>
  </si>
  <si>
    <t>Lemování rovných zdí z Pz s povrchovou úpravou rš 250 mm</t>
  </si>
  <si>
    <t>-342303878</t>
  </si>
  <si>
    <t>"dle výpisu K18 - rš 240 mm" 12,0</t>
  </si>
  <si>
    <t>"dle výpisu K20 - rš 240 mm" 224,0</t>
  </si>
  <si>
    <t>501</t>
  </si>
  <si>
    <t>764212_K19</t>
  </si>
  <si>
    <t>Oplechování přechodovou lištou z Pz s povrchovou úpravou rš 260 mm</t>
  </si>
  <si>
    <t>-1272506161</t>
  </si>
  <si>
    <t>"dle výpisu K19" 14,0</t>
  </si>
  <si>
    <t>502</t>
  </si>
  <si>
    <t>712363352</t>
  </si>
  <si>
    <t>Povlakové krytiny střech plochých do 10° z tvarovaných poplastovaných lišt pro mPVC vnitřní koutová lišta rš 100 mm</t>
  </si>
  <si>
    <t>-1886656656</t>
  </si>
  <si>
    <t>"dle výpisu K16 - rš 100 mm" 210,0</t>
  </si>
  <si>
    <t>503</t>
  </si>
  <si>
    <t>712363353</t>
  </si>
  <si>
    <t>Povlakové krytiny střech plochých do 10° z tvarovaných poplastovaných lišt pro mPVC vnější koutová lišta rš 100 mm</t>
  </si>
  <si>
    <t>-74982478</t>
  </si>
  <si>
    <t>"dle výpisu K17 - rš 100 mm" 210,0</t>
  </si>
  <si>
    <t>504</t>
  </si>
  <si>
    <t>712363357</t>
  </si>
  <si>
    <t>Povlakové krytiny střech plochých do 10° z tvarovaných poplastovaných lišt pro mPVC okapnice rš 250 mm</t>
  </si>
  <si>
    <t>442986963</t>
  </si>
  <si>
    <t>"dle výpisu K07_B - rš 260 mm" 110,0</t>
  </si>
  <si>
    <t>"dle výpisu K10_A - rš 250 mm" 9,0</t>
  </si>
  <si>
    <t>505</t>
  </si>
  <si>
    <t>712363358</t>
  </si>
  <si>
    <t>Povlakové krytiny střech plochých do 10° z tvarovaných poplastovaných lišt pro mPVC závětrná lišta rš 250 mm</t>
  </si>
  <si>
    <t>1835362768</t>
  </si>
  <si>
    <t>"dle výpisu K11 - rš 250 mm" 4,0</t>
  </si>
  <si>
    <t>506</t>
  </si>
  <si>
    <t>712363384</t>
  </si>
  <si>
    <t>Povlakové krytiny střech plochých do 10° z tvarovaných poplastovaných lišt ostatní atypická výroba profilů o větší rš</t>
  </si>
  <si>
    <t>1839045609</t>
  </si>
  <si>
    <t>"dle výpisu K06_B - rš 150 mm" 57,2*0,15</t>
  </si>
  <si>
    <t>507</t>
  </si>
  <si>
    <t>712363385</t>
  </si>
  <si>
    <t>Povlakové krytiny střech plochých do 10° z tvarovaných poplastovaných lišt Příplatek k ceně -3384 za zvýšenou pracnost při vytvoření ohybu atypické výroby profilu</t>
  </si>
  <si>
    <t>-2143904734</t>
  </si>
  <si>
    <t>"dle výpisu K06_B - rš 150 mm" 57,2</t>
  </si>
  <si>
    <t>508</t>
  </si>
  <si>
    <t>998764102</t>
  </si>
  <si>
    <t>Přesun hmot pro konstrukce klempířské stanovený z hmotnosti přesunovaného materiálu vodorovná dopravní vzdálenost do 50 m základní v objektech výšky přes 6 do 12 m</t>
  </si>
  <si>
    <t>-1418276004</t>
  </si>
  <si>
    <t>766</t>
  </si>
  <si>
    <t>Konstrukce truhlářské</t>
  </si>
  <si>
    <t>509</t>
  </si>
  <si>
    <t>766421811</t>
  </si>
  <si>
    <t>Demontáž obložení podhledů panely, plochy do 1,5 m2</t>
  </si>
  <si>
    <t>1736228459</t>
  </si>
  <si>
    <t>"m. č. 2.09, část chodby 2.10" 20,33+4,5</t>
  </si>
  <si>
    <t>510</t>
  </si>
  <si>
    <t>766421822</t>
  </si>
  <si>
    <t>Demontáž obložení podhledů podkladových roštů</t>
  </si>
  <si>
    <t>97412454</t>
  </si>
  <si>
    <t>511</t>
  </si>
  <si>
    <t>766231113</t>
  </si>
  <si>
    <t>Montáž sklápěcích schodů na půdu s vyřezáním otvoru a kompletizací</t>
  </si>
  <si>
    <t>-821616379</t>
  </si>
  <si>
    <t>"dle výpisu - Z1a" 1</t>
  </si>
  <si>
    <t>512</t>
  </si>
  <si>
    <t>XSP.76601.Z1a</t>
  </si>
  <si>
    <t>Půdní schody stahovací 1200x600 (strop výška 2600 mm)</t>
  </si>
  <si>
    <t>967925402</t>
  </si>
  <si>
    <t>513</t>
  </si>
  <si>
    <t>762431036</t>
  </si>
  <si>
    <t>Obložení stěn z dřevoštěpkových desek OSB přibíjených na pero a drážku broušených, tloušťky desky 22 mm</t>
  </si>
  <si>
    <t>-1069655224</t>
  </si>
  <si>
    <t>"opláštění půdního výlezu - dle výpisu prvků Z1b" 4,0</t>
  </si>
  <si>
    <t>514</t>
  </si>
  <si>
    <t>766622131</t>
  </si>
  <si>
    <t>Montáž oken plastových včetně montáže rámu plochy přes 1 m2 otevíravých do zdiva, výšky do 1,5 m</t>
  </si>
  <si>
    <t>-604055786</t>
  </si>
  <si>
    <t>dle výpisu vnějších výplní otvorů</t>
  </si>
  <si>
    <t>"O 02" 12*(1,2*1,5)</t>
  </si>
  <si>
    <t>"O 03" 3*(1,8*1,5)</t>
  </si>
  <si>
    <t>515</t>
  </si>
  <si>
    <t>766622132</t>
  </si>
  <si>
    <t>Montáž oken plastových včetně montáže rámu plochy přes 1 m2 otevíravých do zdiva, výšky přes 1,5 do 2,5 m</t>
  </si>
  <si>
    <t>83436725</t>
  </si>
  <si>
    <t>"O 01" 6*(1,2*1,6)</t>
  </si>
  <si>
    <t>"O 04" 3*(1,8*1,6)</t>
  </si>
  <si>
    <t>516</t>
  </si>
  <si>
    <t>XSP76601_O 01</t>
  </si>
  <si>
    <t>okno plastové jednokř. O/S, trojsklo, stav. otvor 1200x1600 mm, přesná specifikace dle výpisu vnějších výplní otvorů - O 01</t>
  </si>
  <si>
    <t>-297939125</t>
  </si>
  <si>
    <t>517</t>
  </si>
  <si>
    <t>XSP76601_O 02</t>
  </si>
  <si>
    <t>okno plastové jednokř. O/S, trojsklo, stav. otvor 1200x1500 mm, přesná specifikace dle výpisu vnějších výplní otvorů - O 02</t>
  </si>
  <si>
    <t>387689041</t>
  </si>
  <si>
    <t>518</t>
  </si>
  <si>
    <t>XSP76601_O 03</t>
  </si>
  <si>
    <t>okno plastové dvoukř. O/S, trojsklo, stav. otvor 1800x1500 mm, přesná specifikace dle výpisu vnějších výplní otvorů - O 03</t>
  </si>
  <si>
    <t>-1364327291</t>
  </si>
  <si>
    <t>519</t>
  </si>
  <si>
    <t>XSP76601_O 04</t>
  </si>
  <si>
    <t>okno plastové dvoukř. O/S, trojsklo, stav. otvor 1800x1600 mm, přesná specifikace dle výpisu vnějších výplní otvorů - O 04</t>
  </si>
  <si>
    <t>1281975689</t>
  </si>
  <si>
    <t>520</t>
  </si>
  <si>
    <t>766629214</t>
  </si>
  <si>
    <t>Montáž oken dřevěných Příplatek k cenám za izolaci mezi ostěním a rámem okna při rovném ostění, připojovací spára tl. do 15 mm, páska</t>
  </si>
  <si>
    <t>1403911560</t>
  </si>
  <si>
    <t>"O01" 6*(2*1,2+2*1,6)</t>
  </si>
  <si>
    <t>"O02" 12*(2*1,2+2*1,5)</t>
  </si>
  <si>
    <t>"O03" 3*(2*1,8+2*1,5)</t>
  </si>
  <si>
    <t>"O04" 3*(2*1,8+2*1,6)</t>
  </si>
  <si>
    <t>138,6*2 'Přepočtené koeficientem množství</t>
  </si>
  <si>
    <t>521</t>
  </si>
  <si>
    <t>766660001</t>
  </si>
  <si>
    <t>Montáž dveřních křídel dřevěných nebo plastových otevíravých do ocelové zárubně povrchově upravených jednokřídlových, šířky do 800 mm</t>
  </si>
  <si>
    <t>-1015356004</t>
  </si>
  <si>
    <t>700/1970 mm</t>
  </si>
  <si>
    <t>"D01" 5+4</t>
  </si>
  <si>
    <t>"D02" 2+1</t>
  </si>
  <si>
    <t>"D03" 2+0</t>
  </si>
  <si>
    <t>"D04" 3+0</t>
  </si>
  <si>
    <t>800/1970 mm</t>
  </si>
  <si>
    <t>"D05" 0+1</t>
  </si>
  <si>
    <t>"D06" 0+2</t>
  </si>
  <si>
    <t>"D07" 1+0</t>
  </si>
  <si>
    <t>"D08" 3+0</t>
  </si>
  <si>
    <t>"D09" 2+0</t>
  </si>
  <si>
    <t>"D10" 1+0</t>
  </si>
  <si>
    <t>522</t>
  </si>
  <si>
    <t>766660002</t>
  </si>
  <si>
    <t>Montáž dveřních křídel dřevěných nebo plastových otevíravých do ocelové zárubně povrchově upravených jednokřídlových, šířky přes 800 mm</t>
  </si>
  <si>
    <t>-748065509</t>
  </si>
  <si>
    <t>900/1970 mm</t>
  </si>
  <si>
    <t>"D11" 0+1</t>
  </si>
  <si>
    <t>"D12" 1+0</t>
  </si>
  <si>
    <t>"D17" 4+0</t>
  </si>
  <si>
    <t>"D18" 7+0</t>
  </si>
  <si>
    <t>"D19" 0+1</t>
  </si>
  <si>
    <t>"D20" 0+1</t>
  </si>
  <si>
    <t>"D21" 0+1</t>
  </si>
  <si>
    <t>"D22" 1+0</t>
  </si>
  <si>
    <t>"D23" 1+0</t>
  </si>
  <si>
    <t>523</t>
  </si>
  <si>
    <t>766660022</t>
  </si>
  <si>
    <t>Montáž dveřních křídel dřevěných nebo plastových otevíravých do ocelové zárubně protipožárních jednokřídlových, šířky přes 800 mm</t>
  </si>
  <si>
    <t>1518702190</t>
  </si>
  <si>
    <t>"D13" 0+2</t>
  </si>
  <si>
    <t>"D15" 7+0</t>
  </si>
  <si>
    <t>"D16" 6+0</t>
  </si>
  <si>
    <t>524</t>
  </si>
  <si>
    <t>766660031</t>
  </si>
  <si>
    <t>Montáž dveřních křídel dřevěných nebo plastových otevíravých do ocelové zárubně protipožárních dvoukřídlových jakékoliv šířky</t>
  </si>
  <si>
    <t>918679950</t>
  </si>
  <si>
    <t>1350/1970 mm</t>
  </si>
  <si>
    <t>"D14" 1+0</t>
  </si>
  <si>
    <t>525</t>
  </si>
  <si>
    <t>XSP.76601_D01</t>
  </si>
  <si>
    <t>dveře vnitřní jednokřídlé otočné hladké plné, 700 x 1970 mm, zámek wc, přesná specifikace dle výpisu vnitřních výplní - D01</t>
  </si>
  <si>
    <t>736519046</t>
  </si>
  <si>
    <t>"dle výpisu vnitřních dveří - D01" 9</t>
  </si>
  <si>
    <t>526</t>
  </si>
  <si>
    <t>XSP.76601_D02</t>
  </si>
  <si>
    <t>dveře vnitřní jednokřídlé otočné hladké plné, 700 x 1970 mm, zámek wc, přesná specifikace dle výpisu vnitřních výplní - D02</t>
  </si>
  <si>
    <t>-1607191067</t>
  </si>
  <si>
    <t>"dle výpisu vnitřních dveří - D02" 3</t>
  </si>
  <si>
    <t>527</t>
  </si>
  <si>
    <t>XSP.76601_D03</t>
  </si>
  <si>
    <t>dveře vnitřní jednokřídlé otočné hladké plné, klima II, 700 x 1970 mm, zámek wc, přesná specifikace dle výpisu vnitřních výplní - D03</t>
  </si>
  <si>
    <t>286622148</t>
  </si>
  <si>
    <t>"dle výpisu vnitřních dveří - D03" 2</t>
  </si>
  <si>
    <t>528</t>
  </si>
  <si>
    <t>XSP.76601_D04</t>
  </si>
  <si>
    <t>dveře vnitřní jednokřídlé otočné hladké plné, klima II, 700 x 1970 mm, zámek wc, přesná specifikace dle výpisu vnitřních výplní - D04</t>
  </si>
  <si>
    <t>-1570902728</t>
  </si>
  <si>
    <t>"dle výpisu vnitřních dveří - D04" 3</t>
  </si>
  <si>
    <t>529</t>
  </si>
  <si>
    <t>XSP.76601_D05</t>
  </si>
  <si>
    <t>dveře vnitřní jednokřídlé otočné hladké plné, 800 x 1970 mm, zámek s cyl. vložkou, přesná specifikace dle výpisu vnitřních výplní - D05</t>
  </si>
  <si>
    <t>-714755678</t>
  </si>
  <si>
    <t>"dle výpisu vnitřních dveří - D05" 1</t>
  </si>
  <si>
    <t>530</t>
  </si>
  <si>
    <t>XSP.76601_D06</t>
  </si>
  <si>
    <t>dveře vnitřní jednokřídlé otočné hladké plné, 800 x 1970 mm, zámek s cyl. vložkou, přesná specifikace dle výpisu vnitřních výplní - D06</t>
  </si>
  <si>
    <t>1715668107</t>
  </si>
  <si>
    <t>"dle výpisu vnitřních dveří - D06" 2</t>
  </si>
  <si>
    <t>531</t>
  </si>
  <si>
    <t>XSP.76601_D07</t>
  </si>
  <si>
    <t>dveře vnitřní jednokřídlé otočné hladké plné, 800 x 1970 mm, zámek s cyl. vložkou, přesná specifikace dle výpisu vnitřních výplní - D07</t>
  </si>
  <si>
    <t>600626737</t>
  </si>
  <si>
    <t>"dle výpisu vnitřních dveří - D07" 1</t>
  </si>
  <si>
    <t>532</t>
  </si>
  <si>
    <t>XSP.76601_D08</t>
  </si>
  <si>
    <t>dveře vnitřní jednokřídlé otočné hladké plné, 800 x 1970 mm, zámek s cyl. vložkou, přesná specifikace dle výpisu vnitřních výplní - D08</t>
  </si>
  <si>
    <t>1864309178</t>
  </si>
  <si>
    <t>"dle výpisu vnitřních dveří - D08" 3</t>
  </si>
  <si>
    <t>533</t>
  </si>
  <si>
    <t>XSP.76601_D09</t>
  </si>
  <si>
    <t>dveře vnitřní jednokřídlé otočné hladké plné, klima II, 800 x 1970 mm, zámek s cyl. vložkou, přesná specifikace dle výpisu vnitřních výplní - D09</t>
  </si>
  <si>
    <t>-1021487792</t>
  </si>
  <si>
    <t>"dle výpisu vnitřních dveří - D09" 2</t>
  </si>
  <si>
    <t>534</t>
  </si>
  <si>
    <t>XSP.76601_D10</t>
  </si>
  <si>
    <t>dveře vnitřní jednokřídlé otočné hladké plné, 800 x 1970 mm, zámek s cyl. vložkou, přesná specifikace dle výpisu vnitřních výplní - D10</t>
  </si>
  <si>
    <t>-967360280</t>
  </si>
  <si>
    <t>"dle výpisu vnitřních dveří - D10" 1</t>
  </si>
  <si>
    <t>535</t>
  </si>
  <si>
    <t>XSP.76601_D11</t>
  </si>
  <si>
    <t>dveře vnitřní jednokřídlé otočné hladké plné, 900 x 1970 mm, zámek wc, přesná specifikace dle výpisu vnitřních výplní - D11</t>
  </si>
  <si>
    <t>376050597</t>
  </si>
  <si>
    <t>"dle výpisu vnitřních dveří - D11" 1</t>
  </si>
  <si>
    <t>536</t>
  </si>
  <si>
    <t>XSP.76601_D12</t>
  </si>
  <si>
    <t>dveře vnitřní jednokřídlé otočné hladké plné, 900 x 1970 mm, zámek wc, přesná specifikace dle výpisu vnitřních výplní - D12</t>
  </si>
  <si>
    <t>1752429156</t>
  </si>
  <si>
    <t>"dle výpisu vnitřních dveří - D12" 1</t>
  </si>
  <si>
    <t>537</t>
  </si>
  <si>
    <t>XSP.76601_D13</t>
  </si>
  <si>
    <t>dveře vnitřní jednokřídlé otočné hladké plné, 900 x 1970 mm, zámek s cyl. vložkou, PO, přesná specifikace dle výpisu vnitřních výplní - D13</t>
  </si>
  <si>
    <t>1953331806</t>
  </si>
  <si>
    <t>"dle výpisu vnitřních dveří - D13" 2</t>
  </si>
  <si>
    <t>538</t>
  </si>
  <si>
    <t>XSP.76601_D14</t>
  </si>
  <si>
    <t>dveře vnitřní dvoukřídlé otočné hladké plné, 1350 x 1970 mm, zámek s cyl. vložkou, PO, přesná specifikace dle výpisu vnitřních výplní - D14</t>
  </si>
  <si>
    <t>-1686621985</t>
  </si>
  <si>
    <t>"dle výpisu vnitřních dveří - D14" 1</t>
  </si>
  <si>
    <t>539</t>
  </si>
  <si>
    <t>XSP.76601_D15</t>
  </si>
  <si>
    <t>dveře vnitřní jednokřídlé otočné hladké plné, 900 x 1970 mm, zámek s cyl. vložkou, PO, přesná specifikace dle výpisu vnitřních výplní - D15</t>
  </si>
  <si>
    <t>1019660050</t>
  </si>
  <si>
    <t>"dle výpisu vnitřních dveří - D15" 7</t>
  </si>
  <si>
    <t>540</t>
  </si>
  <si>
    <t>XSP.76601_D16</t>
  </si>
  <si>
    <t>dveře vnitřní jednokřídlé otočné hladké plné, 900 x 1970 mm, zámek s cyl. vložkou, PO, přesná specifikace dle výpisu vnitřních výplní - D16</t>
  </si>
  <si>
    <t>1487514126</t>
  </si>
  <si>
    <t>"dle výpisu vnitřních dveří - D16" 6</t>
  </si>
  <si>
    <t>541</t>
  </si>
  <si>
    <t>XSP.76601_D17</t>
  </si>
  <si>
    <t>dveře vnitřní jednokřídlé otočné hladké plné, 900 x 1970 mm, zámek s cyl. vložkou, přesná specifikace dle výpisu vnitřních výplní - D17</t>
  </si>
  <si>
    <t>-1750725135</t>
  </si>
  <si>
    <t>"dle výpisu vnitřních dveří - D17" 4</t>
  </si>
  <si>
    <t>542</t>
  </si>
  <si>
    <t>XSP.76601_D18</t>
  </si>
  <si>
    <t>dveře vnitřní jednokřídlé otočné hladké plné, 900 x 1970 mm, zámek s cyl. vložkou, přesná specifikace dle výpisu vnitřních výplní - D18</t>
  </si>
  <si>
    <t>-992471326</t>
  </si>
  <si>
    <t>"dle výpisu vnitřních dveří - D18" 7</t>
  </si>
  <si>
    <t>543</t>
  </si>
  <si>
    <t>XSP.76601_D19</t>
  </si>
  <si>
    <t>dveře vnitřní jednokřídlé otočné hladké plné, 900 x 1970 mm, zámek s cyl. vložkou, přesná specifikace dle výpisu vnitřních výplní - D19</t>
  </si>
  <si>
    <t>-1283444387</t>
  </si>
  <si>
    <t>"dle výpisu vnitřních dveří - D19" 1</t>
  </si>
  <si>
    <t>544</t>
  </si>
  <si>
    <t>XSP.76601_D20</t>
  </si>
  <si>
    <t>dveře vnitřní jednokřídlé otočné hladké plné, 900 x 1970 mm, zámek s cyl. vložkou, přesná specifikace dle výpisu vnitřních výplní - D20</t>
  </si>
  <si>
    <t>723500707</t>
  </si>
  <si>
    <t>"dle výpisu vnitřních dveří - D20" 1</t>
  </si>
  <si>
    <t>545</t>
  </si>
  <si>
    <t>XSP.76601_D21</t>
  </si>
  <si>
    <t>dveře vnitřní jednokřídlé otočné hladké plné, 900 x 1970 mm, zámek s cyl. vložkou, přesná specifikace dle výpisu vnitřních výplní - D21</t>
  </si>
  <si>
    <t>532039974</t>
  </si>
  <si>
    <t>"dle výpisu vnitřních dveří - D21" 1</t>
  </si>
  <si>
    <t>546</t>
  </si>
  <si>
    <t>XSP.76601_D22</t>
  </si>
  <si>
    <t>dveře vnitřní jednokřídlé otočné hladké plné, 900 x 1970 mm, zámek s cyl. vložkou, přesná specifikace dle výpisu vnitřních výplní - D22</t>
  </si>
  <si>
    <t>-1769142328</t>
  </si>
  <si>
    <t>"dle výpisu vnitřních dveří - D22" 1</t>
  </si>
  <si>
    <t>547</t>
  </si>
  <si>
    <t>XSP.76601_D23</t>
  </si>
  <si>
    <t>dveře vnitřní jednokřídlé otočné hladké plné, klima III, 900 x 1970 mm, zámek s cyl. vložkou, přesná specifikace dle výpisu vnitřních výplní - D23</t>
  </si>
  <si>
    <t>-1468139945</t>
  </si>
  <si>
    <t>"dle výpisu vnitřních dveří - D23" 1</t>
  </si>
  <si>
    <t>548</t>
  </si>
  <si>
    <t>766660717</t>
  </si>
  <si>
    <t>Montáž dveřních doplňků samozavírače na zárubeň ocelovou</t>
  </si>
  <si>
    <t>1145391577</t>
  </si>
  <si>
    <t>dle výpisu vnitřních výplní otvorů</t>
  </si>
  <si>
    <t>2+1+7+6</t>
  </si>
  <si>
    <t>549</t>
  </si>
  <si>
    <t>54917250</t>
  </si>
  <si>
    <t>samozavírač dveří hydraulický</t>
  </si>
  <si>
    <t>1910581621</t>
  </si>
  <si>
    <t>550</t>
  </si>
  <si>
    <t>766660720</t>
  </si>
  <si>
    <t>Montáž dveřních doplňků větrací mřížky s vyříznutím otvoru</t>
  </si>
  <si>
    <t>1041070407</t>
  </si>
  <si>
    <t>"dle výpisu vnitřních výplní" 13+8+15+2</t>
  </si>
  <si>
    <t>551</t>
  </si>
  <si>
    <t>56245_500/100</t>
  </si>
  <si>
    <t>mřížka větrací čtyřhranná 500x100 mm, barva černá, bližší specifikace dle výpisu vnitřních otvorů</t>
  </si>
  <si>
    <t>pár</t>
  </si>
  <si>
    <t>1670818091</t>
  </si>
  <si>
    <t>"dle výpisu vnitřních výplní" 13</t>
  </si>
  <si>
    <t>552</t>
  </si>
  <si>
    <t>56245_500/150</t>
  </si>
  <si>
    <t>mřížka větrací čtyřhranná 500x150 mm, barva černá, bližší specifikace dle výpisu vnitřních otvorů</t>
  </si>
  <si>
    <t>121407125</t>
  </si>
  <si>
    <t>"dle výpisu vnitřních výplní" 8</t>
  </si>
  <si>
    <t>553</t>
  </si>
  <si>
    <t>56245_600/100</t>
  </si>
  <si>
    <t>mřížka větrací čtyřhranná 600x100 mm, barva černá, bližší specifikace dle výpisu vnitřních otvorů</t>
  </si>
  <si>
    <t>-259516344</t>
  </si>
  <si>
    <t>"dle výpisu vnitřních výplní" 15</t>
  </si>
  <si>
    <t>554</t>
  </si>
  <si>
    <t>56245_600/150</t>
  </si>
  <si>
    <t>mřížka větrací čtyřhranná 600x150 mm, barva černá, bližší specifikace dle výpisu vnitřních otvorů</t>
  </si>
  <si>
    <t>-322881276</t>
  </si>
  <si>
    <t>"dle výpisu vnitřních výplní" 2</t>
  </si>
  <si>
    <t>555</t>
  </si>
  <si>
    <t>766660729</t>
  </si>
  <si>
    <t>Montáž dveřních doplňků dveřního kování interiérového štítku s klikou</t>
  </si>
  <si>
    <t>-1053019222</t>
  </si>
  <si>
    <t>556</t>
  </si>
  <si>
    <t>54914123</t>
  </si>
  <si>
    <t>kování rozetové klika/klika</t>
  </si>
  <si>
    <t>-803423478</t>
  </si>
  <si>
    <t>557</t>
  </si>
  <si>
    <t>766660752</t>
  </si>
  <si>
    <t>Montáž dveřních doplňků dveřního kování interiérového zámkové vložky</t>
  </si>
  <si>
    <t>878687126</t>
  </si>
  <si>
    <t>"dle výpisu dveří" 1+2+1+3+2+1+2+1+7+6+4+7+1+1+1+1+1</t>
  </si>
  <si>
    <t>558</t>
  </si>
  <si>
    <t>54964118</t>
  </si>
  <si>
    <t>vložka cylindrická bezpečnostní 35+35</t>
  </si>
  <si>
    <t>1063204257</t>
  </si>
  <si>
    <t>559</t>
  </si>
  <si>
    <t>766694116</t>
  </si>
  <si>
    <t>Montáž ostatních truhlářských konstrukcí parapetních desek dřevěných nebo plastových šířky do 300 mm</t>
  </si>
  <si>
    <t>-1701728550</t>
  </si>
  <si>
    <t>"O 09" 2*3,1</t>
  </si>
  <si>
    <t>560</t>
  </si>
  <si>
    <t>61140078</t>
  </si>
  <si>
    <t>parapet plastový vnitřní š 200mm</t>
  </si>
  <si>
    <t>-1155580808</t>
  </si>
  <si>
    <t>6,2*1,1 'Přepočtené koeficientem množství</t>
  </si>
  <si>
    <t>561</t>
  </si>
  <si>
    <t>766694126</t>
  </si>
  <si>
    <t>Montáž ostatních truhlářských konstrukcí parapetních desek dřevěných nebo plastových šířky přes 300 mm</t>
  </si>
  <si>
    <t>-1213126253</t>
  </si>
  <si>
    <t>"O 01" 6*1,2</t>
  </si>
  <si>
    <t>"O 02" 12*1,2</t>
  </si>
  <si>
    <t>"O 03" 3*1,8</t>
  </si>
  <si>
    <t>"O 04" 3*1,8</t>
  </si>
  <si>
    <t>"O 08" 1*3,8</t>
  </si>
  <si>
    <t>"O 11" 2*2,0</t>
  </si>
  <si>
    <t>562</t>
  </si>
  <si>
    <t>61144403</t>
  </si>
  <si>
    <t>parapet plastový vnitřní š 350mm</t>
  </si>
  <si>
    <t>-1394174019</t>
  </si>
  <si>
    <t>40,2*1,1 'Přepočtené koeficientem množství</t>
  </si>
  <si>
    <t>563</t>
  </si>
  <si>
    <t>X.76701.GK01</t>
  </si>
  <si>
    <t>Generální klíč</t>
  </si>
  <si>
    <t>-1699765824</t>
  </si>
  <si>
    <t>"uvažováno 5 ks - upřesní investor" 5</t>
  </si>
  <si>
    <t>564</t>
  </si>
  <si>
    <t>76666_M01</t>
  </si>
  <si>
    <t>Montáž držadla (madla) dveří</t>
  </si>
  <si>
    <t>116680286</t>
  </si>
  <si>
    <t>"dveře D11, D12" 1+1</t>
  </si>
  <si>
    <t>565</t>
  </si>
  <si>
    <t>XSP.76601_M090</t>
  </si>
  <si>
    <t>madlo na dveřní křídlo š. 900 mm - přesná specifikace dle výpisu vnitřních výplní - D11, D12</t>
  </si>
  <si>
    <t>-1878253266</t>
  </si>
  <si>
    <t>566</t>
  </si>
  <si>
    <t>76666.DZ01</t>
  </si>
  <si>
    <t>Podlahová zarážka dveřního křídla - kompletní D+M</t>
  </si>
  <si>
    <t>-668378067</t>
  </si>
  <si>
    <t>5+3+2+3+1+2+1+2+2+1+1+3+3+1+1+1</t>
  </si>
  <si>
    <t>1+1+1+2</t>
  </si>
  <si>
    <t>567</t>
  </si>
  <si>
    <t>998766112</t>
  </si>
  <si>
    <t>Přesun hmot pro konstrukce truhlářské stanovený z hmotnosti přesunovaného materiálu vodorovná dopravní vzdálenost do 50 m s omezením mechanizace v objektech výšky přes 6 do 12 m</t>
  </si>
  <si>
    <t>1409307073</t>
  </si>
  <si>
    <t>767</t>
  </si>
  <si>
    <t>Konstrukce zámečnické</t>
  </si>
  <si>
    <t>568</t>
  </si>
  <si>
    <t>767311850</t>
  </si>
  <si>
    <t>Demontáž světlíků se skleněnou výplní pásových sedlových</t>
  </si>
  <si>
    <t>2102651549</t>
  </si>
  <si>
    <t>3*(2*(10,0*3,166))</t>
  </si>
  <si>
    <t>569</t>
  </si>
  <si>
    <t>767392802</t>
  </si>
  <si>
    <t>Demontáž krytin střech z plechů šroubovaných do suti</t>
  </si>
  <si>
    <t>-104746724</t>
  </si>
  <si>
    <t>skládaný střešní plášť - vrchní + spodní trap. plech</t>
  </si>
  <si>
    <t>1054,691*2</t>
  </si>
  <si>
    <t>570</t>
  </si>
  <si>
    <t>767492802</t>
  </si>
  <si>
    <t>Demontáž nosného roštu fasád a stěn jednosměrného svislého</t>
  </si>
  <si>
    <t>-894223220</t>
  </si>
  <si>
    <t>"J štít" 168,0</t>
  </si>
  <si>
    <t>"Z a V pohled" 2*(36,3*5,5)-(3,65*3,0)</t>
  </si>
  <si>
    <t>571</t>
  </si>
  <si>
    <t>767620832</t>
  </si>
  <si>
    <t>Demontáž oken s izolačními skly z hliníkových nebo ocelových profilů s dvojskly plochy přes 0,6 do 1,5 m2</t>
  </si>
  <si>
    <t>1567202993</t>
  </si>
  <si>
    <t>"J pohled - celková plocha oken" 39*(1,0*1,5)</t>
  </si>
  <si>
    <t>"Z pohled - celková plocha oken" 33*(1,0*1,5)</t>
  </si>
  <si>
    <t>"V pohled - celková plocha oken" (33+15+33)*(1,0*1,5)</t>
  </si>
  <si>
    <t>572</t>
  </si>
  <si>
    <t>966072112</t>
  </si>
  <si>
    <t>Demontáž opláštění stěn ocelové konstrukce ze sendvičových panelů, výšky budovy přes 6 do 12 m</t>
  </si>
  <si>
    <t>1501766482</t>
  </si>
  <si>
    <t>celé plochy</t>
  </si>
  <si>
    <t>odpočet oken</t>
  </si>
  <si>
    <t>"J pohled - celková plocha oken" -39*(1,0*1,5)</t>
  </si>
  <si>
    <t>"Z pohled - celková plocha oken" -33*(1,0*1,5)</t>
  </si>
  <si>
    <t>"V pohled - celková plocha oken" -(33+15+33)*(1,0*1,5)</t>
  </si>
  <si>
    <t>odpočet vrat</t>
  </si>
  <si>
    <t>"Z pohled" -3*(3,8*2,9)</t>
  </si>
  <si>
    <t>573</t>
  </si>
  <si>
    <t>X.76701.05</t>
  </si>
  <si>
    <t>Demontáž drobných prvků na fasádě (svítidla, konzole ap.) vč. likvidace</t>
  </si>
  <si>
    <t>1323665020</t>
  </si>
  <si>
    <t>574</t>
  </si>
  <si>
    <t>X.76701.07</t>
  </si>
  <si>
    <t>Demontáž prvků bleskosvodu (střecha, svislé svody) vč. likvidace</t>
  </si>
  <si>
    <t>-1119103540</t>
  </si>
  <si>
    <t>575</t>
  </si>
  <si>
    <t>X.76701.SCH.01</t>
  </si>
  <si>
    <t>Demontáž ocelového schodiště vč. likvidace</t>
  </si>
  <si>
    <t>809318329</t>
  </si>
  <si>
    <t>"původní m. č. 1.06" 1</t>
  </si>
  <si>
    <t>"v admin. části" 1</t>
  </si>
  <si>
    <t>576</t>
  </si>
  <si>
    <t>767114131</t>
  </si>
  <si>
    <t>Montáž stěn a příček rámových zasklených bez požární odolnosti z hliníkových nebo ocelových profilů do zdiva do 6 m2</t>
  </si>
  <si>
    <t>-1644247266</t>
  </si>
  <si>
    <t>vnitřní prosklené stěny - dle výpisu prvků</t>
  </si>
  <si>
    <t>"S 04, S 05, S 07, S 08, S 09, S 10" 1*(2,0*2,15)+1*(2,0*2,15)+1*(2,0*2,15)+1*(1,1*2,15)+1*(2,0*2,15)+2*(1,75*2,45)</t>
  </si>
  <si>
    <t>577</t>
  </si>
  <si>
    <t>767114132</t>
  </si>
  <si>
    <t>Montáž stěn a příček rámových zasklených bez požární odolnosti z hliníkových nebo ocelových profilů do zdiva přes 6 do 9 m2</t>
  </si>
  <si>
    <t>-758584679</t>
  </si>
  <si>
    <t>"S 02, S 03, S 06" 3*(3,0*2,15)+2*(3,0*2,15)+1*(4,0*2,15)</t>
  </si>
  <si>
    <t>578</t>
  </si>
  <si>
    <t>767114133</t>
  </si>
  <si>
    <t>Montáž stěn a příček rámových zasklených bez požární odolnosti z hliníkových nebo ocelových profilů do zdiva přes 9 do 12 m2</t>
  </si>
  <si>
    <t>51227184</t>
  </si>
  <si>
    <t>"S 01" 1*(4,05*2,6)</t>
  </si>
  <si>
    <t>579</t>
  </si>
  <si>
    <t>767114141</t>
  </si>
  <si>
    <t>Montáž stěn a příček rámových zasklených s požární odolností z hliníkových nebo ocelových profilů do zdiva do 6 m2</t>
  </si>
  <si>
    <t>-1512790985</t>
  </si>
  <si>
    <t>"OV 1" 2*(2,0*2,15)</t>
  </si>
  <si>
    <t>580</t>
  </si>
  <si>
    <t>767114142</t>
  </si>
  <si>
    <t>Montáž stěn a příček rámových zasklených s požární odolností z hliníkových nebo ocelových profilů do zdiva přes 6 do 9 m2</t>
  </si>
  <si>
    <t>-1437180843</t>
  </si>
  <si>
    <t>"OV 2" 1*(3,5*2,15)</t>
  </si>
  <si>
    <t>581</t>
  </si>
  <si>
    <t>XSP.76701_S01</t>
  </si>
  <si>
    <t>prosklená příčka s jednokřídlými dveřmi, stav. otvor 4050x2600 mm, přesná specifikace dle výpisu vnitřních výplní otvorů - S 01</t>
  </si>
  <si>
    <t>-1497131267</t>
  </si>
  <si>
    <t>"dle výpisu výplní vnitřních otvorů - S 01" 1</t>
  </si>
  <si>
    <t>582</t>
  </si>
  <si>
    <t>XSP.76701_S02</t>
  </si>
  <si>
    <t>prosklená příčka s jednokřídlými dveřmi, stav. otvor 3000x2150 mm, přesná specifikace dle výpisu vnitřních výplní otvorů - S 02</t>
  </si>
  <si>
    <t>1247820993</t>
  </si>
  <si>
    <t>"dle výpisu výplní vnitřních otvorů - S 02" 3</t>
  </si>
  <si>
    <t>583</t>
  </si>
  <si>
    <t>XSP.76701_S03</t>
  </si>
  <si>
    <t>prosklená příčka s jednokřídlými dveřmi, stav. otvor 3000x2150 mm, přesná specifikace dle výpisu vnitřních výplní otvorů - S 03</t>
  </si>
  <si>
    <t>177433878</t>
  </si>
  <si>
    <t>"dle výpisu výplní vnitřních otvorů - S 03" 2</t>
  </si>
  <si>
    <t>584</t>
  </si>
  <si>
    <t>XSP.76701_S04</t>
  </si>
  <si>
    <t>prosklená příčka s jednokřídlými dveřmi, stav. otvor 2000x2150 mm, přesná specifikace dle výpisu vnitřních výplní otvorů - S 04</t>
  </si>
  <si>
    <t>409719536</t>
  </si>
  <si>
    <t>"dle výpisu výplní vnitřních otvorů - S 04" 1</t>
  </si>
  <si>
    <t>585</t>
  </si>
  <si>
    <t>XSP.76701_S05</t>
  </si>
  <si>
    <t>prosklená příčka s jednokřídlými dveřmi, stav. otvor 2000x2150 mm, přesná specifikace dle výpisu vnitřních výplní otvorů - S 05</t>
  </si>
  <si>
    <t>-1181684224</t>
  </si>
  <si>
    <t>"dle výpisu výplní vnitřních otvorů - S 05" 1</t>
  </si>
  <si>
    <t>586</t>
  </si>
  <si>
    <t>XSP.76701_S06</t>
  </si>
  <si>
    <t>prosklená příčka s jednokřídlými dveřmi, stav. otvor 4000x2150 mm, přesná specifikace dle výpisu vnitřních výplní otvorů - S 06</t>
  </si>
  <si>
    <t>1349396296</t>
  </si>
  <si>
    <t>"dle výpisu výplní vnitřních otvorů - S 06" 1</t>
  </si>
  <si>
    <t>587</t>
  </si>
  <si>
    <t>XSP.76701_S07</t>
  </si>
  <si>
    <t>prosklená příčka s jednokřídlými dveřmi, stav. otvor 2000x2150 mm, přesná specifikace dle výpisu vnitřních výplní otvorů - S 07</t>
  </si>
  <si>
    <t>1927210777</t>
  </si>
  <si>
    <t>"dle výpisu výplní vnitřních otvorů - S 07" 1</t>
  </si>
  <si>
    <t>588</t>
  </si>
  <si>
    <t>XSP.76701_S08</t>
  </si>
  <si>
    <t>jednokřídlé dveře prosklené, stav. otvor 1100x2150 mm, přesná specifikace dle výpisu vnitřních výplní otvorů - S 08</t>
  </si>
  <si>
    <t>1056169452</t>
  </si>
  <si>
    <t>"dle výpisu výplní vnitřních otvorů - S 08" 1</t>
  </si>
  <si>
    <t>589</t>
  </si>
  <si>
    <t>XSP.76701_S09</t>
  </si>
  <si>
    <t>prosklená příčka s jednokřídlými dveřmi, stav. otvor 2000x2150 mm, přesná specifikace dle výpisu vnitřních výplní otvorů - S 09</t>
  </si>
  <si>
    <t>-1277046015</t>
  </si>
  <si>
    <t>"dle výpisu výplní vnitřních otvorů - S 09" 1</t>
  </si>
  <si>
    <t>590</t>
  </si>
  <si>
    <t>XSP.76701_S10</t>
  </si>
  <si>
    <t>prosklená příčka s jednokřídlými dveřmi, stav. otvor 1750x2450 mm, přesná specifikace dle výpisu vnitřních výplní otvorů - S 10</t>
  </si>
  <si>
    <t>516274310</t>
  </si>
  <si>
    <t>"dle výpisu výplní vnitřních otvorů - S 10" 2</t>
  </si>
  <si>
    <t>591</t>
  </si>
  <si>
    <t>XSP.76701_OV1</t>
  </si>
  <si>
    <t>okno fixní interiérové s PO, třídílné, stav. otvor 2000x2150 mm, přesná specifikace dle výpisu vnitřních výplní otvorů - OV1</t>
  </si>
  <si>
    <t>2047184657</t>
  </si>
  <si>
    <t>"dle výpisu výplní vnitřních otvorů - OV1" 2</t>
  </si>
  <si>
    <t>592</t>
  </si>
  <si>
    <t>XSP.76701_OV2</t>
  </si>
  <si>
    <t>okno fixní interiérové s PO, čtyřdílné, stav. otvor 3500x2150 mm, přesná specifikace dle výpisu vnitřních výplní otvorů - OV2</t>
  </si>
  <si>
    <t>-1901210676</t>
  </si>
  <si>
    <t>"dle výpisu výplní vnitřních otvorů - OV2" 1</t>
  </si>
  <si>
    <t>593</t>
  </si>
  <si>
    <t>767154130</t>
  </si>
  <si>
    <t>Montáž přestavitelných a mobilních příček mobilních zavěsných modul plný, výšky přes 3 do 4 m, tlouštky 100 mm</t>
  </si>
  <si>
    <t>1851679006</t>
  </si>
  <si>
    <t>"mobilní příčky - dle výpisu SN1" 4*(4,925*3,05)</t>
  </si>
  <si>
    <t>594</t>
  </si>
  <si>
    <t>XSP.76701_SN1</t>
  </si>
  <si>
    <t>příčka interiérová plná závěsná mobilní, 37dB, tl. 100 mm, vč. závěsného systému, přesná specifikace dle výpisu prvků - SN1</t>
  </si>
  <si>
    <t>-1480596343</t>
  </si>
  <si>
    <t>595</t>
  </si>
  <si>
    <t>767620314</t>
  </si>
  <si>
    <t>Montáž oken s izolačními skly z hliníkových nebo ocelových profilů na polyuretanovou pěnu s trojskly pevných do celostěnových panelů nebo ocelové konstrukce, plochy přes 2,5 do 6 m2</t>
  </si>
  <si>
    <t>-2116770701</t>
  </si>
  <si>
    <t>"O 09" 2*(3,1*1,5)</t>
  </si>
  <si>
    <t>"O 12" 2*(3,2*1,3)</t>
  </si>
  <si>
    <t>"O 13" 5*(3,5*1,3)</t>
  </si>
  <si>
    <t>596</t>
  </si>
  <si>
    <t>767620324</t>
  </si>
  <si>
    <t>Montáž oken s izolačními skly z hliníkových nebo ocelových profilů na polyuretanovou pěnu s trojskly pevných do zdiva, plochy přes 2,5 do 6 m2</t>
  </si>
  <si>
    <t>1281951575</t>
  </si>
  <si>
    <t>"O 07" 1*(1,95*2,35)</t>
  </si>
  <si>
    <t>597</t>
  </si>
  <si>
    <t>767620325</t>
  </si>
  <si>
    <t>Montáž oken s izolačními skly z hliníkových nebo ocelových profilů na polyuretanovou pěnu s trojskly pevných do zdiva, plochy přes 6 m2</t>
  </si>
  <si>
    <t>-49698768</t>
  </si>
  <si>
    <t>"O 06" 1*(3,8*2,6)</t>
  </si>
  <si>
    <t>"O 08" 1*(3,8*2,35)</t>
  </si>
  <si>
    <t>598</t>
  </si>
  <si>
    <t>767620344</t>
  </si>
  <si>
    <t>Montáž oken s izolačními skly z hliníkových nebo ocelových profilů na polyuretanovou pěnu s trojskly otevíravých do celostěnových panelů nebo ocelové konstrukce, plochy přes 2,5 do 6 m2</t>
  </si>
  <si>
    <t>-1084412320</t>
  </si>
  <si>
    <t>"O 11" 2*(2,0*1,5)</t>
  </si>
  <si>
    <t>599</t>
  </si>
  <si>
    <t>XPS76701_O 06</t>
  </si>
  <si>
    <t>okno Al s fixním zasklením trojsklo, šestidílné, stav. otvor 3800x2600 mm, přesná specifikace dle výpisu vnějších výplní otvorů - O 06</t>
  </si>
  <si>
    <t>-392363719</t>
  </si>
  <si>
    <t>600</t>
  </si>
  <si>
    <t>XPS76701_O 07</t>
  </si>
  <si>
    <t>okno Al s fixním zasklením trojsklo + skl. nadsvětlík, třídílné, stav. otvor 1950x2350 mm, přesná specifikace dle výpisu vnějších výplní otvorů - O 07</t>
  </si>
  <si>
    <t>-334664152</t>
  </si>
  <si>
    <t>601</t>
  </si>
  <si>
    <t>XPS76701_O 08</t>
  </si>
  <si>
    <t>okno Al s fixním zasklením trojsklo, šestidílné, stav. otvor 3800x2350 mm, přesná specifikace dle výpisu vnějších výplní otvorů - O 08</t>
  </si>
  <si>
    <t>556157170</t>
  </si>
  <si>
    <t>602</t>
  </si>
  <si>
    <t>XPS76701_O 09</t>
  </si>
  <si>
    <t>okno Al šestidílné se zasklením trojsklem - 3x fix + 3x O/S, stav. otvor 3100x1500 mm, přesná specifikace dle výpisu vnějších výplní otvorů - O 09</t>
  </si>
  <si>
    <t>1200335851</t>
  </si>
  <si>
    <t>603</t>
  </si>
  <si>
    <t>XPS76701_O 11</t>
  </si>
  <si>
    <t>okno Al dvoukřídlé, O+O/S, trojsklo, stav. otvor 2000x1500 mm, přesná specifikace dle výpisu vnějších výplní otvorů - O 11</t>
  </si>
  <si>
    <t>-333468490</t>
  </si>
  <si>
    <t>604</t>
  </si>
  <si>
    <t>XPS76701_O 12</t>
  </si>
  <si>
    <t>okno Al šestidílné s fixním zasklením trojsklem, stav. otvor 3200x1300 mm, přesná specifikace dle výpisu vnějších výplní otvorů - O 12</t>
  </si>
  <si>
    <t>-135752146</t>
  </si>
  <si>
    <t>605</t>
  </si>
  <si>
    <t>XPS76701_O 13</t>
  </si>
  <si>
    <t>okno Al šestidílné s fixním zasklením trojsklem, stav. otvor 3500x1300 mm, přesná specifikace dle výpisu vnějších výplní otvorů - O 13</t>
  </si>
  <si>
    <t>1693617564</t>
  </si>
  <si>
    <t>606</t>
  </si>
  <si>
    <t>767627310</t>
  </si>
  <si>
    <t>Ostatní práce a doplňky při montáži oken a stěn připojovací spára oken a stěn mezi ostěním a rámem kompletní impregnovaná komprimační páska</t>
  </si>
  <si>
    <t>1318584992</t>
  </si>
  <si>
    <t>venkovní hliníková okna (prosklené stěny) - dle výpisu vnějších výplní otvorů</t>
  </si>
  <si>
    <t>"dveře O 05" 1*(1,95+2*2,6)</t>
  </si>
  <si>
    <t>"O 06" 1*(3,8+2*2,6)</t>
  </si>
  <si>
    <t>"O 07" 1*(1,95+2*2,35)</t>
  </si>
  <si>
    <t>"O 08" 1*(2*3,8+2*2,35)</t>
  </si>
  <si>
    <t>"O 09" 2*(2*3,1+2*1,5)</t>
  </si>
  <si>
    <t>"O 10" 2*(4,0+2*4,03)</t>
  </si>
  <si>
    <t>"O 11" 2*(2*2,0+2*1,5)</t>
  </si>
  <si>
    <t>"O 12" 2*(2*3,2+2*1,3)</t>
  </si>
  <si>
    <t>"O 13" 5*(2*3,5+2*1,3)</t>
  </si>
  <si>
    <t>"VR 2" 2*(2,0+2*2,65+2*1,3)</t>
  </si>
  <si>
    <t>177,42*2 'Přepočtené koeficientem množství</t>
  </si>
  <si>
    <t>607</t>
  </si>
  <si>
    <t>767640221</t>
  </si>
  <si>
    <t>Montáž dveří ocelových nebo hliníkových vchodových dvoukřídlové bez nadsvětlíku</t>
  </si>
  <si>
    <t>2053105206</t>
  </si>
  <si>
    <t>"VR 2" 1</t>
  </si>
  <si>
    <t>608</t>
  </si>
  <si>
    <t>767640222</t>
  </si>
  <si>
    <t>Montáž dveří ocelových nebo hliníkových vchodových dvoukřídlové s nadsvětlíkem</t>
  </si>
  <si>
    <t>1179744914</t>
  </si>
  <si>
    <t>"O 05" 1</t>
  </si>
  <si>
    <t>609</t>
  </si>
  <si>
    <t>767640224</t>
  </si>
  <si>
    <t>Montáž dveří ocelových nebo hliníkových vchodových dvoukřídlové s pevným bočním dílem a nadsvětlíkem</t>
  </si>
  <si>
    <t>-1057987678</t>
  </si>
  <si>
    <t>"O 10" 1</t>
  </si>
  <si>
    <t>610</t>
  </si>
  <si>
    <t>XPS76701_O 05</t>
  </si>
  <si>
    <t>dveře vchodové dvoukř. Al s fixním nadsvětlíkem, stav. otvor 1950x2600 mm, přesná specifikace dle výpisu vnějších výplní otvorů - O 05</t>
  </si>
  <si>
    <t>683737039</t>
  </si>
  <si>
    <t>611</t>
  </si>
  <si>
    <t>XPS76701_O 10</t>
  </si>
  <si>
    <t>dveře vchodové dvoukř. Al s fixním nadsvětlíkem a fix. bočními díly (proskl. fasáda), stav. otvor 4000x4030 mm, přesná specifikace dle výpisu vnějších výplní otvorů - O 10</t>
  </si>
  <si>
    <t>-558259477</t>
  </si>
  <si>
    <t>612</t>
  </si>
  <si>
    <t>XPS76701_VR 2</t>
  </si>
  <si>
    <t>vrata dvoukř. plná (XPS panel), Al , stav. otvor 2000x2650 mm, přesná specifikace dle výpisu vnějších výplní otvorů - VR 2</t>
  </si>
  <si>
    <t>1413338992</t>
  </si>
  <si>
    <t>613</t>
  </si>
  <si>
    <t>767651112</t>
  </si>
  <si>
    <t>Montáž vrat garážových nebo průmyslových sekčních zajížděcích pod strop, plochy přes 6 do 9 m2</t>
  </si>
  <si>
    <t>665064175</t>
  </si>
  <si>
    <t>"VR 3" 2</t>
  </si>
  <si>
    <t>"VR 4" 2</t>
  </si>
  <si>
    <t>614</t>
  </si>
  <si>
    <t>767651113</t>
  </si>
  <si>
    <t>Montáž vrat garážových nebo průmyslových sekčních zajížděcích pod strop, plochy přes 9 do 13 m2</t>
  </si>
  <si>
    <t>-1712948735</t>
  </si>
  <si>
    <t>"VR 1" 2</t>
  </si>
  <si>
    <t>"VR 5" 5</t>
  </si>
  <si>
    <t>615</t>
  </si>
  <si>
    <t>XSP76701_VR 1</t>
  </si>
  <si>
    <t>vrata sekční kazetová, zateplená PUR tl 42 mm, prosvětlení dvojitý polykarbonát, otvor 3200x3100 mm, přesná specifikace dle výpisu vnějších výplní otvorů - VR 1</t>
  </si>
  <si>
    <t>-1399526137</t>
  </si>
  <si>
    <t>616</t>
  </si>
  <si>
    <t>XSP76701_VR 3</t>
  </si>
  <si>
    <t>vrata sekční kazetová, zateplená PUR tl 42 mm, prosvětlení dvojitý polykarbonát, otvor 3100x2650 mm, přesná specifikace dle výpisu vnějších výplní otvorů - VR 3</t>
  </si>
  <si>
    <t>106446725</t>
  </si>
  <si>
    <t>617</t>
  </si>
  <si>
    <t>XSP76701_VR 4</t>
  </si>
  <si>
    <t>vrata sekční kazetová, zateplená PUR tl 42 mm, prosvětlení dvojitý polykarbonát, otvor 3100x2650 mm, přesná specifikace dle výpisu vnějších výplní otvorů - VR 4</t>
  </si>
  <si>
    <t>-156479365</t>
  </si>
  <si>
    <t>618</t>
  </si>
  <si>
    <t>XSP76701_VR 5</t>
  </si>
  <si>
    <t>vrata sekční kazetová, zateplená PUR tl 42 mm, prosvětlení dvojitý polykarbonát, otvor 3500x3100 mm, přesná specifikace dle výpisu vnějších výplní otvorů - VR 5</t>
  </si>
  <si>
    <t>-449707434</t>
  </si>
  <si>
    <t>619</t>
  </si>
  <si>
    <t>767316.SV01</t>
  </si>
  <si>
    <t>Montáž střešního pásového světlíku přes 4 m2, dle výpisu - SV01</t>
  </si>
  <si>
    <t>1156953146</t>
  </si>
  <si>
    <t>"SV 01 - vč. montáže podsady" 7</t>
  </si>
  <si>
    <t>"SV 04 - vč. montáže podsady" 1</t>
  </si>
  <si>
    <t>620</t>
  </si>
  <si>
    <t>767316311</t>
  </si>
  <si>
    <t>Montáž světlíků bodových přes 1 do 1,5 m2</t>
  </si>
  <si>
    <t>-2073941898</t>
  </si>
  <si>
    <t>"SV 03 - vč. montáže podsady" 2</t>
  </si>
  <si>
    <t>621</t>
  </si>
  <si>
    <t>767316314</t>
  </si>
  <si>
    <t>Montáž světlíků bodových přes 2,5 do 3 m2</t>
  </si>
  <si>
    <t>254153557</t>
  </si>
  <si>
    <t>"SV 02 - vč. montáže podsady" 11</t>
  </si>
  <si>
    <t>622</t>
  </si>
  <si>
    <t>XSP76701_SV01</t>
  </si>
  <si>
    <t>světlík střešní, manžeta v. 300 mm 4300x1900 mm, přesná specifikace dle výpisu vnějších výplní otvorů - SV01</t>
  </si>
  <si>
    <t>83955608</t>
  </si>
  <si>
    <t>623</t>
  </si>
  <si>
    <t>XSP76701_SV02</t>
  </si>
  <si>
    <t>světlík střešní, manžeta v. 300 mm 1600x1600 mm, přesná specifikace dle výpisu vnějších výplní otvorů - SV02</t>
  </si>
  <si>
    <t>813667216</t>
  </si>
  <si>
    <t>624</t>
  </si>
  <si>
    <t>XSP76701_SV03</t>
  </si>
  <si>
    <t>světlík střešní, manžeta v. 300 mm 1200x1200 mm, přesná specifikace dle výpisu vnějších výplní otvorů - SV03</t>
  </si>
  <si>
    <t>-1840658741</t>
  </si>
  <si>
    <t>625</t>
  </si>
  <si>
    <t>XSP76701_SV04</t>
  </si>
  <si>
    <t>světlík střešní, manžeta v. 300 mm 4100x1700 mm, přesná specifikace dle výpisu vnějších výplní otvorů - SV04</t>
  </si>
  <si>
    <t>460382663</t>
  </si>
  <si>
    <t>626</t>
  </si>
  <si>
    <t>767995.P18</t>
  </si>
  <si>
    <t>Výroba atypických zámečnických konstrukcí hmotnosti přes 50 do 100 kg</t>
  </si>
  <si>
    <t>-986679717</t>
  </si>
  <si>
    <t>P18 - příložky k průvlakům (výroba prvků - 4 ks L 160/100/12 mm)</t>
  </si>
  <si>
    <t>"2. np" 2*(2*(2,5*0,26*94,2))</t>
  </si>
  <si>
    <t>627</t>
  </si>
  <si>
    <t>767995115</t>
  </si>
  <si>
    <t>Montáž atypických zámečnických konstrukcí hmotnosti přes 50 do 100 kg</t>
  </si>
  <si>
    <t>-2070056166</t>
  </si>
  <si>
    <t>P18 - příložky k průvlakům</t>
  </si>
  <si>
    <t>628</t>
  </si>
  <si>
    <t>13611232</t>
  </si>
  <si>
    <t>plech ocelový hladký jakost S235JR tl 12mm tabule</t>
  </si>
  <si>
    <t>-1749110339</t>
  </si>
  <si>
    <t>Poznámka k položce:_x000d_
Hmotnost 94,2 kg/m2</t>
  </si>
  <si>
    <t>"2. np" 2*(2*(2,5*0,26*1,08*94,2))</t>
  </si>
  <si>
    <t>264,514*0,001 'Přepočtené koeficientem množství</t>
  </si>
  <si>
    <t>629</t>
  </si>
  <si>
    <t>767996801</t>
  </si>
  <si>
    <t>Demontáž ostatních zámečnických konstrukcí rozebráním o hmotnosti jednotlivých dílů do 50 kg</t>
  </si>
  <si>
    <t>124123670</t>
  </si>
  <si>
    <t>původní paždíky - U 162/55/4 mm</t>
  </si>
  <si>
    <t>(4*2,2)*8,7</t>
  </si>
  <si>
    <t>(8*3,0)*8,7</t>
  </si>
  <si>
    <t>630</t>
  </si>
  <si>
    <t>767996802</t>
  </si>
  <si>
    <t>Demontáž ostatních zámečnických konstrukcí rozebráním o hmotnosti jednotlivých dílů přes 50 do 100 kg</t>
  </si>
  <si>
    <t>-1758272898</t>
  </si>
  <si>
    <t>(16*6,0)*8,7</t>
  </si>
  <si>
    <t>(12*6,0)*8,7</t>
  </si>
  <si>
    <t>(20*6,0)*8,7</t>
  </si>
  <si>
    <t>140/140/5 mm - kolem vrat</t>
  </si>
  <si>
    <t>(8*4,25)*20,087</t>
  </si>
  <si>
    <t>631</t>
  </si>
  <si>
    <t>767391112</t>
  </si>
  <si>
    <t>Montáž krytiny z tvarovaných plechů trapézových nebo vlnitých, uchycených šroubováním</t>
  </si>
  <si>
    <t>663041297</t>
  </si>
  <si>
    <t>632</t>
  </si>
  <si>
    <t>15484342</t>
  </si>
  <si>
    <t>plech trapézový 60/235 PES 25µm tl 1,00mm</t>
  </si>
  <si>
    <t>-1152692134</t>
  </si>
  <si>
    <t>1163,724*1,133 'Přepočtené koeficientem množství</t>
  </si>
  <si>
    <t>633</t>
  </si>
  <si>
    <t>767391235</t>
  </si>
  <si>
    <t>Montáž krytiny z tvarovaných plechů vložení těsnícího nebo větracího prvku</t>
  </si>
  <si>
    <t>-923666511</t>
  </si>
  <si>
    <t>4*49,1</t>
  </si>
  <si>
    <t>634</t>
  </si>
  <si>
    <t>15486061</t>
  </si>
  <si>
    <t>těsnění spodní/horní trapézového plechu profilu v 60mm</t>
  </si>
  <si>
    <t>868101628</t>
  </si>
  <si>
    <t>196,4*1,05 'Přepočtené koeficientem množství</t>
  </si>
  <si>
    <t>635</t>
  </si>
  <si>
    <t>X.76701.OK.00</t>
  </si>
  <si>
    <t>Kompletní D+M OK k dobetonávkám otvorů v původních stropech</t>
  </si>
  <si>
    <t>116048442</t>
  </si>
  <si>
    <t>"dle PD - stropy stávající" 100,1+228,2</t>
  </si>
  <si>
    <t>636</t>
  </si>
  <si>
    <t>X.76701.OKF.01</t>
  </si>
  <si>
    <t>Výroba a montáž OK pro opláštění fasády vč. nátěrů</t>
  </si>
  <si>
    <t>2001559864</t>
  </si>
  <si>
    <t>UPE160</t>
  </si>
  <si>
    <t>"Z pohled" 791,6+31,5+33,0+280,7+53,4+105,4+111,6+61,9</t>
  </si>
  <si>
    <t>"V pohled" 791,6+363,8</t>
  </si>
  <si>
    <t>"J pohled" 494,7+323,4+154,4+36,4+102,0+43,6</t>
  </si>
  <si>
    <t>UPE80</t>
  </si>
  <si>
    <t>"Z pohled" 47,4</t>
  </si>
  <si>
    <t>"V pohled" 34,8</t>
  </si>
  <si>
    <t>"J pohled" 14,0</t>
  </si>
  <si>
    <t>jäkl 160/90/6 mm</t>
  </si>
  <si>
    <t>"Z pohled" 7,9+20,5+187,6+33,2+76,9+974,0+392,5+361,3+42,2</t>
  </si>
  <si>
    <t>"V pohled" 1217,5+122,9+1107,8+225,8</t>
  </si>
  <si>
    <t>"J pohled" 122,9+487,0+133,8++405,2+95,8</t>
  </si>
  <si>
    <t>"10% na drobné prvky, spojovací materiál, sváry ap." 9890*0,1</t>
  </si>
  <si>
    <t>637</t>
  </si>
  <si>
    <t>13010934</t>
  </si>
  <si>
    <t>ocel profilová jakost S235JR (11 375) průřez UPE 160</t>
  </si>
  <si>
    <t>-2087828033</t>
  </si>
  <si>
    <t>Poznámka k položce:_x000d_
Hmotnost: 17,40 kg/m</t>
  </si>
  <si>
    <t>hmotnosti dle tab. na výkresech - kce fasád</t>
  </si>
  <si>
    <t>"Z pohled" (791,6+31,5+33,0+280,7+53,4+105,4+111,6+61,9)*0,001</t>
  </si>
  <si>
    <t>"V pohled" (791,6+363,8)*0,001</t>
  </si>
  <si>
    <t>"J pohled" (494,7+323,4+154,4+36,4+102,0+43,6)*0,001</t>
  </si>
  <si>
    <t>3,779*1,1 'Přepočtené koeficientem množství</t>
  </si>
  <si>
    <t>638</t>
  </si>
  <si>
    <t>13011026</t>
  </si>
  <si>
    <t>ocel profilová jakost S235JR (11 375) průřez UPE 80</t>
  </si>
  <si>
    <t>791096306</t>
  </si>
  <si>
    <t>Poznámka k položce:_x000d_
Hmotnost: 7,90 kg/m</t>
  </si>
  <si>
    <t>"Z pohled" 47,4*0,001</t>
  </si>
  <si>
    <t>"V pohled" 34,8*0,001</t>
  </si>
  <si>
    <t>"J pohled" 14,0*0,001</t>
  </si>
  <si>
    <t>0,096*1,1 'Přepočtené koeficientem množství</t>
  </si>
  <si>
    <t>639</t>
  </si>
  <si>
    <t>145.160/90/6</t>
  </si>
  <si>
    <t>profil ocelový svařovaný jakost S355 průřez obdelníkový 160x90x6 mm</t>
  </si>
  <si>
    <t>1369490280</t>
  </si>
  <si>
    <t>Poznámka k položce:_x000d_
Hmotnost: 21,04 kg/m</t>
  </si>
  <si>
    <t>"Z pohled" (7,9+20,5+187,6+33,2+76,9+974,0+392,5+361,3+42,2)*0,001</t>
  </si>
  <si>
    <t>"V pohled" (1217,5+122,9+1107,8+225,8)*0,001</t>
  </si>
  <si>
    <t>"J pohled" (122,9+487,0+133,8++405,2+95,8)*0,001</t>
  </si>
  <si>
    <t>6,015*1,08 'Přepočtené koeficientem množství</t>
  </si>
  <si>
    <t>640</t>
  </si>
  <si>
    <t>XSP.76701.Z00</t>
  </si>
  <si>
    <t>kotvy, úhelníky, drobné prvky</t>
  </si>
  <si>
    <t>767105235</t>
  </si>
  <si>
    <t>10% na drobné prvky, spojovací materiál, sváry ap.</t>
  </si>
  <si>
    <t>(9,89*1000)*0,1</t>
  </si>
  <si>
    <t>641</t>
  </si>
  <si>
    <t>X.76701.ZP01</t>
  </si>
  <si>
    <t>Zámečnické práce na stavbě (ocelové překlady, prvky ve stropech ap.)</t>
  </si>
  <si>
    <t>hod</t>
  </si>
  <si>
    <t>1732536629</t>
  </si>
  <si>
    <t>zámeč. práce na stavbě</t>
  </si>
  <si>
    <t>"překlad P01" 1*1,5</t>
  </si>
  <si>
    <t>"překlad P02" 3*1</t>
  </si>
  <si>
    <t>"překlad P03" 5*1</t>
  </si>
  <si>
    <t>"překlad P04" 3*1</t>
  </si>
  <si>
    <t>"překlad P12" 1*1</t>
  </si>
  <si>
    <t>"překlad P19" 2*1</t>
  </si>
  <si>
    <t>"překlad PR18" 1*1</t>
  </si>
  <si>
    <t>"průvlak PR07" 1*2,5</t>
  </si>
  <si>
    <t>"průvlak PR08" 1*2</t>
  </si>
  <si>
    <t>"průvlak PR09" 1*1</t>
  </si>
  <si>
    <t>"průvlak PR10" 1*2,5</t>
  </si>
  <si>
    <t>"PR19 - pro mobilní příčky" 4*1</t>
  </si>
  <si>
    <t>"překlad P02" 2*1</t>
  </si>
  <si>
    <t>"překlad P03" 3*1</t>
  </si>
  <si>
    <t>"překlad P11" 1*1,5</t>
  </si>
  <si>
    <t>"průvlak PR14" 1*2,5</t>
  </si>
  <si>
    <t>"průvlak PR17" 1*2,5</t>
  </si>
  <si>
    <t>"prvek Z2 - podpůrná kce" 6</t>
  </si>
  <si>
    <t>642</t>
  </si>
  <si>
    <t>565939272</t>
  </si>
  <si>
    <t>zámeč. práce na stavbě - ocel. prvky ve stropech - 5% z hmotnosti prvků na drobný materiál, sváry ap.</t>
  </si>
  <si>
    <t>"překlad PR18" 2*((2*2,2)*17,9*0,001)</t>
  </si>
  <si>
    <t>"průvlak PR07" 2*((6,2*41,9)*0,001)</t>
  </si>
  <si>
    <t>"průvlak PR08" 2*(4,12*36,2*0,001)</t>
  </si>
  <si>
    <t>"průvlak PR09" 2*((2,3*26,3)*0,001)</t>
  </si>
  <si>
    <t>"průvlak PR10" 2*((6,25*31,1)*0,001)</t>
  </si>
  <si>
    <t>"průvlak PR11" 2*((4,5*21,9)*0,001)</t>
  </si>
  <si>
    <t>"PR14 - 2x U 200" 2*((7,35*25,3)*0,001)</t>
  </si>
  <si>
    <t>dle výpisu prvků - podpůrná kce - Z2</t>
  </si>
  <si>
    <t>"L120/120/12 mm" (2*2,08)*21,8*0,001</t>
  </si>
  <si>
    <t>"podkl. plechy" (6*(0,12*0,12))*78,5*0,001</t>
  </si>
  <si>
    <t>"jakl 80/80/6" (6*0,42)*12,81*0,001</t>
  </si>
  <si>
    <t>4,6*1000*0,05</t>
  </si>
  <si>
    <t>643</t>
  </si>
  <si>
    <t>X.76701_R1-R5</t>
  </si>
  <si>
    <t>Ocelové zajišťovací rámy R1, R2, R3, R4, R5 - kompletní D+M vč. materiálů, kotevních a spoj. prvků, nátěrů... (viz. statika)</t>
  </si>
  <si>
    <t>-1053811668</t>
  </si>
  <si>
    <t>dle výkresů statiky "Ocelové zajišťovací rámy"</t>
  </si>
  <si>
    <t>"R1, R2" 2335,0</t>
  </si>
  <si>
    <t>"R3, R4" 2391,0</t>
  </si>
  <si>
    <t>"R5" 1241,0</t>
  </si>
  <si>
    <t>644</t>
  </si>
  <si>
    <t>X.76701_Z1b</t>
  </si>
  <si>
    <t>Podpůrná OK pro stahovací schody a pódium u vstupu do podstřešního prostoru - kompletní D+M vč. materiálů, kotevních a spoj. prvků, nátěrů - dle výpisu Z1b</t>
  </si>
  <si>
    <t>-1254265105</t>
  </si>
  <si>
    <t>dle výpisu prvků - Z1b</t>
  </si>
  <si>
    <t>"hmotnost dle PD" 116,0+76,0+59,0+12,0+3,0+9,0+3,0+6,0+18,0+(2,0*31,4)+17,0</t>
  </si>
  <si>
    <t>"+15% na prořez, kotevní a spojovací materiál, sváry ap." 381,8*0,15</t>
  </si>
  <si>
    <t>645</t>
  </si>
  <si>
    <t>X.76701_Z1c</t>
  </si>
  <si>
    <t>Půdní dveře s PO, rozměr 70x100 cm, kompletní D+ osazení - dle výpisu Z1c</t>
  </si>
  <si>
    <t>-695706159</t>
  </si>
  <si>
    <t>"dle výpisu prvků - Z1c" 1</t>
  </si>
  <si>
    <t>646</t>
  </si>
  <si>
    <t>X.76701_Z2</t>
  </si>
  <si>
    <t>Výroba prvku - podpůrná kce - Z2</t>
  </si>
  <si>
    <t>2078441398</t>
  </si>
  <si>
    <t>dle výpisu prvků - Z2</t>
  </si>
  <si>
    <t>"L120/120/12 mm" (2*2,08)*21,8</t>
  </si>
  <si>
    <t>"podkl. plechy" (6*(0,12*0,12))*78,5</t>
  </si>
  <si>
    <t>"jakl 80/80/6" (6*0,42)*12,81</t>
  </si>
  <si>
    <t>647</t>
  </si>
  <si>
    <t>13011070</t>
  </si>
  <si>
    <t>úhelník ocelový rovnostranný jakost S235JR (11 375) 120x120x12mm</t>
  </si>
  <si>
    <t>-1534772808</t>
  </si>
  <si>
    <t>Poznámka k položce:_x000d_
Hmotnost: 21,60 kg/m</t>
  </si>
  <si>
    <t>"dle výpisu prvků - Z2" (2*2,08)*21,8*1,1*0,001</t>
  </si>
  <si>
    <t>648</t>
  </si>
  <si>
    <t>13611228</t>
  </si>
  <si>
    <t>plech ocelový hladký jakost S235JR tl 10mm tabule</t>
  </si>
  <si>
    <t>207272106</t>
  </si>
  <si>
    <t>Poznámka k položce:_x000d_
Hmotnost 78,5 kg/m2</t>
  </si>
  <si>
    <t>"dle výpisu prvků - Z2" (6*(0,12*0,12))*78,5*1,1*0,001</t>
  </si>
  <si>
    <t>649</t>
  </si>
  <si>
    <t>14550319</t>
  </si>
  <si>
    <t>profil ocelový svařovaný jakost S235 průřez čtvercový 80x80x6mm</t>
  </si>
  <si>
    <t>838222664</t>
  </si>
  <si>
    <t>Poznámka k položce:_x000d_
Hmotnost: 12,81 kg/m</t>
  </si>
  <si>
    <t>"dle výpisu prvků - Z2" (6*0,42)*12,81*1,1*0,001</t>
  </si>
  <si>
    <t>650</t>
  </si>
  <si>
    <t>767646411</t>
  </si>
  <si>
    <t>Montáž revizních dveří a dvířek hliníkových, ocelových nebo plastových s rámem jednokřídlových, plochy do 0,5 m2</t>
  </si>
  <si>
    <t>1959953652</t>
  </si>
  <si>
    <t>dle tab. zámečnických prvků - Z3</t>
  </si>
  <si>
    <t>"RO6 - 400x400 mm s PO" 5</t>
  </si>
  <si>
    <t>"RO7 - 150x150 mm" 35</t>
  </si>
  <si>
    <t>"R10 - 300x300 mm" 7</t>
  </si>
  <si>
    <t>"R11 - 200x200 mm" 3</t>
  </si>
  <si>
    <t>651</t>
  </si>
  <si>
    <t>562.40/40_PO</t>
  </si>
  <si>
    <t>dvířka revizní do zdiva 400x400 mm s PO, specifikace dle výpisu Z3_R06</t>
  </si>
  <si>
    <t>208352350</t>
  </si>
  <si>
    <t>"R06" 5</t>
  </si>
  <si>
    <t>652</t>
  </si>
  <si>
    <t>562.15/15</t>
  </si>
  <si>
    <t>dvířka revizní do zdiva 150x150 mm, specifikace dle výpisu Z3_R07</t>
  </si>
  <si>
    <t>-1947106532</t>
  </si>
  <si>
    <t>"R07" 35</t>
  </si>
  <si>
    <t>653</t>
  </si>
  <si>
    <t>562.30/30</t>
  </si>
  <si>
    <t>dvířka revizní do zdiva 300x300 mm, specifikace dle výpisu Z3_R10</t>
  </si>
  <si>
    <t>1107340785</t>
  </si>
  <si>
    <t>"R10" 7</t>
  </si>
  <si>
    <t>654</t>
  </si>
  <si>
    <t>562.20/20_PO</t>
  </si>
  <si>
    <t>dvířka revizní do zdiva 200x200 mm s PO, specifikace dle výpisu Z3_R11</t>
  </si>
  <si>
    <t>64440467</t>
  </si>
  <si>
    <t>"R11" 3</t>
  </si>
  <si>
    <t>655</t>
  </si>
  <si>
    <t>X.76701.Z04</t>
  </si>
  <si>
    <t>Ochranné profily na rohy 40/40 mm dl. 2,0 m, kompletní D+M (nalepení), přesná specifikace dle výpisu Z4</t>
  </si>
  <si>
    <t>-867852548</t>
  </si>
  <si>
    <t>"dle výpisu prvků Z4" 170</t>
  </si>
  <si>
    <t>656</t>
  </si>
  <si>
    <t>X.76701.Z05</t>
  </si>
  <si>
    <t>Zábradlí ocelové schodišťové, Zn + nátěr, kompletní D+M - přesná specifikace dle výpisu prvků Z5</t>
  </si>
  <si>
    <t>-1070449286</t>
  </si>
  <si>
    <t>"dle výpisu prvků Z5" 629,5</t>
  </si>
  <si>
    <t>657</t>
  </si>
  <si>
    <t>X.76701.Z05z</t>
  </si>
  <si>
    <t>Bukové madlo na ocel. zábradlí lakované, kompletní D+M, přesná specifikace dle výpisu Z5, Z6</t>
  </si>
  <si>
    <t>935820515</t>
  </si>
  <si>
    <t>"dle výpisu prvků Z5" 5,7+4,8+5,0+3,8</t>
  </si>
  <si>
    <t>"dle výpisu prvků Z6" 10,3</t>
  </si>
  <si>
    <t>658</t>
  </si>
  <si>
    <t>X.76701.Z05s</t>
  </si>
  <si>
    <t>Bukové madlo na stěnu lakované, kotevní prvky žárově pozinkované, kompletní D+M, přesná specifikace dle výpisu Z5</t>
  </si>
  <si>
    <t>-392499836</t>
  </si>
  <si>
    <t>"dle výpisu prvků Z5" 6,1</t>
  </si>
  <si>
    <t>659</t>
  </si>
  <si>
    <t>X.76701.Z06</t>
  </si>
  <si>
    <t>Zábradlí ocelové schodišťové, Zn + nátěr, kompletní D+M - přesná specifikace dle výpisu prvků Z6</t>
  </si>
  <si>
    <t>-1586281364</t>
  </si>
  <si>
    <t>"dle výpisu prvků Z6" 379,1</t>
  </si>
  <si>
    <t>660</t>
  </si>
  <si>
    <t>X.76701.Z09</t>
  </si>
  <si>
    <t>Žebřík do instal. šachty, Pz, dl. 1,96 m, kompletní D+M, přesná specifikace dle výpisu Z9</t>
  </si>
  <si>
    <t>-368683645</t>
  </si>
  <si>
    <t>"dle výpisu prvků Z9" 3</t>
  </si>
  <si>
    <t>661</t>
  </si>
  <si>
    <t>X.76701.Z10</t>
  </si>
  <si>
    <t>Žebřík do instal. šachty, Pz, dl. 1,12 m, kompletní D+M, přesná specifikace dle výpisu Z10</t>
  </si>
  <si>
    <t>732441966</t>
  </si>
  <si>
    <t>"dle výpisu prvků Z10" 2</t>
  </si>
  <si>
    <t>662</t>
  </si>
  <si>
    <t>X.76701.Z11</t>
  </si>
  <si>
    <t>Bezpečnostní záchytný systém - kompletní D+M, přesná specifikace dle výpisu Z11</t>
  </si>
  <si>
    <t>1899885660</t>
  </si>
  <si>
    <t>663</t>
  </si>
  <si>
    <t>X.76701.Z12</t>
  </si>
  <si>
    <t>Žebřík na střechu s ochranným košem a uzavírací mříží, Pz + barva, celková dl. 7,7 m, kompletní D+M, přesná specifikace dle výpisu Z12</t>
  </si>
  <si>
    <t>-1629410690</t>
  </si>
  <si>
    <t>"dle výpisu prvků Z12" 1</t>
  </si>
  <si>
    <t>664</t>
  </si>
  <si>
    <t>X.76701.Z17</t>
  </si>
  <si>
    <t>Skleněné zábradlí 1900 x 200 mm v nosném profilu, kompletní D+M, přesná specifikace dle výpisu Z17</t>
  </si>
  <si>
    <t>997291005</t>
  </si>
  <si>
    <t>"dle výpisu prvků Z17 (O11, m. č. 201)" 1</t>
  </si>
  <si>
    <t>665</t>
  </si>
  <si>
    <t>X.76701.Z18</t>
  </si>
  <si>
    <t>Bukové madlo lakované, kotevní prvky žárově pozinkované, kompletní D+M, přesná specifikace dle výpisu Z18</t>
  </si>
  <si>
    <t>-65260217</t>
  </si>
  <si>
    <t>"dle výpisu prvků Z 18" 14,5</t>
  </si>
  <si>
    <t>666</t>
  </si>
  <si>
    <t>X.76701.Z20</t>
  </si>
  <si>
    <t>Výroba atyp. kovových prvků - prahy do vrat (L100/100/8 mm + pracny, přesná specifikace dle výpisu Z20</t>
  </si>
  <si>
    <t>1368618775</t>
  </si>
  <si>
    <t>osazení v odd. č. 63</t>
  </si>
  <si>
    <t>dle výpisu prvků Z 20</t>
  </si>
  <si>
    <t>"L 100/100/8 mm" ((5*3,5)+(2*3,2)+(4*3,1)+(1*2,0))*12,2</t>
  </si>
  <si>
    <t>"pracny - 60/5 mm dl 300 mm" (7+6+6+4)*0,3*2,36</t>
  </si>
  <si>
    <t>667</t>
  </si>
  <si>
    <t>X.76701.Z21</t>
  </si>
  <si>
    <t>Lemování okapové hrany, ocel. plech tl. 2 mm, žárově pozinkováno, kompletní D+M, přesná specifikace dle výpisu Z21</t>
  </si>
  <si>
    <t>1086121823</t>
  </si>
  <si>
    <t>"dle výpisu prvků Z 21" 2006,0</t>
  </si>
  <si>
    <t>668</t>
  </si>
  <si>
    <t>X.76701.Z22</t>
  </si>
  <si>
    <t>Lemování štítové hrany, ocel. plech tl. 2 mm, žárově pozinkováno, kompletní D+M, přesná specifikace dle výpisu Z22</t>
  </si>
  <si>
    <t>615679126</t>
  </si>
  <si>
    <t>"dle výpisu prvků Z 22" 1280,0</t>
  </si>
  <si>
    <t>669</t>
  </si>
  <si>
    <t>13010440</t>
  </si>
  <si>
    <t>úhelník ocelový rovnostranný jakost S235JR (11 375) 100x100x8mm</t>
  </si>
  <si>
    <t>967056473</t>
  </si>
  <si>
    <t>Poznámka k položce:_x000d_
Hmotnost: 12,18 kg/m</t>
  </si>
  <si>
    <t>"L 100/100/8 mm" ((5*3,5)+(2*3,2)+(4*3,1)+(1*2,0))*12,2*1,1*0,001</t>
  </si>
  <si>
    <t>670</t>
  </si>
  <si>
    <t>13010240</t>
  </si>
  <si>
    <t>tyč ocelová plochá jakost S235JR (11 375) 60x5mm</t>
  </si>
  <si>
    <t>1726703691</t>
  </si>
  <si>
    <t>Poznámka k položce:_x000d_
Hmotnost: 2,36 kg/m</t>
  </si>
  <si>
    <t>"pracny - 60/5 mm dl 300 mm" (7+6+6+4)*0,3*2,36*1,1*0,001</t>
  </si>
  <si>
    <t>671</t>
  </si>
  <si>
    <t>X.76701.Z23</t>
  </si>
  <si>
    <t>Schodišťová plošina pro bezbariérový přístup (přímé schodiště) - kompletní D+M, přesná specifikace dle výpisu - Z23</t>
  </si>
  <si>
    <t>619004653</t>
  </si>
  <si>
    <t>672</t>
  </si>
  <si>
    <t>X.76701.Z25</t>
  </si>
  <si>
    <t>Informační systém v objektu, kompletní D+M, přesná specifikace dle výpisu Z25</t>
  </si>
  <si>
    <t>soubor</t>
  </si>
  <si>
    <t>-786062497</t>
  </si>
  <si>
    <t>"dle výpisu prvků Z 25a, Z25b, Z25c - 100+50+5 ks" 1</t>
  </si>
  <si>
    <t>673</t>
  </si>
  <si>
    <t>X.76701.Z26</t>
  </si>
  <si>
    <t>Madla na SZ pro invalidy, kompletní D+M, přesná specifikace dle výpisu Z26</t>
  </si>
  <si>
    <t>139165247</t>
  </si>
  <si>
    <t>"soubor madel - dle výpisu prvků Z 26" 2</t>
  </si>
  <si>
    <t>674</t>
  </si>
  <si>
    <t>X.76701.Z27</t>
  </si>
  <si>
    <t>Háčky v místnostech SZ, kompletní D+M, přesná specifikace dle výpisu Z27</t>
  </si>
  <si>
    <t>375672759</t>
  </si>
  <si>
    <t>"dle výpisu prvků Z 27" 22</t>
  </si>
  <si>
    <t>675</t>
  </si>
  <si>
    <t>X.76701_NS01</t>
  </si>
  <si>
    <t>Podpůrná OK pod střešní světlíky - kompletní D+M vč. materiálů, kotevních a spoj. prvků, nátěrů</t>
  </si>
  <si>
    <t>-886489926</t>
  </si>
  <si>
    <t>"hmotnost dle tab na výkresu nosných prvků střechy (UPE 100, L 100/50/8 mm, plochá ocel 70/5 mm)" 3084,25</t>
  </si>
  <si>
    <t>"+15% na prořez, kotevní a spojovací materiál, sváry ap." 3084,25*0,15</t>
  </si>
  <si>
    <t>676</t>
  </si>
  <si>
    <t>767531121</t>
  </si>
  <si>
    <t>Montáž vstupních čisticích zón z rohoží osazení rámu mosazného nebo hliníkového zapuštěného z L profilů</t>
  </si>
  <si>
    <t>-860257096</t>
  </si>
  <si>
    <t>"čistící zóna vnitřní - dle výpisu Z13, Z14" 5,9+6,0</t>
  </si>
  <si>
    <t>"čistící zóna venkovní - dle výpisu Z15, Z16" 5,78+5,0</t>
  </si>
  <si>
    <t>677</t>
  </si>
  <si>
    <t>69752160</t>
  </si>
  <si>
    <t>rám pro zapuštění profil L-30/30 25/25 20/30 15/30-Al</t>
  </si>
  <si>
    <t>119007075</t>
  </si>
  <si>
    <t>22,68*1,1 'Přepočtené koeficientem množství</t>
  </si>
  <si>
    <t>678</t>
  </si>
  <si>
    <t>767531214</t>
  </si>
  <si>
    <t>Montáž vstupních čisticích zón z rohoží kovových nebo plastových plochy přes 1,5 do 2 m2</t>
  </si>
  <si>
    <t>-339693362</t>
  </si>
  <si>
    <t>"čistící zóna vnitřní - dle výpisu Z13, Z14" 1,95+2,0</t>
  </si>
  <si>
    <t>"čistící zóna venkovní - dle výpisu Z15, Z16" 1,89+1,0</t>
  </si>
  <si>
    <t>679</t>
  </si>
  <si>
    <t>69752030</t>
  </si>
  <si>
    <t>rohož vstupní provedení hliník nebo mosaz/gumové vlnovky/</t>
  </si>
  <si>
    <t>-224833310</t>
  </si>
  <si>
    <t>2,89*1,1 'Přepočtené koeficientem množství</t>
  </si>
  <si>
    <t>680</t>
  </si>
  <si>
    <t>69752121</t>
  </si>
  <si>
    <t>koberec čistící zóna, střižená smyčka, vlákno PA Econyl, 920g/m2, zátěž 33, Bfl-S1, záda vinyl</t>
  </si>
  <si>
    <t>-1810756588</t>
  </si>
  <si>
    <t>3,95*1,1 'Přepočtené koeficientem množství</t>
  </si>
  <si>
    <t>681</t>
  </si>
  <si>
    <t>767821112</t>
  </si>
  <si>
    <t>Montáž poštovních schránek samostatných zavěšených</t>
  </si>
  <si>
    <t>-1019492264</t>
  </si>
  <si>
    <t>"dle výpisu prvků - Z24" 2</t>
  </si>
  <si>
    <t>682</t>
  </si>
  <si>
    <t>55348116</t>
  </si>
  <si>
    <t>schránka listová s AL rámečkem Pz 370x330x100mm</t>
  </si>
  <si>
    <t>1494278558</t>
  </si>
  <si>
    <t>Poznámka k položce:_x000d_
specifikace je dle ÚRS, přesná specifikace dle výpisu Z24 nebo dle investora</t>
  </si>
  <si>
    <t>683</t>
  </si>
  <si>
    <t>998767112</t>
  </si>
  <si>
    <t>Přesun hmot pro zámečnické konstrukce stanovený z hmotnosti přesunovaného materiálu vodorovná dopravní vzdálenost do 50 m s omezením mechanizace v objektech výšky přes 6 do 12 m</t>
  </si>
  <si>
    <t>-1196399068</t>
  </si>
  <si>
    <t>776</t>
  </si>
  <si>
    <t>Podlahy povlakové</t>
  </si>
  <si>
    <t>684</t>
  </si>
  <si>
    <t>776201812</t>
  </si>
  <si>
    <t>Demontáž povlakových podlahovin lepených ručně s podložkou</t>
  </si>
  <si>
    <t>1014822735</t>
  </si>
  <si>
    <t>PVC, koberce</t>
  </si>
  <si>
    <t>"1. np" (8,76+14,06)+(14,95+27,05)</t>
  </si>
  <si>
    <t>"2. np" (39,68+29,53+18,46+21,72+6,19)+(26,65+20,33+29,44)</t>
  </si>
  <si>
    <t>685</t>
  </si>
  <si>
    <t>776301812</t>
  </si>
  <si>
    <t>Demontáž povlakových podlahovin ze schodišťových stupňů s podložkou</t>
  </si>
  <si>
    <t>-224328894</t>
  </si>
  <si>
    <t>"z 1. do 2. np" 22*1,1+20*1,2</t>
  </si>
  <si>
    <t>777</t>
  </si>
  <si>
    <t>Podlahy lité</t>
  </si>
  <si>
    <t>686</t>
  </si>
  <si>
    <t>777131101</t>
  </si>
  <si>
    <t>Penetrační nátěr podlahy epoxidový na podklad suchý a vyzrálý</t>
  </si>
  <si>
    <t>-1107937111</t>
  </si>
  <si>
    <t>"nátěr soklů 100 mm" 91,829+2,433</t>
  </si>
  <si>
    <t>687</t>
  </si>
  <si>
    <t>777131151</t>
  </si>
  <si>
    <t>Penetrační nátěr Příplatek k cenám za zvýšenou pracnost provádění soklíků na svislé ploše podlahových</t>
  </si>
  <si>
    <t>2109269917</t>
  </si>
  <si>
    <t>688</t>
  </si>
  <si>
    <t>777511123</t>
  </si>
  <si>
    <t>Krycí stěrka průmyslová epoxidová, tloušťky přes 1 do 2 mm</t>
  </si>
  <si>
    <t>1580662216</t>
  </si>
  <si>
    <t>689</t>
  </si>
  <si>
    <t>777611161</t>
  </si>
  <si>
    <t>Krycí nátěr podlahy protiskluzová úprava prosyp křemenným pískem</t>
  </si>
  <si>
    <t>-2084808425</t>
  </si>
  <si>
    <t>690</t>
  </si>
  <si>
    <t>777611101</t>
  </si>
  <si>
    <t>Krycí nátěr podlahy dekorativní epoxidový</t>
  </si>
  <si>
    <t>-958676239</t>
  </si>
  <si>
    <t>691</t>
  </si>
  <si>
    <t>777611181</t>
  </si>
  <si>
    <t>Krycí nátěr Příplatek k cenám za zvýšenou pracnost provádění soklíků na svislé ploše podlahových</t>
  </si>
  <si>
    <t>1613193059</t>
  </si>
  <si>
    <t>"m. č. 101, 105, 109, 111, 115" 2*35,925+2*9,185+5*(2*2,010)+3*(2*2,250)+1*(2*0,375)+4*(2*0,250)-1*3,100-5*3,400-5*0,900-4*(1,200+0,500)-1,200</t>
  </si>
  <si>
    <t>"m. č. 102" 2*7,625+2*6,135+2*1,250+1*(2*0,250)-1*3,100-2*0,900-(1,250+0,563)</t>
  </si>
  <si>
    <t>"m. č. 103" 2*3,500+2*2,875+2*(2*0,250)-2*0,900</t>
  </si>
  <si>
    <t>"m. č. 104" 2*5,750+2*5,625+2*1,225+2*0,250+1*(2*0,250)-1*0,900</t>
  </si>
  <si>
    <t>"m. č. 106" 2*3,500+2*2,825+1*(2*0,250)-2*0,900</t>
  </si>
  <si>
    <t>"m. č. 110" 2*3,500+2*3,275+1*(2*0,250)-2*0,900</t>
  </si>
  <si>
    <t>"m. č. 112" 2*3,500+2*2,950+1*(2*0,250)-2*0,900</t>
  </si>
  <si>
    <t>"m. č. 114" 2*3,500+2*1,700+1*(2*0,250)-1*0,900</t>
  </si>
  <si>
    <t>"m. č. 116" 2*3,500+2*2,265+1*(2*0,250)-2*0,900</t>
  </si>
  <si>
    <t>"m. č. 119" 2*3,990+2*1,800+1*(2*0,150)-1*0,800</t>
  </si>
  <si>
    <t>"m. č. 122" 2*11,755+2*3,600+2*0,650+1*(2*0,150)-1*1,350</t>
  </si>
  <si>
    <t>"m. č. 123" 2*7,555+2*5,740+1*(2*0,375)-1*0,900-(1,000+1,000)</t>
  </si>
  <si>
    <t>"m. č. 124" 2*10,050+2*9,855+2*7,970+4*0,375+4*0,500+1*(2*0,400)-1*1,600-1*1,950-1*4,050-3*0,900-3*0,800-1*1,350-1*3,800</t>
  </si>
  <si>
    <t>"m. č. 125" 2*5,740+2*4,050+1*(2*0,250)-1*4,050</t>
  </si>
  <si>
    <t>"m. č. 126, 127" 2*19,980+2*9,000+2*5,640+1*(2*0,150)-1,125-7*0,900-3*0,800</t>
  </si>
  <si>
    <t>"m. č. 128" 2*4,250+2*2,665+1*(2*0,375)-1*0,900</t>
  </si>
  <si>
    <t>"m. č. 129" 2*4,250+2*2,595+1*(2*0,375)-2*0,900</t>
  </si>
  <si>
    <t>"m. č. 130" 2*5,410+2*4,310+1*(2*0,375)-1*3,000-1*0,900</t>
  </si>
  <si>
    <t>"m. č. 131" 2*11,670+2*8,710+4*1,500+2*(2*0,375)-2*3,000-3*0,900</t>
  </si>
  <si>
    <t>"m. č. 132" 2*11,710+2*10,835+2*1,200+2*(2*0,250)+1*(2*0,175)-1*4,000-1*1,600-6*0,900-1*0,800</t>
  </si>
  <si>
    <t>"m. č. 133" 2*3,265+2*2,750-2*0,900</t>
  </si>
  <si>
    <t>"m. č. 134" 2*3,750+2*3,265+2*0,750+2*0,500-1*0,900</t>
  </si>
  <si>
    <t>"m. č. 135" 2*4,220+2*3,265-1*2,000-2*0,900</t>
  </si>
  <si>
    <t>"m. č. 136" 2*5,320+2*4,500+1*(2*0,250)+1*(2*0,175)-1*1,900-2*0,900-(1,200+0,885)</t>
  </si>
  <si>
    <t>"m. č. 137" 2*6,270+2*5,320+2*(2*0,250)+1*(2*0,175)-1*3,000-2*0,900</t>
  </si>
  <si>
    <t>"m. č. 201" 2*5,750+2*5,265+1*(2*0,250)-1*0,900</t>
  </si>
  <si>
    <t>"m. č. 203" 2*29,790+1*1,750+1*(2*0,300)-1*6,825-5*3,000-2*2,000-1*4,000-1*0,900</t>
  </si>
  <si>
    <t>"m. č. 216" 2*11,405+2*5,740+2*0,590+2*(2*0,375)-2*0,900-(0,950+0,750)</t>
  </si>
  <si>
    <t>"m. č. 217" 2*5,740+2*3,595+1*(2*0,375)-1*0,900-1*1,950</t>
  </si>
  <si>
    <t>"m. č. 218" 2*5,735+2*4,125+1*(2*0,380)-1*0,900</t>
  </si>
  <si>
    <t>"m. č. 219" 2*5,640+2*2,824-4,140</t>
  </si>
  <si>
    <t>"m. č. 220" 2*11,485+2*8,715+1*(2*0,375)+1*(2*0,250)-1*4,000-1*2,000</t>
  </si>
  <si>
    <t>"m. č. 221" 2*20,925+2*5,640+1*(2*0,375)+3,890-2,670-4,140-4,200-1,750-6*0,900-3*0,800-1*2,000</t>
  </si>
  <si>
    <t>918,29*0,1</t>
  </si>
  <si>
    <t>692</t>
  </si>
  <si>
    <t>777131201</t>
  </si>
  <si>
    <t>Penetrační nátěr schodišťových stupňů epoxidový na podklad suchý a vyzrálý</t>
  </si>
  <si>
    <t>-2002163694</t>
  </si>
  <si>
    <t>"nášlapné plochy, podstupnice" (18*0,297+0,935)*1,2+(20*0,176)*1,2</t>
  </si>
  <si>
    <t>"boky, podhled" 1,86+(3,4+0,63+2,73)*1,2</t>
  </si>
  <si>
    <t>"nášlapné plochy, podstupnice" (18*0,3+1,5+1,84)*1,2+(20*0,167)*1,2</t>
  </si>
  <si>
    <t>"boky" (0,83+0,78)*1,2</t>
  </si>
  <si>
    <t>"podhled" (18*0,3+1,5+1,84)*1,2+(20*0,167)*1,2</t>
  </si>
  <si>
    <t>2 stupně mezi m. č. 220 x 221</t>
  </si>
  <si>
    <t>"nášlapné plochy, podstupnice" 3,26+((1,53+1,6+1,87)*0,125+(1,15+1,4+1,4)*0,125)</t>
  </si>
  <si>
    <t>693</t>
  </si>
  <si>
    <t>777131251</t>
  </si>
  <si>
    <t>Penetrační nátěr Příplatek k cenám za zvýšenou pracnost provádění soklíků na svislé ploše schodišťových</t>
  </si>
  <si>
    <t>694910197</t>
  </si>
  <si>
    <t>694</t>
  </si>
  <si>
    <t>777611201</t>
  </si>
  <si>
    <t>Krycí nátěr schodištových stupňů dekorativní epoxidový</t>
  </si>
  <si>
    <t>426861314</t>
  </si>
  <si>
    <t>695</t>
  </si>
  <si>
    <t>777611281</t>
  </si>
  <si>
    <t>Krycí nátěr Příplatek k cenám za zvýšenou pracnost provádění soklíků na svislé ploše schodišťových</t>
  </si>
  <si>
    <t>486031350</t>
  </si>
  <si>
    <t>"přímé schodiště" ((18*0,297+0,935)+3,35)*0,1</t>
  </si>
  <si>
    <t>"lomené schodiště" ((18*0,3+1,5+1,2+1,84+0,5)+3,35)*0,1</t>
  </si>
  <si>
    <t>"2 stupně mezi m. č. 220 x 221" (0,46+2*0,1+2*0,125)*0,1</t>
  </si>
  <si>
    <t>696</t>
  </si>
  <si>
    <t>777611261</t>
  </si>
  <si>
    <t>Krycí nátěr schodištových stupňů protiskluzová úprava prosyp křemenným pískem</t>
  </si>
  <si>
    <t>938064967</t>
  </si>
  <si>
    <t>"nášlapné plochy" (18*0,297+0,935)*1,2</t>
  </si>
  <si>
    <t>"nášlapné plochy" (18*0,3+1,5+1,84)*1,2</t>
  </si>
  <si>
    <t>"nášlapné plochy" 3,26</t>
  </si>
  <si>
    <t>697</t>
  </si>
  <si>
    <t>776421312</t>
  </si>
  <si>
    <t>Montáž lišt přechodových šroubovaných</t>
  </si>
  <si>
    <t>1949533241</t>
  </si>
  <si>
    <t>(9*0,7)+(3*0,7)+(2*0,7)+(3*0,7)+(1*0,8)+(2*0,8)+(1*0,8)+(3*0,8)+(2*0,8)+(1*0,8)+(1*0,9)+(1*0,9)+(2*0,9)+(1*1,35)+(7*0,9)</t>
  </si>
  <si>
    <t>(6*0,9)+(4*0,9)+(7*0,9)+(1*0,9)+(1*0,9)+(1*0,9)+(1*0,9)+(1*0,9)</t>
  </si>
  <si>
    <t>698</t>
  </si>
  <si>
    <t>55343119</t>
  </si>
  <si>
    <t>profil přechodový Al narážecí 40mm dub, buk, javor, třešeň</t>
  </si>
  <si>
    <t>-788313947</t>
  </si>
  <si>
    <t>50,95*1,05 'Přepočtené koeficientem množství</t>
  </si>
  <si>
    <t>699</t>
  </si>
  <si>
    <t>777911113</t>
  </si>
  <si>
    <t>Napojení na stěnu nebo sokl fabionem z epoxidové stěrky plněné pískem a výplňovým spárovým profilem s trvale pružným tmelem pohyblivé</t>
  </si>
  <si>
    <t>-2019275957</t>
  </si>
  <si>
    <t>700</t>
  </si>
  <si>
    <t>998777112</t>
  </si>
  <si>
    <t>Přesun hmot pro podlahy lité stanovený z hmotnosti přesunovaného materiálu vodorovná dopravní vzdálenost do 50 m s omezením mechanizace v objektech výšky přes 6 do 12 m</t>
  </si>
  <si>
    <t>58283770</t>
  </si>
  <si>
    <t>781</t>
  </si>
  <si>
    <t>Dokončovací práce - obklady</t>
  </si>
  <si>
    <t>701</t>
  </si>
  <si>
    <t>781111011</t>
  </si>
  <si>
    <t>Příprava podkladu před provedením obkladu oprášení (ometení) stěny</t>
  </si>
  <si>
    <t>-698721662</t>
  </si>
  <si>
    <t>702</t>
  </si>
  <si>
    <t>781121011</t>
  </si>
  <si>
    <t>Příprava podkladu před provedením obkladu nátěr penetrační na stěnu</t>
  </si>
  <si>
    <t>-784914060</t>
  </si>
  <si>
    <t>703</t>
  </si>
  <si>
    <t>781151031</t>
  </si>
  <si>
    <t>Příprava podkladu před provedením obkladu celoplošné vyrovnání podkladu stěrkou, tloušťky 3 mm</t>
  </si>
  <si>
    <t>1788713035</t>
  </si>
  <si>
    <t>"plochy - dle pol. č. 781472217" 354,865</t>
  </si>
  <si>
    <t>ostění a parapety</t>
  </si>
  <si>
    <t>"m. č. 107" ((2*2,0)*0,15)+(0,9*0,2)</t>
  </si>
  <si>
    <t>"m. č. 108" ((2*2,0)*0,15)+((0,9+1,625)*0,2)</t>
  </si>
  <si>
    <t>"m. č. 113" ((2*2,0)*0,15)+(0,9*0,2)</t>
  </si>
  <si>
    <t>"m. č. 117" ((1,25+0,9)*0,2)</t>
  </si>
  <si>
    <t>"m. č. 118" ((1,25+0,9)*0,2)</t>
  </si>
  <si>
    <t>"m. č. 211" ((1,4+0,9)*0,2)</t>
  </si>
  <si>
    <t>"m. č. 212" (1,8*0,2)</t>
  </si>
  <si>
    <t>"m. č. 213" ((3*0,9)*0,2)</t>
  </si>
  <si>
    <t>"m. č. 214" ((2*0,9)*0,2)</t>
  </si>
  <si>
    <t>704</t>
  </si>
  <si>
    <t>781472217</t>
  </si>
  <si>
    <t>Montáž keramických obkladů stěn lepených cementovým flexibilním lepidlem hladkých přes 12 do 19 ks/m2</t>
  </si>
  <si>
    <t>-109503135</t>
  </si>
  <si>
    <t>"m. č. 101" 1,2*2,0</t>
  </si>
  <si>
    <t>"m. č. 102" (1,25+0,55)*2,0</t>
  </si>
  <si>
    <t>"m. č. 105" (1,2+0,5)*2,0</t>
  </si>
  <si>
    <t>"m. č. 107" (2*1,5+2*2,25-2*0,7-1*0,8)*2,0+(2*0,9+2*1,25+4*1,9-2*0,7)*2,0</t>
  </si>
  <si>
    <t>"m. č. 108" (2*1,5+2*2,625-2*0,7-1*0,8)*2,0+(2*0,9+2*1,625+4*1,9-2*0,7)*2,0</t>
  </si>
  <si>
    <t>"m. č. 109" (1,2+0,5)*2,0</t>
  </si>
  <si>
    <t>"m. č. 111" (1,2+0,5)*2,0</t>
  </si>
  <si>
    <t>"m. č. 113" (2*3,6+2*1,65-3*0,7-1*0,8)*2,0+(4*1,25+2*0,9+6*1,9-3*0,7)*2,0</t>
  </si>
  <si>
    <t>"m. č. 115" (1,2+0,5)*2,0</t>
  </si>
  <si>
    <t>"m. č. 117" (2*1,665+2*1,85-1*0,8)*2,0</t>
  </si>
  <si>
    <t>"m. č. 118" (2*2,175+2*1,85-1*0,8)*2,0</t>
  </si>
  <si>
    <t>"m. č. 120" (2*2,90+2*3,69-2*0,7-1*0,8)*2,0+(4*0,9+4*1,4-2*0,7)*2,0</t>
  </si>
  <si>
    <t>"m. č. 121" (2*2,9+2*2,19-3*0,7-1*0,8)*2,0+(6*0,9+6*1,4-3*0,7)*2,0</t>
  </si>
  <si>
    <t>"m. č. 123" (1,0+1,0)*2,0</t>
  </si>
  <si>
    <t>"m. č. 126" (0,6+2,3)*0,6</t>
  </si>
  <si>
    <t>"m. č. 136 " (1,2+0,9)*2,0</t>
  </si>
  <si>
    <t>"m. č. 211" (2*1,85+2*2,215-1*0,9)*2,0</t>
  </si>
  <si>
    <t>"m. č. 212" (2*1,8+2*2,215-1*0,8)*2,0</t>
  </si>
  <si>
    <t>"m. č. 213" (2*2,9+2*3,69-2*0,7-1*0,8)*2,0+(4*0,9+4*1,4-2*0,7)*2,0</t>
  </si>
  <si>
    <t>"m. č. 214" (2*2,9+2*2,19-3*0,7-1*0,8)*2,0+(6*0,9+4*1,4+2*1,2-3*0,7)*2,0</t>
  </si>
  <si>
    <t>"m. č. 216" (1,0+0,7)*2,0</t>
  </si>
  <si>
    <t xml:space="preserve">"m. č. 219"  (2,475+2*0,6)*0,6</t>
  </si>
  <si>
    <t>705</t>
  </si>
  <si>
    <t>781472291</t>
  </si>
  <si>
    <t>Montáž keramických obkladů stěn lepených cementovým flexibilním lepidlem Příplatek k cenám za plochu do 10 m2 jednotlivě</t>
  </si>
  <si>
    <t>1430217465</t>
  </si>
  <si>
    <t>706</t>
  </si>
  <si>
    <t>781492211</t>
  </si>
  <si>
    <t>Obklad - dokončující práce montáž profilu lepeného flexibilním cementovým lepidlem rohového</t>
  </si>
  <si>
    <t>-2094200710</t>
  </si>
  <si>
    <t>"m. č. 102" (1,25+0,55)+2*2,0</t>
  </si>
  <si>
    <t>"m. č. 107" (2*1,5+2*2,25-2*0,7-1*0,8)+2*2,0+2*0,15+(3*0,9+2*1,25+4*1,9-2*0,7)</t>
  </si>
  <si>
    <t>"m. č. 108" (2*1,5+2*2,625-2*0,7-1*0,8)+2*2,0+2*0,15+(3*0,9+3*1,625+4*1,9-2*0,7)</t>
  </si>
  <si>
    <t>"m. č. 113" (2*3,6+2*1,65-3*0,7-1*0,8)+2*2,0+2*0,15+(4*1,25+3*0,9+6*1,9-3*0,7)</t>
  </si>
  <si>
    <t>"m. č. 117" (2*1,665+2*1,85-1*0,8)+(0,9+0,2+1,25)</t>
  </si>
  <si>
    <t>"m. č. 118" (2*2,175+2*1,85-1*0,8)+(0,9+0,2+1,25)</t>
  </si>
  <si>
    <t>"m. č. 120" (2*2,90+2*3,69-2*0,7-1*0,8)+1*2,0+(6*0,9+4*1,4-2*0,7)</t>
  </si>
  <si>
    <t>"m. č. 121" (2*2,9+2*2,19-3*0,7-1*0,8)+(9*0,9+6*1,4-3*0,7)</t>
  </si>
  <si>
    <t>"m. č. 126" 2*0,6</t>
  </si>
  <si>
    <t>"m. č. 211" (2*1,85+2*2,215-1*0,9)+(0,9+0,2+1,4)</t>
  </si>
  <si>
    <t>"m. č. 212" (3*1,8+2*2,215-1*0,8)</t>
  </si>
  <si>
    <t>"m. č. 213" (2*2,9+2*3,69-2*0,7-1*0,8+0,9)+1*2,0+(6*0,9+4*1,4-2*0,7)</t>
  </si>
  <si>
    <t>"m. č. 214" (2*2,9+2*2,19-3*0,7-1*0,8)+(8*0,9+4*1,4+2*1,2-3*0,7)</t>
  </si>
  <si>
    <t>"m. č. 219" 2*0,6</t>
  </si>
  <si>
    <t>707</t>
  </si>
  <si>
    <t>781495115</t>
  </si>
  <si>
    <t>Obklad - dokončující práce ostatní práce spárování silikonem</t>
  </si>
  <si>
    <t>-433848677</t>
  </si>
  <si>
    <t>spáry mezi obkladem a podlahou</t>
  </si>
  <si>
    <t>"m. č. 101" 1,2</t>
  </si>
  <si>
    <t>"m. č. 102" 1,25+0,55</t>
  </si>
  <si>
    <t>"m. č. 105" 1,2+0,5</t>
  </si>
  <si>
    <t>"m. č. 107" (2*1,5+2*2,25-2*0,7-1*0,8)+(2*0,9+2*1,25+4*1,9-2*0,7)+12*2,0</t>
  </si>
  <si>
    <t>"m. č. 108" (2*1,5+2*2,625-2*0,7-1*0,8)+(2*0,9+2*1,625+4*1,9-2*0,7)+12*2,0</t>
  </si>
  <si>
    <t>"m. č. 109" 1,2+0,5</t>
  </si>
  <si>
    <t>"m. č. 111" 1,2+0,5</t>
  </si>
  <si>
    <t>"m. č. 113" (2*3,6+2*1,65-3*0,7-1*0,8)+(4*1,25+2*0,9+6*1,9-3*0,7)+16*2,0</t>
  </si>
  <si>
    <t>"m. č. 115" 1,2+0,5</t>
  </si>
  <si>
    <t>"m. č. 117" 2*1,665+2*1,85-1*0,8+(4*2,0+1,25)</t>
  </si>
  <si>
    <t>"m. č. 118" 2*2,175+2*1,85-1*0,8+(4*2,0+1,25)</t>
  </si>
  <si>
    <t>"m. č. 120" (2*2,90+2*3,69-2*0,7-1*0,8)+(4*0,9+4*1,4-2*0,7)+13*2,0</t>
  </si>
  <si>
    <t>"m. č. 121" (2*2,9+2*2,19-3*0,7-1*0,8)+(6*0,9+6*1,4-3*0,7)+16*2,0</t>
  </si>
  <si>
    <t>"m. č. 123" 1,0+1,0</t>
  </si>
  <si>
    <t>"m. č. 136 " 1,2+0,9</t>
  </si>
  <si>
    <t>"m. č. 211" 2*1,85+2*2,215-1*0,9+(4*2,0+1,4)</t>
  </si>
  <si>
    <t>"m. č. 212" 2*1,8+2*2,215-1*0,8+4*2,0</t>
  </si>
  <si>
    <t>"m. č. 213" (2*2,9+2*3,69-2*0,7-1*0,8)+(4*0,9+4*1,4-2*0,7)+13*2,0</t>
  </si>
  <si>
    <t>"m. č. 214" (2*2,9+2*2,19-3*0,7-1*0,8)+(6*0,9+4*1,4+2*1,2-3*0,7)+16*2,0</t>
  </si>
  <si>
    <t>"m. č. 216" 1,0+0,7</t>
  </si>
  <si>
    <t>708</t>
  </si>
  <si>
    <t>781495142</t>
  </si>
  <si>
    <t>Obklad - dokončující práce průnik obkladem kruhový, bez izolace přes DN 30 do DN 90</t>
  </si>
  <si>
    <t>-562897305</t>
  </si>
  <si>
    <t>"1. np" 3+3+3+5+9+3+3+10+3+3+3+8+6+3+2+3</t>
  </si>
  <si>
    <t>"2. np" 3+3+8+6+3+2</t>
  </si>
  <si>
    <t>709</t>
  </si>
  <si>
    <t>781495143</t>
  </si>
  <si>
    <t>Obklad - dokončující práce průnik obkladem kruhový, bez izolace přes DN 90</t>
  </si>
  <si>
    <t>1059355436</t>
  </si>
  <si>
    <t>"1. np" 9</t>
  </si>
  <si>
    <t>"2. np" 6</t>
  </si>
  <si>
    <t>710</t>
  </si>
  <si>
    <t>781495211</t>
  </si>
  <si>
    <t>Čištění vnitřních ploch po provedení obkladu stěn chemickými prostředky</t>
  </si>
  <si>
    <t>-1890140083</t>
  </si>
  <si>
    <t>781571131</t>
  </si>
  <si>
    <t>Montáž keramických obkladů ostění lepených flexibilním lepidlem šířky ostění do 200 mm</t>
  </si>
  <si>
    <t>1005674155</t>
  </si>
  <si>
    <t>"m. č. 107" 1*(2*2,0)</t>
  </si>
  <si>
    <t>"m. č. 108" 1*(2*2,0)</t>
  </si>
  <si>
    <t>"m. č. 113" 1*(2*2,0)</t>
  </si>
  <si>
    <t>"m. č. 117" 1*1,25</t>
  </si>
  <si>
    <t>"m. č. 118" 1*1,25</t>
  </si>
  <si>
    <t>"m. č. 211" 1*1,4</t>
  </si>
  <si>
    <t>781674113</t>
  </si>
  <si>
    <t>Montáž keramických obkladů parapetů lepených flexibilním lepidlem, šířky parapetu přes 150 do 200 mm</t>
  </si>
  <si>
    <t>1759218271</t>
  </si>
  <si>
    <t>"1. np" (10*0,9)+(1*1,625)</t>
  </si>
  <si>
    <t>"2. np" (6*0,9)+(1*1,8)</t>
  </si>
  <si>
    <t>19416005</t>
  </si>
  <si>
    <t>lišta ukončovací z eloxovaného hliníku 10mm</t>
  </si>
  <si>
    <t>1062884687</t>
  </si>
  <si>
    <t>714</t>
  </si>
  <si>
    <t>59761701</t>
  </si>
  <si>
    <t>obklad keramický nemrazuvzdorný povrch hladký/lesklý tl do 10mm přes 12 do 19ks/m2</t>
  </si>
  <si>
    <t>-791792597</t>
  </si>
  <si>
    <t>přesná specifikace obkladů dle výběru investora</t>
  </si>
  <si>
    <t>"plochy - dle pol. č. 781472217" 354,865*1,05</t>
  </si>
  <si>
    <t>"m. č. 107" ((2*2,0)*0,15)*1,1+(0,9*0,2)*1,1</t>
  </si>
  <si>
    <t>"m. č. 108" ((2*2,0)*0,15)*1,1+((0,9+1,625)*0,2)*1,1</t>
  </si>
  <si>
    <t>"m. č. 113" ((2*2,0)*0,15)*1,1+(0,9*0,2)*1,1</t>
  </si>
  <si>
    <t>"m. č. 117" ((1,25+0,9)*0,2)*1,1</t>
  </si>
  <si>
    <t>"m. č. 118" ((1,25+0,9)*0,2)*1,1</t>
  </si>
  <si>
    <t>"m. č. 211" ((1,4+0,9)*0,2)*1,1</t>
  </si>
  <si>
    <t>"m. č. 212" (1,8*0,2)*1,1</t>
  </si>
  <si>
    <t>"m. č. 213" ((3*0,9)*0,2)*1,1</t>
  </si>
  <si>
    <t>"m. č. 214" ((2*0,9)*0,2)*1,1</t>
  </si>
  <si>
    <t>715</t>
  </si>
  <si>
    <t>998781112</t>
  </si>
  <si>
    <t>Přesun hmot pro obklady keramické stanovený z hmotnosti přesunovaného materiálu vodorovná dopravní vzdálenost do 50 m s omezením mechanizace v objektech výšky přes 6 do 12 m</t>
  </si>
  <si>
    <t>1778866317</t>
  </si>
  <si>
    <t>782</t>
  </si>
  <si>
    <t>Dokončovací práce - obklady z kamene</t>
  </si>
  <si>
    <t>716</t>
  </si>
  <si>
    <t>782631111</t>
  </si>
  <si>
    <t>Montáž obkladů parapetů z tvrdých kamenů kladených do malty z nejvýše dvou rozdílných druhů pravoúhlých desek ve skladbě se pravidelně opakujících tl. do 25 mm</t>
  </si>
  <si>
    <t>1085299838</t>
  </si>
  <si>
    <t>717</t>
  </si>
  <si>
    <t>XSP.78201_OT27</t>
  </si>
  <si>
    <t>parapet z umělého kamene tl. 20mm, bližší specifikace dle výpisu - OT27</t>
  </si>
  <si>
    <t>1926792219</t>
  </si>
  <si>
    <t>"dle výpisu - OT27" 44,7</t>
  </si>
  <si>
    <t>44,7*1,05 'Přepočtené koeficientem množství</t>
  </si>
  <si>
    <t>718</t>
  </si>
  <si>
    <t>998782112</t>
  </si>
  <si>
    <t>Přesun hmot pro obklady kamenné stanovený z hmotnosti přesunovaného materiálu vodorovná dopravní vzdálenost do 50 m s omezením mechanizace v objektech výšky přes 6 do 12 m</t>
  </si>
  <si>
    <t>-2111640339</t>
  </si>
  <si>
    <t>783</t>
  </si>
  <si>
    <t>Dokončovací práce - nátěry</t>
  </si>
  <si>
    <t>719</t>
  </si>
  <si>
    <t>783301311</t>
  </si>
  <si>
    <t>Příprava podkladu zámečnických konstrukcí před provedením nátěru odmaštění odmašťovačem vodou ředitelným</t>
  </si>
  <si>
    <t>1086437897</t>
  </si>
  <si>
    <t>720</t>
  </si>
  <si>
    <t>783301401</t>
  </si>
  <si>
    <t>Příprava podkladu zámečnických konstrukcí před provedením nátěru ometení</t>
  </si>
  <si>
    <t>1151948749</t>
  </si>
  <si>
    <t>"obyč. zárubně" 17*1,18+4*1,22+3*1,45+2*1,48</t>
  </si>
  <si>
    <t>"zárubně s nadsvětlíkem" 3*1,63+25*1,66+4*1,97+2*2,0</t>
  </si>
  <si>
    <t>"PR19 - HEB160 pro mobilní příčky" 4*(5,5*0,92)</t>
  </si>
  <si>
    <t>"strop kanálu - dle výkresu základů - U 140" (4*1,4+2*0,9)*0,489</t>
  </si>
  <si>
    <t>"strop kanálu - dle výkresu základů - I 180" (4*1,4)*0,64</t>
  </si>
  <si>
    <t>"strop kanálu - dle výkresu základů HEB200" (2*1,4)*1,15</t>
  </si>
  <si>
    <t>"L 100/100/8 mm" ((5*3,5)+(2*3,2)+(4*3,1)+(1*2,0))*0,4</t>
  </si>
  <si>
    <t>"stávající kce - plochy pod požární nátěr (okartáčované i s původním ponechaným nátěrem)" 664,66</t>
  </si>
  <si>
    <t>721</t>
  </si>
  <si>
    <t>783306809</t>
  </si>
  <si>
    <t>Odstranění nátěrů ze zámečnických konstrukcí okartáčováním</t>
  </si>
  <si>
    <t>-522289574</t>
  </si>
  <si>
    <t>"předpoklad cca 30% ze stávajících ploch nátěrů" 1201,7*0,3</t>
  </si>
  <si>
    <t>722</t>
  </si>
  <si>
    <t>783314201</t>
  </si>
  <si>
    <t>Základní antikorozní nátěr zámečnických konstrukcí jednonásobný syntetický standardní</t>
  </si>
  <si>
    <t>228156856</t>
  </si>
  <si>
    <t>podpůrná kce - Z2</t>
  </si>
  <si>
    <t>"podkl. plechy" 6*(0,14*0,14)</t>
  </si>
  <si>
    <t>"jakl 80/80/6" 6*(0,42*0,299)</t>
  </si>
  <si>
    <t>"předpoklad cca 30% ze stávajících ploch nátěrů (nátěry nových kcí jsou součástí dodávky těchto kcí)" 1201,7*0,3</t>
  </si>
  <si>
    <t>"stávající kce - plochy pod požární nátěr" 664,66</t>
  </si>
  <si>
    <t>723</t>
  </si>
  <si>
    <t>783315101</t>
  </si>
  <si>
    <t>Mezinátěr zámečnických konstrukcí jednonásobný syntetický standardní</t>
  </si>
  <si>
    <t>2088917133</t>
  </si>
  <si>
    <t>724</t>
  </si>
  <si>
    <t>783317101</t>
  </si>
  <si>
    <t>Krycí nátěr (email) zámečnických konstrukcí jednonásobný syntetický standardní</t>
  </si>
  <si>
    <t>-767348803</t>
  </si>
  <si>
    <t>"L 100/100/8 mm" ((5*3,5)+(2*3,2)+(4*3,1)+(1*2,0))*0,2</t>
  </si>
  <si>
    <t>725</t>
  </si>
  <si>
    <t>789327433</t>
  </si>
  <si>
    <t>Protipožární zpěňující nátěr ocelových konstrukcí třídy III jednosložkový vodou ředitelný, funkční tloušťky přes 200 do 350 µm</t>
  </si>
  <si>
    <t>-1790920413</t>
  </si>
  <si>
    <t>"původní nezakryté konstrukce" 664,66</t>
  </si>
  <si>
    <t>"nové nezakryté konstrukce" 80,23</t>
  </si>
  <si>
    <t>726</t>
  </si>
  <si>
    <t>X.78301.PN01</t>
  </si>
  <si>
    <t>Ostatní položky související s protipožárním nátěrem OK (zkouška přídržnosti nátěru, doprava materiálu)</t>
  </si>
  <si>
    <t>159631303</t>
  </si>
  <si>
    <t>784</t>
  </si>
  <si>
    <t>Dokončovací práce - malby a tapety</t>
  </si>
  <si>
    <t>727</t>
  </si>
  <si>
    <t>763121714</t>
  </si>
  <si>
    <t>Stěna předsazená ze sádrokartonových desek ostatní konstrukce a práce na předsazených stěnách ze sádrokartonových desek základní penetrační nátěr</t>
  </si>
  <si>
    <t>-1604942278</t>
  </si>
  <si>
    <t>"dle pol. v odd. 763" 5,46+49,4+32,594+32,655+1,684+131,153</t>
  </si>
  <si>
    <t>728</t>
  </si>
  <si>
    <t>763131714</t>
  </si>
  <si>
    <t>Podhled ze sádrokartonových desek ostatní práce a konstrukce na podhledech ze sádrokartonových desek základní penetrační nátěr</t>
  </si>
  <si>
    <t>778292829</t>
  </si>
  <si>
    <t>"dle pol. v odd. 763" 259,281+439,033+20,47+22,8</t>
  </si>
  <si>
    <t>729</t>
  </si>
  <si>
    <t>784111011</t>
  </si>
  <si>
    <t>Obroušení podkladu omítky v místnostech výšky do 3,80 m</t>
  </si>
  <si>
    <t>2082088312</t>
  </si>
  <si>
    <t>"broušení nových štukových omítek pod malbu - dle pol. v odd. 61" 227,588+248,102+3931,445+4,5</t>
  </si>
  <si>
    <t>730</t>
  </si>
  <si>
    <t>784181101</t>
  </si>
  <si>
    <t>Penetrace podkladu jednonásobná základní akrylátová bezbarvá v místnostech výšky do 3,80 m</t>
  </si>
  <si>
    <t>-42658080</t>
  </si>
  <si>
    <t>"celé plochy maleb dle pol. č. 784211101, 784211105" 3685,803+1475,58</t>
  </si>
  <si>
    <t>"odpočet - pen. nátěr SDK - dle pol. č. 763121714, 763131714" -(252,946+741,584)</t>
  </si>
  <si>
    <t>731</t>
  </si>
  <si>
    <t>784211101</t>
  </si>
  <si>
    <t>Malby z malířských směsí oděruvzdorných za mokra dvojnásobné, bílé za mokra oděruvzdorné výborně v místnostech výšky do 3,80 m</t>
  </si>
  <si>
    <t>374786614</t>
  </si>
  <si>
    <t>"m. č. 103" (2*2,875+2*3,5)*3,0+10,06</t>
  </si>
  <si>
    <t>"m. č. 104" (2*5,750+2*1,975+2*2,725+2*3,5)*3,0+21,08</t>
  </si>
  <si>
    <t>"m. č. 106" (2*3,500+2*2,825)*3,0+9,89</t>
  </si>
  <si>
    <t>"m. č. 107" (2*2,25+2*1,50+2*0,90+2*1,25+4*1,9)*0,5 +7,87</t>
  </si>
  <si>
    <t>"m. č. 108" (2*2,625+2*0,90+2*1,625+2*1,50+4*1,90)*0,50+9,18</t>
  </si>
  <si>
    <t>"m. č. 110" (2*3,500+2*3,275)*3,0+11,47</t>
  </si>
  <si>
    <t>"m. č. 112" (2*3,500+2*2,950)*3,0+10,33</t>
  </si>
  <si>
    <t>"m. č. 113" (2*3,600+4*1,250+2*0,900+2*1,500+6*1,900)*0,500+12,60</t>
  </si>
  <si>
    <t>"m. č. 114" (2*3,500+2*1,700)*3,0+5,95</t>
  </si>
  <si>
    <t>"m. č. 116" (2*3,500+2*2,665)*3,0+9,33</t>
  </si>
  <si>
    <t>"m. č. 117" (2*1,665+2*1,850)*0,500+3,08</t>
  </si>
  <si>
    <t>"m. č. 118" (2*1,850+2*2,175)*0,500+4,02</t>
  </si>
  <si>
    <t>"m. č. 119" (2*3,990+2*1,800)*2,50+7,18</t>
  </si>
  <si>
    <t>"m. č. 120" (2*3,69+2*2,9+4*1,4+4*0,9)*0,50+10,70</t>
  </si>
  <si>
    <t>"m. č. 121" (2*2,90+6*0,90+6*1,40+2*2,19)*0,50+10,70</t>
  </si>
  <si>
    <t>"m. č. 122" (2*11,755+2*3,6+2*0,65)*3,0+37,87</t>
  </si>
  <si>
    <t>"m. č. 123" (2*7,555+2*5,740)*3,0+42,12</t>
  </si>
  <si>
    <t>"m. č. 124" (2*16,5+2*11,755+2*1,52+2*0,5+4*0,375)*3,0-(1,75*2,5-4,0)-(1,95*2,6-4,0)-(3,8*2,6-4,0)-(4,5*2,6-4,0)+88,95</t>
  </si>
  <si>
    <t>(4,2+2*5,74)*3,235-(3,8*2,35-4,0)</t>
  </si>
  <si>
    <t>"m. č. 125" (2*5,740+2*4,050)*2,7-1*(4,050*2,600-4,0)</t>
  </si>
  <si>
    <t>"m. č. 126" (5,640+3,890+2*4,150)*2,650+23,41</t>
  </si>
  <si>
    <t>"m. č. 127" (2*4,85+2*0,50+2*1,75+2*17,93+1,75)*2,650+42,93</t>
  </si>
  <si>
    <t>"m. č. 128" (2*4,250+2*2,665)*3,0+11,33</t>
  </si>
  <si>
    <t>"m. č. 129" (2*4,250+2*2,595)*3,0+11,03</t>
  </si>
  <si>
    <t>"m. č. 130" (5,195+2*4,45)*2,915+(5,41-3,1)*0,95+22,8</t>
  </si>
  <si>
    <t>"nižší část m. č. 131" (2*8,96+5,5)*3,0-(5,71*2,65)+((5,71+2*2,65)*0,375)+(5,5-3,1)*0,95+(8,96*5,5)</t>
  </si>
  <si>
    <t>"nižší část m. č. 132" (11,71+4,88+2*1,75)*2,7-1*(1,75*2,45-4,0)+20,49</t>
  </si>
  <si>
    <t>"m. č. 133" (2*3,265+2*2,750)*3,0+8,98</t>
  </si>
  <si>
    <t>"m. č. 134" (4*3,265+2*1,765+2*1,735)*3,0-(2,265*2,75)+((2,26+2*2,75)*0,25)+11,99</t>
  </si>
  <si>
    <t>"m. č. 135" (2*3,835+2*3,265)*3,0+2*(0,385*1,02)+13,28</t>
  </si>
  <si>
    <t>"m. č. 201" (2*5,75+2*5,265)*2,9+(2,0+2*2,15)*0,47+(2,0*2,15-4,0)+31,08-(1,60*1,60)+(1,6*1,9+1,6*2,22+2*3,43)</t>
  </si>
  <si>
    <t>"m. č. 202" (2*4,635+2*3,265)*2,90-1*(3,00*2,15-4,0)+15,13-(1,60*1,60)+(1,6*1,9+1,6*2,22+2*3,43)</t>
  </si>
  <si>
    <t>"m. č. 203" (2*29,840-6,928+2*1,750)*2,6-5*(3,0*2,150-4,0)-2*(2,0*2,150-4,0)-1*(4,0*2,150-4,0)+52,21</t>
  </si>
  <si>
    <t>"m. č. 204" (2*5,75+2*5,625)*2,9-1*(3,500*2,150-4,0)-1*(3,0*2,150-4,0)+32,34-(1,60*1,60)+(1,6*2,12+1,6*2,45+2*3,73)</t>
  </si>
  <si>
    <t>"m. č. 205" (2*5,325+2*4,075)*2,9-1*(3,0*2,150-4,0)+21,70-(1,60*1,60)+(1,6*2,12+1,6*2,45+2*3,73)</t>
  </si>
  <si>
    <t>"m. č. 206" (2*4,075+2*3,025)*2,90-2*(2,0*2,150-4,0)+12,33-(1,20*1,20)+(1,20*2,21++1,2*2,46+2*2,91)</t>
  </si>
  <si>
    <t>"m. č. 207" (2*4,075+2*3,05)*2,90-2*(2,0*2,150-4,0)-1*(3,0*2,150-4,0)+12,43-(1,20*1,20)+(1,20*2,21++1,2*2,46+2*2,91)</t>
  </si>
  <si>
    <t>"m. č. 208" (2*5,825+2*4,075)*2,90-1*(3,0*2,150-4,0)+23,74-(1,60*1,60)+(1,6*2,12+1,6*2,45+2*3,73)</t>
  </si>
  <si>
    <t>"m. č. 209" (2*5,615+2*4,075)*2,90-1*(3,0*2,150-4,0)+22,88-(1,60*1,60)+(1,6*2,12+1,6*2,45+2*3,73)</t>
  </si>
  <si>
    <t>"m. č. 210" (2*3,800+2*1,625)*2,635+6,18</t>
  </si>
  <si>
    <t>"m. č. 211" (2*2,215+2*1,850)*0,5+4,1</t>
  </si>
  <si>
    <t>"m. č. 212" (2*2,215+2*1,800)*0,5+3,99</t>
  </si>
  <si>
    <t>"m. č. 213" (2*2,9+2*3,690+4*1,40+4*0,9)*0,50+10,70</t>
  </si>
  <si>
    <t>"m. č. 214" (2*2,900+6*0,900+4*1,400+2*1,200+2*2,190)*0,50+10,68</t>
  </si>
  <si>
    <t>"m. č. 215" (2*3,990+2*2,900)*2,6-1*(2,0*2,150-4,0)+11,58</t>
  </si>
  <si>
    <t>"m. č. 216" (2*11,405+2*5,740+2*0,590)*2,885+64,12</t>
  </si>
  <si>
    <t>"m. č. 217" (2*5,740+2*3,595)*2,6-1*(2,350*1,950-4,0)</t>
  </si>
  <si>
    <t>"m. č. 218" (2*5,735+2*4,125)*2,6</t>
  </si>
  <si>
    <t>"m. č. 219" (5,640+2*2,825+1,500)*2,885+15,93</t>
  </si>
  <si>
    <t>"m. č. 220" (11,485+2*0,3)*2,65+11,485*4,4+2*(8,715*(2,65+4,4)/2)+(11,485*8,89)</t>
  </si>
  <si>
    <t>"m. č. 221" ((20,925-1,75)+20,925+5,64+1,5)*2,885-(4,2*2,21)+(4,2+2*2,21)*0,375-1*(2,0*2,15-4,0)+65,77</t>
  </si>
  <si>
    <t>732</t>
  </si>
  <si>
    <t>784211105</t>
  </si>
  <si>
    <t>Malby z malířských směsí oděruvzdorných za mokra dvojnásobné, bílé za mokra oděruvzdorné výborně v místnostech výšky přes 5,00 m</t>
  </si>
  <si>
    <t>413194752</t>
  </si>
  <si>
    <t>"m. č. 101, 105, 109, 111, 115" 23,54*8,15+12,635*7,8+8*(1,75*(7,8+8,15)/2)+8*(0,5*3,0)+2*51,02+5*((2,25+0,25+2,25)*3,25)</t>
  </si>
  <si>
    <t>-1*(3,5*2,15-4,0)-2*(2,0*2,15-4,0)+(6,86+5,885+4*5,75+5,79-1*3,2-5*3,5)*0,95+(5,125+5,5+5,5+5,54)*0,5</t>
  </si>
  <si>
    <t>"m. č. 102" 2*55,02-((9,02+8,435)/2*3,75)+(0,635*9,02+0,635*8,435)+(5,75*8,08+5,75*5,58+5,75*3,0)+(1,25*8,83)+(1,25*3,0)</t>
  </si>
  <si>
    <t>"vyšší část m. č. 131" 2*(8,96*((6,37+8,1)/2))-(5,71*2,65)+(5,795*8,1)+(5,795-3,1)*0,95+((5,795*9,25)-(4,39*1,9-4,0))</t>
  </si>
  <si>
    <t>"vyšší část m. č. 132" (2*9,285+5,825)*5,95-(4,0*4,03)+(4,0+2*4,03)*0,635+5,825*0,635+2*(1,2*1,33)+(8,625*6,825-4,1*1,7)</t>
  </si>
  <si>
    <t>-(5,62*1,8)+(2*7,21+1,8*2,27*1,8*1,1)</t>
  </si>
  <si>
    <t>"m. č. 136" 2*(6,7*((6,37+7,68)/2))+4,5*7,68+(4,5-2,0)*0,95</t>
  </si>
  <si>
    <t>"m. č. 137" 6,7*((6,37+7,68)/2)+6,27*7,68+(6,27-3,1+6,7)*0,95</t>
  </si>
  <si>
    <t>786</t>
  </si>
  <si>
    <t>Dokončovací práce - čalounické úpravy, stínící technika</t>
  </si>
  <si>
    <t>733</t>
  </si>
  <si>
    <t>786623021</t>
  </si>
  <si>
    <t>Montáž fasádních žaluzií před okenní nebo dveřní otvor ovládaných motorem, včetně krycího plechu a vodících profilů, plochy do 4 m2</t>
  </si>
  <si>
    <t>-1624258384</t>
  </si>
  <si>
    <t>dle výpisu ostatních výrobků</t>
  </si>
  <si>
    <t>"OT1" 6</t>
  </si>
  <si>
    <t>"OT2" 6</t>
  </si>
  <si>
    <t>"OT4" 1</t>
  </si>
  <si>
    <t>734</t>
  </si>
  <si>
    <t>786623023</t>
  </si>
  <si>
    <t>Montáž fasádních žaluzií před okenní nebo dveřní otvor ovládaných motorem, včetně krycího plechu a vodících profilů, plochy přes 4 do 6 m2</t>
  </si>
  <si>
    <t>-1497479402</t>
  </si>
  <si>
    <t>"OT3" 2</t>
  </si>
  <si>
    <t>735</t>
  </si>
  <si>
    <t>X.78601.ŽAL.01</t>
  </si>
  <si>
    <t>Montáž boxu (purenit nebo Al) + vodících prvků pro žaluzie na ostění otvorů</t>
  </si>
  <si>
    <t>-1191463459</t>
  </si>
  <si>
    <t>"OT1" 6*(1,2+2*1,6)</t>
  </si>
  <si>
    <t>"OT2" 6*(1,2+2*1,5)</t>
  </si>
  <si>
    <t>"OT3" 2*(3,1+2*1,5)</t>
  </si>
  <si>
    <t>"OT4" 1*(2,0+2*1,5)</t>
  </si>
  <si>
    <t>736</t>
  </si>
  <si>
    <t>XSP.7860_OT01</t>
  </si>
  <si>
    <t>venkovní žaluzie k otvoru 1200x1600 mm vč. přiznaného Al boxu, motor na 1kanálový vypínač, přesná specifikace dle výpisu ostatních výrobků - OT1</t>
  </si>
  <si>
    <t>-2024497949</t>
  </si>
  <si>
    <t>737</t>
  </si>
  <si>
    <t>XSP.7860_OT02</t>
  </si>
  <si>
    <t>venkovní žaluzie k otvoru 1200x1500 mm vč. přiznaného Al boxu, motor na 1kanálový vypínač, přesná specifikace dle výpisu ostatních výrobků - OT2</t>
  </si>
  <si>
    <t>-1721354827</t>
  </si>
  <si>
    <t>738</t>
  </si>
  <si>
    <t>XSP.7860_OT03</t>
  </si>
  <si>
    <t>venkovní žaluzie k otvoru 3100x1500 mm vč. přiznaného Al boxu, motor na 1kanálový vypínač, přesná specifikace dle výpisu ostatních výrobků - OT3</t>
  </si>
  <si>
    <t>2053457143</t>
  </si>
  <si>
    <t>739</t>
  </si>
  <si>
    <t>XSP.7860_OT04</t>
  </si>
  <si>
    <t>venkovní žaluzie k otvoru 2000x1500 mm vč. přiznaného Al boxu, motor na 1kanálový vypínač, přesná specifikace dle výpisu ostatních výrobků - OT4</t>
  </si>
  <si>
    <t>410269980</t>
  </si>
  <si>
    <t>740</t>
  </si>
  <si>
    <t>78661_ROL.01</t>
  </si>
  <si>
    <t>Montáž zastiňujících rolet z textilií nebo umělých tkanin</t>
  </si>
  <si>
    <t>-372527907</t>
  </si>
  <si>
    <t>"OT5" 3*(1,2*1,5)</t>
  </si>
  <si>
    <t>741</t>
  </si>
  <si>
    <t>78661_ROL.02</t>
  </si>
  <si>
    <t>Montáž zastiňujících rolet z textilií nebo umělých tkanin - vodorovné plochy (stínění světlíků)</t>
  </si>
  <si>
    <t>1989201102</t>
  </si>
  <si>
    <t>"OT16" 8*(1,6*1,6)</t>
  </si>
  <si>
    <t>"OT17" 2*(1,2*1,2)</t>
  </si>
  <si>
    <t>742</t>
  </si>
  <si>
    <t>553.7860_OT5</t>
  </si>
  <si>
    <t>zatemňovací roleta interiérová k otvoru 1200x1500 mm, přesná specifikace dle výpisu ostatních výrobků - OT5</t>
  </si>
  <si>
    <t>-2039407516</t>
  </si>
  <si>
    <t>"OT5" 3</t>
  </si>
  <si>
    <t>743</t>
  </si>
  <si>
    <t>553.7860_OT16</t>
  </si>
  <si>
    <t>zatemňovací roleta interiérová k otvoru 1600x1600 mm, přesná specifikace dle výpisu ostatních výrobků - OT16</t>
  </si>
  <si>
    <t>1530792239</t>
  </si>
  <si>
    <t>"OT16" 8</t>
  </si>
  <si>
    <t>744</t>
  </si>
  <si>
    <t>553.7860_OT17</t>
  </si>
  <si>
    <t>zatemňovací roleta interiérová k otvoru 1200x1200 mm, přesná specifikace dle výpisu ostatních výrobků - OT17</t>
  </si>
  <si>
    <t>1572046704</t>
  </si>
  <si>
    <t>"OT17" 2</t>
  </si>
  <si>
    <t>745</t>
  </si>
  <si>
    <t>78662_VŽL.01</t>
  </si>
  <si>
    <t>Montáž lamelové žaluzie vnitřní vertikální látkové</t>
  </si>
  <si>
    <t>1657141561</t>
  </si>
  <si>
    <t>"OT6" 1*(1,95*2,35)</t>
  </si>
  <si>
    <t>"OT7" 3*(3,0*2,15)</t>
  </si>
  <si>
    <t>"OT8" 2*(3,0*2,15)</t>
  </si>
  <si>
    <t>"OT9" 2*(2,0*2,15)</t>
  </si>
  <si>
    <t>"OT10" 2*(2,0*2,15)</t>
  </si>
  <si>
    <t>"OT11" 1*(4,0*2,15)</t>
  </si>
  <si>
    <t>"OT12" 1*(2,0*2,15)</t>
  </si>
  <si>
    <t>"OT13" 1*(3,5*2,15)</t>
  </si>
  <si>
    <t>"OT14" 1*(4,05*2,6)</t>
  </si>
  <si>
    <t>"OT15" 1*(2,0*2,02)</t>
  </si>
  <si>
    <t>746</t>
  </si>
  <si>
    <t>XSP.7860_OT06</t>
  </si>
  <si>
    <t xml:space="preserve">žaluzie vnitřní vertikální látková k různým velikostem otvorů, přesná specifikace dle výpisu ostatních výrobků   -   OT6-OT15</t>
  </si>
  <si>
    <t>-537615446</t>
  </si>
  <si>
    <t>89,028*1,1 'Přepočtené koeficientem množství</t>
  </si>
  <si>
    <t>747</t>
  </si>
  <si>
    <t>786626121</t>
  </si>
  <si>
    <t>Montáž zastiňujících žaluzií lamelových vnitřních nebo do oken dvojitých kovových</t>
  </si>
  <si>
    <t>-100192595</t>
  </si>
  <si>
    <t>"OT18" 6*(1,2*1,5)</t>
  </si>
  <si>
    <t>"OT19" 3*(1,8*1,5)</t>
  </si>
  <si>
    <t>"OT20" 3*(1,8*1,6)</t>
  </si>
  <si>
    <t>"OT21" 1*(2,0*1,5)</t>
  </si>
  <si>
    <t>748</t>
  </si>
  <si>
    <t>55346200</t>
  </si>
  <si>
    <t>žaluzie horizontální interiérové</t>
  </si>
  <si>
    <t>-987810126</t>
  </si>
  <si>
    <t>30,54*1,05 'Přepočtené koeficientem množství</t>
  </si>
  <si>
    <t>749</t>
  </si>
  <si>
    <t>998786112</t>
  </si>
  <si>
    <t>Přesun hmot pro stínění a čalounické úpravy stanovený z hmotnosti přesunovaného materiálu vodorovná dopravní vzdálenost do 50 m s omezením mechanizace v objektech výšky (hloubky) přes 6 do 12 m</t>
  </si>
  <si>
    <t>1489379053</t>
  </si>
  <si>
    <t>787</t>
  </si>
  <si>
    <t>Dokončovací práce - zasklívání</t>
  </si>
  <si>
    <t>750</t>
  </si>
  <si>
    <t>787692320</t>
  </si>
  <si>
    <t>Zasklívání oken a dveří deskami ostatními sklem bezpečnostním s podtmelením na lišty, tl. do 6 mm</t>
  </si>
  <si>
    <t>640741044</t>
  </si>
  <si>
    <t>"nadsvětlíky nad dveřmi v ocel. zárubních" 7*(0,8*0,5)+27*(0,9*0,5)+1*(1,35*0,5)</t>
  </si>
  <si>
    <t>751</t>
  </si>
  <si>
    <t>998787112</t>
  </si>
  <si>
    <t>Přesun hmot pro zasklívání stanovený z hmotnosti přesunovaného materiálu vodorovná dopravní vzdálenost do 50 m s omezením mechanizace v objektech výšky přes 6 do 12 m</t>
  </si>
  <si>
    <t>1219295328</t>
  </si>
  <si>
    <t>OST</t>
  </si>
  <si>
    <t>Ostatní</t>
  </si>
  <si>
    <t>752</t>
  </si>
  <si>
    <t>OST.01.05</t>
  </si>
  <si>
    <t>Vyklizení objektu (vybavení kanceláří ap.) vč. likvidace</t>
  </si>
  <si>
    <t>428427639</t>
  </si>
  <si>
    <t>VRN</t>
  </si>
  <si>
    <t>Vedlejší rozpočtové náklady</t>
  </si>
  <si>
    <t>VRN1</t>
  </si>
  <si>
    <t>Průzkumné, geodetické a projektové práce</t>
  </si>
  <si>
    <t>753</t>
  </si>
  <si>
    <t>013294000</t>
  </si>
  <si>
    <t>Ostatní dokumentace</t>
  </si>
  <si>
    <t>1024</t>
  </si>
  <si>
    <t>1706717987</t>
  </si>
  <si>
    <t>D1.1_b - přístřešek odpadového hospodářství - ASŘ</t>
  </si>
  <si>
    <t>122251104</t>
  </si>
  <si>
    <t>Odkopávky a prokopávky nezapažené strojně v hornině třídy těžitelnosti I skupiny 3 přes 100 do 500 m3</t>
  </si>
  <si>
    <t>313744698</t>
  </si>
  <si>
    <t>"po úroveň HTÚ" (4,5*4,5)*0,2</t>
  </si>
  <si>
    <t>131151344.X</t>
  </si>
  <si>
    <t>Vrtání jam pro sloupky D přes 300 do 400 mm strojně</t>
  </si>
  <si>
    <t>-1805809805</t>
  </si>
  <si>
    <t>"patky pro sloupy - 90% vrtákem, 10% ruční dočištění" 12*((0,55+0,5)/2)</t>
  </si>
  <si>
    <t>6,3*0,9 'Přepočtené koeficientem množství</t>
  </si>
  <si>
    <t>-930806978</t>
  </si>
  <si>
    <t>"patky pro sloupy - 90% vrtákem, 10% ruční dočištění" 8*(((0,55+0,5)/2)*(0,2*0,2*3,1415))</t>
  </si>
  <si>
    <t>0,528*0,1 'Přepočtené koeficientem množství</t>
  </si>
  <si>
    <t>-1347919540</t>
  </si>
  <si>
    <t>"pláň pod skladbu podlahy" (4,5*4,5)*0,2</t>
  </si>
  <si>
    <t>"patky pro sloupy" 8*(((0,55+0,5)/2)*(0,2*0,2*3,1415))</t>
  </si>
  <si>
    <t>-1280918381</t>
  </si>
  <si>
    <t>-271833238</t>
  </si>
  <si>
    <t>4,578*1,7 'Přepočtené koeficientem množství</t>
  </si>
  <si>
    <t>275313711</t>
  </si>
  <si>
    <t>Základy z betonu prostého patky a bloky z betonu kamenem neprokládaného tř. C 20/25</t>
  </si>
  <si>
    <t>-815981360</t>
  </si>
  <si>
    <t>"patky pro sloupy" 12*(0,9*(0,2*0,2*3,1415))</t>
  </si>
  <si>
    <t>1,357*1,05</t>
  </si>
  <si>
    <t>332351115</t>
  </si>
  <si>
    <t>Bednění kruhových a oblých sloupů a pilířů včetně vzepření průřezu kruhového nebo zakřiveného výšky do 4 m, průměru sloupu přes 0,25 do 0,40 m zřízení</t>
  </si>
  <si>
    <t>1982455498</t>
  </si>
  <si>
    <t>"patky pro sloupy" 12*(0,4*(0,4*3,1415))</t>
  </si>
  <si>
    <t>332351116</t>
  </si>
  <si>
    <t>Bednění kruhových a oblých sloupů a pilířů včetně vzepření průřezu kruhového nebo zakřiveného výšky do 4 m, průměru sloupu přes 0,25 do 0,40 m odstranění</t>
  </si>
  <si>
    <t>727378134</t>
  </si>
  <si>
    <t>1187331421</t>
  </si>
  <si>
    <t>(2*7,0+2*4,5)*1,2</t>
  </si>
  <si>
    <t>998223011</t>
  </si>
  <si>
    <t>Přesun hmot pro pozemní komunikace s krytem dlážděným dopravní vzdálenost do 200 m jakékoliv délky objektu</t>
  </si>
  <si>
    <t>-1985932503</t>
  </si>
  <si>
    <t>764212635</t>
  </si>
  <si>
    <t>Oplechování střešních prvků z pozinkovaného plechu s povrchovou úpravou štítu závětrnou lištou rš 400 mm</t>
  </si>
  <si>
    <t>1857684593</t>
  </si>
  <si>
    <t>"lemování střechy odp. hosp. - dle výpisu - 0.K4" 13,64</t>
  </si>
  <si>
    <t>764511601</t>
  </si>
  <si>
    <t>Žlab podokapní z pozinkovaného plechu s povrchovou úpravou včetně háků a čel půlkruhový do rš 280 mm</t>
  </si>
  <si>
    <t>-1247947720</t>
  </si>
  <si>
    <t>"střecha odp. hosp. - dle výpisu - 0.K1" 4,0</t>
  </si>
  <si>
    <t>764511641</t>
  </si>
  <si>
    <t>Žlab podokapní z pozinkovaného plechu s povrchovou úpravou kotlík oválný (trychtýřový), rš žlabu/průměr svodu do 250/90 mm</t>
  </si>
  <si>
    <t>-278692917</t>
  </si>
  <si>
    <t>"střecha odp. hosp. - dle výpisu - 0.K3" 1</t>
  </si>
  <si>
    <t>764518621</t>
  </si>
  <si>
    <t>Svod z pozinkovaného plechu s upraveným povrchem včetně objímek, kolen a odskoků kruhový, průměru do 90 mm</t>
  </si>
  <si>
    <t>-1688728781</t>
  </si>
  <si>
    <t>"střecha odp. hosp. - dle výpisu - 0.K2" 2,4</t>
  </si>
  <si>
    <t>998764101</t>
  </si>
  <si>
    <t>Přesun hmot pro konstrukce klempířské stanovený z hmotnosti přesunovaného materiálu vodorovná dopravní vzdálenost do 50 m základní v objektech výšky do 6 m</t>
  </si>
  <si>
    <t>368720068</t>
  </si>
  <si>
    <t>-766601797</t>
  </si>
  <si>
    <t>"zastřešení odpad. hospod. - 0.Z4" 17,45</t>
  </si>
  <si>
    <t>15484341</t>
  </si>
  <si>
    <t>plech trapézový 60/235 PES 25µm tl 0,88mm</t>
  </si>
  <si>
    <t>-1420356866</t>
  </si>
  <si>
    <t>17,45*1,133 'Přepočtené koeficientem množství</t>
  </si>
  <si>
    <t>X.76705.Z01</t>
  </si>
  <si>
    <t>Výroba a montáž nosné konstrukce přístřešku - (jäkl 60/60/6, 100/60/6 mm + podkladní plechy tl. 10 mm)</t>
  </si>
  <si>
    <t>-2044429106</t>
  </si>
  <si>
    <t>patní plechy k sloupkům 0.S1 - 0.S4</t>
  </si>
  <si>
    <t>12*((0,25*0,25)*78,5)</t>
  </si>
  <si>
    <t>sloupky 0.S1 - 0.S4</t>
  </si>
  <si>
    <t>(4*2,62+2*2,55+2*2,475+4*2,4)*9,17</t>
  </si>
  <si>
    <t>kce zastřešení - prvky 0.T1, 0.T2, 0.T3</t>
  </si>
  <si>
    <t>(2*4,0+2*3,88+2*4,21)*12,81</t>
  </si>
  <si>
    <t>(58,875+276,292+309,746)*0,1</t>
  </si>
  <si>
    <t>1925576168</t>
  </si>
  <si>
    <t>12*(((0,25*0,25)*78,5)*1,08*0,001)</t>
  </si>
  <si>
    <t>14550314</t>
  </si>
  <si>
    <t>profil ocelový svařovaný jakost S235 průřez čtvercový 60x60x6mm</t>
  </si>
  <si>
    <t>1283754034</t>
  </si>
  <si>
    <t xml:space="preserve">Poznámka k položce:_x000d_
Hmotnost: 9,17 kg/m_x000d_
_x000d_
</t>
  </si>
  <si>
    <t>((4*2,62+2*2,55+2*2,475+4*2,4)*9,17)*1,08*0,001</t>
  </si>
  <si>
    <t>14550326</t>
  </si>
  <si>
    <t>profil ocelový svařovaný jakost S235 průřez obdelníkový 100x60x6mm</t>
  </si>
  <si>
    <t>-664103183</t>
  </si>
  <si>
    <t>Poznámka k položce:_x000d_
Hmotnost:12,81 kg/m</t>
  </si>
  <si>
    <t>((2*4,0+2*3,88+2*4,21)*12,81)*1,08*0,001</t>
  </si>
  <si>
    <t>X.76705.Z02</t>
  </si>
  <si>
    <t>Výroba a montáž výplní stěn přístřešku (tahokov + rám)</t>
  </si>
  <si>
    <t>1133632833</t>
  </si>
  <si>
    <t>rám + plochá ocel + tahokov</t>
  </si>
  <si>
    <t>"0.Z1" 3*((2*1,173+2*2,12)*2,08)+3*((2*1,173+2*2,12)*0,96)+3*((1,173*2,12)*9,5)</t>
  </si>
  <si>
    <t>"0.Z2" 6*((2*1,24+2*2,12)*2,08)+6*((2*1,24+2*2,12)*0,96)+6*((1,24*2,12)*9,5)</t>
  </si>
  <si>
    <t>"0.Z3" 2*((2*1,05+2*2,12)*2,08)+2*((2*1,05+2*2,12)*0,96)+2*((1,05*2,12)*9,5)</t>
  </si>
  <si>
    <t>(130,937+272,414+80,841)*0,1</t>
  </si>
  <si>
    <t>XSPPD_40/34/25/2</t>
  </si>
  <si>
    <t>profil ocelový dutý peciální "L", rozměr 40x34x25x2 mm</t>
  </si>
  <si>
    <t>-886312867</t>
  </si>
  <si>
    <t xml:space="preserve">Poznámka k položce:_x000d_
Hmotnost: 2,08 kg/m_x000d_
_x000d_
</t>
  </si>
  <si>
    <t>rám výplní z tahokovu</t>
  </si>
  <si>
    <t>"0.Z1" 3*((2*1,173+2*2,12)*2,08*1,1*0,001)</t>
  </si>
  <si>
    <t>"0.Z2" 6*((2*1,24+2*2,12)*2,08*1,1*0,001)</t>
  </si>
  <si>
    <t>"0.Z3" 2*((2*1,05+2*2,12)*2,08*1,1*0,001)</t>
  </si>
  <si>
    <t>XSP.TK_62.5/22/9</t>
  </si>
  <si>
    <t>plech děrovaný tahokov oko dl. 62,5 š. 22 mm, můstek 9 mm, tl. 1,5 mm</t>
  </si>
  <si>
    <t>-685175459</t>
  </si>
  <si>
    <t>Poznámka k položce:_x000d_
hmotnost: 5,35 kg/m2</t>
  </si>
  <si>
    <t>11*(1,25*2,5)</t>
  </si>
  <si>
    <t>13010178</t>
  </si>
  <si>
    <t>tyč ocelová plochá jakost S235JR (11 375) 30x4mm</t>
  </si>
  <si>
    <t>-1240603501</t>
  </si>
  <si>
    <t>Poznámka k položce:_x000d_
Hmotnost: 0,96 kg/m</t>
  </si>
  <si>
    <t>kotvení tahokovu k rámu z dutých profilů</t>
  </si>
  <si>
    <t>"0.Z1" 3*((2*1,173+2*2,12)*0,96*1,08*0,001)</t>
  </si>
  <si>
    <t>"0.Z2" 6*((2*1,24+2*2,12)*0,96*1,08*0,001)</t>
  </si>
  <si>
    <t>"0.Z3" 2*((2*1,05+2*2,12)*0,96*1,08*0,001)</t>
  </si>
  <si>
    <t>XSP.76701.Z01</t>
  </si>
  <si>
    <t>-1900470256</t>
  </si>
  <si>
    <t>konstrukce přístřešku - 10% na drobné prvky, spojovací materiál, sváry ap.</t>
  </si>
  <si>
    <t>((58,875+276,292+309,746)*0,1)*1,08</t>
  </si>
  <si>
    <t>výplně boků z tahokovu vč. rámu - 10% na drobné prvky, spojovací materiál, sváry ap.</t>
  </si>
  <si>
    <t>((130,937+272,414+80,841)*0,1)*1,08</t>
  </si>
  <si>
    <t>998767101</t>
  </si>
  <si>
    <t>Přesun hmot pro zámečnické konstrukce stanovený z hmotnosti přesunovaného materiálu vodorovná dopravní vzdálenost do 50 m základní v objektech výšky do 6 m</t>
  </si>
  <si>
    <t>-1075537858</t>
  </si>
  <si>
    <t>-1153958661</t>
  </si>
  <si>
    <t>-799097941</t>
  </si>
  <si>
    <t>-1300906041</t>
  </si>
  <si>
    <t>2131702701</t>
  </si>
  <si>
    <t>-1716997098</t>
  </si>
  <si>
    <t>12*(2*(0,25*0,25)+0,01)</t>
  </si>
  <si>
    <t>(4*2,62+2*2,55+2*2,475+4*2,4)*0,219</t>
  </si>
  <si>
    <t>(2*4,0+2*3,88+2*4,21)*0,299</t>
  </si>
  <si>
    <t>(1,62+6,598+7,23)*0,1</t>
  </si>
  <si>
    <t>boky přístřešku - rám + plochá ocel + tahokov</t>
  </si>
  <si>
    <t>"0.Z1" 3*((2*1,173+2*2,12)*0,148)+3*((2*1,173+2*2,12)*0,07)+3*((1,173*2,12)*2)</t>
  </si>
  <si>
    <t>"0.Z2" 6*((2*1,24+2*2,12)*0,148)+6*((2*1,24+2*2,12)*0,07)+6*((1,24*2,12)*2)</t>
  </si>
  <si>
    <t>"0.Z3" 2*((2*1,05+2*2,12)*0,148)+2*((2*1,05+2*2,12)*0,07)+2*((1,05*2,12)*2)</t>
  </si>
  <si>
    <t>(19,228+40,335+11,668)*0,1</t>
  </si>
  <si>
    <t>Ostatní dokumentace - výrobní dokumentace (ocelová kce přístřešku)</t>
  </si>
  <si>
    <t>-948577380</t>
  </si>
  <si>
    <t>D1.4.1 - zdravotně technické instalace</t>
  </si>
  <si>
    <t>Česká Třebová</t>
  </si>
  <si>
    <t>Ing. Horyna</t>
  </si>
  <si>
    <t xml:space="preserve">    6 - Úpravy povrchů, podlahy a osazování výplní</t>
  </si>
  <si>
    <t xml:space="preserve">    8 - Vedení trubní dálková a přípojná</t>
  </si>
  <si>
    <t xml:space="preserve">    997 - Doprava suti a vybouraných hmot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</si>
  <si>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</si>
  <si>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</si>
  <si>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</si>
  <si>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</si>
  <si>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 xml:space="preserve">    727 - Zdravotechnika - protipožární ochrana</t>
  </si>
  <si>
    <t xml:space="preserve">    732 - Ústřední vytápění - strojovny</t>
  </si>
  <si>
    <t>131351202</t>
  </si>
  <si>
    <t>Hloubení zapažených jam a zářezů strojně s urovnáním dna do předepsaného profilu a spádu v hornině třídy těžitelnosti II skupiny 4 přes 20 do 50 m3</t>
  </si>
  <si>
    <t>-631820752</t>
  </si>
  <si>
    <t>jáma pro osazení přečerpávací šachty</t>
  </si>
  <si>
    <t>2,5*2,5*4</t>
  </si>
  <si>
    <t>132112131</t>
  </si>
  <si>
    <t>Hloubení nezapažených rýh šířky do 800 mm ručně s urovnáním dna do předepsaného profilu a spádu v hornině třídy těžitelnosti I skupiny 1 a 2 soudržných</t>
  </si>
  <si>
    <t>1588143315</t>
  </si>
  <si>
    <t>ležatá kanalizace zděná část</t>
  </si>
  <si>
    <t>8*0,3*0,5</t>
  </si>
  <si>
    <t>2*0,3*0,5</t>
  </si>
  <si>
    <t>6*0,3*0,5</t>
  </si>
  <si>
    <t>2*0,3*0,4</t>
  </si>
  <si>
    <t>6*0,3*0,4</t>
  </si>
  <si>
    <t>25*0,3*0,6</t>
  </si>
  <si>
    <t>1573670690</t>
  </si>
  <si>
    <t>-940842700</t>
  </si>
  <si>
    <t>35,08*2*0,3</t>
  </si>
  <si>
    <t>1296969014</t>
  </si>
  <si>
    <t>35,08*2*0,7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</si>
  <si>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</si>
  <si>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</si>
  <si>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171909853</t>
  </si>
  <si>
    <t>10,08</t>
  </si>
  <si>
    <t>58337310</t>
  </si>
  <si>
    <t>štěrkopísek frakce 0/4</t>
  </si>
  <si>
    <t>1000965244</t>
  </si>
  <si>
    <t>10,08*2 "Přepočtené koeficientem množství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</si>
  <si>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</si>
  <si>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</si>
  <si>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793765438</t>
  </si>
  <si>
    <t>obsyp přečerpávací šachty</t>
  </si>
  <si>
    <t>2,5*2,5*2</t>
  </si>
  <si>
    <t>58337303</t>
  </si>
  <si>
    <t>štěrkopísek frakce 0/8</t>
  </si>
  <si>
    <t>1119632202</t>
  </si>
  <si>
    <t>12,5*2 "Přepočtené koeficientem množství</t>
  </si>
  <si>
    <t>451572111</t>
  </si>
  <si>
    <t>Lože pod potrubí, stoky a drobné objekty v otevřeném výkopu z kameniva drobného těženého 0 až 4 mm</t>
  </si>
  <si>
    <t>-1462816347</t>
  </si>
  <si>
    <t>Úpravy povrchů, podlahy a osazování výplní</t>
  </si>
  <si>
    <t>611135101</t>
  </si>
  <si>
    <t>Hrubá výplň rýh maltou jakékoli šířky rýhy ve stropech</t>
  </si>
  <si>
    <t>-1414535843</t>
  </si>
  <si>
    <t>612135101</t>
  </si>
  <si>
    <t>Hrubá výplň rýh maltou jakékoli šířky rýhy ve stěnách</t>
  </si>
  <si>
    <t>1011732821</t>
  </si>
  <si>
    <t>310*0,15</t>
  </si>
  <si>
    <t>214*0,15</t>
  </si>
  <si>
    <t>Vedení trubní dálková a přípojná</t>
  </si>
  <si>
    <t>871211211</t>
  </si>
  <si>
    <t>Montáž vodovodního potrubí z polyetylenu PE100 RC v otevřeném výkopu svařovaných elektrotvarovkou SDR 11/PN16 d 63 x 5,8 mm</t>
  </si>
  <si>
    <t>2014445884</t>
  </si>
  <si>
    <t>28613503</t>
  </si>
  <si>
    <t>potrubí vodovodní dvouvrstvé PE100 RC SDR11 63x5,8mm</t>
  </si>
  <si>
    <t>796629826</t>
  </si>
  <si>
    <t>16*1,015 "Přepočtené koeficientem množství</t>
  </si>
  <si>
    <t>877211101</t>
  </si>
  <si>
    <t>Montáž tvarovek na vodovodním plastovém potrubí z polyetylenu PE 100 elektrotvarovek SDR 11/PN16 spojek, oblouků nebo redukcí d 63</t>
  </si>
  <si>
    <t>1447695965</t>
  </si>
  <si>
    <t>28615972</t>
  </si>
  <si>
    <t>elektrospojka SDR11 PE 100 PN16 D 63mm</t>
  </si>
  <si>
    <t>-1941580567</t>
  </si>
  <si>
    <t>877211112</t>
  </si>
  <si>
    <t>Montáž tvarovek na vodovodním plastovém potrubí z polyetylenu PE 100 elektrotvarovek SDR 11/PN16 kolen 90° d 63</t>
  </si>
  <si>
    <t>1414462085</t>
  </si>
  <si>
    <t>2+2</t>
  </si>
  <si>
    <t>28653055</t>
  </si>
  <si>
    <t>elektrokoleno 90° PE 100 D 63mm</t>
  </si>
  <si>
    <t>1149983435</t>
  </si>
  <si>
    <t>899620151</t>
  </si>
  <si>
    <t>Obetonování plastových šachet z polypropylenu betonem prostým v otevřeném výkopu, beton tř. C 25/30</t>
  </si>
  <si>
    <t>-112468791</t>
  </si>
  <si>
    <t xml:space="preserve">obetonování přečerpávací šachty </t>
  </si>
  <si>
    <t>2,5*2,5*0,3</t>
  </si>
  <si>
    <t>X789001</t>
  </si>
  <si>
    <t>Čerpací stanice PREFA - betonová prefabrikovaná šachta o rozměrech : vnitřní průměr 1500 mm, vnější průměr 1800 mm, výška 3080 mm, šachta je osazena jedním obslužným otvorem 900 x 900mm., komplet dodávka viz. výkaz</t>
  </si>
  <si>
    <t>komplet</t>
  </si>
  <si>
    <t>1393012910</t>
  </si>
  <si>
    <t xml:space="preserve">Čerpací stanice  1500/3080 - PREFA - betonová prefabrikovaná šachta o rozměrech : vnitřní průměr 1500 mm, vnější průměr 1800 mm, výška výška 3080 mm, </t>
  </si>
  <si>
    <t>šachta je osazena jedním obslužným otvorem 900 x 900mm - 1 ks</t>
  </si>
  <si>
    <t xml:space="preserve">2X Řezací oběžné kolo/průchodnost 6mm, parametry: Q = 3 l/s, H = 12m, elektromotor: 1,2 kW/2750 ot.min-1, materiálové provedení - litina. </t>
  </si>
  <si>
    <t>Příslušenství v ceně: spouštěcí zařízení do 4,5m (vedení tyčemi), 10m kabelu, teplotní a vlhkostní ochrana, hmotnost 38kg.</t>
  </si>
  <si>
    <t>Čerpadla jsou dimenzována na kanalizační tlakové potrubí, Navrhované potrubí PE 100 SDR17 63x3,8mm</t>
  </si>
  <si>
    <t xml:space="preserve">AS-Technologické vystrojení DN50/2 - 1x </t>
  </si>
  <si>
    <t>- trubní rozvody DN50 - PLAST</t>
  </si>
  <si>
    <t>- zpětná klapka DN 50 - 2ks</t>
  </si>
  <si>
    <t>- uzavírací šoupě DN 50 - 2ks</t>
  </si>
  <si>
    <t>- vodící trubky pro instalaci čerpadel</t>
  </si>
  <si>
    <t>- pozink řetěz - 2ks</t>
  </si>
  <si>
    <t>- spojovací materiál</t>
  </si>
  <si>
    <t>Automatika pro dvě čerpadla řízená pomocí modulu ESH21 a doplněna o modul , akustická signalizace při dosažení hladiny maximální a poruše motoru,</t>
  </si>
  <si>
    <t>ruční režim chodu, spínání 3x plovákovým spínečem, nebo kombinací plováků a elektrod, signalizace 5-ti provozních a poruchových stavů.</t>
  </si>
  <si>
    <t>Střídavý chod, tepelná ochrana vinutí motoru čerpadla. zásuvka 230V, Dálkový přenos dat pomocí modulu GSM se zálohovým zdrojem.</t>
  </si>
  <si>
    <t>1x AS-Litinový poklop D 400 90x90cm s zámkem 4--dílný</t>
  </si>
  <si>
    <t>Montáž technologického vystrojení a uvedení do provozu. 1ks</t>
  </si>
  <si>
    <t>Doprava na stavbu, zprovoznění, zaučení obsluhy</t>
  </si>
  <si>
    <t>Dílenská dokumentace přečerpávací šachty před objednáním/výrobou</t>
  </si>
  <si>
    <t>X789002</t>
  </si>
  <si>
    <t>Ocelové podpůrné kce, podpěry pro vedení rozvodů SV, TV, CV, PV kotvené do stěny technolog. kanálu dle výkres PD. po 2,0m, D+M</t>
  </si>
  <si>
    <t>-285479202</t>
  </si>
  <si>
    <t>X789003</t>
  </si>
  <si>
    <t>Ocelové podpůrné kce, podpěry pro vedení rozvodů kanaliuace PVC 150 kotvené do stěny technolog. kanálu dle výkres PD. po 2,0m, D+M</t>
  </si>
  <si>
    <t>973532776</t>
  </si>
  <si>
    <t>974031143</t>
  </si>
  <si>
    <t>Vysekání rýh ve zdivu cihelném na maltu vápennou nebo vápenocementovou do hl. 70 mm a šířky do 100 mm</t>
  </si>
  <si>
    <t>-1033775411</t>
  </si>
  <si>
    <t>vodovod</t>
  </si>
  <si>
    <t>6+6+4+4+4+4+4+4+4+4+12+12+4+4+8+8+4+4+2+2+2+2+2+2+2+2</t>
  </si>
  <si>
    <t>kanalizace</t>
  </si>
  <si>
    <t>134+40+20</t>
  </si>
  <si>
    <t>974031153</t>
  </si>
  <si>
    <t>Vysekání rýh ve zdivu cihelném na maltu vápennou nebo vápenocementovou do hl. 100 mm a šířky do 100 mm</t>
  </si>
  <si>
    <t>47449610</t>
  </si>
  <si>
    <t>14+98+102</t>
  </si>
  <si>
    <t>977151117</t>
  </si>
  <si>
    <t>Jádrové vrty diamantovými korunkami do stavebních materiálů (železobetonu, betonu, cihel, obkladů, dlažeb, kamene) průměru přes 80 do 90 mm</t>
  </si>
  <si>
    <t>38376506</t>
  </si>
  <si>
    <t>8*0,5*4</t>
  </si>
  <si>
    <t>-1626852428</t>
  </si>
  <si>
    <t>13*0,4</t>
  </si>
  <si>
    <t>977151127</t>
  </si>
  <si>
    <t>Jádrové vrty diamantovými korunkami do stavebních materiálů (železobetonu, betonu, cihel, obkladů, dlažeb, kamene) průměru přes 225 do 250 mm</t>
  </si>
  <si>
    <t>-274335743</t>
  </si>
  <si>
    <t>0,5*6</t>
  </si>
  <si>
    <t>Doprava suti a vybouraných hmot</t>
  </si>
  <si>
    <t>997002511</t>
  </si>
  <si>
    <t>Vodorovné přemístění suti a vybouraných hmot bez naložení, se složením a hrubým urovnáním na vzdálenost do 1 km</t>
  </si>
  <si>
    <t>-208411019</t>
  </si>
  <si>
    <t>997002519</t>
  </si>
  <si>
    <t>Vodorovné přemístění suti a vybouraných hmot bez naložení, se složením a hrubým urovnáním Příplatek k ceně za každý další započatý 1 km přes 1 km</t>
  </si>
  <si>
    <t>-491549223</t>
  </si>
  <si>
    <t>17,87*5</t>
  </si>
  <si>
    <t>732789674</t>
  </si>
  <si>
    <t>Zdravotechnika - vnitřní kanalizace</t>
  </si>
  <si>
    <t>721110806</t>
  </si>
  <si>
    <t>Demontáž potrubí z kameninových trub normálních nebo kyselinovzdorných přes 100 do DN 200</t>
  </si>
  <si>
    <t>-1111969107</t>
  </si>
  <si>
    <t>80+20</t>
  </si>
  <si>
    <t>721140806</t>
  </si>
  <si>
    <t>Demontáž potrubí z litinových trub odpadních nebo dešťových přes 100 do DN 200</t>
  </si>
  <si>
    <t>1450033985</t>
  </si>
  <si>
    <t>721171809</t>
  </si>
  <si>
    <t>Demontáž potrubí z novodurových trub odpadních nebo připojovacích přes 114 do D 160</t>
  </si>
  <si>
    <t>1010911208</t>
  </si>
  <si>
    <t>50+50+50</t>
  </si>
  <si>
    <t>721173401</t>
  </si>
  <si>
    <t>Potrubí z trub PVC SN4 svodné (ležaté) DN 110</t>
  </si>
  <si>
    <t>1481927081</t>
  </si>
  <si>
    <t>2_2</t>
  </si>
  <si>
    <t>S20</t>
  </si>
  <si>
    <t>v podlaze</t>
  </si>
  <si>
    <t>10_10</t>
  </si>
  <si>
    <t>12_12</t>
  </si>
  <si>
    <t>15_15</t>
  </si>
  <si>
    <t>18_18</t>
  </si>
  <si>
    <t>721173402</t>
  </si>
  <si>
    <t>Potrubí z trub PVC SN4 svodné (ležaté) DN 125</t>
  </si>
  <si>
    <t>-29083231</t>
  </si>
  <si>
    <t>V technolog. kanále</t>
  </si>
  <si>
    <t>3_3</t>
  </si>
  <si>
    <t>4_4</t>
  </si>
  <si>
    <t>5_5</t>
  </si>
  <si>
    <t>6_6</t>
  </si>
  <si>
    <t>7_7</t>
  </si>
  <si>
    <t>8_8</t>
  </si>
  <si>
    <t>9_9</t>
  </si>
  <si>
    <t>11_11</t>
  </si>
  <si>
    <t>13_13</t>
  </si>
  <si>
    <t>14_14</t>
  </si>
  <si>
    <t>16_16</t>
  </si>
  <si>
    <t>17_17</t>
  </si>
  <si>
    <t>721173403</t>
  </si>
  <si>
    <t>Potrubí z trub PVC SN4 svodné (ležaté) DN 160</t>
  </si>
  <si>
    <t>1985101381</t>
  </si>
  <si>
    <t>ležetá kanalizace venek</t>
  </si>
  <si>
    <t>ležatá kanalizace v technolog. kanále</t>
  </si>
  <si>
    <t>1_1</t>
  </si>
  <si>
    <t>721173704</t>
  </si>
  <si>
    <t>Potrubí z trub polyetylenových svařované odpadní (svislé) DN 70</t>
  </si>
  <si>
    <t>-1936894798</t>
  </si>
  <si>
    <t>8+8+8+16+16+10+8+10+4+4+10</t>
  </si>
  <si>
    <t>721173706</t>
  </si>
  <si>
    <t>Potrubí z trub polyetylenových svařované odpadní (svislé) DN 100</t>
  </si>
  <si>
    <t>63483239</t>
  </si>
  <si>
    <t>5+5+5+15+15+15+8+10+10+10</t>
  </si>
  <si>
    <t>721173707</t>
  </si>
  <si>
    <t>Potrubí z trub polyetylenových svařované odpadní (svislé) DN 125</t>
  </si>
  <si>
    <t>-2050735425</t>
  </si>
  <si>
    <t>8+6</t>
  </si>
  <si>
    <t>721173722</t>
  </si>
  <si>
    <t>Potrubí z trub polyetylenových svařované připojovací DN 40</t>
  </si>
  <si>
    <t>988914004</t>
  </si>
  <si>
    <t>2+2+4+4+4+8+2+4+4+8+4+4+4+8+8+4+4+4+4+4+4+4+14+2+10+10</t>
  </si>
  <si>
    <t>721173723</t>
  </si>
  <si>
    <t>Potrubí z trub polyetylenových svařované připojovací DN 50</t>
  </si>
  <si>
    <t>937973194</t>
  </si>
  <si>
    <t>4+4+5+5+2+2+4+4+4+4+2</t>
  </si>
  <si>
    <t>721173724</t>
  </si>
  <si>
    <t>Potrubí z trub polyetylenových svařované připojovací DN 70</t>
  </si>
  <si>
    <t>160681534</t>
  </si>
  <si>
    <t>2+2+4+4+4+2+2</t>
  </si>
  <si>
    <t>28615603</t>
  </si>
  <si>
    <t>čistící tvarovka odpadní pro vysoké teploty HTRE DN 110</t>
  </si>
  <si>
    <t>-1734628874</t>
  </si>
  <si>
    <t>3+2+2</t>
  </si>
  <si>
    <t>28615602</t>
  </si>
  <si>
    <t>čistící tvarovka odpadní pro vysoké teploty HTRE DN 75</t>
  </si>
  <si>
    <t>-1040516535</t>
  </si>
  <si>
    <t>28615604</t>
  </si>
  <si>
    <t>čistící tvarovka odpadní pro vysoké teploty HTRE DN 125</t>
  </si>
  <si>
    <t>98346625</t>
  </si>
  <si>
    <t>721173726</t>
  </si>
  <si>
    <t>Potrubí z trub polyetylenových svařované připojovací DN 100</t>
  </si>
  <si>
    <t>-290370521</t>
  </si>
  <si>
    <t>4+2+6+4+4+4+4+8+8+8+8+4</t>
  </si>
  <si>
    <t>55162005</t>
  </si>
  <si>
    <t>sifon podomítkový pro odvod kondenzátu</t>
  </si>
  <si>
    <t>110973935</t>
  </si>
  <si>
    <t>1+2+2+2+3+2+2+2+4+3</t>
  </si>
  <si>
    <t>55347203</t>
  </si>
  <si>
    <t>dvířka vanová nerezová 200x200mm</t>
  </si>
  <si>
    <t>-647579818</t>
  </si>
  <si>
    <t>55347200</t>
  </si>
  <si>
    <t>dvířka vanová nerezová 300x300mm</t>
  </si>
  <si>
    <t>417754801</t>
  </si>
  <si>
    <t>revizní dvírka cirkulačního propoje</t>
  </si>
  <si>
    <t>1+1+1+1</t>
  </si>
  <si>
    <t>55347204</t>
  </si>
  <si>
    <t>dvířka vanová nerezová 150x150mm</t>
  </si>
  <si>
    <t>-303243315</t>
  </si>
  <si>
    <t>pro čistící kusy, PV</t>
  </si>
  <si>
    <t>1+2+5+2+2+5</t>
  </si>
  <si>
    <t>721211403</t>
  </si>
  <si>
    <t>Podlahové vpusti s vodorovným odtokem DN 50/75 s kulovým kloubem, mřížka nerez 115x115</t>
  </si>
  <si>
    <t>-56421418</t>
  </si>
  <si>
    <t>721211422</t>
  </si>
  <si>
    <t>Podlahové vpusti se svislým odtokem DN 50/75/110 mřížka nerez 138x138</t>
  </si>
  <si>
    <t>723443224</t>
  </si>
  <si>
    <t>HLE.HL21.2</t>
  </si>
  <si>
    <t>Vtok (nálevka) DN32 se zápachovou uzávěrkou a kuličkou pro suchý stav</t>
  </si>
  <si>
    <t>853690273</t>
  </si>
  <si>
    <t>721274103</t>
  </si>
  <si>
    <t>Ventily přivzdušňovací odpadních potrubí venkovní DN 110</t>
  </si>
  <si>
    <t>1780617806</t>
  </si>
  <si>
    <t>1+1+1+3</t>
  </si>
  <si>
    <t>721274122</t>
  </si>
  <si>
    <t>Ventily přivzdušňovací odpadních potrubí vnitřní DN 70</t>
  </si>
  <si>
    <t>-1490964364</t>
  </si>
  <si>
    <t>721274123</t>
  </si>
  <si>
    <t>Ventily přivzdušňovací odpadních potrubí vnitřní DN 100</t>
  </si>
  <si>
    <t>606886510</t>
  </si>
  <si>
    <t>721274125</t>
  </si>
  <si>
    <t>Ventily přivzdušňovací odpadních potrubí vnitřní DN 75</t>
  </si>
  <si>
    <t>-1003375053</t>
  </si>
  <si>
    <t>721290111</t>
  </si>
  <si>
    <t>Zkouška těsnosti kanalizace v objektech vodou do DN 125</t>
  </si>
  <si>
    <t>-115173706</t>
  </si>
  <si>
    <t>26+67</t>
  </si>
  <si>
    <t>721290112</t>
  </si>
  <si>
    <t>Zkouška těsnosti kanalizace v objektech vodou DN 150 nebo DN 200</t>
  </si>
  <si>
    <t>-1627493830</t>
  </si>
  <si>
    <t>998721101</t>
  </si>
  <si>
    <t>Přesun hmot pro vnitřní kanalizaci stanovený z hmotnosti přesunovaného materiálu vodorovná dopravní vzdálenost do 50 m základní v objektech výšky do 6 m</t>
  </si>
  <si>
    <t>1002951041</t>
  </si>
  <si>
    <t>X7210211</t>
  </si>
  <si>
    <t>Systémový prostup střechou z trapez. plechu a min. vaty pro potrubí DN100 s natavovací manžetou, D+M</t>
  </si>
  <si>
    <t>423605264</t>
  </si>
  <si>
    <t>X7210212</t>
  </si>
  <si>
    <t>Systémový prostup střechou z trapez. plechu a min. vaty pro potrubí DN70 s natavovací manžetou, D+M</t>
  </si>
  <si>
    <t>1094190839</t>
  </si>
  <si>
    <t>Zdravotechnika - vnitřní vodovod</t>
  </si>
  <si>
    <t>722130234</t>
  </si>
  <si>
    <t>Potrubí z ocelových trubek pozinkovaných závitových svařovaných běžných DN 32</t>
  </si>
  <si>
    <t>-531278558</t>
  </si>
  <si>
    <t>4+4+6+6+14+14</t>
  </si>
  <si>
    <t>722130235</t>
  </si>
  <si>
    <t>Potrubí z ocelových trubek pozinkovaných závitových svařovaných běžných DN 40</t>
  </si>
  <si>
    <t>-1989735519</t>
  </si>
  <si>
    <t>36+4+4+2+2</t>
  </si>
  <si>
    <t>722130236</t>
  </si>
  <si>
    <t>Potrubí z ocelových trubek pozinkovaných závitových svařovaných běžných DN 50</t>
  </si>
  <si>
    <t>-357052006</t>
  </si>
  <si>
    <t>722130801</t>
  </si>
  <si>
    <t>Demontáž potrubí z ocelových trubek pozinkovaných závitových do DN 25</t>
  </si>
  <si>
    <t>56398156</t>
  </si>
  <si>
    <t>722130802</t>
  </si>
  <si>
    <t>Demontáž potrubí z ocelových trubek pozinkovaných závitových přes 25 do DN 40</t>
  </si>
  <si>
    <t>2091916945</t>
  </si>
  <si>
    <t>722130803</t>
  </si>
  <si>
    <t>Demontáž potrubí z ocelových trubek pozinkovaných závitových přes 40 do DN 50</t>
  </si>
  <si>
    <t>1841511643</t>
  </si>
  <si>
    <t>722174006</t>
  </si>
  <si>
    <t>Potrubí z trubek polypropylenových spojovaných svařováním z jednovrstvého PP-R S3,2 (PN 16) D 50/6,9</t>
  </si>
  <si>
    <t>1012794085</t>
  </si>
  <si>
    <t>10+5+2</t>
  </si>
  <si>
    <t>722174022</t>
  </si>
  <si>
    <t>Potrubí z trubek polypropylenových spojovaných svařováním z jednovrstvého PP-R S2,5 (PN 20) D 20/3,4</t>
  </si>
  <si>
    <t>-1909859109</t>
  </si>
  <si>
    <t>4+4+4+4+4+4+8+8+6+6+15+20+20+10+30+8+60+15+8+4+10+12+40+10+10</t>
  </si>
  <si>
    <t>722174023</t>
  </si>
  <si>
    <t>Potrubí z trubek polypropylenových spojovaných svařováním z jednovrstvého PP-R S2,5 (PN 20) D 25/4,2</t>
  </si>
  <si>
    <t>-1177798061</t>
  </si>
  <si>
    <t>15+5+3+30+20+20+20+20+8+10+6+30+20+40+10</t>
  </si>
  <si>
    <t>722174024</t>
  </si>
  <si>
    <t>Potrubí z trubek polypropylenových spojovaných svařováním z jednovrstvého PP-R S2,5 (PN 20) D 32/5,4</t>
  </si>
  <si>
    <t>1673630853</t>
  </si>
  <si>
    <t>4+4+3+3+30+20+10</t>
  </si>
  <si>
    <t>722174025</t>
  </si>
  <si>
    <t>Potrubí z trubek polypropylenových spojovaných svařováním z jednovrstvého PP-R S2,5 (PN 20) D 40/6,7</t>
  </si>
  <si>
    <t>1698886354</t>
  </si>
  <si>
    <t>15+15+6+6+3+3+30</t>
  </si>
  <si>
    <t>722181251</t>
  </si>
  <si>
    <t>Ochrana potrubí termoizolačními trubicemi z pěnového polyetylenu PE přilepenými v příčných a podélných spojích, tloušťky izolace přes 20 do 25 mm, vnitřního průměru izolace DN do 22 mm</t>
  </si>
  <si>
    <t>1169820921</t>
  </si>
  <si>
    <t>722181252</t>
  </si>
  <si>
    <t>Ochrana potrubí termoizolačními trubicemi z pěnového polyetylenu PE přilepenými v příčných a podélných spojích, tloušťky izolace přes 20 do 25 mm, vnitřního průměru izolace DN přes 22 do 45 mm</t>
  </si>
  <si>
    <t>-103894471</t>
  </si>
  <si>
    <t>78+74+257+48+48</t>
  </si>
  <si>
    <t>722181253</t>
  </si>
  <si>
    <t>Ochrana potrubí termoizolačními trubicemi z pěnového polyetylenu PE přilepenými v příčných a podélných spojích, tloušťky izolace přes 20 do 25 mm, vnitřního průměru izolace DN přes 45 do 63 mm</t>
  </si>
  <si>
    <t>-109949699</t>
  </si>
  <si>
    <t>722182013</t>
  </si>
  <si>
    <t>Podpůrný žlab pro potrubí průměru D 32</t>
  </si>
  <si>
    <t>397419992</t>
  </si>
  <si>
    <t>722182014</t>
  </si>
  <si>
    <t>Podpůrný žlab pro potrubí průměru D 40</t>
  </si>
  <si>
    <t>-1065388314</t>
  </si>
  <si>
    <t>722182015</t>
  </si>
  <si>
    <t>Podpůrný žlab pro potrubí průměru D 50</t>
  </si>
  <si>
    <t>-629409101</t>
  </si>
  <si>
    <t>722190401</t>
  </si>
  <si>
    <t>Zřízení přípojek na potrubí vyvedení a upevnění výpustek do DN 25</t>
  </si>
  <si>
    <t>1551459639</t>
  </si>
  <si>
    <t>24+14+4+15+2+4+6+6+4+4</t>
  </si>
  <si>
    <t>722220152</t>
  </si>
  <si>
    <t>Armatury s jedním závitem nástěnky plastové (PPR) PN 20 (SDR 6) DN 20 x G 1/2"</t>
  </si>
  <si>
    <t>1289037755</t>
  </si>
  <si>
    <t>722220236</t>
  </si>
  <si>
    <t>Armatury s jedním závitem přechodové tvarovky PPR, PN 20 (SDR 6) s kovovým závitem vnitřním přechodky dGK D 63 x G 2"</t>
  </si>
  <si>
    <t>1182631330</t>
  </si>
  <si>
    <t>722231074</t>
  </si>
  <si>
    <t>Armatury se dvěma závity ventily zpětné mosazné PN 10 do 110°C G 1"</t>
  </si>
  <si>
    <t>1392172228</t>
  </si>
  <si>
    <t>722231075</t>
  </si>
  <si>
    <t>Armatury se dvěma závity ventily zpětné mosazné PN 10 do 110°C G 5/4"</t>
  </si>
  <si>
    <t>-102365750</t>
  </si>
  <si>
    <t>722231143</t>
  </si>
  <si>
    <t>Armatury se dvěma závity ventily pojistné rohové G 1"</t>
  </si>
  <si>
    <t>1970147356</t>
  </si>
  <si>
    <t>722231211</t>
  </si>
  <si>
    <t>Armatury se dvěma závity ventily k bojleru PN 10 do 100 °C G 1/2"</t>
  </si>
  <si>
    <t>-1344165930</t>
  </si>
  <si>
    <t>722232046</t>
  </si>
  <si>
    <t>Armatury se dvěma závity kulové kohouty PN 42 do 185 °C přímé vnitřní závit G 5/4"</t>
  </si>
  <si>
    <t>1854889226</t>
  </si>
  <si>
    <t>722232047</t>
  </si>
  <si>
    <t>Armatury se dvěma závity kulové kohouty PN 42 do 185 °C přímé vnitřní závit G 6/4"</t>
  </si>
  <si>
    <t>1386405287</t>
  </si>
  <si>
    <t>722240122</t>
  </si>
  <si>
    <t>Armatury z plastických hmot kohouty (PPR) kulové DN 20</t>
  </si>
  <si>
    <t>-1632380464</t>
  </si>
  <si>
    <t>cirkulační propoj</t>
  </si>
  <si>
    <t>4*2</t>
  </si>
  <si>
    <t>722240123</t>
  </si>
  <si>
    <t>Armatury z plastických hmot kohouty (PPR) kulové DN 25</t>
  </si>
  <si>
    <t>1012119335</t>
  </si>
  <si>
    <t>722250133</t>
  </si>
  <si>
    <t>Požární příslušenství a armatury hydrantový systém s tvarově stálou hadicí celoplechový D 25 x 30 m</t>
  </si>
  <si>
    <t>296850860</t>
  </si>
  <si>
    <t>722263255</t>
  </si>
  <si>
    <t>Vodoměry pro vodu do 100°C závitové vertikální vícevtokové mokroběžné G 6/4"x 300 mm Qn 10</t>
  </si>
  <si>
    <t>1026273102</t>
  </si>
  <si>
    <t>722270105</t>
  </si>
  <si>
    <t>Vodoměrové sestavy závitové G 2"</t>
  </si>
  <si>
    <t>446331311</t>
  </si>
  <si>
    <t>722290226</t>
  </si>
  <si>
    <t>Zkoušky, proplach a desinfekce vodovodního potrubí zkoušky těsnosti vodovodního potrubí závitového do DN 50</t>
  </si>
  <si>
    <t>-2080331424</t>
  </si>
  <si>
    <t>48+48+6</t>
  </si>
  <si>
    <t>722290234</t>
  </si>
  <si>
    <t>Zkoušky, proplach a desinfekce vodovodního potrubí proplach a desinfekce vodovodního potrubí do DN 80</t>
  </si>
  <si>
    <t>898221432</t>
  </si>
  <si>
    <t>722290246</t>
  </si>
  <si>
    <t>Zkoušky, proplach a desinfekce vodovodního potrubí zkoušky těsnosti vodovodního potrubí plastového do DN 40</t>
  </si>
  <si>
    <t>-1823774438</t>
  </si>
  <si>
    <t>722290249</t>
  </si>
  <si>
    <t>Zkoušky, proplach a desinfekce vodovodního potrubí zkoušky těsnosti vodovodního potrubí plastového přes DN 40 do DN 90</t>
  </si>
  <si>
    <t>-815782235</t>
  </si>
  <si>
    <t>998722101</t>
  </si>
  <si>
    <t>Přesun hmot pro vnitřní vodovod stanovený z hmotnosti přesunovaného materiálu vodorovná dopravní vzdálenost do 50 m základní v objektech výšky do 6 m</t>
  </si>
  <si>
    <t>-438460713</t>
  </si>
  <si>
    <t>Zdravotechnika - zařizovací předměty</t>
  </si>
  <si>
    <t>725110814</t>
  </si>
  <si>
    <t>Demontáž klozetů kombi</t>
  </si>
  <si>
    <t>1968263068</t>
  </si>
  <si>
    <t>včetně likvidace</t>
  </si>
  <si>
    <t>6+6</t>
  </si>
  <si>
    <t>725112022</t>
  </si>
  <si>
    <t>Zařízení záchodů klozety keramické závěsné na nosné stěny s hlubokým splachováním odpad vodorovný</t>
  </si>
  <si>
    <t>-1328520817</t>
  </si>
  <si>
    <t>725112023</t>
  </si>
  <si>
    <t>Zařízení záchodů klozety keramické závěsné na nosné stěny s hlubokým splachováním pro handicapované odpad vodorovný</t>
  </si>
  <si>
    <t>1758598778</t>
  </si>
  <si>
    <t>725121502</t>
  </si>
  <si>
    <t>Pisoárové záchodky keramické bez splachovací nádrže urinál bez odsávání s otvorem pro ventil</t>
  </si>
  <si>
    <t>-283684746</t>
  </si>
  <si>
    <t>725122813</t>
  </si>
  <si>
    <t>Demontáž pisoárů s nádrží a 1 záchodkem</t>
  </si>
  <si>
    <t>1082331993</t>
  </si>
  <si>
    <t xml:space="preserve">demontáž a likvidace </t>
  </si>
  <si>
    <t>3+3</t>
  </si>
  <si>
    <t>725210821</t>
  </si>
  <si>
    <t>Demontáž umyvadel bez výtokových armatur umyvadel</t>
  </si>
  <si>
    <t>-1539818886</t>
  </si>
  <si>
    <t>demontáž a likvidace včetně baterie</t>
  </si>
  <si>
    <t>2+2+6</t>
  </si>
  <si>
    <t>725211602</t>
  </si>
  <si>
    <t>Umyvadla keramická bílá bez výtokových armatur připevněná na stěnu šrouby bez sloupu nebo krytu na sifon, šířka umyvadla 550 mm</t>
  </si>
  <si>
    <t>1939186496</t>
  </si>
  <si>
    <t>umyvadlo U s úspornou baterií - perlátorem</t>
  </si>
  <si>
    <t>Umyvadlo U2 - úsporná baterie s prodlouženou ručkou do dílen</t>
  </si>
  <si>
    <t>725211681</t>
  </si>
  <si>
    <t>Umyvadla keramická bílá bez výtokových armatur připevněná na stěnu šrouby zdravotní, šířka umyvadla 640 mm</t>
  </si>
  <si>
    <t>360983064</t>
  </si>
  <si>
    <t>725240812</t>
  </si>
  <si>
    <t>Demontáž sprchových kabin a vaniček bez výtokových armatur vaniček</t>
  </si>
  <si>
    <t>790638188</t>
  </si>
  <si>
    <t>demontáž a likvidace, včetně baterie a zástěn</t>
  </si>
  <si>
    <t>2+2+2+2+2</t>
  </si>
  <si>
    <t>725241217</t>
  </si>
  <si>
    <t>Sprchové vaničky z litého polymermramoru obdélníkové 1200x800 mm</t>
  </si>
  <si>
    <t>-1229011201</t>
  </si>
  <si>
    <t>725244904</t>
  </si>
  <si>
    <t>Sprchové dveře a zástěny montáž sprchových dveří</t>
  </si>
  <si>
    <t>-458179320</t>
  </si>
  <si>
    <t>55495019</t>
  </si>
  <si>
    <t>dveře sprchové polorámové skleněné tl 6mm otvíravé dvoukřídlé do niky na vaničku š 1200mm</t>
  </si>
  <si>
    <t>-1140930918</t>
  </si>
  <si>
    <t>725330840</t>
  </si>
  <si>
    <t>Demontáž výlevek bez výtokových armatur a bez nádrže a splachovacího potrubí ocelových nebo litinových</t>
  </si>
  <si>
    <t>1139076148</t>
  </si>
  <si>
    <t>demontáž a likvidace</t>
  </si>
  <si>
    <t>1+1</t>
  </si>
  <si>
    <t>725811301</t>
  </si>
  <si>
    <t>Ventily nástěnné samouzavírací s omezenou dobou výtoku tlačné G 1/2" (6 l/min)</t>
  </si>
  <si>
    <t>-1471855677</t>
  </si>
  <si>
    <t>tlačný ventil k pisoáru</t>
  </si>
  <si>
    <t>725813111</t>
  </si>
  <si>
    <t>Ventily rohové bez připojovací trubičky nebo flexi hadičky G 1/2"</t>
  </si>
  <si>
    <t>629806695</t>
  </si>
  <si>
    <t>24+14+4+15+2+4+2+4</t>
  </si>
  <si>
    <t>725822611</t>
  </si>
  <si>
    <t>Baterie umyvadlové stojánkové pákové bez výpusti</t>
  </si>
  <si>
    <t>692021764</t>
  </si>
  <si>
    <t>pro umyvadla U - úsporná betrie s perlátorem</t>
  </si>
  <si>
    <t>725822613</t>
  </si>
  <si>
    <t>Baterie umyvadlové stojánkové pákové s výpustí</t>
  </si>
  <si>
    <t>1891682564</t>
  </si>
  <si>
    <t>pro imobilní s pprodlouženou ručkou a perlátorem</t>
  </si>
  <si>
    <t>betrie U2 do dílen, stojánková páková s prodlouženou ručkou a perlátorem</t>
  </si>
  <si>
    <t>725849411</t>
  </si>
  <si>
    <t>Baterie sprchové montáž nástěnných baterií s nastavitelnou výškou sprchy</t>
  </si>
  <si>
    <t>-1752757281</t>
  </si>
  <si>
    <t>55145590</t>
  </si>
  <si>
    <t>baterie sprchová páková včetně sprchové soupravy 150mm chrom</t>
  </si>
  <si>
    <t>2008435600</t>
  </si>
  <si>
    <t>s úspornou sprchovou hlavicí</t>
  </si>
  <si>
    <t>998725101</t>
  </si>
  <si>
    <t>Přesun hmot pro zařizovací předměty stanovený z hmotnosti přesunovaného materiálu vodorovná dopravní vzdálenost do 50 m základní v objektech výšky do 6 m</t>
  </si>
  <si>
    <t>1799526754</t>
  </si>
  <si>
    <t>Zdravotechnika - předstěnové instalace</t>
  </si>
  <si>
    <t>726131031</t>
  </si>
  <si>
    <t>Předstěnové instalační systémy do lehkých stěn s kovovou konstrukcí pro podpěrné prvky a madla stavební výška 1120 mm</t>
  </si>
  <si>
    <t>2093361793</t>
  </si>
  <si>
    <t>726131043</t>
  </si>
  <si>
    <t>Předstěnové instalační systémy do lehkých stěn s kovovou konstrukcí pro závěsné klozety ovládání zepředu, stavební výšky 1120 mm pro tělesně postižené</t>
  </si>
  <si>
    <t>2043997582</t>
  </si>
  <si>
    <t>726131063</t>
  </si>
  <si>
    <t>Předstěnové instalační systémy do lehkých stěn s kovovou konstrukcí pro závěsné klozety ovládání shora, stavební výšky 980 mm</t>
  </si>
  <si>
    <t>1027891920</t>
  </si>
  <si>
    <t>726191001</t>
  </si>
  <si>
    <t>Ostatní příslušenství instalačních systémů zvukoizolační souprava pro WC a bidet</t>
  </si>
  <si>
    <t>-643884258</t>
  </si>
  <si>
    <t>726191002</t>
  </si>
  <si>
    <t>Ostatní příslušenství instalačních systémů souprava pro předstěnovou montáž</t>
  </si>
  <si>
    <t>-1612080423</t>
  </si>
  <si>
    <t>726191011</t>
  </si>
  <si>
    <t>Ostatní příslušenství instalačních systémů montáž ovládacích tlačítek k WC</t>
  </si>
  <si>
    <t>1584781099</t>
  </si>
  <si>
    <t>55281800</t>
  </si>
  <si>
    <t>tlačítko pro ovládání WC zepředu dvě vody bílé 246x164mm</t>
  </si>
  <si>
    <t>-220661475</t>
  </si>
  <si>
    <t>998726111</t>
  </si>
  <si>
    <t>Přesun hmot pro instalační prefabrikáty stanovený z hmotnosti přesunovaného materiálu vodorovná dopravní vzdálenost do 50 m základní v objektech výšky do 6 m</t>
  </si>
  <si>
    <t>1073588718</t>
  </si>
  <si>
    <t>Zdravotechnika - protipožární ochrana</t>
  </si>
  <si>
    <t>727212111</t>
  </si>
  <si>
    <t>Protipožární trubní ucpávky plastového potrubí prostup stěnou tloušťky 100 mm požární odolnost EI 90-120 D 32</t>
  </si>
  <si>
    <t>568119133</t>
  </si>
  <si>
    <t>727212112</t>
  </si>
  <si>
    <t>Protipožární trubní ucpávky plastového potrubí prostup stěnou tloušťky 100 mm požární odolnost EI 90-120 D 40</t>
  </si>
  <si>
    <t>-1489176801</t>
  </si>
  <si>
    <t>727212113</t>
  </si>
  <si>
    <t>Protipožární trubní ucpávky plastového potrubí prostup stěnou tloušťky 100 mm požární odolnost EI 90-120 D 50</t>
  </si>
  <si>
    <t>-1206862466</t>
  </si>
  <si>
    <t>727212114</t>
  </si>
  <si>
    <t>Protipožární trubní ucpávky plastového potrubí prostup stěnou tloušťky 100 mm požární odolnost EI 90-120 D 63</t>
  </si>
  <si>
    <t>-660523295</t>
  </si>
  <si>
    <t>727222009</t>
  </si>
  <si>
    <t>Protipožární ochranné manžety plastového potrubí prostup stěnou tloušťky 100 mm požární odolnost EI 90 D 160</t>
  </si>
  <si>
    <t>954904050</t>
  </si>
  <si>
    <t>727223103</t>
  </si>
  <si>
    <t>Protipožární ochranné manžety plastového potrubí prostup stropem tloušťky 150 mm požární odolnost EI 90 D 75</t>
  </si>
  <si>
    <t>1152319158</t>
  </si>
  <si>
    <t>727223105</t>
  </si>
  <si>
    <t>Protipožární ochranné manžety plastového potrubí prostup stropem tloušťky 150 mm požární odolnost EI 90 D 110</t>
  </si>
  <si>
    <t>55013040</t>
  </si>
  <si>
    <t>727223106</t>
  </si>
  <si>
    <t>Protipožární ochranné manžety plastového potrubí prostup stropem tloušťky 150 mm požární odolnost EI 90 D 125</t>
  </si>
  <si>
    <t>-1451426807</t>
  </si>
  <si>
    <t>z technolog. kanálu</t>
  </si>
  <si>
    <t>998727101</t>
  </si>
  <si>
    <t>Přesun hmot pro protipožární ochranu stanovený z hmotnosti přesunovaného materiálu vodorovná dopravní vzdálenost do 50 m základní v objektech výšky do 6 m</t>
  </si>
  <si>
    <t>695445681</t>
  </si>
  <si>
    <t>Ústřední vytápění - strojovny</t>
  </si>
  <si>
    <t>732331104</t>
  </si>
  <si>
    <t>Nádoby expanzní tlakové pro solární, topné a chladicí soustavy s membránou bez pojistného ventilu se závitovým připojením PN 10 o objemu 25 l</t>
  </si>
  <si>
    <t>413547028</t>
  </si>
  <si>
    <t>732331771</t>
  </si>
  <si>
    <t>Nádoby expanzní tlakové pro topné a chladicí soustavy příslušenství k expanzním nádobám souprava s upínací páskou</t>
  </si>
  <si>
    <t>-1992426596</t>
  </si>
  <si>
    <t>732331777</t>
  </si>
  <si>
    <t>Nádoby expanzní tlakové pro topné a chladicí soustavy příslušenství k expanzním nádobám bezpečnostní uzávěr k měření tlaku G 3/4</t>
  </si>
  <si>
    <t>-1654408482</t>
  </si>
  <si>
    <t>D1.4.2 - zařízení pro vytápění staveb</t>
  </si>
  <si>
    <t xml:space="preserve">    731 - Ústřední vytápění - kotelny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</si>
  <si>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</si>
  <si>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</si>
  <si>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</si>
  <si>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VRN1 - Průzkumné, zeměměřičské a projektové práce</t>
  </si>
  <si>
    <t>Ocelové podpůrné kce, podpěry pro vedení rozvodů UT kotvené do stěny technolog. kanálu dle výkres PD. po 2,0m, D+M</t>
  </si>
  <si>
    <t>1560995009</t>
  </si>
  <si>
    <t>977151111</t>
  </si>
  <si>
    <t>Jádrové vrty diamantovými korunkami do stavebních materiálů (železobetonu, betonu, cihel, obkladů, dlažeb, kamene) průměru do 35 mm</t>
  </si>
  <si>
    <t>1314057295</t>
  </si>
  <si>
    <t>22*0,35</t>
  </si>
  <si>
    <t>1723529344</t>
  </si>
  <si>
    <t>10*0,5*3</t>
  </si>
  <si>
    <t>-1937716375</t>
  </si>
  <si>
    <t>-522159098</t>
  </si>
  <si>
    <t>89941036</t>
  </si>
  <si>
    <t>12,299*5</t>
  </si>
  <si>
    <t>689307636</t>
  </si>
  <si>
    <t>-1818078958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</si>
  <si>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</si>
  <si>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</si>
  <si>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194024773</t>
  </si>
  <si>
    <t>80+56+510+52</t>
  </si>
  <si>
    <t>63154530</t>
  </si>
  <si>
    <t>pouzdro izolační potrubní z minerální vlny s Al fólií max. 250/100°C 22/30mm</t>
  </si>
  <si>
    <t>-748211762</t>
  </si>
  <si>
    <t>78,4313725490196*1,02 "Přepočtené koeficientem množství</t>
  </si>
  <si>
    <t>63154531</t>
  </si>
  <si>
    <t>pouzdro izolační potrubní z minerální vlny s Al fólií max. 250/100°C 28/30mm</t>
  </si>
  <si>
    <t>1848268069</t>
  </si>
  <si>
    <t>54,9019607843137*1,02 "Přepočtené koeficientem množství</t>
  </si>
  <si>
    <t>63154572</t>
  </si>
  <si>
    <t>pouzdro izolační potrubní z minerální vlny s Al fólií max. 250/100°C 35/40mm</t>
  </si>
  <si>
    <t>477432961</t>
  </si>
  <si>
    <t>500*1,02 "Přepočtené koeficientem množství</t>
  </si>
  <si>
    <t>63154603</t>
  </si>
  <si>
    <t>pouzdro izolační potrubní z minerální vlny s Al fólií max. 250/100°C 42/50mm</t>
  </si>
  <si>
    <t>1537970011</t>
  </si>
  <si>
    <t>50,9803921568627*1,02 "Přepočtené koeficientem množství</t>
  </si>
  <si>
    <t>727111041</t>
  </si>
  <si>
    <t>Protipožární trubní ucpávky ocelového potrubí bez izolace prostup stropem tloušťky 150 mm požární odolnost EI 120 DN 25</t>
  </si>
  <si>
    <t>-1387433380</t>
  </si>
  <si>
    <t>2+2+2+2+2+8</t>
  </si>
  <si>
    <t>727111042</t>
  </si>
  <si>
    <t>Protipožární trubní ucpávky ocelového potrubí bez izolace prostup stropem tloušťky 150 mm požární odolnost EI 120 DN 32</t>
  </si>
  <si>
    <t>-954575764</t>
  </si>
  <si>
    <t>2+2+2</t>
  </si>
  <si>
    <t>Ústřední vytápění - kotelny</t>
  </si>
  <si>
    <t>731244494</t>
  </si>
  <si>
    <t>Kotle ocelové teplovodní plynové stacionární kondenzační montáž kotlů kondenzačních ostatních typů o výkonu přes 28 do 50 kW</t>
  </si>
  <si>
    <t>657006359</t>
  </si>
  <si>
    <t>48417606</t>
  </si>
  <si>
    <t xml:space="preserve">kotel ocelový plynový kondenzační závěsný pro vytápění 49,9kW při 50/30, výměník Al-Si, bez integrovaného ohřevu TV, bílá barva, emisní třída NOx 6, modulace výkonu 1:8, výstupní teplota až 82 °C, integrované oběhové čerpadlo, včetně jednotlivých komponent od dodavatele PK viz. výkaz_x000d_
</t>
  </si>
  <si>
    <t>-1493926772</t>
  </si>
  <si>
    <t>Vypouštěcí sada se sifonem, odpadním potrubím a rozetou - 2 kusy</t>
  </si>
  <si>
    <t xml:space="preserve">Sada pro připojení otopného okruhu, montáž na omítku, R 1", 3/4 " připojení k exp. nádobě, plnící a vypouštěcí kohout   2 kusy</t>
  </si>
  <si>
    <t xml:space="preserve">Magnetický odlučovač nečistot, 5/4" IG, s izolací připojení G 5/4" vnitřní závit  2 kusy</t>
  </si>
  <si>
    <t>Ekvitermní modulační regulátor pro sběrnici EMS plus a EMS. K použití jako ovládací jednotka pro regulaci teploty zdroje tepla podle venkovní teploty,</t>
  </si>
  <si>
    <t xml:space="preserve">venkovní ekvit. čidlo  -1 kus</t>
  </si>
  <si>
    <t>Modul pro řízení kaskády až 4 kotlů s EMS/EMS+, včetně tepl.čidla anuloidu D6/3m 10K. Pouze v kombinaci s RC310 1 kus</t>
  </si>
  <si>
    <t>Sada s čidlem TV Obsahuje čidlo TV O 6 mm dlouhé 3m a montážní materiál do jímky. 1 kus</t>
  </si>
  <si>
    <t>998731101</t>
  </si>
  <si>
    <t>Přesun hmot pro kotelny stanovený z hmotnosti přesunovaného materiálu vodorovná dopravní vzdálenost do 50 m základní v objektech výšky do 6 m</t>
  </si>
  <si>
    <t>-614030241</t>
  </si>
  <si>
    <t>X73100001</t>
  </si>
  <si>
    <t>Spuštění plynového kotle servisním technikem výrobce, D+M</t>
  </si>
  <si>
    <t>1687951717</t>
  </si>
  <si>
    <t>732110813</t>
  </si>
  <si>
    <t>Demontáž těles rozdělovačů a sběračů přes 200 do DN 300</t>
  </si>
  <si>
    <t>-1410433324</t>
  </si>
  <si>
    <t>demontáž a likvidace potrubí včetně tepelné izolace</t>
  </si>
  <si>
    <t>8+8</t>
  </si>
  <si>
    <t>732231131</t>
  </si>
  <si>
    <t>Akumulační nádrže s přípravou TUV s jedním teplosměnným výměníkem 500 litrů, tloušťka izolace 65 mm, bílá barva</t>
  </si>
  <si>
    <t>-628574351</t>
  </si>
  <si>
    <t>732331617</t>
  </si>
  <si>
    <t>Nádoby expanzní tlakové pro topné a chladicí soustavy s membránou bez pojistného ventilu se závitovým připojením PN 6 o objemu 80 l</t>
  </si>
  <si>
    <t>-860229564</t>
  </si>
  <si>
    <t>Expanzní nádoba o objemu 80 l, 6 bar, bočnípřipojení 1", černá. S nožkami.</t>
  </si>
  <si>
    <t>732331634</t>
  </si>
  <si>
    <t>Nádoby expanzní tlakové pro topné a chladicí soustavy s membránou bez pojistného ventilu se závitovým připojením PN 6 o objemu 40 l</t>
  </si>
  <si>
    <t>-67783114</t>
  </si>
  <si>
    <t>-1645283469</t>
  </si>
  <si>
    <t>-805811653</t>
  </si>
  <si>
    <t>732331778</t>
  </si>
  <si>
    <t>Nádoby expanzní tlakové pro topné a chladicí soustavy příslušenství k expanzním nádobám bezpečnostní uzávěr k měření tlaku G 1</t>
  </si>
  <si>
    <t>-872718094</t>
  </si>
  <si>
    <t>Ventil k expanzi Logafix 1",Uzavírací a vypouštěcí armatura pro expanzní nádoby otopného systému. Připojení 1", max. 120°C, 10 bar.</t>
  </si>
  <si>
    <t>732420813</t>
  </si>
  <si>
    <t>Demontáž čerpadel oběhových spirálních (do potrubí) DN 50</t>
  </si>
  <si>
    <t>-445057810</t>
  </si>
  <si>
    <t>998732101</t>
  </si>
  <si>
    <t>Přesun hmot pro strojovny stanovený z hmotnosti přesunovaného materiálu vodorovná dopravní vzdálenost do 50 m základní v objektech výšky do 6 m</t>
  </si>
  <si>
    <t>-661694316</t>
  </si>
  <si>
    <t>X73220001</t>
  </si>
  <si>
    <t>Čerpadlová skupinaHS25/6 bez směšovače DN25/Kvs 6.3, připojení DN25,čerpadlo 25/6, teploměry, uzavírací kohouty, tepelnáizolace, přídavný modul, jímka pro čidlo výstupu ∅6mm.</t>
  </si>
  <si>
    <t>-1514848957</t>
  </si>
  <si>
    <t>okruh nabíjení zásobníku TUV</t>
  </si>
  <si>
    <t>X732200010</t>
  </si>
  <si>
    <t>Revize odkouření</t>
  </si>
  <si>
    <t>382739899</t>
  </si>
  <si>
    <t>X73220002</t>
  </si>
  <si>
    <t>Čerpadlová skupinaHS32/7,5 se směšovačem DN32, připojení DN32,čerpadlo 32/7,5, teploměry, uzavírací kohouty, tepelnáizolace, přídavný modul, jímka pro čidlo výstupu ∅6mm.</t>
  </si>
  <si>
    <t>626891122</t>
  </si>
  <si>
    <t>X73220003</t>
  </si>
  <si>
    <t>Sada pro nástěnnou montáž,Sada konzolí k montáži 4/25/40 a čtyřčerpadlových skupin na stěnu. Obsahuje 2 sadyWMS 1 a 1 sadu WMS 2.</t>
  </si>
  <si>
    <t>-449997840</t>
  </si>
  <si>
    <t>X73220004</t>
  </si>
  <si>
    <t>Přechodová sada US1Sada 2 ks přechodových šroubení pro připojeníčerpadlové skupiny HS/HSM 32 na výstupyrozdělovače HKV ../25/..</t>
  </si>
  <si>
    <t>-1166347954</t>
  </si>
  <si>
    <t>X73220005</t>
  </si>
  <si>
    <t>Rozdělovač otopnýchokruhů HKV 4/25/40 Rozdělovač pro čtyři otopné okruhy, včetně izolace.Vstupy G 2“, výstupy DN25, max. 150 kW, ΔT=20 K</t>
  </si>
  <si>
    <t>-2001150571</t>
  </si>
  <si>
    <t>X73220006</t>
  </si>
  <si>
    <t>Anuloid SINUS HVDT 120/80 8m3/h - kompletní Anuloid s 40mm EPP izolací včetně - automatického odvzdušňovače - vypouštěcího kohoutu - jímky 150mm pro teplotní čidlo Ø 9,7 mm Max. průtok 8m3/h, připojení 4x R 2"</t>
  </si>
  <si>
    <t>738299382</t>
  </si>
  <si>
    <t>X73220007</t>
  </si>
  <si>
    <t>Úpravna vody, demineralizační sada, viz. výkaz výměr, D+M</t>
  </si>
  <si>
    <t>667187857</t>
  </si>
  <si>
    <t xml:space="preserve">demineralizační sada </t>
  </si>
  <si>
    <t>Sada obsahující patronu P16000 s kapacitou 16000 l</t>
  </si>
  <si>
    <t>x°dH, náhradní náplň 14 l, připojovací sestavu Profi s</t>
  </si>
  <si>
    <t>digitálním měřičem vodivosti a elektronickým</t>
  </si>
  <si>
    <t>vodoměrem, madlo. Připojovací sada je bez tepelné</t>
  </si>
  <si>
    <t>izolace. Výdrž náplně při 20°dH vstupní vody : 800 l</t>
  </si>
  <si>
    <t>X73220008</t>
  </si>
  <si>
    <t>OKDOUŘENÍ KASKÁDY PK_KASKÁDA + KOUŘOVOD, VIZ. VÝKAZ VÝMĚR</t>
  </si>
  <si>
    <t>KUS</t>
  </si>
  <si>
    <t>-985108022</t>
  </si>
  <si>
    <t>LIL trubka s hrdlem; 0,25m; DN80 /125</t>
  </si>
  <si>
    <t>Průměr: - mm, Hmotnost: 0.723 kg</t>
  </si>
  <si>
    <t>2 KUSY</t>
  </si>
  <si>
    <t>LIL reviz. T-kus s měř. otv. reduk.; (na DN125/180), DN 80/125</t>
  </si>
  <si>
    <t>Průměr: - mm, Hmotnost: 2.242 kg</t>
  </si>
  <si>
    <t>1 KUS</t>
  </si>
  <si>
    <t>LIL trubkový díl s 87° odbočkou 80/125 - 1m; DN125/180</t>
  </si>
  <si>
    <t>Průměr: - mm, Hmotnost: 3.579 kg</t>
  </si>
  <si>
    <t>LIL revizní T-kus s odtokem; DN125/180</t>
  </si>
  <si>
    <t>ZUB Sifon (pro přetlak) vývod 40mm</t>
  </si>
  <si>
    <t xml:space="preserve"> Hadice pro odvod kondenzátu 1bm - 3 METRY</t>
  </si>
  <si>
    <t>LIL trubka s hrdlem; 0,25m; DN125/180</t>
  </si>
  <si>
    <t>x73220009</t>
  </si>
  <si>
    <t>ODKOUŘENÍ KASKÁDY KOTLŮ, KOMÍN, ÚČINNÁ VÝČKA 7,5M, KOMPLET D+M</t>
  </si>
  <si>
    <t>-1919080801</t>
  </si>
  <si>
    <t>LIL pateční koleno 87°; DN125/180</t>
  </si>
  <si>
    <t>1 kus</t>
  </si>
  <si>
    <t>ZUB Konzola lištová 400mm 38/40</t>
  </si>
  <si>
    <t>LIL trubka s hrdlem; 1m; DN125/180</t>
  </si>
  <si>
    <t>6 kusů</t>
  </si>
  <si>
    <t>LIL trubka s hrdlem; 0,5m; DN125/180</t>
  </si>
  <si>
    <t>LAB střešní nást. s protidešť. manžetou 1,0m; DN125/180</t>
  </si>
  <si>
    <t>LAB trubka s hrdlem; 0,5m; DN125/180</t>
  </si>
  <si>
    <t>LAB vyústění s přisáváním; DN125/180</t>
  </si>
  <si>
    <t>LAB sponka pro zpevnění spoje; DN125/180</t>
  </si>
  <si>
    <t>1kus</t>
  </si>
  <si>
    <t>LAL stěnová objímka zesílená; DN125/180</t>
  </si>
  <si>
    <t>2 kusy</t>
  </si>
  <si>
    <t>Ústřední vytápění - rozvodné potrubí</t>
  </si>
  <si>
    <t>733111104</t>
  </si>
  <si>
    <t>Potrubí z trubek ocelových závitových černých spojovaných svařováním bezešvých běžných nízkotlakých PN 16 do 115°C DN 20</t>
  </si>
  <si>
    <t>-13949454</t>
  </si>
  <si>
    <t>OKRUH TEPLOVZDUŠNÝCH JEDNOTEK</t>
  </si>
  <si>
    <t>10*8</t>
  </si>
  <si>
    <t>733111105</t>
  </si>
  <si>
    <t>Potrubí z trubek ocelových závitových černých spojovaných svařováním bezešvých běžných nízkotlakých PN 16 do 115°C DN 25</t>
  </si>
  <si>
    <t>-1579123306</t>
  </si>
  <si>
    <t>OKRUH TEPLOVZDUŠ. JEDNOTEK</t>
  </si>
  <si>
    <t>10*4</t>
  </si>
  <si>
    <t>OKRUH VZT</t>
  </si>
  <si>
    <t>733111106</t>
  </si>
  <si>
    <t>Potrubí z trubek ocelových závitových černých spojovaných svařováním bezešvých běžných nízkotlakých PN 16 do 115°C DN 32</t>
  </si>
  <si>
    <t>201767501</t>
  </si>
  <si>
    <t>10+20+20+40+40+10+10+15+15+10+10+20</t>
  </si>
  <si>
    <t>12+12+25+25+40+40+15+15+20+20+28+14+14+5+5</t>
  </si>
  <si>
    <t>733111107</t>
  </si>
  <si>
    <t>Potrubí z trubek ocelových závitových černých spojovaných svařováním bezešvých běžných nízkotlakých PN 16 do 115°C DN 40</t>
  </si>
  <si>
    <t>-542828429</t>
  </si>
  <si>
    <t>10+10+4+4+4+4+8+8</t>
  </si>
  <si>
    <t>733120819</t>
  </si>
  <si>
    <t>Demontáž potrubí z trubek ocelových hladkých Ø přes 38 do 60,3</t>
  </si>
  <si>
    <t>-1803859127</t>
  </si>
  <si>
    <t>733120826</t>
  </si>
  <si>
    <t>Demontáž potrubí z trubek ocelových hladkých Ø přes 60,3 do 89</t>
  </si>
  <si>
    <t>-580292145</t>
  </si>
  <si>
    <t>733120832</t>
  </si>
  <si>
    <t>Demontáž potrubí z trubek ocelových hladkých Ø přes 89 do 133</t>
  </si>
  <si>
    <t>992016478</t>
  </si>
  <si>
    <t>733190107</t>
  </si>
  <si>
    <t>Zkoušky těsnosti potrubí, manžety prostupové z trubek ocelových zkoušky těsnosti potrubí (za provozu) z trubek ocelových závitových DN do 40</t>
  </si>
  <si>
    <t>-863983981</t>
  </si>
  <si>
    <t>52+510+56+80</t>
  </si>
  <si>
    <t>733222302</t>
  </si>
  <si>
    <t>Potrubí z trubek měděných polotvrdých spojovaných lisováním PN 16, T= +110°C Ø 15/1</t>
  </si>
  <si>
    <t>-2124528387</t>
  </si>
  <si>
    <t>10+10+20+20+10+10+20+10+20+30+20+10+10+10+20+6+16+20+10+20+10+10</t>
  </si>
  <si>
    <t>733222303</t>
  </si>
  <si>
    <t>Potrubí z trubek měděných polotvrdých spojovaných lisováním PN 16, T= +110°C Ø 18/1</t>
  </si>
  <si>
    <t>-1966030909</t>
  </si>
  <si>
    <t>5+5+10+20+20+20+10+10+10+10+10+30+10+10+30+30+10+10+10+20+20+6+10+10+2</t>
  </si>
  <si>
    <t>733222304</t>
  </si>
  <si>
    <t>Potrubí z trubek měděných polotvrdých spojovaných lisováním PN 16, T= +110°C Ø 22/1</t>
  </si>
  <si>
    <t>26953778</t>
  </si>
  <si>
    <t>10+20+20+10+20+30+38+38+10+10+10+16+10+12+6+6+2+2+4+4</t>
  </si>
  <si>
    <t>733223304</t>
  </si>
  <si>
    <t>Potrubí z trubek měděných tvrdých spojovaných lisováním PN 16, T= +110°C Ø 28/1,5</t>
  </si>
  <si>
    <t>-1947832461</t>
  </si>
  <si>
    <t>10+10+5+5+8+8+6</t>
  </si>
  <si>
    <t>733223305</t>
  </si>
  <si>
    <t>Potrubí z trubek měděných tvrdých spojovaných lisováním PN 16, T= +110°C Ø 35/1,5</t>
  </si>
  <si>
    <t>150546258</t>
  </si>
  <si>
    <t>NABÍJENÍ ZÁSOBNÍKU TUV</t>
  </si>
  <si>
    <t>12+12+14</t>
  </si>
  <si>
    <t>733291101</t>
  </si>
  <si>
    <t>Zkoušky těsnosti potrubí z trubek měděných Ø do 35/1,5</t>
  </si>
  <si>
    <t>-1455730360</t>
  </si>
  <si>
    <t>38+52+278+338+322</t>
  </si>
  <si>
    <t>733811251</t>
  </si>
  <si>
    <t>1670600025</t>
  </si>
  <si>
    <t>322+338+278</t>
  </si>
  <si>
    <t>733811252</t>
  </si>
  <si>
    <t>450212944</t>
  </si>
  <si>
    <t>52+38</t>
  </si>
  <si>
    <t>998733101</t>
  </si>
  <si>
    <t>Přesun hmot pro rozvody potrubí stanovený z hmotnosti přesunovaného materiálu vodorovná dopravní vzdálenost do 50 m základní v objektech výšky do 6 m</t>
  </si>
  <si>
    <t>-802667326</t>
  </si>
  <si>
    <t>X73300101</t>
  </si>
  <si>
    <t>Vyregulování otopné soustavy, dílenská PD dle skutečného provedení přednastavení OT, komplet</t>
  </si>
  <si>
    <t>2103250452</t>
  </si>
  <si>
    <t>X73300102</t>
  </si>
  <si>
    <t>Vyregulování a zprovoznění otopné soustavy</t>
  </si>
  <si>
    <t>-825668731</t>
  </si>
  <si>
    <t>Ústřední vytápění - armatury</t>
  </si>
  <si>
    <t>734211118</t>
  </si>
  <si>
    <t>Ventily odvzdušňovací závitové automatické PN 14 do 120°C G 1/4</t>
  </si>
  <si>
    <t>-1128179851</t>
  </si>
  <si>
    <t>734220003</t>
  </si>
  <si>
    <t>Ventily regulační závitové vyvažovací přímé bez vypouštění PN 16 do 90°C G 1</t>
  </si>
  <si>
    <t>2000954972</t>
  </si>
  <si>
    <t>734220004</t>
  </si>
  <si>
    <t>Ventily regulační závitové vyvažovací přímé bez vypouštění PN 16 do 90°C G 5/4</t>
  </si>
  <si>
    <t>1075075402</t>
  </si>
  <si>
    <t>734221682</t>
  </si>
  <si>
    <t>Ventily regulační závitové hlavice termostatické pro ovládání ventilů PN 10 do 110°C kapalinové otopných těles VK</t>
  </si>
  <si>
    <t>-827746951</t>
  </si>
  <si>
    <t>734242414</t>
  </si>
  <si>
    <t>Ventily zpětné závitové PN 16 do 110°C přímé G 1</t>
  </si>
  <si>
    <t>792425214</t>
  </si>
  <si>
    <t>734261403</t>
  </si>
  <si>
    <t>Šroubení připojovací armatury radiátorů VK PN 10 do 110°C, regulační uzavíratelné rohové G 3/4 x 18</t>
  </si>
  <si>
    <t>-690931041</t>
  </si>
  <si>
    <t>734291123</t>
  </si>
  <si>
    <t>Ostatní armatury kohouty plnicí a vypouštěcí PN 10 do 90°C G 1/2</t>
  </si>
  <si>
    <t>506762083</t>
  </si>
  <si>
    <t>2+2+2+2</t>
  </si>
  <si>
    <t>734291264</t>
  </si>
  <si>
    <t>Ostatní armatury filtry závitové pro topné a chladicí systémy PN 30 do 110°C přímé s vnitřními závity G 1</t>
  </si>
  <si>
    <t>-837480197</t>
  </si>
  <si>
    <t>734291274</t>
  </si>
  <si>
    <t>Ostatní armatury filtry závitové pro topné a chladicí systémy PN 30 do 110°C přímé s vnitřními závity a integrovaným magnetem G 1</t>
  </si>
  <si>
    <t>-806699160</t>
  </si>
  <si>
    <t>734291314</t>
  </si>
  <si>
    <t>Ostatní armatury absorpční odlučovače vzduchu PN 10 do 120°C přímé s vnitřními závity G 1</t>
  </si>
  <si>
    <t>-2114207291</t>
  </si>
  <si>
    <t>734292714</t>
  </si>
  <si>
    <t>Ostatní armatury kulové kohouty PN 42 do 185°C přímé vnitřní závit G 3/4</t>
  </si>
  <si>
    <t>878943192</t>
  </si>
  <si>
    <t>10*2</t>
  </si>
  <si>
    <t>734292715</t>
  </si>
  <si>
    <t>Ostatní armatury kulové kohouty PN 42 do 185°C přímé vnitřní závit G 1</t>
  </si>
  <si>
    <t>-882834988</t>
  </si>
  <si>
    <t>734292716</t>
  </si>
  <si>
    <t>Ostatní armatury kulové kohouty PN 42 do 185°C přímé vnitřní závit G 1 1/4</t>
  </si>
  <si>
    <t>1439466526</t>
  </si>
  <si>
    <t>734292724</t>
  </si>
  <si>
    <t>Ostatní armatury kulové kohouty PN 42 do 185°C přímé vnitřní závit s vypouštěním G 3/4</t>
  </si>
  <si>
    <t>-1833591419</t>
  </si>
  <si>
    <t>734295021</t>
  </si>
  <si>
    <t>Směšovací armatury otopných a chladících systémů ventily závitové PN 10 T= 120°C třícestné se servomotorem G 3/4</t>
  </si>
  <si>
    <t>-398642157</t>
  </si>
  <si>
    <t>před teplovzduš. jednotkami</t>
  </si>
  <si>
    <t>998734101</t>
  </si>
  <si>
    <t>Přesun hmot pro armatury stanovený z hmotnosti přesunovaného materiálu vodorovná dopravní vzdálenost do 50 m základní v objektech výšky do 6 m</t>
  </si>
  <si>
    <t>375489543</t>
  </si>
  <si>
    <t>X735000121</t>
  </si>
  <si>
    <t>Topná zkouška</t>
  </si>
  <si>
    <t>-2137714764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</si>
  <si>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</si>
  <si>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</si>
  <si>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</si>
  <si>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-455047602</t>
  </si>
  <si>
    <t>735151822</t>
  </si>
  <si>
    <t>Demontáž otopných těles panelových dvouřadých stavební délky přes 1500 do 2820 mm</t>
  </si>
  <si>
    <t>1892037528</t>
  </si>
  <si>
    <t>demontáž a likvidace otopných těles včetně tepelné izolace, podpor a šroubení</t>
  </si>
  <si>
    <t>735152357</t>
  </si>
  <si>
    <t>Otopná tělesa panelová VK dvoudesková PN 1,0 MPa, T do 110°C bez přídavné přestupní plochy výšky tělesa 500 mm stavební délky / výkonu 1000 mm / 838 W</t>
  </si>
  <si>
    <t>1914406340</t>
  </si>
  <si>
    <t>735152361</t>
  </si>
  <si>
    <t>Otopná tělesa panelová VK dvoudesková PN 1,0 MPa, T do 110°C bez přídavné přestupní plochy výšky tělesa 500 mm stavební délky / výkonu 1600 mm / 1341 W</t>
  </si>
  <si>
    <t>-1605079142</t>
  </si>
  <si>
    <t>735152372</t>
  </si>
  <si>
    <t>Otopná tělesa panelová VK dvoudesková PN 1,0 MPa, T do 110°C bez přídavné přestupní plochy výšky tělesa 600 mm stavební délky / výkonu 500 mm / 489 W</t>
  </si>
  <si>
    <t>-1026637310</t>
  </si>
  <si>
    <t>735152380</t>
  </si>
  <si>
    <t>Otopná tělesa panelová VK dvoudesková PN 1,0 MPa, T do 110°C bez přídavné přestupní plochy výšky tělesa 600 mm stavební délky / výkonu 1400 mm / 1369 W</t>
  </si>
  <si>
    <t>284200735</t>
  </si>
  <si>
    <t>735152457</t>
  </si>
  <si>
    <t>Otopná tělesa panelová VK dvoudesková PN 1,0 MPa, T do 110°C s jednou přídavnou přestupní plochou výšky tělesa 500 mm stavební délky / výkonu 1000 mm / 1117 W</t>
  </si>
  <si>
    <t>1341760576</t>
  </si>
  <si>
    <t>735152474</t>
  </si>
  <si>
    <t>Otopná tělesa panelová VK dvoudesková PN 1,0 MPa, T do 110°C s jednou přídavnou přestupní plochou výšky tělesa 600 mm stavební délky / výkonu 700 mm / 902 W</t>
  </si>
  <si>
    <t>-1452649028</t>
  </si>
  <si>
    <t>735152477</t>
  </si>
  <si>
    <t>Otopná tělesa panelová VK dvoudesková PN 1,0 MPa, T do 110°C s jednou přídavnou přestupní plochou výšky tělesa 600 mm stavební délky / výkonu 1000 mm / 1288 W</t>
  </si>
  <si>
    <t>-1979064735</t>
  </si>
  <si>
    <t>735152522</t>
  </si>
  <si>
    <t>Otopná tělesa panelová VK dvoudesková PN 1,0 MPa, T do 110°C se dvěma přídavnými přestupními plochami výšky tělesa 300 mm stavební délky / výkonu 1800 mm / 1739 W</t>
  </si>
  <si>
    <t>1042663895</t>
  </si>
  <si>
    <t>735152523</t>
  </si>
  <si>
    <t>Otopná tělesa panelová VK dvoudesková PN 1,0 MPa, T do 110°C se dvěma přídavnými přestupními plochami výšky tělesa 300 mm stavební délky / výkonu 2000 mm / 1932 W</t>
  </si>
  <si>
    <t>266850056</t>
  </si>
  <si>
    <t>735152557</t>
  </si>
  <si>
    <t>Otopná tělesa panelová VK dvoudesková PN 1,0 MPa, T do 110°C se dvěma přídavnými přestupními plochami výšky tělesa 500 mm stavební délky / výkonu 1000 mm / 1452 W</t>
  </si>
  <si>
    <t>-877228025</t>
  </si>
  <si>
    <t>735152573</t>
  </si>
  <si>
    <t>Otopná tělesa panelová VK dvoudesková PN 1,0 MPa, T do 110°C se dvěma přídavnými přestupními plochami výšky tělesa 600 mm stavební délky / výkonu 600 mm / 1007 W</t>
  </si>
  <si>
    <t>-2031986853</t>
  </si>
  <si>
    <t>735152574</t>
  </si>
  <si>
    <t>Otopná tělesa panelová VK dvoudesková PN 1,0 MPa, T do 110°C se dvěma přídavnými přestupními plochami výšky tělesa 600 mm stavební délky / výkonu 700 mm / 1175 W</t>
  </si>
  <si>
    <t>-1504139213</t>
  </si>
  <si>
    <t>735152575</t>
  </si>
  <si>
    <t>Otopná tělesa panelová VK dvoudesková PN 1,0 MPa, T do 110°C se dvěma přídavnými přestupními plochami výšky tělesa 600 mm stavební délky / výkonu 800 mm / 1343 W</t>
  </si>
  <si>
    <t>-2109204830</t>
  </si>
  <si>
    <t>735152576</t>
  </si>
  <si>
    <t>Otopná tělesa panelová VK dvoudesková PN 1,0 MPa, T do 110°C se dvěma přídavnými přestupními plochami výšky tělesa 600 mm stavební délky / výkonu 900 mm / 1511 W</t>
  </si>
  <si>
    <t>2104811675</t>
  </si>
  <si>
    <t>735152578</t>
  </si>
  <si>
    <t>Otopná tělesa panelová VK dvoudesková PN 1,0 MPa, T do 110°C se dvěma přídavnými přestupními plochami výšky tělesa 600 mm stavební délky / výkonu 1100 mm / 1847 W</t>
  </si>
  <si>
    <t>623012094</t>
  </si>
  <si>
    <t>735152625</t>
  </si>
  <si>
    <t>Otopná tělesa panelová VK třídesková PN 1,0 MPa, T do 110°C se třemi přídavnými přestupními plochami výšky tělesa 300 mm stavební délky / výkonu 2600 mm / 3585 W</t>
  </si>
  <si>
    <t>484732820</t>
  </si>
  <si>
    <t>735191905</t>
  </si>
  <si>
    <t>Ostatní opravy otopných těles odvzdušnění tělesa</t>
  </si>
  <si>
    <t>275351015</t>
  </si>
  <si>
    <t>735191910</t>
  </si>
  <si>
    <t>Ostatní opravy otopných těles napuštění vody do otopného systému včetně potrubí (bez kotle a ohříváků) otopných těles</t>
  </si>
  <si>
    <t>-1684719952</t>
  </si>
  <si>
    <t>50*4,5</t>
  </si>
  <si>
    <t>735494811</t>
  </si>
  <si>
    <t>Vypuštění vody z otopných soustav bez kotlů, ohříváků, zásobníků a nádrží</t>
  </si>
  <si>
    <t>1176900433</t>
  </si>
  <si>
    <t>998735101</t>
  </si>
  <si>
    <t>Přesun hmot pro otopná tělesa stanovený z hmotnosti přesunovaného materiálu vodorovná dopravní vzdálenost do 50 m základní v objektech výšky do 6 m</t>
  </si>
  <si>
    <t>1872231949</t>
  </si>
  <si>
    <t>X73200125</t>
  </si>
  <si>
    <t>Lavicový konvektor_LKXR0702323Y10, včetně připoj. šroubení, hlavice termostatické, PŘÍPLATEK ZA BARVU (ANTRACIT) +30% (RAL 9005), Qtn 1021W, D+M</t>
  </si>
  <si>
    <t>-286867872</t>
  </si>
  <si>
    <t>X73200126</t>
  </si>
  <si>
    <t>Lavicový konvektor_LKXR1602313Y10, včetně připoj. šroubení, hlavice termostatické, PŘÍPLATEK ZA BARVU (ANTRACIT) +30% (RAL 9005), Qtn 1513 W, D+M</t>
  </si>
  <si>
    <t>275613814</t>
  </si>
  <si>
    <t>X73500121</t>
  </si>
  <si>
    <t>Nástěnný konvektor s ventilátorem a optimalizovanou konvekcí, WVO-02004511-S n=2, Qtn 7060W, s ventilátorem komplet vybavený, hlavice, připojovací šroubení s vypouštěním, PŘÍPLATEK ZA BARVU (ANTRACIT) +30% (RAL 9005) Komplet D+M</t>
  </si>
  <si>
    <t>1038788473</t>
  </si>
  <si>
    <t>X73500122</t>
  </si>
  <si>
    <t>Nástěnný konvektor s ventilátorem a optimalizovanou konvekcí, WVO-01254511-S n=2, Qtn 3991W, s ventilátorem komplet vybavený, hlavice, připojovací šroubení s vypouštěním, PŘÍPLATEK ZA BARVU (ANTRACIT) +30% (RAL 9005) Komplet D+M</t>
  </si>
  <si>
    <t>1696676752</t>
  </si>
  <si>
    <t>X73500123</t>
  </si>
  <si>
    <t>Nástěnný konvektor s ventilátorem a optimalizovanou konvekcí, WVO-00604511-S n=2, Qtn 1330W, s ventilátorem komplet vybavený, hlavice, připojovací šroubení s vypouštěním, PŘÍPLATEK ZA BARVU (ANTRACIT) +30% (RAL 9005) Komplet D+M</t>
  </si>
  <si>
    <t>-1297263967</t>
  </si>
  <si>
    <t>X73500124</t>
  </si>
  <si>
    <t>Otopná lavice s ventilátorem a optimalizovanou konvekcí, LVX2801524-10 n=2, včetně veškerých komponent, venzilátoru, hlavice Q tn 4987W, PŘÍPLATEK ZA BARVU (ANTRACIT) +30% (RAL 9005) D+M</t>
  </si>
  <si>
    <t>-1606714972</t>
  </si>
  <si>
    <t>X73500125</t>
  </si>
  <si>
    <t>Teplovzdušná teplovodní jednotka výkonu 10,0 kW, při 80/60°C, průtok vzduchu 1480 m3/hod, G 3/4", průměr ventilátoru 300mm, příkon 79 W, včetně dodávky viz výkaz výměr, komplet D+M</t>
  </si>
  <si>
    <t>-669291488</t>
  </si>
  <si>
    <t>včetně základní žaluzie 1 kus</t>
  </si>
  <si>
    <t>pevná podpěra l. 700 mm - 2 kusy</t>
  </si>
  <si>
    <t>otočná podpěra 750mm - 1 kus</t>
  </si>
  <si>
    <t>dopravně</t>
  </si>
  <si>
    <t>X73500126</t>
  </si>
  <si>
    <t>Atyp. závěs teplovzdušných jednotek z úhelníků délky 2x150 cm,kotvených / navařených do příčníků, D+M</t>
  </si>
  <si>
    <t>-1924236178</t>
  </si>
  <si>
    <t>X73500127</t>
  </si>
  <si>
    <t>Demontáž stávajích zavěšených teplovodních sálavých panelů š. 600 mm pod střechou včetně odstranění podpěr, komlet i s likvidací</t>
  </si>
  <si>
    <t>-573623868</t>
  </si>
  <si>
    <t>X73500128</t>
  </si>
  <si>
    <t>Zaslepení přívodního potrub v teplovodním kanále, uzavření přívodu tepla ve stáv sousední kotelně,</t>
  </si>
  <si>
    <t>-80733612</t>
  </si>
  <si>
    <t>783664551</t>
  </si>
  <si>
    <t>Základní nátěr armatur a kovových potrubí jednonásobný potrubí do DN 50 mm olejový</t>
  </si>
  <si>
    <t>326763283</t>
  </si>
  <si>
    <t>783667601</t>
  </si>
  <si>
    <t>Krycí nátěr (email) armatur a kovových potrubí potrubí do DN 50 mm jednonásobný olejový</t>
  </si>
  <si>
    <t>1746016688</t>
  </si>
  <si>
    <t>Průzkumné, zeměměřičské a projektové práce</t>
  </si>
  <si>
    <t>013254000</t>
  </si>
  <si>
    <t>Dokumentace skutečného provedení stavby, profese UT</t>
  </si>
  <si>
    <t>-1401590442</t>
  </si>
  <si>
    <t>D1.4.3 - zařízení silnoproudé elektrotechniky</t>
  </si>
  <si>
    <t>Úroveň 3:</t>
  </si>
  <si>
    <t>D1.4.3_1 - Silnoproud - elektroinstalace</t>
  </si>
  <si>
    <t>D1 - Elektromontáže</t>
  </si>
  <si>
    <t xml:space="preserve">    D2 - SVÍTIDLA VČ. RÁMEČKU</t>
  </si>
  <si>
    <t xml:space="preserve">    D3 - kabely ( 1-CXKH-R) SILOVÉ KABELY OHEŇ NEŠÍŘÍCÍ, BEZHALOGENNÍ B2ca,S1,d0</t>
  </si>
  <si>
    <t xml:space="preserve">    D4 - VODIC PRO POSPOJOVANI 1-CH-R (BEZHALOGENNÍ)</t>
  </si>
  <si>
    <t xml:space="preserve">    D5 - UKONCENI VODICU V ROZVADECICH</t>
  </si>
  <si>
    <t xml:space="preserve">    D6 - SVORKA HROMOSVODNI,UZEMNOVACI</t>
  </si>
  <si>
    <t xml:space="preserve">    D7 - UKONCENI VODICU</t>
  </si>
  <si>
    <t xml:space="preserve">    D8 - TRUBKA KOPOFLEX</t>
  </si>
  <si>
    <t xml:space="preserve">    D9 - HODINOVE ZUCTOVACI SAZBY</t>
  </si>
  <si>
    <t xml:space="preserve">    D11 - PROVEDENI REVIZNICH ZKOUSEK DLE CSN 331500</t>
  </si>
  <si>
    <t>D13 - Zemní práce</t>
  </si>
  <si>
    <t xml:space="preserve">    D15 - VYTYCENI TRATI VENKOVNIHO VEDENI V PREHLEDNEM TERENU</t>
  </si>
  <si>
    <t xml:space="preserve">    D16 - POUZDROVY ZAKL.PRO STOZ.VENK.</t>
  </si>
  <si>
    <t xml:space="preserve">    D18 - HLOUBENI KABELOVE RYHY V ZEMINE TRIDY 3</t>
  </si>
  <si>
    <t xml:space="preserve">    D20 - ZRIZENI KABEL.LOZE Z PÍSKU</t>
  </si>
  <si>
    <t xml:space="preserve">    D21 - KABEL.TRUBKA</t>
  </si>
  <si>
    <t xml:space="preserve">    D22 - ZAKLAD Z PROSTEHO BETONU</t>
  </si>
  <si>
    <t xml:space="preserve">    D23 - ZAHOZ KABEL.RYHY-ZEMINA TR.3</t>
  </si>
  <si>
    <t>D24 - Ostatní</t>
  </si>
  <si>
    <t>D1</t>
  </si>
  <si>
    <t>Elektromontáže</t>
  </si>
  <si>
    <t>D2</t>
  </si>
  <si>
    <t>SVÍTIDLA VČ. RÁMEČKU</t>
  </si>
  <si>
    <t>Pol282</t>
  </si>
  <si>
    <t>A1-led rd 15-120CR</t>
  </si>
  <si>
    <t>Pol283</t>
  </si>
  <si>
    <t>B1 TPL 45</t>
  </si>
  <si>
    <t>Pol284</t>
  </si>
  <si>
    <t>B2 TPL45</t>
  </si>
  <si>
    <t>Pol285</t>
  </si>
  <si>
    <t>C1- TPL45</t>
  </si>
  <si>
    <t>Pol286</t>
  </si>
  <si>
    <t>C2-TPL45</t>
  </si>
  <si>
    <t>Pol287</t>
  </si>
  <si>
    <t>D1-DLTJ 18CCT</t>
  </si>
  <si>
    <t>Pol288</t>
  </si>
  <si>
    <t>D2-DLTJ 18CCT</t>
  </si>
  <si>
    <t>Pol289</t>
  </si>
  <si>
    <t>E1-LSM 24-40CCT</t>
  </si>
  <si>
    <t>Pol290</t>
  </si>
  <si>
    <t>L1-L2-PÁSEK POD KUCH.LINKU</t>
  </si>
  <si>
    <t>Pol291</t>
  </si>
  <si>
    <t>N1-NOH 120 3H</t>
  </si>
  <si>
    <t>Pol292</t>
  </si>
  <si>
    <t>N2-NOH 150 3H</t>
  </si>
  <si>
    <t>Pol293</t>
  </si>
  <si>
    <t>N-NOPH 40 3H+PIKTOGRAM</t>
  </si>
  <si>
    <t>Pol294</t>
  </si>
  <si>
    <t>NE-s baterií 3hod IP65 do mrazu</t>
  </si>
  <si>
    <t>Poznámka k položce:_x000d_
trvalý provoz_x000d_
DOPLNIT NA VSTUP DO OBJEKTU_x000d_
Venkovní svítidlo 1x18W _x000d_
s výložníkem- dle výběru</t>
  </si>
  <si>
    <t>Pol295</t>
  </si>
  <si>
    <t>arch.stavby</t>
  </si>
  <si>
    <t>Pol296</t>
  </si>
  <si>
    <t>Čidlo pohybu</t>
  </si>
  <si>
    <t>Pol297</t>
  </si>
  <si>
    <t>Autonabíječka 22kW</t>
  </si>
  <si>
    <t>Pol298</t>
  </si>
  <si>
    <t>Zásuvková skříň</t>
  </si>
  <si>
    <t>Poznámka k položce:_x000d_
viz specifikace</t>
  </si>
  <si>
    <t>Pol299</t>
  </si>
  <si>
    <t>pojistky 200A</t>
  </si>
  <si>
    <t>Pol300</t>
  </si>
  <si>
    <t>Rozvaděč HR0.01</t>
  </si>
  <si>
    <t>Pol301</t>
  </si>
  <si>
    <t>Rozvaděč RMS.1</t>
  </si>
  <si>
    <t>Pol302</t>
  </si>
  <si>
    <t>Rozvaděč RMS.2-3-4</t>
  </si>
  <si>
    <t>Pol303</t>
  </si>
  <si>
    <t>Rozvaděč RMS.5</t>
  </si>
  <si>
    <t>Pol304</t>
  </si>
  <si>
    <t>Rozvaděč RMS.6</t>
  </si>
  <si>
    <t>Pol305</t>
  </si>
  <si>
    <t>Rozvaděč RMS.7</t>
  </si>
  <si>
    <t>Pol306</t>
  </si>
  <si>
    <t>Rozvaděč RMS.8</t>
  </si>
  <si>
    <t>Pol307</t>
  </si>
  <si>
    <t>Rozvaděč RMS.9</t>
  </si>
  <si>
    <t>Pol308</t>
  </si>
  <si>
    <t>Rozvaděč RMS.21</t>
  </si>
  <si>
    <t>Pol309</t>
  </si>
  <si>
    <t>Rozvaděč RMS.22</t>
  </si>
  <si>
    <t>Pol310</t>
  </si>
  <si>
    <t>Rozvaděč RMS.23</t>
  </si>
  <si>
    <t>D3</t>
  </si>
  <si>
    <t>kabely ( 1-CXKH-R) SILOVÉ KABELY OHEŇ NEŠÍŘÍCÍ, BEZHALOGENNÍ B2ca,S1,d0</t>
  </si>
  <si>
    <t>Pol311</t>
  </si>
  <si>
    <t xml:space="preserve">3x1.5 mm2       pevně</t>
  </si>
  <si>
    <t>Pol312</t>
  </si>
  <si>
    <t xml:space="preserve">3x2.5 mm2       pevně</t>
  </si>
  <si>
    <t>Pol313</t>
  </si>
  <si>
    <t>5x1,5</t>
  </si>
  <si>
    <t>Pol314</t>
  </si>
  <si>
    <t>5x4</t>
  </si>
  <si>
    <t>Pol315</t>
  </si>
  <si>
    <t>5x6</t>
  </si>
  <si>
    <t>Pol316</t>
  </si>
  <si>
    <t xml:space="preserve">5x10  mm2       pevně</t>
  </si>
  <si>
    <t>Pol317</t>
  </si>
  <si>
    <t>5x 16</t>
  </si>
  <si>
    <t>Pol318</t>
  </si>
  <si>
    <t>5x25</t>
  </si>
  <si>
    <t>Pol319</t>
  </si>
  <si>
    <t>CYKY 3X150+70</t>
  </si>
  <si>
    <t>Pol320</t>
  </si>
  <si>
    <t>JYTY 4x1</t>
  </si>
  <si>
    <t>Poznámka k položce:_x000d_
KABELY 1-CXKH-V_x000d_
ohněodolný 180 minut</t>
  </si>
  <si>
    <t>Pol321</t>
  </si>
  <si>
    <t>3x1,5</t>
  </si>
  <si>
    <t>D4</t>
  </si>
  <si>
    <t>VODIC PRO POSPOJOVANI 1-CH-R (BEZHALOGENNÍ)</t>
  </si>
  <si>
    <t>Pol322</t>
  </si>
  <si>
    <t>4-Žlutozelený pevně</t>
  </si>
  <si>
    <t>Pol323</t>
  </si>
  <si>
    <t xml:space="preserve">6-  Zlutozeleny pevně</t>
  </si>
  <si>
    <t>Pol324</t>
  </si>
  <si>
    <t>16- Zlutozelen pevně</t>
  </si>
  <si>
    <t>Pol325</t>
  </si>
  <si>
    <t>70-Žlutozelený-pevně</t>
  </si>
  <si>
    <t>Pol326</t>
  </si>
  <si>
    <t>Protipožární ucpávky (HILTY)</t>
  </si>
  <si>
    <t>bal</t>
  </si>
  <si>
    <t>Poznámka k položce:_x000d_
kompletní provedení,včetně_x000d_
protokolu-dle požadavku_x000d_
Požární zprávy_x000d_
ŽLABOVÁNÍ_x000d_
VČETNĚ ZÁVĚSŮ, ŠROUBŮ_x000d_
VRCHNÍHO VÍKA A VÝVODEK_x000d_
PRO KABELY</t>
  </si>
  <si>
    <t>Pol327</t>
  </si>
  <si>
    <t>KZI 60x300</t>
  </si>
  <si>
    <t>Pol328</t>
  </si>
  <si>
    <t>KZI 60x75</t>
  </si>
  <si>
    <t>Pol329</t>
  </si>
  <si>
    <t>Paraprtní žlab PK135x60</t>
  </si>
  <si>
    <t>Pol330</t>
  </si>
  <si>
    <t>Lanový závěs s napínáky</t>
  </si>
  <si>
    <t>Poznámka k položce:_x000d_
Šroubové tyče, natloukací ocelové_x000d_
hmoždinky, závěsy, šrouby,matky</t>
  </si>
  <si>
    <t>Pol331</t>
  </si>
  <si>
    <t>spojovací materiál</t>
  </si>
  <si>
    <t>Poznámka k položce:_x000d_
Kabelové příchytka na strop_x000d_
pro kabelové vedení-vedeno</t>
  </si>
  <si>
    <t>Pol332</t>
  </si>
  <si>
    <t>mimo žlabový systém</t>
  </si>
  <si>
    <t>Poznámka k položce:_x000d_
Pancéřové trubky, lišty, hadice_x000d_
určené pro kabelové vedení</t>
  </si>
  <si>
    <t>Pol333</t>
  </si>
  <si>
    <t>vedoucí mimo žlabový systém</t>
  </si>
  <si>
    <t>Pol334</t>
  </si>
  <si>
    <t>Rozbočné krabice dle použití</t>
  </si>
  <si>
    <t>Poznámka k položce:_x000d_
pro světelné a zásuvkové obvody_x000d_
Podlahová krabice s výzbrojí_x000d_
3x zásuvka 230V/16A_x000d_
1x s přepěťovou ochranou</t>
  </si>
  <si>
    <t>Pol335</t>
  </si>
  <si>
    <t>1x přístrojová krabice-slaboproud</t>
  </si>
  <si>
    <t>D5</t>
  </si>
  <si>
    <t>UKONCENI VODICU V ROZVADECICH</t>
  </si>
  <si>
    <t>Pol336</t>
  </si>
  <si>
    <t xml:space="preserve">Do   2,5 mm2</t>
  </si>
  <si>
    <t>Pol337</t>
  </si>
  <si>
    <t xml:space="preserve">Do   6   mm2</t>
  </si>
  <si>
    <t>Pol338</t>
  </si>
  <si>
    <t xml:space="preserve">Do  16   mm2</t>
  </si>
  <si>
    <t>Pol339</t>
  </si>
  <si>
    <t xml:space="preserve">Do 120   mm2</t>
  </si>
  <si>
    <t>Poznámka k položce:_x000d_
Vypínače, tlačítka- všebecně</t>
  </si>
  <si>
    <t>Pol340</t>
  </si>
  <si>
    <t>230V/10A řaz1...7 IP20-IP43</t>
  </si>
  <si>
    <t>Poznámka k položce:_x000d_
včetně krabice</t>
  </si>
  <si>
    <t>Pol341</t>
  </si>
  <si>
    <t>Spínač pro žaluzie-okna</t>
  </si>
  <si>
    <t>Poznámka k položce:_x000d_
Spínač pro otvírání střešních</t>
  </si>
  <si>
    <t>Pol342</t>
  </si>
  <si>
    <t>žaluzií</t>
  </si>
  <si>
    <t>Pol343</t>
  </si>
  <si>
    <t>zásuvka jednoduchá 230V/16A</t>
  </si>
  <si>
    <t>Pol344</t>
  </si>
  <si>
    <t>záauvka dvojitá 230V/16A</t>
  </si>
  <si>
    <t>Poznámka k položce:_x000d_
zásuvka jednoduchá 230V/16A</t>
  </si>
  <si>
    <t>Pol345</t>
  </si>
  <si>
    <t>s přepěťovou ochranou IP20-44</t>
  </si>
  <si>
    <t>Poznámka k položce:_x000d_
zásuvka dvojitá 230V/16A</t>
  </si>
  <si>
    <t>Pol346</t>
  </si>
  <si>
    <t>Pol347</t>
  </si>
  <si>
    <t>Total stop pod sklem</t>
  </si>
  <si>
    <t>Poznámka k položce:_x000d_
Vytápění venkovní ch žlabů</t>
  </si>
  <si>
    <t>Pol348</t>
  </si>
  <si>
    <t>topný kabel 7m</t>
  </si>
  <si>
    <t>Pol349</t>
  </si>
  <si>
    <t>cenytopný kabel 50m</t>
  </si>
  <si>
    <t>Pol350</t>
  </si>
  <si>
    <t>řetězy, podpěry-celkem</t>
  </si>
  <si>
    <t>Poznámka k položce:_x000d_
Osvětlení komunikace_x000d_
Svítidlo</t>
  </si>
  <si>
    <t>Pol351</t>
  </si>
  <si>
    <t>MIG 1 20x LED</t>
  </si>
  <si>
    <t>Pol352</t>
  </si>
  <si>
    <t>stožár sadový,bezpaticový</t>
  </si>
  <si>
    <t>Poznámka k položce:_x000d_
v= 6m nad terénem</t>
  </si>
  <si>
    <t>Pol353</t>
  </si>
  <si>
    <t>pojistková svorkovnice</t>
  </si>
  <si>
    <t>Pol354</t>
  </si>
  <si>
    <t>elektrovýzbroj</t>
  </si>
  <si>
    <t>Pol355</t>
  </si>
  <si>
    <t>popisný štítek</t>
  </si>
  <si>
    <t>D6</t>
  </si>
  <si>
    <t>SVORKA HROMOSVODNI,UZEMNOVACI</t>
  </si>
  <si>
    <t>Pol356</t>
  </si>
  <si>
    <t>SP1 pripojovaci</t>
  </si>
  <si>
    <t>Pol357</t>
  </si>
  <si>
    <t>SR spojovaci</t>
  </si>
  <si>
    <t>D7</t>
  </si>
  <si>
    <t>UKONCENI VODICU</t>
  </si>
  <si>
    <t>Pol358</t>
  </si>
  <si>
    <t>Pol359</t>
  </si>
  <si>
    <t>Do 120 mm2</t>
  </si>
  <si>
    <t>D8</t>
  </si>
  <si>
    <t>TRUBKA KOPOFLEX</t>
  </si>
  <si>
    <t>Pol360</t>
  </si>
  <si>
    <t>CYKY 4x10</t>
  </si>
  <si>
    <t>Pol361</t>
  </si>
  <si>
    <t>FeZn o 10</t>
  </si>
  <si>
    <t>Poznámka k položce:_x000d_
KF 09063-venkovní kabeláž</t>
  </si>
  <si>
    <t>Pol362</t>
  </si>
  <si>
    <t>ochrana</t>
  </si>
  <si>
    <t>D9</t>
  </si>
  <si>
    <t>HODINOVE ZUCTOVACI SAZBY</t>
  </si>
  <si>
    <t>Pol363</t>
  </si>
  <si>
    <t>Demontáže stávající instalace</t>
  </si>
  <si>
    <t>Pol364</t>
  </si>
  <si>
    <t>zednické přípomoce</t>
  </si>
  <si>
    <t>Pol365</t>
  </si>
  <si>
    <t>Připojení technického zařízení</t>
  </si>
  <si>
    <t>Pol366</t>
  </si>
  <si>
    <t>Zkusebni provoz</t>
  </si>
  <si>
    <t>D11</t>
  </si>
  <si>
    <t>PROVEDENI REVIZNICH ZKOUSEK DLE CSN 331500</t>
  </si>
  <si>
    <t>Pol367</t>
  </si>
  <si>
    <t>Revizni technik</t>
  </si>
  <si>
    <t>Pol368</t>
  </si>
  <si>
    <t>Spoluprace s reviz.technikem</t>
  </si>
  <si>
    <t>Pol369</t>
  </si>
  <si>
    <t>pr ce neposti§iteln' v cenˇku</t>
  </si>
  <si>
    <t>D13</t>
  </si>
  <si>
    <t>D15</t>
  </si>
  <si>
    <t>VYTYCENI TRATI VENKOVNIHO VEDENI V PREHLEDNEM TERENU</t>
  </si>
  <si>
    <t>Pol370</t>
  </si>
  <si>
    <t>Vedeni nn</t>
  </si>
  <si>
    <t>km</t>
  </si>
  <si>
    <t>D16</t>
  </si>
  <si>
    <t>POUZDROVY ZAKL.PRO STOZ.VENK.</t>
  </si>
  <si>
    <t>Pol371</t>
  </si>
  <si>
    <t>D 400x 800 mm</t>
  </si>
  <si>
    <t>D18</t>
  </si>
  <si>
    <t>HLOUBENI KABELOVE RYHY V ZEMINE TRIDY 3</t>
  </si>
  <si>
    <t>Pol372</t>
  </si>
  <si>
    <t>Sire 350mm,hloubka 800</t>
  </si>
  <si>
    <t>D20</t>
  </si>
  <si>
    <t>ZRIZENI KABEL.LOZE Z PÍSKU</t>
  </si>
  <si>
    <t>Pol373</t>
  </si>
  <si>
    <t>Sire do 65cm,tloustka 5cm</t>
  </si>
  <si>
    <t>D21</t>
  </si>
  <si>
    <t>KABEL.TRUBKA</t>
  </si>
  <si>
    <t>Pol374</t>
  </si>
  <si>
    <t>průměr 110</t>
  </si>
  <si>
    <t>Pol375</t>
  </si>
  <si>
    <t>Výstražná folie PVC</t>
  </si>
  <si>
    <t>D22</t>
  </si>
  <si>
    <t>ZAKLAD Z PROSTEHO BETONU</t>
  </si>
  <si>
    <t>Pol376</t>
  </si>
  <si>
    <t>Do rostle zeminy bez bedneni</t>
  </si>
  <si>
    <t>D23</t>
  </si>
  <si>
    <t>ZAHOZ KABEL.RYHY-ZEMINA TR.3</t>
  </si>
  <si>
    <t>Pol377</t>
  </si>
  <si>
    <t>Sire 350mm,hloubka 800-1200mm</t>
  </si>
  <si>
    <t>Pol378</t>
  </si>
  <si>
    <t>Odvoz zeminy</t>
  </si>
  <si>
    <t>D24</t>
  </si>
  <si>
    <t>OST_03.01</t>
  </si>
  <si>
    <t>PPV 6,00% z montáže: materiál + práce</t>
  </si>
  <si>
    <t>1780299545</t>
  </si>
  <si>
    <t>OST_01.02</t>
  </si>
  <si>
    <t>Dodav. dokumentace 15% z mezisoučtu</t>
  </si>
  <si>
    <t>1246351051</t>
  </si>
  <si>
    <t>D1.4.3_2 - Silnoproud - uzemnění a bleskosvod</t>
  </si>
  <si>
    <t xml:space="preserve">    D2 - Jímací stožár</t>
  </si>
  <si>
    <t xml:space="preserve">    D3 - PODPERA VEDENI (CSN 357622) NEREZOVÉ SVORKY</t>
  </si>
  <si>
    <t xml:space="preserve">    D4 - MONTAZNI PRACE</t>
  </si>
  <si>
    <t xml:space="preserve">    D6 - PROVEDENI REVIZNICH ZKOUSEK DLE CSN 331500</t>
  </si>
  <si>
    <t>D7 - Ostatní</t>
  </si>
  <si>
    <t>Pol270</t>
  </si>
  <si>
    <t xml:space="preserve">FeZn-D10 (0,62kg/m)    pevně</t>
  </si>
  <si>
    <t>Pol271</t>
  </si>
  <si>
    <t>FeZn 30x4</t>
  </si>
  <si>
    <t>Pol272</t>
  </si>
  <si>
    <t>AlMgSi 8</t>
  </si>
  <si>
    <t>Jímací stožár</t>
  </si>
  <si>
    <t>Pol273</t>
  </si>
  <si>
    <t>s držákem a stříškou</t>
  </si>
  <si>
    <t>Poznámka k položce:_x000d_
Jímací tyč, výška 0,5m</t>
  </si>
  <si>
    <t>Pol274</t>
  </si>
  <si>
    <t>+ svorky</t>
  </si>
  <si>
    <t>Poznámka k položce:_x000d_
NEREZOVÉ SVORKY</t>
  </si>
  <si>
    <t>PODPERA VEDENI (CSN 357622) NEREZOVÉ SVORKY</t>
  </si>
  <si>
    <t>Pol275</t>
  </si>
  <si>
    <t>podpěry, svorky SS, SO,SZ</t>
  </si>
  <si>
    <t>Poznámka k položce:_x000d_
SP1,SU,SK, SR03</t>
  </si>
  <si>
    <t>Pol276</t>
  </si>
  <si>
    <t>Ochranný úhelník</t>
  </si>
  <si>
    <t>Pol277</t>
  </si>
  <si>
    <t>Držák DUZ</t>
  </si>
  <si>
    <t>ks 2¨</t>
  </si>
  <si>
    <t>MONTAZNI PRACE</t>
  </si>
  <si>
    <t>Pol278</t>
  </si>
  <si>
    <t>Stitek pro oznaceni svodu</t>
  </si>
  <si>
    <t>Pol279</t>
  </si>
  <si>
    <t>Tvarovani mont.dilu</t>
  </si>
  <si>
    <t>Pol280</t>
  </si>
  <si>
    <t>Poznámka k položce:_x000d_
Zemní práce</t>
  </si>
  <si>
    <t>Pol281</t>
  </si>
  <si>
    <t>výkopy+záhozy</t>
  </si>
  <si>
    <t>-1994282380</t>
  </si>
  <si>
    <t>D1.4.4 - vzduchotechnika</t>
  </si>
  <si>
    <t>D1 - Zařízení č.1 - Větrání kanceláří</t>
  </si>
  <si>
    <t>D2 - Zařízení č. 2 - Větrání dílen</t>
  </si>
  <si>
    <t>D3 - Zařízení č. 3 - Lokální odtahy z dílen</t>
  </si>
  <si>
    <t>D4 - Zařízení č. 4 - Chlazení kanceláří</t>
  </si>
  <si>
    <t>D5 - Zařízení č. 5 - Provětrávání světlíků</t>
  </si>
  <si>
    <t>D6 - POZNÁMKA K ROZPOČTU</t>
  </si>
  <si>
    <t>Zařízení č.1 - Větrání kanceláří</t>
  </si>
  <si>
    <t>1.01</t>
  </si>
  <si>
    <t xml:space="preserve">Kompaktní vzduchotechnická rekuperační jednotka ve vnitřním provedení s autonomní regulací a s řízením na konstatní tlak vzduchu, hrdla v horizontálním provedení, bezrámový plášť z ocelového plechu s vnitřní tepelnou a protihlukovou 50mm izolací z minerální vlny, třída korozní odolnosti pláště C5, ve složení na přívodu uzavírací klapka těsná se sevopohonem 24V, kapsový filtr ePM1 60% (F7), rotační rekuperátor s přenosem vlhkosti, ventilátor s EC motorem a teplovodní ohřívač, na odvodu kapsový filtr ePM10 60% (M5), rotační rekuperátor s přenosem vlhkosti, ventilátor s EC motorem a uzavírací klapka těsná se servopohonem 24V, Vp=3600m3/hod, dpext=350Pa, Vo=3600m3/hod, dpext=350Pa, teplota přiváděného vzduchu +20°C, teplotní spád vodního ohřívače 60/40°C, topný výkon 8,6kW, tlaková ztráta výměníku 3,2kPa, doporučené jištění 1x20A/230V, Pp=1,35kW/5,9A/230V, Po=1,35kW/5,9A/230V, suchá účinnost rekuperace 79,0%, vnitřní netěsnost max. 3%, SFPv=2,21kW/(m3/s), akustický výkon do okolí max. 61dB(A), na hrdle sání přívodu 67dB(A), výtlaku přívodu 79dB(A), sání odvodu 68dB(A), výtlak odvodu 79dB(A), s certifikací Eurovent  Včetně příslušenství: 1 x ovládací panel s dotykovým IPS displejem a 3m stíněného kabelu 4 x pružné připojení o rozměru 700x400mm 2 x Uzavírací klapka těsná o rozměrech 700x400mm se servem s havarijní funkcí, napájení 24V 1 x Sada pro řízení na konstatní tlak v potrubí 1 x Směšovací uzel vytápění (kulové uzávěry s teploměry, čistící filtr, 3-cestný ventil včetně servopohonu, oběhové čerpadlo, nerezové pružné izolované hadice, regulační ventil obtoku a zpětná klapka), ovládání 0-10V, napájení 24V, připojovací rozměr DN15, průtok 0,1l/s, tlaková ztráta 5,5kPa, kv=1,6 - montáž zajišťuje profese vytápění 1 x Sada náhradních filtrů</t>
  </si>
  <si>
    <t>1.01_1</t>
  </si>
  <si>
    <t>Prostorové čidlo C02 pro instalaci na stěnu, rozsah čidla 0-2000ppm, výstupní signál 0-10V, napájení 24V, s displejem</t>
  </si>
  <si>
    <t>1.01_2</t>
  </si>
  <si>
    <t>Prostrový regulátor pro řízení na základě vstupního signálu 0-10V z čidla CO2 a plynulé řízení z Vmin na Vmax</t>
  </si>
  <si>
    <t>1.01a</t>
  </si>
  <si>
    <t>Uzavírací klapka kruhová jednolistá těsná s přípravou na servopohon (servopohon dodávka MaR) o průměru 160mm, těsnost C4</t>
  </si>
  <si>
    <t>1.02</t>
  </si>
  <si>
    <t>Převodník pro měření průtoku vzduchu čtyřhranný o rozměrech 350x400mm, těsnost pláště C, pro rychlosti proudění 2 až 11m/s, nepřesnost regulace až 4%, řídící signál 0 - 10V, Vnom=5544m3/hod</t>
  </si>
  <si>
    <t>1.03</t>
  </si>
  <si>
    <t>Regulátor proměnného průtoku vzduchu čtyřhranný o rozměrech 250x250mm těsnost pláště C, těsnost listu třídy 4, pro rychlosti proudění 2 až 9m/s, nepřesnost regulace až 4%, maximální tlaková diference 1000Pa, řídící signál 2 - 10V, Vmin=450m3/hod, Vmax=1540m3/hod</t>
  </si>
  <si>
    <t>1.04</t>
  </si>
  <si>
    <t>Regulátor proměnného průtoku vzduchu kruhový o průměru 140mm, s izolací, těsnost pláště C, těsnost listu třídy 4, pro rychlosti proudění 2 až 9m/s, nepřesnost regulace až 4%, maximální tlaková diference 1000Pa, řídící signál 2 - 10V, Vmin=111m3/hod, Vmax=350m3/hod</t>
  </si>
  <si>
    <t>1.05</t>
  </si>
  <si>
    <t>1.06</t>
  </si>
  <si>
    <t>1.07</t>
  </si>
  <si>
    <t>1.08</t>
  </si>
  <si>
    <t>1.09</t>
  </si>
  <si>
    <t>1.10</t>
  </si>
  <si>
    <t>Regulátor proměnného průtoku vzduchu kruhový o průměru 100mm, s izolací, těsnost pláště C, těsnost listu třídy 4, pro rychlosti proudění 2 až 9m/s, nepřesnost regulace až 4%, maximální tlaková diference 1000Pa, řídící signál 2 - 10V, Vmin=57m3/hod, Vmax=140m3/hod</t>
  </si>
  <si>
    <t>1.11</t>
  </si>
  <si>
    <t>1.12</t>
  </si>
  <si>
    <t>Regulátor proměnného průtoku vzduchu kruhový o průměru 180mm, s izolací, těsnost pláště C, těsnost listu třídy 4, pro rychlosti proudění 2 až 9m/s, nepřesnost regulace až 4%, maximální tlaková diference 1000Pa, řídící signál 2 - 10V, Vmin=183m3/hod, Vmax=560m3/hod</t>
  </si>
  <si>
    <t>1.13</t>
  </si>
  <si>
    <t>Regulátor konstantního průtoku vzduchu vsuvný kruhový o průměru 250mm, pro rychlosti proudění 0,5 až 4,5m/s, nepřesnost regulace max 10%, pracovní rozsah tlaku 50-250Pa, V=780m3/hod</t>
  </si>
  <si>
    <t>1.14</t>
  </si>
  <si>
    <t>Regulátor konstantního průtoku vzduchu vsuvný kruhový o průměru 250mm, pro rychlosti proudění 0,5 až 4,5m/s, nepřesnost regulace max 10%, pracovní rozsah tlaku 50-250Pa, V=540m3/hod</t>
  </si>
  <si>
    <t>1.15</t>
  </si>
  <si>
    <t>Regulátor konstantního průtoku vzduchu vsuvný kruhový o průměru 160mm, pro rychlosti proudění 0,5 až 4,5m/s, nepřesnost regulace max 10%, pracovní rozsah tlaku 50-250Pa, V=250m3/hod</t>
  </si>
  <si>
    <t>1.16</t>
  </si>
  <si>
    <t>Regulátor konstantního průtoku vzduchu vsuvný kruhový o průměru 125mm, pro rychlosti proudění 0,5 až 4,5m/s, nepřesnost regulace max 10%, pracovní rozsah tlaku 50-250Pa, V=140m3/hod</t>
  </si>
  <si>
    <t>1.17</t>
  </si>
  <si>
    <t>Regulátor konstantního průtoku vzduchu vsuvný kruhový o průměru 125mm, pro rychlosti proudění 0,5 až 4,5m/s, nepřesnost regulace max 10%, pracovní rozsah tlaku 50-250Pa, V=110m3/hod</t>
  </si>
  <si>
    <t>1.18</t>
  </si>
  <si>
    <t>Regulátor konstantního průtoku vzduchu vsuvný kruhový o průměru 125mm, pro rychlosti proudění 0,5 až 4,5m/s, nepřesnost regulace max 10%, pracovní rozsah tlaku 50-250Pa, V=90m3/hod</t>
  </si>
  <si>
    <t>1.19</t>
  </si>
  <si>
    <t>Regulátor konstantního průtoku vzduchu vsuvný kruhový o průměru 100mm, pro rychlosti proudění 0,5 až 4,5m/s, nepřesnost regulace max 10%, pracovní rozsah tlaku 50-250Pa, V=70m3/hod</t>
  </si>
  <si>
    <t>1.20</t>
  </si>
  <si>
    <t>Protidešťová protihluková žaluzie z pozinkovaného plechu o rozměrech 1000x1400mm hloubky 400mm, útlum žaluzie při 500Hz - 22dB, tlaková ztráta při průtoku 8950m3/hod max. 35Pa, pro instalaci do potrubí</t>
  </si>
  <si>
    <t>1.21</t>
  </si>
  <si>
    <t>Protidešťová protihluková žaluzie z pozinkovaného plechu o rozměrech 1000x1400mm hloubky 200mm, útlum žaluzie při 500Hz - 12dB, tlaková ztráta při průtoku 8950m3/hod max. 25Pa, pro instalaci do potrubí</t>
  </si>
  <si>
    <t>1.22</t>
  </si>
  <si>
    <t xml:space="preserve">Čtyřhranný jádrový tlumič hluku 800x500, délky 1500mm, s náběhy, útlum při 500Hz - 29 dB; Složený z buněk  2 x 400/500/1500, z pozinkovaného plechu</t>
  </si>
  <si>
    <t>1.23</t>
  </si>
  <si>
    <t xml:space="preserve">Čtyřhranný jádrový tlumič hluku 800x500, délky 1000mm, s náběhy, útlum při 500Hz - 20 dB; Složený z buněk  2 x 400/500/1000, z pozinkovaného plechu</t>
  </si>
  <si>
    <t>1.24</t>
  </si>
  <si>
    <t xml:space="preserve">Čtyřhranný jádrový tlumič hluku 750x500, délky 1000mm, s náběhy, útlum při 500Hz - 30 dB; Složený z buněk  3 x 250/500/1000, z pozinkovaného plechu</t>
  </si>
  <si>
    <t>1.25</t>
  </si>
  <si>
    <t xml:space="preserve">Čtyřhranný jádrový tlumič hluku 600x250, délky 1000mm, s náběhy, útlum při 500Hz - 29 dB; Složený z buněk  2 x 250/300/1000, z pozinkovaného plechu</t>
  </si>
  <si>
    <t>1.26</t>
  </si>
  <si>
    <t xml:space="preserve">Čtyřhranný jádrový tlumič hluku 300x250, délky 1000mm, s náběhy, útlum při 500Hz - 29 dB; Složený z buněk  1 x 250/300/1000, z pozinkovaného plechu</t>
  </si>
  <si>
    <t>1.27</t>
  </si>
  <si>
    <t>Kruhový tlumič hluku o průměru 200mm, délky 900mm, útlum při 500Hz - 24 dB</t>
  </si>
  <si>
    <t>1.28</t>
  </si>
  <si>
    <t>Přívodní čtyřhranný vířivý anemostat s nastavitelnými lamelami o rozměrech 300x300mm, počet lamel 8, s plenumboxem o rozměrech 300x300mm s perforovanou regulační klapkou, s horizontálním připojením o průměru 160mm</t>
  </si>
  <si>
    <t>1.29</t>
  </si>
  <si>
    <t>Přívodní čtyřhranný vířivý anemostat s nastavitelnými lamelami o rozměrech 300x300mm, počet lamel 8, s plenumboxem o rozměrech 300x300mm s perforovanou regulační klapkou, s vertikálním připojením o průměru 160mm</t>
  </si>
  <si>
    <t>1.30</t>
  </si>
  <si>
    <t>Přívodní dvouřadá vyústka hliníková (eloxovaný hliník) o rozměrech 325x75mm, bez regulace, s upínacím rámečkem, instalace na stěnu do potrubí</t>
  </si>
  <si>
    <t>1.31</t>
  </si>
  <si>
    <t>Přívodní dvouřadá vyústka hliníková (eloxovaný hliník) o rozměrech 225x75mm, bez regulace, s upínacím rámečkem, instalace na stěnu do potrubí</t>
  </si>
  <si>
    <t>1.32</t>
  </si>
  <si>
    <t>Přívodní dvouřadá vyústka pozinkovaná bez regulace o rozměrech 325x75mm, instalace na kruhové potrubí</t>
  </si>
  <si>
    <t>1.33</t>
  </si>
  <si>
    <t>Odvodní jednořadá vyústka hliníková (eloxovaný hliník) o rozměrech 800x200mm, bez regulace, s upínacím rámečkem, instalace na stěnu do potrubí</t>
  </si>
  <si>
    <t>1.34</t>
  </si>
  <si>
    <t>Odvodní jednořadá vyústka pozinkovaná s regulací o rozměrech 225x75mm, instalace na kruhové potrubí</t>
  </si>
  <si>
    <t>1.35</t>
  </si>
  <si>
    <t>Odvodní kovový talířový ventil o průměru 160mm, včetně montážního rámečku</t>
  </si>
  <si>
    <t>1.36</t>
  </si>
  <si>
    <t>Odvodní kovový talířový ventil o průměru 125mm, včetně montážního rámečku</t>
  </si>
  <si>
    <t>1.37</t>
  </si>
  <si>
    <t>Odvodní kovový talířový ventil o průměru 100mm, včetně montážního rámečku</t>
  </si>
  <si>
    <t>1.38</t>
  </si>
  <si>
    <t>Krycí mřížka na potrubí z tahokovou o průměru 250mm</t>
  </si>
  <si>
    <t>1.39</t>
  </si>
  <si>
    <t>Přeslechová stěnová mřížka s akustickým útlumem hluku o průměru 200mm s hlukově izolovanými čelními panely</t>
  </si>
  <si>
    <t>PK.1.01</t>
  </si>
  <si>
    <t>Protipožární klapka obdelníková o rozměru 500 x 250;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</si>
  <si>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PK.1.02</t>
  </si>
  <si>
    <t>Protipožární klapka obdelníková o rozměru 710 x 250;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</si>
  <si>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PK.1.03</t>
  </si>
  <si>
    <t>Protipožární klapka obdelníková o rozměru 315 x 250;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</si>
  <si>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PK.1.04</t>
  </si>
  <si>
    <t>Neobsazeno</t>
  </si>
  <si>
    <t>PK.1.05</t>
  </si>
  <si>
    <t>Protipožární klapka obdelníková o rozměru 250 x 200;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</si>
  <si>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PK.1.06</t>
  </si>
  <si>
    <t>Protipožární klapka obdelníková o rozměru 250 x 250;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</si>
  <si>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PK.1.07</t>
  </si>
  <si>
    <t>Protipožární větrací mřížka obdelníková o rozměru 200x100 včetně mřížek pro zakrytí instalačního otvoru, zpěňovací mřížka typu EI s iniciací pouze na základě teploty, s odolností minimálně EI30</t>
  </si>
  <si>
    <t>Pol55</t>
  </si>
  <si>
    <t>Potrubí čtyřhranné; z pozinkovaného plechu nízkotlaké, v těsném provedení; Předpokládaný standard: Výrobek dle dodavatele; Příslušenství: kompletní provedení včetně přírub, výztuh a prolamování; včetně tvarovek dle výkresové dokumentace; vše vyrobit s hladkým průtočným profilem bez hran s náběhy a zaoblením; těsnost potrubí kategorie C</t>
  </si>
  <si>
    <t>Pol56</t>
  </si>
  <si>
    <t>Potrubí kruhové Ø 250;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</si>
  <si>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bm</t>
  </si>
  <si>
    <t>Pol57</t>
  </si>
  <si>
    <t>Potrubí kruhové Ø 225;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</si>
  <si>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Pol58</t>
  </si>
  <si>
    <t>Potrubí kruhové Ø 200;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zaoblením,těsnost potrubí kategorie C</t>
  </si>
  <si>
    <t>Pol59</t>
  </si>
  <si>
    <t>Potrubí kruhové Ø 180;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</si>
  <si>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Pol60</t>
  </si>
  <si>
    <t>Potrubí kruhové Ø 160;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</si>
  <si>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Pol61</t>
  </si>
  <si>
    <t>Potrubí kruhové Ø 140;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zaoblením; těsnost potrubí kategorie C</t>
  </si>
  <si>
    <t>Pol62</t>
  </si>
  <si>
    <t>Potrubí kruhové Ø 125;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</si>
  <si>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Pol63</t>
  </si>
  <si>
    <t>Potrubí kruhové Ø 100; z pozinkovaného plechu nízkotlaké (spiro), v těsném provedení; Předpokládaný standard: Výrobek dle dodavatele; Příslušenství: kompletní provedení včetně spojek s těsněním; včetně tvarovek dle výkresové dokumentace; vše vyrobit s hladkým průtočným profilem bez hran s pořebným zaoblením, těsnost potrubí kategorie C</t>
  </si>
  <si>
    <t>Pol64</t>
  </si>
  <si>
    <t>Pružné potrubí - Ø 200 (jmenovitý průměr v mm); izolované s útlumem hluku; Příslušenství: včetně materiálu pro napojení na potrubí</t>
  </si>
  <si>
    <t>Pol65</t>
  </si>
  <si>
    <t>Pružné potrubí - Ø 160 (jmenovitý průměr v mm); izolované s útlumem hluku; Příslušenství: včetně materiálu pro napojení na potrubí</t>
  </si>
  <si>
    <t>Pol66</t>
  </si>
  <si>
    <t>Pružné potrubí - Ø 125 (jmenovitý průměr v mm); izolované s útlumem hluku; Příslušenství: včetně materiálu pro napojení na potrubí</t>
  </si>
  <si>
    <t>Pol67</t>
  </si>
  <si>
    <t>Pružné potrubí - Ø 100 (jmenovitý průměr v mm); izolované s útlumem hluku; Příslušenství: včetně materiálu pro napojení na potrubí</t>
  </si>
  <si>
    <t>Pol68</t>
  </si>
  <si>
    <t xml:space="preserve">Protipožární izolace;  typu B pro působení požáru z vnější i vnitřní strany, z minerální vaty v provedení dle příslušného atestu; s funkcí tepelné a akustické izolace; minimální odolnost EI 30; Základní parametry: Tloušťka minimálně 50 mm; součinitel tepelné vodivosti nižší než 0,05 W/mK</t>
  </si>
  <si>
    <t>Pol69</t>
  </si>
  <si>
    <t xml:space="preserve">Tepelná izolace;  z minerální vaty upevněné na trny s polepem hliníkovou folií; Základní parametry: tloušťka 40 mm; měrná hmotnost minimálně 40 kg/m3; součinitel tepelné vodivosti nižší než 0,05 W/mK</t>
  </si>
  <si>
    <t>Pol70</t>
  </si>
  <si>
    <t>Protipožární ucpávka včetně označení štítkem a atestu provedení, v požadované protipožární odolnosti, do průměru potrubí 200mm</t>
  </si>
  <si>
    <t>Pol71</t>
  </si>
  <si>
    <t>Protipožární ucpávka včetně označení štítkem a atestu provedení, v požadované protipožární odolnosti, s rozměrem 400x200mm</t>
  </si>
  <si>
    <t>Zařízení č. 2 - Větrání dílen</t>
  </si>
  <si>
    <t>2.01</t>
  </si>
  <si>
    <t xml:space="preserve">Kompaktní vzduchotechnická rekuperační jednotka ve vnitřním provedení s autonomní regulací a s řízením na konstatní tlak v potrubí, hrdla v horizontálním provedení, bezrámový plášť z ocelového plechu s vnitřní tepelnou a protihlukovou 50mm izolací z minerální vlny, třída korozní odolnosti pláště C5, ve složení na přívodu uzavírací klapka těsná se sevopohonem 24V, kapsový filtr ePM1 60% (F7),deskový rekuperátor s obtokem, ventilátor s EC motorem a teplovodní ohřívač, na odvodu kapsový filtr ePM10 60% (M5), deskový rekuperátor s obtokem, ventilátor s EC motorem a uzavírací klapka těsná se servopohonem 24V, Vp=5350m3/hod, dpext=300Pa, Vo=5350m3/hod, dpext=300Pa, teplota přiváděného vzduchu +20°C, teplotní spád vodního ohřívače 60/40°C, topný výkon 14,7kW, tlaková ztráta výměníku 3,7kPa, doporučené jištění 3x13A/400V, Pp=2,10kW/3,4A/400V, Po=2,10kW/3,4A/400V, suchá účinnost rekuperace 81,6%, vnitřní netěsnost max. 1%, SFPv=2,49kW/(m3/s), akustický výkon do okolí max. 65dB(A), na hrdle sání přívodu 68dB(A), výtlaku přívodu 85dB(A), sání odvodu 67dB(A), výtlak odvodu 88dB(A), s certifikací Eurovent  Včetně příslušenství: 1 x ovládací panel s dotykovým IPS displejem a 3m stíněného kabelu 4 x pružné připojení o rozměru 800x400mm 2 x Uzavírací klapka těsná o rozměrech 800x400mm se servem s havarijní funkcí, napájení 24V 1 x Sada pro řízení na konstatní tlak v potrubí 1 x Směšovací uzel vytápění (kulové uzávěry s teploměry, čistící filtr, 3-cestný ventil včetně servopohonu, oběhové čerpadlo, nerezové pružné izolované hadice, regulační ventil obtoku a zpětná klapka), ovládání 0-10V, napájení 24V, připojovací rozměr DN20, průtok 0,18l/s, tlaková ztráta 6,4kPa, kv=2,5 - montáž zajišťuje profese vytápění 1 x Sifon 1 x Sada náhradních filtrů</t>
  </si>
  <si>
    <t>2.02</t>
  </si>
  <si>
    <t>Regulátor proměnného průtoku vzduchu kruhový o průměru 160mm, těsnost pláště C, těsnost listu třídy 4, pro rychlosti proudění 2 až 9m/s, nepřesnost regulace až 4%, maximální tlaková diference 1000Pa, řídící signál 2 - 10V, Vmin=145m3/hod, Vmax=500m3/hod</t>
  </si>
  <si>
    <t>2.03</t>
  </si>
  <si>
    <t>2.04</t>
  </si>
  <si>
    <t>2.05</t>
  </si>
  <si>
    <t>2.06</t>
  </si>
  <si>
    <t>2.07</t>
  </si>
  <si>
    <t>2.08</t>
  </si>
  <si>
    <t>2.09</t>
  </si>
  <si>
    <t>2.10</t>
  </si>
  <si>
    <t>Regulátor proměnného průtoku vzduchu kruhový o průměru 200mm, těsnost pláště C, těsnost listu třídy 4, pro rychlosti proudění 2 až 9m/s, nepřesnost regulace až 4%, maximální tlaková diference 1000Pa, řídící signál 2 - 10V, Vmin=226m3/hod, Vmax=750m3/hod</t>
  </si>
  <si>
    <t>2.11</t>
  </si>
  <si>
    <t>2.12</t>
  </si>
  <si>
    <t>Regulátor proměnného průtoku vzduchu kruhový o průměru 140mm, těsnost pláště C, těsnost listu třídy 4, pro rychlosti proudění 2 až 9m/s, nepřesnost regulace až 4%, maximální tlaková diference 1000Pa, řídící signál 2 - 10V, Vmin=111m3/hod, Vmax=380m3/hod</t>
  </si>
  <si>
    <t>2.13</t>
  </si>
  <si>
    <t>2.14</t>
  </si>
  <si>
    <t>Regulátor proměnného průtoku vzduchu kruhový o průměru 200mm, těsnost pláště C, těsnost listu třídy 4, pro rychlosti proudění 2 až 9m/s, nepřesnost regulace až 4%, maximální tlaková diference 1000Pa, řídící signál 2 - 10V, Vmin=226m3/hod, Vmax=700m3/hod</t>
  </si>
  <si>
    <t>2.15</t>
  </si>
  <si>
    <t>2.16</t>
  </si>
  <si>
    <t>Regulátor proměnného průtoku vzduchu čtyřhranný o rozměrech 200x150mm těsnost pláště C, těsnost listu třídy 4, pro rychlosti proudění 2 až 9m/s, nepřesnost regulace až 4%, maximální tlaková diference 1000Pa, řídící signál 2 - 10V, Vmin=250m3/hod, Vmax=770m3/hod</t>
  </si>
  <si>
    <t>2.17</t>
  </si>
  <si>
    <t>2.18</t>
  </si>
  <si>
    <t>Regulátor proměnného průtoku vzduchu kruhový o průměru 125mm, těsnost pláště C, těsnost listu třídy 4, pro rychlosti proudění 2 až 9m/s, nepřesnost regulace až 4%, maximální tlaková diference 1000Pa, řídící signál 2 - 10V, Vmin=88m3/hod, Vmax=220m3/hod</t>
  </si>
  <si>
    <t>2.19</t>
  </si>
  <si>
    <t>2.20</t>
  </si>
  <si>
    <t>Regulátor proměnného průtoku vzduchu kruhový o průměru 125mm, těsnost pláště C, těsnost listu třídy 4, pro rychlosti proudění 2 až 9m/s, nepřesnost regulace až 4%, maximální tlaková diference 1000Pa, řídící signál 2 - 10V, Vmin=88m3/hod, Vmax=300m3/hod</t>
  </si>
  <si>
    <t>2.21</t>
  </si>
  <si>
    <t>2.22</t>
  </si>
  <si>
    <t>Regulátor proměnného průtoku vzduchu kruhový o průměru 100mm, těsnost pláště C, těsnost listu třídy 4, pro rychlosti proudění 2 až 9m/s, nepřesnost regulace až 4%, maximální tlaková diference 1000Pa, řídící signál 2 - 10V, Vmin=57m3/hod, Vmax=160m3/hod</t>
  </si>
  <si>
    <t>2.23</t>
  </si>
  <si>
    <t>2.24</t>
  </si>
  <si>
    <t>Regulátor konstantního průtoku vzduchu vsuvný kruhový o průměru 125mm, pro rychlosti proudění 0,5 až 4,5m/s, nepřesnost regulace max 10%, pracovní rozsah tlaku 50-250Pa, V=120m3/hod</t>
  </si>
  <si>
    <t>2.25</t>
  </si>
  <si>
    <t>Regulátor konstantního průtoku vzduchu vsuvný kruhový o průměru 100mm, pro rychlosti proudění 0,5 až 4,5m/s, nepřesnost regulace max 10%, pracovní rozsah tlaku 50-250Pa, V=50m3/hod</t>
  </si>
  <si>
    <t>2.26</t>
  </si>
  <si>
    <t xml:space="preserve">Čtyřhranný jádrový tlumič hluku 1000x500, délky 1000mm, s náběhy, útlum při 500Hz - 20 dB; Složený z buněk  2 x 500/500/1000, z pozinkovaného plechu</t>
  </si>
  <si>
    <t>2.27</t>
  </si>
  <si>
    <t xml:space="preserve">Čtyřhranný jádrový tlumič hluku 1000x500, délky 1000mm, s náběhy, útlum při 500Hz - 30 dB; Složený z buněk  4 x 250/500/1000, z pozinkovaného plechu</t>
  </si>
  <si>
    <t>2.28</t>
  </si>
  <si>
    <t>2.29</t>
  </si>
  <si>
    <t>2.30</t>
  </si>
  <si>
    <t>Kruhový tlumič hluku o průměru 160mm, délky 900mm, útlum při 500Hz - 28 dB</t>
  </si>
  <si>
    <t>2.31</t>
  </si>
  <si>
    <t>Kruhový tlumič hluku o průměru 125mm, délky 900mm, útlum při 500Hz - 33 dB</t>
  </si>
  <si>
    <t>2.32</t>
  </si>
  <si>
    <t>Přívodní dvouřadá vyústka hliníková (eloxovaný hliník) o rozměrech 400x100mm, s regulací, s upínacím rámečkem, instalace na stěnu do potrubí</t>
  </si>
  <si>
    <t>2.33</t>
  </si>
  <si>
    <t>Odvodní jednořadá vyústka hliníková (eloxovaný hliník) o rozměrech 800x150mm, bez regulace, s upínacím rámečkem, instalace do stropu do potrubí</t>
  </si>
  <si>
    <t>2.34</t>
  </si>
  <si>
    <t>Přívodní dvouřadá vyústka pozinkovaná s regulací o rozměrech 325x75mm, instalace na kruhové potrubí</t>
  </si>
  <si>
    <t>2.35</t>
  </si>
  <si>
    <t>Přívodní dvouřadá vyústka pozinkovaná s regulací o rozměrech 225x75mm, instalace na kruhové potrubí</t>
  </si>
  <si>
    <t>2.36</t>
  </si>
  <si>
    <t>Přívodní dvouřadá vyústka pozinkovaná bez regulace o rozměrech 425x75mm, instalace na kruhové potrubí</t>
  </si>
  <si>
    <t>2.37</t>
  </si>
  <si>
    <t>Přívodní dvouřadá vyústka pozinkovaná bez regulace o rozměrech 225x75mm, instalace na kruhové potrubí</t>
  </si>
  <si>
    <t>2.38</t>
  </si>
  <si>
    <t>Odvodní kovový talířový ventil o průměru 200mm, včetně montážního rámečku</t>
  </si>
  <si>
    <t>2.39</t>
  </si>
  <si>
    <t>2.40</t>
  </si>
  <si>
    <t>2.41</t>
  </si>
  <si>
    <t>Odvodní jednořadá vyústka pozinkovaná bez regulace o rozměrech 825x125mm, instalace na kruhové potrubí</t>
  </si>
  <si>
    <t>2.42</t>
  </si>
  <si>
    <t>Odvodní jednořadá vyústka pozinkovaná bez regulace o rozměrech 525x125mm, instalace na kruhové potrubí</t>
  </si>
  <si>
    <t>2.43</t>
  </si>
  <si>
    <t>2.44</t>
  </si>
  <si>
    <t>Krycí mřížka na potrubí z tahokovou o průměru 200mm</t>
  </si>
  <si>
    <t>2.45</t>
  </si>
  <si>
    <t>Krycí mřížka na potrubí z tahokovou o průměru 160mm</t>
  </si>
  <si>
    <t>2.46</t>
  </si>
  <si>
    <t>Krycí mřížka na potrubí z tahokovou o průměru 125mm</t>
  </si>
  <si>
    <t>2.47</t>
  </si>
  <si>
    <t>Krycí mřížka na potrubí z tahokovou o průměru 100mm</t>
  </si>
  <si>
    <t>2.48</t>
  </si>
  <si>
    <t>2.49</t>
  </si>
  <si>
    <t>Stěnová mřížka jednořadá o rozměrech 1000x200, Sef=0,08m2, včetně upínacího rámečku</t>
  </si>
  <si>
    <t>PK.2.01</t>
  </si>
  <si>
    <t>Protipožární klapka obdelníková o rozměru 710 x 355;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</si>
  <si>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PK.2.02</t>
  </si>
  <si>
    <t>PK.2.03</t>
  </si>
  <si>
    <t>Protipožární klapka kruhová o průměru 250mm;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</si>
  <si>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PK.2.04</t>
  </si>
  <si>
    <t>PK.2.05</t>
  </si>
  <si>
    <t>Protipožární klapka obdelníková o rozměru 300 x 150;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</si>
  <si>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PK.2.06</t>
  </si>
  <si>
    <t>PK.2.07</t>
  </si>
  <si>
    <t>Protipožární klapka obdelníková o rozměru 600 x 150;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</si>
  <si>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PK.2.08</t>
  </si>
  <si>
    <t>Protipožární klapka obdelníková o rozměru 350 x 150; v provedení minimálně EIS60 s manuálním aktivačním mechanismem s tavnou pojistkou a koncovými spínači signalizace polohy; Příslušenství: včetně kompletního příslušenství pro zabudování do stavební konstrukce v souladu s atestem klapky</t>
  </si>
  <si>
    <t>Pol72</t>
  </si>
  <si>
    <t>Protipožární ucpávka včetně označení štítkem a atestu provedení, v požadované protipožární odolnosti, s rozměrem 250x200mm</t>
  </si>
  <si>
    <t>Zařízení č. 3 - Lokální odtahy z dílen</t>
  </si>
  <si>
    <t>3.01</t>
  </si>
  <si>
    <t>Výfukové koleno s úhlem minimálně 150° se sítem proti hmyzu o průměru 250mm</t>
  </si>
  <si>
    <t>3.02</t>
  </si>
  <si>
    <t>Výfukové koleno s úhlem minimálně 150° se sítem proti hmyzu o průměru 200mm</t>
  </si>
  <si>
    <t>Pol73</t>
  </si>
  <si>
    <t xml:space="preserve">Tepelná izolace vnější;  z minerální vaty upevněné na trny a s oplechováním do vnějšího prostředí; Základní parametry: tloušťka 40 mm; měrná hmotnost minimálně 40 kg/m3; součinitel tepelné vodivosti nižší než 0,05 W/mK; Předpokládaný standard: Isover Orstech 45 H</t>
  </si>
  <si>
    <t>Pol74</t>
  </si>
  <si>
    <t>Zařízení č. 4 - Chlazení kanceláří</t>
  </si>
  <si>
    <t>4.01</t>
  </si>
  <si>
    <t>Venkovní kondenzační jednotka typu Multi VRF o celkovém chladícím nominálním výkonu 28,0kW (garantovaný chod chlazení od -5°C do 48°C ), EER 2,89, SEER 6,59, doporučené jištění 32A/400V, chladivo R410, akustický výkon při chlazení max. 75dB(A), včetně systémové konstrukce pro osazení jednotky</t>
  </si>
  <si>
    <t>4.01a</t>
  </si>
  <si>
    <t>Vnitřní chladící kazetová jednotka čtyřcestná typu Multi VRF, celkový nominální chladící výkon 5,6kW, maximální akustický výkon 52dB(A), chladivo R410, dimenze potrubí 6,35/12,7, samostatné napájení, včetně čelního dekoračního panelu a čerpadla kondenzátu</t>
  </si>
  <si>
    <t>4.01b</t>
  </si>
  <si>
    <t>Vnitřní chladící nástěnná jednotka typu Multi VRF, celkový nominální chladící výkon 4,5kW, maximální akustický výkon 55dB(A), chladivo R410, dimenze potrubí 6,35/12,7, samostatné napájení</t>
  </si>
  <si>
    <t>4.01c</t>
  </si>
  <si>
    <t>Vnitřní chladící nástěnná jednotka typu Multi VRF, celkový nominální chladící výkon 3,6kW, maximální akustický výkon 51dB(A), chladivo R410, dimenze potrubí 6,35/12,7, samostatné napájení</t>
  </si>
  <si>
    <t>4.01d</t>
  </si>
  <si>
    <t>Vnitřní chladící nástěnná jednotka typu Multi VRF, celkový nominální chladící výkon 2,8kW, maximální akustický výkon 48dB(A), chladivo R410, dimenze potrubí 6,35/12,7, samostatné napájení</t>
  </si>
  <si>
    <t>4.01e</t>
  </si>
  <si>
    <t>Vnitřní chladící nástěnná jednotka typu Multi VRF, celkový nominální chladící výkon 2,2kW, maximální akustický výkon 46dB(A), chladivo R410, dimenze potrubí 6,35/12,7, samostatné napájení</t>
  </si>
  <si>
    <t>4.01f</t>
  </si>
  <si>
    <t>Vnitřní chladící nástěnná jednotka typu Multi VRF, celkový nominální chladící výkon 1,6kW, maximální akustický výkon 45dB(A), chladivo R410, dimenze potrubí 6,35/12,7, samostatné napájení</t>
  </si>
  <si>
    <t>4.02</t>
  </si>
  <si>
    <t>4.02a</t>
  </si>
  <si>
    <t>4.02b</t>
  </si>
  <si>
    <t>4.02c</t>
  </si>
  <si>
    <t>4.02d</t>
  </si>
  <si>
    <t>Pol75</t>
  </si>
  <si>
    <t>Rozbočka Cu systému Multi VRF 03321</t>
  </si>
  <si>
    <t>Pol76</t>
  </si>
  <si>
    <t>Rozbočka Cu systému Multi VRF 01621</t>
  </si>
  <si>
    <t>Pol77</t>
  </si>
  <si>
    <t>Kabelový ovladač pro ovládání jedné nebo více vnitřních chladících jednotek včetně kabelů pro propojení s vnitřními chladícími jednotkami</t>
  </si>
  <si>
    <t>Pol78</t>
  </si>
  <si>
    <t>Chladivové propojení jednotek - kompletní trasa dvojice měděného potrubí 9,52 / 22,20mm včetně parotěsné tepelné izolace a příslušné kabeláže; provedení pro požadavku výrobce; vnější část včetně ochrany proti prostředí například pozinkovaným žlabem</t>
  </si>
  <si>
    <t>Pol79</t>
  </si>
  <si>
    <t>Chladivové propojení jednotek - kompletní trasa dvojice měděného potrubí 9,52 / 19,05mm včetně parotěsné tepelné izolace a příslušné kabeláže; provedení pro požadavku výrobce; vnější část včetně ochrany proti prostředí například pozinkovaným žlabem</t>
  </si>
  <si>
    <t>Pol80</t>
  </si>
  <si>
    <t>Chladivové propojení jednotek - kompletní trasa dvojice měděného potrubí 9,52 / 15,88mm včetně parotěsné tepelné izolace a příslušné kabeláže; provedení pro požadavku výrobce; vnější část včetně ochrany proti prostředí například pozinkovaným žlabem</t>
  </si>
  <si>
    <t>Pol81</t>
  </si>
  <si>
    <t>Chladivové propojení jednotek - kompletní trasa dvojice měděného potrubí 6,35 / 12,7mm včetně parotěsné tepelné izolace a příslušné kabeláže; provedení pro požadavku výrobce; vnější část včetně ochrany proti prostředí například pozinkovaným žlabem</t>
  </si>
  <si>
    <t>Pol82</t>
  </si>
  <si>
    <t>Náplň chladiva R410</t>
  </si>
  <si>
    <t>Pol83</t>
  </si>
  <si>
    <t>Protipožární ucpávka včetně označení štítkem a atestu provedení, do průměru chladivového potrubí 9,52 / 22,20mm, protipožární odolnost EI30</t>
  </si>
  <si>
    <t>Zařízení č. 5 - Provětrávání světlíků</t>
  </si>
  <si>
    <t>5.01</t>
  </si>
  <si>
    <t>Radiální ventilátor v dvouotáčkovém provedení pro zabudovanou montáž do podhledu, skříň s výtlakem do strany, včetně integrované zpětné klapky, nastavitelného snímače vlhkosti v rozmezí 50% až 95% relativní vlhkosti a nastavitelným doběhem v rozmezí 1 až 25 min, Vo=100m3/hod při vyšších otáčkách (max. 30dB(A) ve 3m) a Vo=60m3/hod při nižších otáčkách (max. 22dB(A) ve 3m), dpext=0Pa, P=0,029kW/230V</t>
  </si>
  <si>
    <t>POZNÁMKA K ROZPOČTU</t>
  </si>
  <si>
    <t>POZNÁMKA</t>
  </si>
  <si>
    <t>Výše uvedený výpis obsahuje specifikaci základního materiálu. Dodávka akce se předpokládá včetně souvisejícího doplňkového, podružného a montážního materiálu tak, aby celé zařízení bylo funkční a splňovalo všechny předpisy, které se na ně vztahují. Cena obsahuje dodávku a montáž komponentů, mimostaveništní dopravu, přesun hmot, závěsový a spojovací materiál a v případě průchodu přes požárně dělící konstrukci i požární ucpávky. Ceny jsou uvedeny bez DPH</t>
  </si>
  <si>
    <t>-904831730</t>
  </si>
  <si>
    <t>D1.4.5 - plynová zařízení</t>
  </si>
  <si>
    <t xml:space="preserve">    723 - Zdravotechnika - vnitřní plynovod</t>
  </si>
  <si>
    <t>M - Práce a dodávky M</t>
  </si>
  <si>
    <t xml:space="preserve">    23-M - Montáže potrubí</t>
  </si>
  <si>
    <t>132351101</t>
  </si>
  <si>
    <t>Hloubení nezapažených rýh šířky do 800 mm strojně s urovnáním dna do předepsaného profilu a spádu v hornině třídy těžitelnosti II skupiny 4 do 20 m3</t>
  </si>
  <si>
    <t>-1641204946</t>
  </si>
  <si>
    <t>6*0,8*1,2</t>
  </si>
  <si>
    <t>725032879</t>
  </si>
  <si>
    <t>103623305</t>
  </si>
  <si>
    <t>5,76*2*0,7</t>
  </si>
  <si>
    <t>1112768852</t>
  </si>
  <si>
    <t>5,76*2*0,3</t>
  </si>
  <si>
    <t>-73711882</t>
  </si>
  <si>
    <t>174151101</t>
  </si>
  <si>
    <t>Zásyp sypaninou z jakékoliv horniny strojně s uložením výkopku ve vrstvách se zhutněním jam, šachet, rýh nebo kolem objektů v těchto vykopávkách</t>
  </si>
  <si>
    <t>-911808080</t>
  </si>
  <si>
    <t>5,76-2,4-0,48</t>
  </si>
  <si>
    <t>58333688</t>
  </si>
  <si>
    <t>kamenivo těžené hrubé frakce 32/63</t>
  </si>
  <si>
    <t>-2140613814</t>
  </si>
  <si>
    <t>2,88*2 "Přepočtené koeficientem množství</t>
  </si>
  <si>
    <t>-631652258</t>
  </si>
  <si>
    <t>6*0,8*0,5</t>
  </si>
  <si>
    <t>1654147327</t>
  </si>
  <si>
    <t>2,4*2 "Přepočtené koeficientem množství</t>
  </si>
  <si>
    <t>890936977</t>
  </si>
  <si>
    <t>6*0,8*0,1</t>
  </si>
  <si>
    <t>1658309902</t>
  </si>
  <si>
    <t>12*0,2</t>
  </si>
  <si>
    <t>899721111</t>
  </si>
  <si>
    <t>Signalizační vodič na potrubí DN do 150 mm</t>
  </si>
  <si>
    <t>-590957159</t>
  </si>
  <si>
    <t>899722112</t>
  </si>
  <si>
    <t>Krytí potrubí z plastů výstražnou fólií z PVC šířky přes 20 do 25 cm</t>
  </si>
  <si>
    <t>-1414458308</t>
  </si>
  <si>
    <t>-312984627</t>
  </si>
  <si>
    <t>-1787851577</t>
  </si>
  <si>
    <t>671541528</t>
  </si>
  <si>
    <t>868798348</t>
  </si>
  <si>
    <t>0,222*6</t>
  </si>
  <si>
    <t>997013151</t>
  </si>
  <si>
    <t>Vnitrostaveništní doprava suti a vybouraných hmot vodorovně do 50 m s naložením s omezením mechanizace pro budovy a haly výšky do 6 m</t>
  </si>
  <si>
    <t>702727144</t>
  </si>
  <si>
    <t>1852096204</t>
  </si>
  <si>
    <t>Zdravotechnika - vnitřní plynovod</t>
  </si>
  <si>
    <t>723111204</t>
  </si>
  <si>
    <t>Potrubí z ocelových trubek závitových černých spojovaných svařováním, bezešvých běžných DN 25</t>
  </si>
  <si>
    <t>375636078</t>
  </si>
  <si>
    <t>723150312</t>
  </si>
  <si>
    <t>Potrubí z ocelových trubek hladkých černých spojovaných svařováním tvářených za tepla Ø 57/3,2</t>
  </si>
  <si>
    <t>1562623501</t>
  </si>
  <si>
    <t>723150368</t>
  </si>
  <si>
    <t>Potrubí z ocelových trubek hladkých černých spojovaných chráničky Ø 76/3,2</t>
  </si>
  <si>
    <t>-477689764</t>
  </si>
  <si>
    <t>723160206</t>
  </si>
  <si>
    <t>Přípojky k plynoměrům spojované na závit bez ochozu G 6/4"</t>
  </si>
  <si>
    <t>-555620779</t>
  </si>
  <si>
    <t>723160336</t>
  </si>
  <si>
    <t>Přípojky k plynoměrům rozpěrky přípojek G 6/4"</t>
  </si>
  <si>
    <t>-848743676</t>
  </si>
  <si>
    <t>723231163</t>
  </si>
  <si>
    <t>Armatury se dvěma závity kohouty kulové PN 42 do 650°C plnoprůtokové vnitřní závit těžká řada G 3/4"</t>
  </si>
  <si>
    <t>1973590028</t>
  </si>
  <si>
    <t>723231164</t>
  </si>
  <si>
    <t>Armatury se dvěma závity kohouty kulové PN 42 do 650°C plnoprůtokové vnitřní závit těžká řada G 1"</t>
  </si>
  <si>
    <t>-1216869707</t>
  </si>
  <si>
    <t>723231166</t>
  </si>
  <si>
    <t>Armatury se dvěma závity kohouty kulové PN 42 do 650°C plnoprůtokové vnitřní závit těžká řada G 1 1/2"</t>
  </si>
  <si>
    <t>483501113</t>
  </si>
  <si>
    <t>723234313</t>
  </si>
  <si>
    <t>Armatury se dvěma závity středotlaké regulátory tlaku plynu jednostupňové pro zemní plyn, výkon do 50 m3/hod s přírubami</t>
  </si>
  <si>
    <t>-465683058</t>
  </si>
  <si>
    <t>727112003</t>
  </si>
  <si>
    <t>Protipožární trubní ucpávky ocelového potrubí s hořlavou izolací prostup stěnou tloušťky 100 mm požární odolnost EI 60 DN 50</t>
  </si>
  <si>
    <t>1363011392</t>
  </si>
  <si>
    <t>Práce a dodávky M</t>
  </si>
  <si>
    <t>23-M</t>
  </si>
  <si>
    <t>Montáže potrubí</t>
  </si>
  <si>
    <t>230200004</t>
  </si>
  <si>
    <t>Montáž plynovodních přípojek svářením DN 1 1/4" (32)</t>
  </si>
  <si>
    <t>279944656</t>
  </si>
  <si>
    <t>230200411</t>
  </si>
  <si>
    <t>Vysazení odbočky na ocelovém plynovodním potrubí metodou navrtání provozní přetlak do 1,6 MPa DN vysazené odbočky do 40 mm</t>
  </si>
  <si>
    <t>677448929</t>
  </si>
  <si>
    <t>230205025</t>
  </si>
  <si>
    <t>Montáž plynovodního potrubí PE průměru do 110 mm návin nebo tyč, svařované na tupo nebo elektrospojkou Ø 32, tl. stěny 3,0 mm</t>
  </si>
  <si>
    <t>1243343159</t>
  </si>
  <si>
    <t>28613911</t>
  </si>
  <si>
    <t>potrubí plynovodní PE 100RC SDR 11 PN 0,4MPa D 32x3,0mm</t>
  </si>
  <si>
    <t>217002980</t>
  </si>
  <si>
    <t>7*1,1 "Přepočtené koeficientem množství</t>
  </si>
  <si>
    <t>230205035</t>
  </si>
  <si>
    <t>Montáž plynovodního potrubí PE průměru do 110 mm návin nebo tyč, svařované na tupo nebo elektrospojkou Ø 50, tl. stěny 4,6 mm</t>
  </si>
  <si>
    <t>638747431</t>
  </si>
  <si>
    <t>28613526</t>
  </si>
  <si>
    <t>potrubí vodovodní třívrstvé PE100 RC SDR11 50x4,60mm</t>
  </si>
  <si>
    <t>-1406352322</t>
  </si>
  <si>
    <t xml:space="preserve">ochranná trubka </t>
  </si>
  <si>
    <t>230205225</t>
  </si>
  <si>
    <t>Montáž plynovodních trubních dílů PE průměru do 110 mm elektrotvarovky nebo svařované na tupo Ø 32, tl. stěny 3,0 mm</t>
  </si>
  <si>
    <t>-1603143937</t>
  </si>
  <si>
    <t>28653052</t>
  </si>
  <si>
    <t>elektrokoleno 90° PE 100 D 32mm</t>
  </si>
  <si>
    <t>-101650160</t>
  </si>
  <si>
    <t>230208513</t>
  </si>
  <si>
    <t>Odplynění a inertizace ocelového potrubí DN do 100 mm</t>
  </si>
  <si>
    <t>-1171955013</t>
  </si>
  <si>
    <t>230230016</t>
  </si>
  <si>
    <t>Tlakové zkoušky hlavní vzduchem 0,6 MPa DN 50</t>
  </si>
  <si>
    <t>-327786087</t>
  </si>
  <si>
    <t>15+2+2</t>
  </si>
  <si>
    <t>X2302001</t>
  </si>
  <si>
    <t>Navrtávací odb. T kus pro potrubí z OC100, pro potrubí přípojky z PE OC100/PEd32</t>
  </si>
  <si>
    <t>344642112</t>
  </si>
  <si>
    <t>X230230017</t>
  </si>
  <si>
    <t>Tlaková zkouška a revize STL plynové části přípojky</t>
  </si>
  <si>
    <t>79693129</t>
  </si>
  <si>
    <t>X230230018</t>
  </si>
  <si>
    <t>Tlaková zkouška a revize NTL domovního plynovodu</t>
  </si>
  <si>
    <t>-1808691769</t>
  </si>
  <si>
    <t>X230230019</t>
  </si>
  <si>
    <t>Prefabrikovaný pilířek UP_90/120 cm, včetně základů ze ztraceného bednění viz. výkres 06 - D.1.4.3_OPZ, D+M</t>
  </si>
  <si>
    <t>-540842352</t>
  </si>
  <si>
    <t>Dokumentace skutečného provedení stavby</t>
  </si>
  <si>
    <t>-2024552349</t>
  </si>
  <si>
    <t>D1.4.6 - slaboproudé rozvody</t>
  </si>
  <si>
    <t>D1 - Kamerový systém</t>
  </si>
  <si>
    <t>D2 - EZS - zabezpečovací signalizace</t>
  </si>
  <si>
    <t>D3 - Datové rozvody</t>
  </si>
  <si>
    <t>Kamerový systém</t>
  </si>
  <si>
    <t>DS-7732NI-M4</t>
  </si>
  <si>
    <t>Záznamové zařízeníStandartní NVR pro 32 IP kamer.maximální datový tok 320Mb / 400Mb (příchozí / odchozí)rozlišení pro záznam až 32Mpix (až na 8 kanálech), 4x video výstupy: 2x HDMI výstup(1x8K + 1x4K), 1x VGA výstupy(1920x1080), 1x CVBS, podpora VCA, 1x audio vstup/1x výstup - pouze pro obousměrnou audio komunikaci,4x SATA HDD max 14TB</t>
  </si>
  <si>
    <t>Pol93</t>
  </si>
  <si>
    <t>8T HDD pevný disk pro kamerové systémy</t>
  </si>
  <si>
    <t>HIKVISION DS-2CD2347</t>
  </si>
  <si>
    <t xml:space="preserve">IP kamera  (2.8mm)  Provedení: Dome ball kamery; Počet megapixelů: 4 megapixely;  Délka přísvitu max.: 30 metrů; Typ objektivu: monofokální; WDR: 120dB reálné; Citlivost: extra vysoká</t>
  </si>
  <si>
    <t>HIKVISION DS-2CD2T86</t>
  </si>
  <si>
    <t>IP kamera (2.8mm) (C) AcuSense venkovní bullet IP kamera, rozlišení 8 megapixely, objektiv 2.8mm, přísvit až 60m, WDR 120dB, IP67</t>
  </si>
  <si>
    <t>Pol94</t>
  </si>
  <si>
    <t>Držák pro kameru</t>
  </si>
  <si>
    <t>Pol95</t>
  </si>
  <si>
    <t>Ubiquiti UniFi Switch 48xGbit LAN PoE (500W)</t>
  </si>
  <si>
    <t>Pol96</t>
  </si>
  <si>
    <t>Monitor 27" HDMI VESA</t>
  </si>
  <si>
    <t>APC Easy UPS 2200VA</t>
  </si>
  <si>
    <t>UPS pro kamerový systém 1200 W / 2.2 kVA. Line-interaktivní</t>
  </si>
  <si>
    <t>Pol97</t>
  </si>
  <si>
    <t>Spotřební materiál pro kamerový systém, propojovací kabely,( kabelizace pro kamery je součástí datových rozvodů)</t>
  </si>
  <si>
    <t>kpl.</t>
  </si>
  <si>
    <t>Pol98</t>
  </si>
  <si>
    <t>Základní nastavení a naprogramování kamerového systému</t>
  </si>
  <si>
    <t>Pol99</t>
  </si>
  <si>
    <t>Režijní a vedlejší výdaje</t>
  </si>
  <si>
    <t>EZS - zabezpečovací signalizace</t>
  </si>
  <si>
    <t>JA-107KR</t>
  </si>
  <si>
    <t>Ústředna s LAN a rádiovým modulem - dodáváno s JA-192Y/JA-194Y (nezahrnuty v ceně)</t>
  </si>
  <si>
    <t>JA-194Y</t>
  </si>
  <si>
    <t>Modul LTE komunikátoru</t>
  </si>
  <si>
    <t>JA-114HN</t>
  </si>
  <si>
    <t>Sběrnicový modul 4 vstupů a 4 výstupů</t>
  </si>
  <si>
    <t>JA-116E</t>
  </si>
  <si>
    <t>Sběrnicová dotyková klávesnice s RFID čtečkou ( může být bílá, šedá nebo antracit)</t>
  </si>
  <si>
    <t>JA-121E-BK</t>
  </si>
  <si>
    <t>sběrnic. čtečka RFID / MF</t>
  </si>
  <si>
    <t>WRE-SC-BK</t>
  </si>
  <si>
    <t>Krabička pro povrchové tahání kabelu venkovní čtečky</t>
  </si>
  <si>
    <t>JA-192J</t>
  </si>
  <si>
    <t>RFID přívěsek</t>
  </si>
  <si>
    <t>JA-110P</t>
  </si>
  <si>
    <t>Sběrnicový PIR detektor pohybu</t>
  </si>
  <si>
    <t>JA-120PW</t>
  </si>
  <si>
    <t>Sběrnicový duální PIR a MW detektor pohybu</t>
  </si>
  <si>
    <t>JA-111M</t>
  </si>
  <si>
    <t>Sběrnicový magnetický detektor otevření</t>
  </si>
  <si>
    <t>JA-112M</t>
  </si>
  <si>
    <t>Sběrnicový modul pro připojení magnetického kontaktu – 2 vstupový</t>
  </si>
  <si>
    <t>SA-200-A</t>
  </si>
  <si>
    <t>Magnetický dveřní kontakt (NC)</t>
  </si>
  <si>
    <t>SA-220</t>
  </si>
  <si>
    <t>Kontakt magnetický vratový N.C. pancéřový kabel</t>
  </si>
  <si>
    <t>JA-110B</t>
  </si>
  <si>
    <t>Sběrnicovy akusticky detektor rozbiti skla</t>
  </si>
  <si>
    <t>JA-111ST-A</t>
  </si>
  <si>
    <t>Sběrnicový kombinovaný detektor kouře a teplot se sirénkou</t>
  </si>
  <si>
    <t>JA-110A</t>
  </si>
  <si>
    <t>Sběrnicová siréna vnitřní</t>
  </si>
  <si>
    <t>JA-115A</t>
  </si>
  <si>
    <t xml:space="preserve">Sběrnicová  bílá venkovní s červ. blikačem ( bílá, šedá nebo antracit)</t>
  </si>
  <si>
    <t>JB-110N</t>
  </si>
  <si>
    <t>Sběrnicový modul silových výstupů PG</t>
  </si>
  <si>
    <t>JB-110KRAB</t>
  </si>
  <si>
    <t>Krabice pro modul výstupů</t>
  </si>
  <si>
    <t>JA-120Z</t>
  </si>
  <si>
    <t>zálohovaný posilovač sběrnice pro JA-100</t>
  </si>
  <si>
    <t>PLV-CP-L</t>
  </si>
  <si>
    <t xml:space="preserve">box pro zálohovaný posilovač  sběrnice</t>
  </si>
  <si>
    <t>CC-01</t>
  </si>
  <si>
    <t>Instalační kabel pro systém JA-100</t>
  </si>
  <si>
    <t>CC-11</t>
  </si>
  <si>
    <t>Kabel sběrnice 2x20AWG + 2x24AWG</t>
  </si>
  <si>
    <t>CC-11.1</t>
  </si>
  <si>
    <t>Kabel ovládání el.zámku 2x1,5</t>
  </si>
  <si>
    <t>JA-110Z-D</t>
  </si>
  <si>
    <t>vícepoziční rozbočovač sběrnice</t>
  </si>
  <si>
    <t>JA-110Z-C</t>
  </si>
  <si>
    <t>SA214-18</t>
  </si>
  <si>
    <t>Bezúdržbový akumulátor</t>
  </si>
  <si>
    <t>SZLE92</t>
  </si>
  <si>
    <t>Samozamykací elektromechanický zámek E, rozteč 92 mm, backset, komplet včetně příslušenství ( osadí stavba)</t>
  </si>
  <si>
    <t>Pol100</t>
  </si>
  <si>
    <t>Spotřební materiál</t>
  </si>
  <si>
    <t>Pol101</t>
  </si>
  <si>
    <t>Trubka instalační 16mm ohebná pod omítku</t>
  </si>
  <si>
    <t>Pol102</t>
  </si>
  <si>
    <t>Trubka pevná 20mm komplet včetně příslušenství</t>
  </si>
  <si>
    <t>Pol103</t>
  </si>
  <si>
    <t>Sekání drážky pro trubku do 30mm</t>
  </si>
  <si>
    <t>Pol104</t>
  </si>
  <si>
    <t>Programování systému EZS</t>
  </si>
  <si>
    <t>Pol105</t>
  </si>
  <si>
    <t>Příipojení objektu na PCO, přezkoušení</t>
  </si>
  <si>
    <t>Pol106</t>
  </si>
  <si>
    <t>Legislativa, zkušební provoz, funkční zkoušky</t>
  </si>
  <si>
    <t>Pol107</t>
  </si>
  <si>
    <t>Aktualizace projektu skutečného provedení</t>
  </si>
  <si>
    <t>Pol108</t>
  </si>
  <si>
    <t>Datové rozvody</t>
  </si>
  <si>
    <t>Pol109</t>
  </si>
  <si>
    <t>Rozvaděč stojanový, 42U, 600x600 RAL 7035, skleněné dveře</t>
  </si>
  <si>
    <t>Pol110</t>
  </si>
  <si>
    <t>Police do 19" rozv. h=450mm</t>
  </si>
  <si>
    <t>Pol111</t>
  </si>
  <si>
    <t>Montážní sada do rozvaděče</t>
  </si>
  <si>
    <t>Pol112</t>
  </si>
  <si>
    <t>Vyvazovací panel do 19" rozvaděče</t>
  </si>
  <si>
    <t>Pol113</t>
  </si>
  <si>
    <t xml:space="preserve">Patchcord UTP Cat.6    1m</t>
  </si>
  <si>
    <t>Pol114</t>
  </si>
  <si>
    <t>Zakončení kabelového vývodu konektorem RJ45 Cat 6 UTP</t>
  </si>
  <si>
    <t>Pol115</t>
  </si>
  <si>
    <t>Datová zásuvka dvojitá modular. 2xRJ45 Cat 6 UTP</t>
  </si>
  <si>
    <t>Pol116</t>
  </si>
  <si>
    <t>Krabice/box na omítku/pod omítku pro zásuvky</t>
  </si>
  <si>
    <t>Pol117</t>
  </si>
  <si>
    <t>HDMI zásuvka</t>
  </si>
  <si>
    <t>Pol118</t>
  </si>
  <si>
    <t>Kabel HDMI 2.1 propojovací 7m</t>
  </si>
  <si>
    <t>Pol119</t>
  </si>
  <si>
    <t>Krabice/box na omítku/pod omítku pro zásuvky HDMI</t>
  </si>
  <si>
    <t>Pol120</t>
  </si>
  <si>
    <t>Instalační kabel Solarix CAT6 UTP</t>
  </si>
  <si>
    <t>Pol121</t>
  </si>
  <si>
    <t>Instalační kabel Solarix CAT6 FTP</t>
  </si>
  <si>
    <t>Pol122</t>
  </si>
  <si>
    <t>Rozvodný panel do 19" 8x230V s PO</t>
  </si>
  <si>
    <t>Pol123</t>
  </si>
  <si>
    <t xml:space="preserve">Patch panel  24 portů Cat 6 UTP černý 1U</t>
  </si>
  <si>
    <t>Pol124</t>
  </si>
  <si>
    <t>Montáž kabeláže CAT6 do patchpanelu 24p</t>
  </si>
  <si>
    <t>Pol125</t>
  </si>
  <si>
    <t>WiFi Access Point</t>
  </si>
  <si>
    <t>Pol126</t>
  </si>
  <si>
    <t>Ubiquiti UniFi Dream Machine Pro</t>
  </si>
  <si>
    <t>Pol127</t>
  </si>
  <si>
    <t>Ubiquiti UniFi Switch Pro 48 PoE</t>
  </si>
  <si>
    <t>Pol128</t>
  </si>
  <si>
    <t>Ubiquiti DAC patch kabel SFP+/SFP+ 1m</t>
  </si>
  <si>
    <t>Pol129</t>
  </si>
  <si>
    <t>UPS pro switche 1200 W / 2.2 kVA. Line-interaktivní</t>
  </si>
  <si>
    <t>Pol130</t>
  </si>
  <si>
    <t>Lišta vkládací 20/20</t>
  </si>
  <si>
    <t>Pol131</t>
  </si>
  <si>
    <t xml:space="preserve">Podlahová krabice zapuštěná prázdná     NACENÍ A DODÁ PROFESE ELEKTRO</t>
  </si>
  <si>
    <t>Pol132</t>
  </si>
  <si>
    <t>samostatně jištěný přívod 230V do datového rozvaděče(2x) a EZS(2x) včetně uzemnění NACENÍ A DODÁ PROFESE ELEKTRO</t>
  </si>
  <si>
    <t>Pol133</t>
  </si>
  <si>
    <t xml:space="preserve">Trubka el.ins.  prům. 36mm</t>
  </si>
  <si>
    <t>Pol134</t>
  </si>
  <si>
    <t xml:space="preserve">Trubka el.ins.  prům. 23mm</t>
  </si>
  <si>
    <t>Pol135</t>
  </si>
  <si>
    <t xml:space="preserve">Trubka el.ins.  prům. 16mm</t>
  </si>
  <si>
    <t>Pol136</t>
  </si>
  <si>
    <t xml:space="preserve">Žlab MERKUR 2     150/50, včetně příslušenství</t>
  </si>
  <si>
    <t>Pol137</t>
  </si>
  <si>
    <t>Lišta 80x40</t>
  </si>
  <si>
    <t>Pol138</t>
  </si>
  <si>
    <t>KT 250 protahovací krabice</t>
  </si>
  <si>
    <t>Pol139</t>
  </si>
  <si>
    <t>Drobný spotřební materiál</t>
  </si>
  <si>
    <t>Pol140</t>
  </si>
  <si>
    <t>Protipožární ucpávka kabelové trasy dle ČSN (zatmelení otvorů ve zdivu protipožárním tmelem + štítek)</t>
  </si>
  <si>
    <t>Pol141</t>
  </si>
  <si>
    <t>Průraz, průvrt zdivem beton, cihla</t>
  </si>
  <si>
    <t>Pol142</t>
  </si>
  <si>
    <t>Dokumentace skutečného provedení</t>
  </si>
  <si>
    <t>Pol143</t>
  </si>
  <si>
    <t>Základní změření kabelových tras</t>
  </si>
  <si>
    <t>Pol144</t>
  </si>
  <si>
    <t>Režie - doprava</t>
  </si>
  <si>
    <t>D1.4.7 - měření a regulace</t>
  </si>
  <si>
    <t>D1 - Řídící systém</t>
  </si>
  <si>
    <t>D2 - Periferie</t>
  </si>
  <si>
    <t>D3 - Rozvaděče</t>
  </si>
  <si>
    <t>D4 - Montážní materiál</t>
  </si>
  <si>
    <t>D5 - Ostatní položky</t>
  </si>
  <si>
    <t>Řídící systém</t>
  </si>
  <si>
    <t>Pol2</t>
  </si>
  <si>
    <t>PLC, procesor i.MX6 UL, OS Linux, 2x Ethernet, 2x RS232, 2x RS485, 16AI, 8AO, 32DI, 32DO</t>
  </si>
  <si>
    <t>Pol3</t>
  </si>
  <si>
    <t>Operátorský panel s kapacitním dotykovým displejem 7", 1024×600, ARM Cortex A53, 2 GB RAM, 2×Ethernet, Linux, 24 V ss, bez zdroje</t>
  </si>
  <si>
    <t>Pol4</t>
  </si>
  <si>
    <t>Převodník RS232 – RS485/422, rychlost 1200...115200 bit/s, galvanické oddělení, napájení 24 V st./10...35 V ss, montáž na DIN lištu, 98×35×61 mm</t>
  </si>
  <si>
    <t>Pol5</t>
  </si>
  <si>
    <t>Převodník M-bus - RS232 - do 25 připojených míst, napájení 20..24 V st / 14...24 V ss, montáž na DIN lištu, 98x70x61 mm</t>
  </si>
  <si>
    <t>Pol6</t>
  </si>
  <si>
    <t>Modul 16 digitálních výstupů typu otevřený kolektor, protokol Modbus</t>
  </si>
  <si>
    <t>Pol7</t>
  </si>
  <si>
    <t>Modul 32 digitálních vstupů, max. 30V AC nebo 50V DC, společná zem, protokol Modbus</t>
  </si>
  <si>
    <t>Pol8</t>
  </si>
  <si>
    <t>Modul 8 analogových vstupů, s volitelným rozsahem (napětí, odpor, teplota, proudová smyčka) protokol Modbus</t>
  </si>
  <si>
    <t>Pol9</t>
  </si>
  <si>
    <t>Modul 8 analogových výstupů, 0-10V DC, protokol Modbus</t>
  </si>
  <si>
    <t>Pol10</t>
  </si>
  <si>
    <t>Stabiliz. spín. zdroj 120W, 12V</t>
  </si>
  <si>
    <t>Pol11</t>
  </si>
  <si>
    <t>Stabiliz. spín. zdroj 240W, 24V, 10A</t>
  </si>
  <si>
    <t>Pol12</t>
  </si>
  <si>
    <t>Switch - din, managed, 8× RJ-45, 2× SFP, 8× 10/100/1000Base-T, Auto-MDI/MDIX, VLAN, Statický routing, přepínací kapacita 20 Gb/s, 8 portů s rychlostí 1 Gbit, provozní teplota od -40 do 75 °C, rozměry 44,2 × 132 × 122,2 mm (V×Š×H), hmotnost 615 g</t>
  </si>
  <si>
    <t>Periferie</t>
  </si>
  <si>
    <t>Pol13</t>
  </si>
  <si>
    <t>Snímač teploty Pt1000 - venkovní -35...50°C - IP65</t>
  </si>
  <si>
    <t>Pol14</t>
  </si>
  <si>
    <t>Snímač teploty Pt1000 - prostorový - IP30</t>
  </si>
  <si>
    <t>Pol15</t>
  </si>
  <si>
    <t>Snímač teploty Pt1000 - příložný s hlavicí vč. stahovacího pásku</t>
  </si>
  <si>
    <t>Pol16</t>
  </si>
  <si>
    <t>Snímač teploty Pt1000 - s kabelem 2m</t>
  </si>
  <si>
    <t>Pol17</t>
  </si>
  <si>
    <t>Jímka - 300mm</t>
  </si>
  <si>
    <t>Pol18</t>
  </si>
  <si>
    <t xml:space="preserve">Snímač tlaku pro kapaliny a plyn  0-6 bar</t>
  </si>
  <si>
    <t>Pol19</t>
  </si>
  <si>
    <t>Zkušební kohout tlakoměrový</t>
  </si>
  <si>
    <t>Pol20</t>
  </si>
  <si>
    <t>Snímač zaplavení</t>
  </si>
  <si>
    <t>Pol21</t>
  </si>
  <si>
    <t>Detektor výbušné plyny (kotelna) - 2st.</t>
  </si>
  <si>
    <t>Pol22</t>
  </si>
  <si>
    <t>Zdroj pro detektor</t>
  </si>
  <si>
    <t>Pol23</t>
  </si>
  <si>
    <t>Hřibové tlačítko nouzové + box IP54</t>
  </si>
  <si>
    <t>Pol24</t>
  </si>
  <si>
    <t>Potenciometr, regulace 0-10V a ON/OFF vypínač - pro dílny</t>
  </si>
  <si>
    <t>Pol25</t>
  </si>
  <si>
    <t>Tlačítko nárazového větrání pro VZT - dle designu vypínačů</t>
  </si>
  <si>
    <t>Pol26</t>
  </si>
  <si>
    <t>Servopohon 10Nm 24V, ovl. 2B, zpět. pružina</t>
  </si>
  <si>
    <t>Rozvaděče</t>
  </si>
  <si>
    <t>Pol27</t>
  </si>
  <si>
    <t>Rozvaděč MaR - MR1 - 1200x800x300</t>
  </si>
  <si>
    <t>Montážní materiál</t>
  </si>
  <si>
    <t>Pol28</t>
  </si>
  <si>
    <t>Elinst. Krabice IP55 - na omítku 85x85x40</t>
  </si>
  <si>
    <t>Pol29</t>
  </si>
  <si>
    <t>Elinst. krabice Acidur IP54 - vč. Svorkovnice</t>
  </si>
  <si>
    <t>Pol30</t>
  </si>
  <si>
    <t>Elinst. Krabice - pod omítku hloubka 43mm</t>
  </si>
  <si>
    <t>Pol31</t>
  </si>
  <si>
    <t>Elektroinstalační zásuvka, 230V, nástěnné provedení IP44 16A</t>
  </si>
  <si>
    <t>Pol32</t>
  </si>
  <si>
    <t>Sdělovací kabel s Cu jádry, Al fólie - 2x1</t>
  </si>
  <si>
    <t>Pol33</t>
  </si>
  <si>
    <t>Sdělovací kabel s Cu jádry, Al fólie - 4x1</t>
  </si>
  <si>
    <t>Pol34</t>
  </si>
  <si>
    <t>Sdělovací kabel s Cu jádry, Al fólie - 2x2x0,8mm</t>
  </si>
  <si>
    <t>Pol35</t>
  </si>
  <si>
    <t>Sdělovací kabel LAN CAT.6FTP</t>
  </si>
  <si>
    <t>Pol36</t>
  </si>
  <si>
    <t xml:space="preserve">Silový kabel s Cu jádry  /C/ - 3x1,5</t>
  </si>
  <si>
    <t>Pol37</t>
  </si>
  <si>
    <t xml:space="preserve">Cu vodič s izolací  /CY/- pr.6mm</t>
  </si>
  <si>
    <t>Pol38</t>
  </si>
  <si>
    <t>Svorka zemnící</t>
  </si>
  <si>
    <t>Pol39</t>
  </si>
  <si>
    <t>Zemnící pásek měděný svitek 10metrů</t>
  </si>
  <si>
    <t>Pol40</t>
  </si>
  <si>
    <t>Kabelový žlab 50/50, podpěra, spojka, spoj.mat za 1m</t>
  </si>
  <si>
    <t>Pol41</t>
  </si>
  <si>
    <t>Kabelový žlab 100/50, podpěra, spojka, spoj.mat za 1m</t>
  </si>
  <si>
    <t>Pol42</t>
  </si>
  <si>
    <t>Kabelový žlab 150/50, podpěra, spojka, spoj.mat za 1m</t>
  </si>
  <si>
    <t>Pol43</t>
  </si>
  <si>
    <t>Kabelový žlab 200/50, podpěra, spojka, spoj.mat za 1m</t>
  </si>
  <si>
    <t>Pol44</t>
  </si>
  <si>
    <t>Spojovací materiál ke žlabům</t>
  </si>
  <si>
    <t>Pol45</t>
  </si>
  <si>
    <t>Elinst. trubka PVC-ohebná - pr. 25mm</t>
  </si>
  <si>
    <t>Pol46</t>
  </si>
  <si>
    <t>Elinst. trubka PVC-ohebná - pr. 32mm</t>
  </si>
  <si>
    <t>Pol47</t>
  </si>
  <si>
    <t>Elinst. trubka PVC-tuhá - pr. 25mm</t>
  </si>
  <si>
    <t>Pol48</t>
  </si>
  <si>
    <t>Elinst. trubka PVC-tuhá - pr. 32mm</t>
  </si>
  <si>
    <t>Pol49</t>
  </si>
  <si>
    <t>Příchytka trubky plastová</t>
  </si>
  <si>
    <t>Pol50</t>
  </si>
  <si>
    <t>Připojení periferií dodávaných jinými profesemi - část MaR - Cenu zahrnout do celkové ceny za montáž</t>
  </si>
  <si>
    <t>Pol51</t>
  </si>
  <si>
    <t>Připojení periferií dodávaných jinými profesemi - část regulátory průtoku kanceláře a dílny - Cenu zahrnout do celkové ceny za montáž</t>
  </si>
  <si>
    <t>Pol52</t>
  </si>
  <si>
    <t xml:space="preserve">Koordinace s ostatními profesemi  - Cenu zahrnout do celkové ceny za montáž</t>
  </si>
  <si>
    <t>Pol53</t>
  </si>
  <si>
    <t xml:space="preserve">Stavební přípomoce - průrazy stěnami,  stupačkami, vysekání drážek pro ovládací prvky  - Cenu zahrnout do celkové ceny za montáž</t>
  </si>
  <si>
    <t>Pol54</t>
  </si>
  <si>
    <t>Podružný materiál</t>
  </si>
  <si>
    <t>sb</t>
  </si>
  <si>
    <t>Ostatní položky</t>
  </si>
  <si>
    <t>Pol. O_00</t>
  </si>
  <si>
    <t>Licence pro Scada</t>
  </si>
  <si>
    <t>1723485089</t>
  </si>
  <si>
    <t>Pol. O_01</t>
  </si>
  <si>
    <t>Montáž</t>
  </si>
  <si>
    <t>-1890297227</t>
  </si>
  <si>
    <t>Pol. O_02</t>
  </si>
  <si>
    <t>Komplexní zkoušení</t>
  </si>
  <si>
    <t>-818930573</t>
  </si>
  <si>
    <t>Pol. O_03</t>
  </si>
  <si>
    <t>Revize elektro</t>
  </si>
  <si>
    <t>1711500919</t>
  </si>
  <si>
    <t>Pol. O_04</t>
  </si>
  <si>
    <t xml:space="preserve">Software - fyzické datové body               101 DB</t>
  </si>
  <si>
    <t>-350830898</t>
  </si>
  <si>
    <t>Pol. O_05</t>
  </si>
  <si>
    <t xml:space="preserve">Software - komunikační datové body               206 DB</t>
  </si>
  <si>
    <t>1475061117</t>
  </si>
  <si>
    <t>Pol. O_06</t>
  </si>
  <si>
    <t>Projekce rozvaděče + DSPS</t>
  </si>
  <si>
    <t>-631999814</t>
  </si>
  <si>
    <t>Pol. O_07</t>
  </si>
  <si>
    <t xml:space="preserve">Generování DB, tvorba obrázků, graf. centrála               37/6 DB/obr</t>
  </si>
  <si>
    <t>1483450374</t>
  </si>
  <si>
    <t>Pol. O_08</t>
  </si>
  <si>
    <t>Ostatní náklady (doprava materiálu, cestovné … )</t>
  </si>
  <si>
    <t>1412282368</t>
  </si>
  <si>
    <t>D1.4.8 - rozvody stlačeného vzduchu</t>
  </si>
  <si>
    <t>D1.4.8_1 - strojní technologie</t>
  </si>
  <si>
    <t>D1 - Strojní technologie - dodávka</t>
  </si>
  <si>
    <t>D2 - Strojní technologie - montáž</t>
  </si>
  <si>
    <t>Strojní technologie - dodávka</t>
  </si>
  <si>
    <t>Pol84</t>
  </si>
  <si>
    <t>Šroubový kompresor s integrovanou sušičkou a FM</t>
  </si>
  <si>
    <t>Pol85</t>
  </si>
  <si>
    <t>Tlaková nádoba</t>
  </si>
  <si>
    <t>Pol86</t>
  </si>
  <si>
    <t>El. odvaděč</t>
  </si>
  <si>
    <t>Pol87</t>
  </si>
  <si>
    <t>Výstupní filtr</t>
  </si>
  <si>
    <t>Pol88</t>
  </si>
  <si>
    <t>Separátor kondenzátu</t>
  </si>
  <si>
    <t>Strojní technologie - montáž</t>
  </si>
  <si>
    <t>Pol89</t>
  </si>
  <si>
    <t>Přesun materiálu</t>
  </si>
  <si>
    <t>Pol90</t>
  </si>
  <si>
    <t>Instalace strojní technologie</t>
  </si>
  <si>
    <t>Poznámka k položce:_x000d_
Zkoušky a uvedení do provozu</t>
  </si>
  <si>
    <t>Pol91</t>
  </si>
  <si>
    <t>Zkoušky a uvedení do provozu</t>
  </si>
  <si>
    <t>-413951979</t>
  </si>
  <si>
    <t>D1.4.8_2 - rozvod stlačeného vzduchu</t>
  </si>
  <si>
    <t>D1 - Kompresorovna - dodávka</t>
  </si>
  <si>
    <t>D2 - Dílny - dodávka</t>
  </si>
  <si>
    <t>D3 - Rozvod stlačeného vzduchu - montáž</t>
  </si>
  <si>
    <t>Kompresorovna - dodávka</t>
  </si>
  <si>
    <t>Pol146</t>
  </si>
  <si>
    <t>Trubka D40</t>
  </si>
  <si>
    <t>Poznámka k položce:_x000d_
slitina Al</t>
  </si>
  <si>
    <t>Pol147</t>
  </si>
  <si>
    <t>Trubka D25</t>
  </si>
  <si>
    <t>Pol148</t>
  </si>
  <si>
    <t>Trubka D17</t>
  </si>
  <si>
    <t>Pol149</t>
  </si>
  <si>
    <t>Spojka D40</t>
  </si>
  <si>
    <t>Poznámka k položce:_x000d_
plast</t>
  </si>
  <si>
    <t>Pol150</t>
  </si>
  <si>
    <t>Upevňovací svorka D40</t>
  </si>
  <si>
    <t>Pol151</t>
  </si>
  <si>
    <t>Upevňovací svorka D17</t>
  </si>
  <si>
    <t>Pol152</t>
  </si>
  <si>
    <t>Zátka 40</t>
  </si>
  <si>
    <t>Pol153</t>
  </si>
  <si>
    <t>Držák pro rychlou montáž 40x17</t>
  </si>
  <si>
    <t>Pol154</t>
  </si>
  <si>
    <t>Redukce 25x17</t>
  </si>
  <si>
    <t>Pol155</t>
  </si>
  <si>
    <t>Hrdlo s vnějším závitem a upev. deskou 25x3/4"</t>
  </si>
  <si>
    <t>Pol156</t>
  </si>
  <si>
    <t>T kus 40</t>
  </si>
  <si>
    <t>Pol157</t>
  </si>
  <si>
    <t>Redukce zásuvná 40x25</t>
  </si>
  <si>
    <t>Pol158</t>
  </si>
  <si>
    <t>Koleno s vnejším závitem 25x3/4"</t>
  </si>
  <si>
    <t>Pol159</t>
  </si>
  <si>
    <t>koleno 90 D40</t>
  </si>
  <si>
    <t>Pol160</t>
  </si>
  <si>
    <t>koleno 90 D17</t>
  </si>
  <si>
    <t>Pol161</t>
  </si>
  <si>
    <t>Hrdlo se závitem D40x6/4"</t>
  </si>
  <si>
    <t>Pol162</t>
  </si>
  <si>
    <t>Kulový ventil 40</t>
  </si>
  <si>
    <t>Pol163</t>
  </si>
  <si>
    <t>Uzavírací ventil FF 6/4"</t>
  </si>
  <si>
    <t>Pol164</t>
  </si>
  <si>
    <t>Uzavírací ventil FF 3/4"</t>
  </si>
  <si>
    <t>Pol165</t>
  </si>
  <si>
    <t>Uzavírací ventil FF 1/2"</t>
  </si>
  <si>
    <t>Pol166</t>
  </si>
  <si>
    <t>Rohové šroubení FM 6/4"</t>
  </si>
  <si>
    <t>Poznámka k položce:_x000d_
mosaz</t>
  </si>
  <si>
    <t>Pol167</t>
  </si>
  <si>
    <t>Rohové šroubení FM 3/4"</t>
  </si>
  <si>
    <t>Pol168</t>
  </si>
  <si>
    <t>Šroubení FM 3/4"</t>
  </si>
  <si>
    <t>Pol169</t>
  </si>
  <si>
    <t>Vsuvka 3/4"</t>
  </si>
  <si>
    <t>Pol170</t>
  </si>
  <si>
    <t>Redukce 2x6/4"</t>
  </si>
  <si>
    <t>Pol171</t>
  </si>
  <si>
    <t>Objímka s gumou D17</t>
  </si>
  <si>
    <t>Poznámka k položce:_x000d_
pozink+pryž</t>
  </si>
  <si>
    <t>Pol172</t>
  </si>
  <si>
    <t>Objímka s gumou D40</t>
  </si>
  <si>
    <t>Pol173</t>
  </si>
  <si>
    <t>Objímka s gumou D25</t>
  </si>
  <si>
    <t>Pol174</t>
  </si>
  <si>
    <t>Stěnová konzole 300mm</t>
  </si>
  <si>
    <t>Poznámka k položce:_x000d_
pozink</t>
  </si>
  <si>
    <t>Pol175</t>
  </si>
  <si>
    <t>Posuvný svorník M8-50</t>
  </si>
  <si>
    <t>Dílny - dodávka</t>
  </si>
  <si>
    <t>Pol176</t>
  </si>
  <si>
    <t>Trubka D16.5</t>
  </si>
  <si>
    <t>Pol177</t>
  </si>
  <si>
    <t>Spojka D25</t>
  </si>
  <si>
    <t>Pol178</t>
  </si>
  <si>
    <t>Spojka D16.5</t>
  </si>
  <si>
    <t>Pol179</t>
  </si>
  <si>
    <t>Dvojitý kulový ventil D40</t>
  </si>
  <si>
    <t>Pol180</t>
  </si>
  <si>
    <t>Dvojitý kulový ventil D25</t>
  </si>
  <si>
    <t>Pol181</t>
  </si>
  <si>
    <t>Upevňovací svorka D25</t>
  </si>
  <si>
    <t>Pol182</t>
  </si>
  <si>
    <t>Upevňovací svorka D16.5</t>
  </si>
  <si>
    <t>Pol183</t>
  </si>
  <si>
    <t>T kus D40</t>
  </si>
  <si>
    <t>Pol184</t>
  </si>
  <si>
    <t>T kus D25</t>
  </si>
  <si>
    <t>Pol185</t>
  </si>
  <si>
    <t>Pol186</t>
  </si>
  <si>
    <t>Redukce zásuvná 25x17</t>
  </si>
  <si>
    <t>Pol187</t>
  </si>
  <si>
    <t>zátka 25 D25</t>
  </si>
  <si>
    <t>Pol188</t>
  </si>
  <si>
    <t>Pol189</t>
  </si>
  <si>
    <t>koleno 90 D25</t>
  </si>
  <si>
    <t>Pol190</t>
  </si>
  <si>
    <t>Hrdlo se závitem a deskou 16.5x1/2"</t>
  </si>
  <si>
    <t>Pol191</t>
  </si>
  <si>
    <t>Držák pro rychlou montáž 25x17</t>
  </si>
  <si>
    <t>Pol192</t>
  </si>
  <si>
    <t>Pol193</t>
  </si>
  <si>
    <t>T spojka 25x17</t>
  </si>
  <si>
    <t>Pol194</t>
  </si>
  <si>
    <t>T spojka 40x25</t>
  </si>
  <si>
    <t>Pol195</t>
  </si>
  <si>
    <t xml:space="preserve">Montážní lišta WM2  3m</t>
  </si>
  <si>
    <t>Pol196</t>
  </si>
  <si>
    <t xml:space="preserve">Závitová tyč  M8-2m</t>
  </si>
  <si>
    <t>Pol197</t>
  </si>
  <si>
    <t xml:space="preserve">Stěnová  konzole 200mm</t>
  </si>
  <si>
    <t>Pol198</t>
  </si>
  <si>
    <t>Objímka s gumou 40</t>
  </si>
  <si>
    <t>Pol199</t>
  </si>
  <si>
    <t>Objímka s gumou 25</t>
  </si>
  <si>
    <t>Pol200</t>
  </si>
  <si>
    <t>Objímka s gumou 17</t>
  </si>
  <si>
    <t>Pol201</t>
  </si>
  <si>
    <t>Nosníková svorka C M8</t>
  </si>
  <si>
    <t>Poznámka k položce:_x000d_
plast_x000d_
Kotevní a spojovací materiál</t>
  </si>
  <si>
    <t>Pol201_</t>
  </si>
  <si>
    <t>Kotevní a spojovací materiál</t>
  </si>
  <si>
    <t>-1998575431</t>
  </si>
  <si>
    <t>Rozvod stlačeného vzduchu - montáž</t>
  </si>
  <si>
    <t>Pol202</t>
  </si>
  <si>
    <t>Instalace rozvodu- Kompresorovna</t>
  </si>
  <si>
    <t>Pol203</t>
  </si>
  <si>
    <t>Instalace rozvodu- SO 01</t>
  </si>
  <si>
    <t>Pol203_</t>
  </si>
  <si>
    <t>-2036619856</t>
  </si>
  <si>
    <t>D1.4.8_3 - vzduchotechnika</t>
  </si>
  <si>
    <t>D1 - Vzduchotechnika - dodávka</t>
  </si>
  <si>
    <t>D2 - Vzduchotechnika -montáž</t>
  </si>
  <si>
    <t>Vzduchotechnika - dodávka</t>
  </si>
  <si>
    <t>Pol204</t>
  </si>
  <si>
    <t>Axiální ventilátor</t>
  </si>
  <si>
    <t>Pol205</t>
  </si>
  <si>
    <t>Přechodový díl pro ventilátor 520x520,Ø425, L150mm</t>
  </si>
  <si>
    <t>Poznámka k položce:_x000d_
pozinkovaný plech</t>
  </si>
  <si>
    <t>Pol206</t>
  </si>
  <si>
    <t>Žaluziová klapka samotížná</t>
  </si>
  <si>
    <t>Pol207</t>
  </si>
  <si>
    <t>Regulační klapka sací 1000x400, L150mm</t>
  </si>
  <si>
    <t>Pol208</t>
  </si>
  <si>
    <t>Protidešťová žaluzie 1000x400mm</t>
  </si>
  <si>
    <t>Pol209</t>
  </si>
  <si>
    <t>Potrubí 1000x400, L200mm</t>
  </si>
  <si>
    <t>Pol210</t>
  </si>
  <si>
    <t>Regulační klapka sací 400x400, L200mm VP</t>
  </si>
  <si>
    <t>Pol211</t>
  </si>
  <si>
    <t>Protidešťová žaluzie 400x400mm</t>
  </si>
  <si>
    <t>Pol212</t>
  </si>
  <si>
    <t>Potrubí 400x400, L200mm VP</t>
  </si>
  <si>
    <t>Pol213</t>
  </si>
  <si>
    <t>Těsnicí páska vzd. potrubí</t>
  </si>
  <si>
    <t>Pol214</t>
  </si>
  <si>
    <t>Svorka na hranaté vzduchotechnické potrubí</t>
  </si>
  <si>
    <t>Pol215</t>
  </si>
  <si>
    <t>Spojovací materiál</t>
  </si>
  <si>
    <t>Vzduchotechnika -montáž</t>
  </si>
  <si>
    <t>Pol216</t>
  </si>
  <si>
    <t>Pol217</t>
  </si>
  <si>
    <t>Instalace</t>
  </si>
  <si>
    <t>D1.4.8_4 - potrubí pro odvod kondenzátu</t>
  </si>
  <si>
    <t>D1 - Potrubí kondenzátu - dodávka</t>
  </si>
  <si>
    <t>D2 - Potrubí kondenzátu - montáž</t>
  </si>
  <si>
    <t>Potrubí kondenzátu - dodávka</t>
  </si>
  <si>
    <t>Pol218</t>
  </si>
  <si>
    <t>Trubka S5/PN10,SRD11, D32</t>
  </si>
  <si>
    <t>Poznámka k položce:_x000d_
PPR</t>
  </si>
  <si>
    <t>Pol219</t>
  </si>
  <si>
    <t>Vyztužení potrubí (podpěrný žlab) pro trubku PPR D32</t>
  </si>
  <si>
    <t>Pol220</t>
  </si>
  <si>
    <t>Koleno D32</t>
  </si>
  <si>
    <t>Pol221</t>
  </si>
  <si>
    <t>Záslepka D32</t>
  </si>
  <si>
    <t>Pol222</t>
  </si>
  <si>
    <t>Koleno s vnitř. závitem D32x1" D32</t>
  </si>
  <si>
    <t>Pol223</t>
  </si>
  <si>
    <t>Hadičník 1/2"x 16,</t>
  </si>
  <si>
    <t>Poznámka k položce:_x000d_
Ms</t>
  </si>
  <si>
    <t>Pol224</t>
  </si>
  <si>
    <t>Redukce 1"x1/2"</t>
  </si>
  <si>
    <t>Pol225</t>
  </si>
  <si>
    <t>Hadice vnitřní prumer 16</t>
  </si>
  <si>
    <t>Pol226</t>
  </si>
  <si>
    <t>T kus s kovovým vnitř. závitem 1/2" D32, STKI 03220X</t>
  </si>
  <si>
    <t>Pol227</t>
  </si>
  <si>
    <t>Úhlová spojka se závitem 1/2"x10 DN10x1/2"</t>
  </si>
  <si>
    <t>Poznámka k položce:_x000d_
Ms, plast</t>
  </si>
  <si>
    <t>Pol228</t>
  </si>
  <si>
    <t>Přímá spojka v vnějším šestihranem1/2"x10 DN10x1/2"</t>
  </si>
  <si>
    <t>Pol229</t>
  </si>
  <si>
    <t>Přímá spojka v vnějším šestihranem 1/8x10 DN10x1/8"</t>
  </si>
  <si>
    <t>Pol230</t>
  </si>
  <si>
    <t>Přímá spojka D10</t>
  </si>
  <si>
    <t>Pol231</t>
  </si>
  <si>
    <t>U spojka D10</t>
  </si>
  <si>
    <t>Pol232</t>
  </si>
  <si>
    <t>Hadice DN10</t>
  </si>
  <si>
    <t>Poznámka k položce:_x000d_
PU</t>
  </si>
  <si>
    <t>Pol233</t>
  </si>
  <si>
    <t>Přímá spojka redukovaná DN10</t>
  </si>
  <si>
    <t>Pol234</t>
  </si>
  <si>
    <t>Redukce 2"x 1/2"</t>
  </si>
  <si>
    <t>Pol235</t>
  </si>
  <si>
    <t>Koleno FM 1/2"</t>
  </si>
  <si>
    <t>Pol236</t>
  </si>
  <si>
    <t>Kulový ventil FM 1/2"</t>
  </si>
  <si>
    <t>Pol237</t>
  </si>
  <si>
    <t>Šroubení přímé 1/2"</t>
  </si>
  <si>
    <t>Pol238</t>
  </si>
  <si>
    <t>Spojka 1/2"</t>
  </si>
  <si>
    <t>Pol239</t>
  </si>
  <si>
    <t>Trubka D21.3</t>
  </si>
  <si>
    <t>Poznámka k položce:_x000d_
AISI 304</t>
  </si>
  <si>
    <t>Pol240</t>
  </si>
  <si>
    <t>závit 308 1/2"</t>
  </si>
  <si>
    <t>Pol241</t>
  </si>
  <si>
    <t>Zátka 1/2"</t>
  </si>
  <si>
    <t>Pol242</t>
  </si>
  <si>
    <t>Objímka s gumou 2S D40</t>
  </si>
  <si>
    <t>Poznámka k položce:_x000d_
pozink, guma</t>
  </si>
  <si>
    <t>Pol243</t>
  </si>
  <si>
    <t>Objímka s gumou 2S D32</t>
  </si>
  <si>
    <t>Pol244</t>
  </si>
  <si>
    <t>Závitový kolík M8x100</t>
  </si>
  <si>
    <t>Potrubí kondenzátu - montáž</t>
  </si>
  <si>
    <t>Pol245</t>
  </si>
  <si>
    <t>Pol246</t>
  </si>
  <si>
    <t>D1.4.8_5 - stl. vzduch - elektroinstalace - MaR</t>
  </si>
  <si>
    <t>HSV - HSV</t>
  </si>
  <si>
    <t xml:space="preserve">    01 - Elektroinstalace - MaR</t>
  </si>
  <si>
    <t>Elektroinstalace - MaR</t>
  </si>
  <si>
    <t>Pol247</t>
  </si>
  <si>
    <t>Rozvaděč RK</t>
  </si>
  <si>
    <t>-1257063916</t>
  </si>
  <si>
    <t>Poznámka k položce:_x000d_
1000x600x260 32A/400V TN-S</t>
  </si>
  <si>
    <t>Pol248</t>
  </si>
  <si>
    <t>Programové vybavení PLC a OP</t>
  </si>
  <si>
    <t>1888139944</t>
  </si>
  <si>
    <t>Poznámka k položce:_x000d_
Schneider M221, HMI-STU655</t>
  </si>
  <si>
    <t>Pol249</t>
  </si>
  <si>
    <t>kabel</t>
  </si>
  <si>
    <t>914105407</t>
  </si>
  <si>
    <t>Poznámka k položce:_x000d_
CYKY 5Jx6</t>
  </si>
  <si>
    <t>Pol250</t>
  </si>
  <si>
    <t>-1973247790</t>
  </si>
  <si>
    <t>Poznámka k položce:_x000d_
CYKY 3Jx1,5</t>
  </si>
  <si>
    <t>Pol251</t>
  </si>
  <si>
    <t>-2048233362</t>
  </si>
  <si>
    <t>Poznámka k položce:_x000d_
JYTY 4Ox1</t>
  </si>
  <si>
    <t>Pol252</t>
  </si>
  <si>
    <t>153835803</t>
  </si>
  <si>
    <t>Poznámka k položce:_x000d_
JYTY 2Ox1</t>
  </si>
  <si>
    <t>Pol253</t>
  </si>
  <si>
    <t>Kabelový rošt</t>
  </si>
  <si>
    <t>-47739876</t>
  </si>
  <si>
    <t>Poznámka k položce:_x000d_
CF 54/50</t>
  </si>
  <si>
    <t>Pol254</t>
  </si>
  <si>
    <t>Spojka kabelová</t>
  </si>
  <si>
    <t>-120698183</t>
  </si>
  <si>
    <t>Poznámka k položce:_x000d_
CE 25</t>
  </si>
  <si>
    <t>790292652</t>
  </si>
  <si>
    <t>Poznámka k položce:_x000d_
CE 30</t>
  </si>
  <si>
    <t>Pol255</t>
  </si>
  <si>
    <t>Šroub</t>
  </si>
  <si>
    <t>1006339619</t>
  </si>
  <si>
    <t>Poznámka k položce:_x000d_
TRCC 6x20</t>
  </si>
  <si>
    <t>Pol256</t>
  </si>
  <si>
    <t>Matice</t>
  </si>
  <si>
    <t>-1152746342</t>
  </si>
  <si>
    <t>Poznámka k položce:_x000d_
EEC 6</t>
  </si>
  <si>
    <t>Pol257</t>
  </si>
  <si>
    <t>PVC trubka</t>
  </si>
  <si>
    <t>852552679</t>
  </si>
  <si>
    <t>Poznámka k položce:_x000d_
IRS 25</t>
  </si>
  <si>
    <t>Pol258</t>
  </si>
  <si>
    <t>Příchytka na PVC trubku</t>
  </si>
  <si>
    <t>2022379258</t>
  </si>
  <si>
    <t>Poznámka k položce:_x000d_
CF 25</t>
  </si>
  <si>
    <t>Pol259</t>
  </si>
  <si>
    <t>PVC trubka ohebná pevnostní</t>
  </si>
  <si>
    <t>-1338864229</t>
  </si>
  <si>
    <t>Poznámka k položce:_x000d_
GUS 20</t>
  </si>
  <si>
    <t>Pol260</t>
  </si>
  <si>
    <t>Kabelové oko</t>
  </si>
  <si>
    <t>1124699385</t>
  </si>
  <si>
    <t>Poznámka k položce:_x000d_
Cu 25/8</t>
  </si>
  <si>
    <t>Pol260_</t>
  </si>
  <si>
    <t>Zemnící Cu pásek</t>
  </si>
  <si>
    <t>-101249184</t>
  </si>
  <si>
    <t>Poznámka k položce:_x000d_
100x1mm</t>
  </si>
  <si>
    <t>Pol261</t>
  </si>
  <si>
    <t>-634627222</t>
  </si>
  <si>
    <t>Pol262</t>
  </si>
  <si>
    <t>Vodič</t>
  </si>
  <si>
    <t>-1824590925</t>
  </si>
  <si>
    <t>Poznámka k položce:_x000d_
CYA 25mm ŽZ</t>
  </si>
  <si>
    <t>Pol263</t>
  </si>
  <si>
    <t>-538688681</t>
  </si>
  <si>
    <t>Poznámka k položce:_x000d_
CYA 10mm ŽZ</t>
  </si>
  <si>
    <t>Pol264</t>
  </si>
  <si>
    <t>Servopohon</t>
  </si>
  <si>
    <t>-1148756284</t>
  </si>
  <si>
    <t>Poznámka k položce:_x000d_
NM230A</t>
  </si>
  <si>
    <t>Pol265</t>
  </si>
  <si>
    <t>Snímač teploty</t>
  </si>
  <si>
    <t>-1901920184</t>
  </si>
  <si>
    <t xml:space="preserve">Poznámka k položce:_x000d_
-30+60°C  0-10V</t>
  </si>
  <si>
    <t>Pol266</t>
  </si>
  <si>
    <t>Krabice Acidur</t>
  </si>
  <si>
    <t>247325294</t>
  </si>
  <si>
    <t>Poznámka k položce:_x000d_
16A</t>
  </si>
  <si>
    <t>Pol267</t>
  </si>
  <si>
    <t>Montážní, spojovací a kotvící materiál</t>
  </si>
  <si>
    <t>-221722312</t>
  </si>
  <si>
    <t>Pol268</t>
  </si>
  <si>
    <t>elektroinstalace</t>
  </si>
  <si>
    <t>897587339</t>
  </si>
  <si>
    <t>Pol269</t>
  </si>
  <si>
    <t>výchozí revize elektro</t>
  </si>
  <si>
    <t>1862551370</t>
  </si>
  <si>
    <t>SO 02 - Komunikace a zpevněné plochy</t>
  </si>
  <si>
    <t>02.01 - komunikace a zpevněné plochy</t>
  </si>
  <si>
    <t>Suchánek</t>
  </si>
  <si>
    <t>111211201</t>
  </si>
  <si>
    <t>Odstranění křovin a stromů s odstraněním kořenů ručně průměru kmene do 100 mm jakékoliv plochy v rovině nebo ve svahu o sklonu přes 1:5</t>
  </si>
  <si>
    <t>-1447052348</t>
  </si>
  <si>
    <t>vyčištění okraje pozemku</t>
  </si>
  <si>
    <t>2*140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</si>
  <si>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</si>
  <si>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</si>
  <si>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1022986980</t>
  </si>
  <si>
    <t>odstranění betonové desky na jižní straně haly viz C.3</t>
  </si>
  <si>
    <t>okapního chodníku</t>
  </si>
  <si>
    <t>113107172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</si>
  <si>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</si>
  <si>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990627819</t>
  </si>
  <si>
    <t>odstranění okapního chodníku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</si>
  <si>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</si>
  <si>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</si>
  <si>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2113533639</t>
  </si>
  <si>
    <t>výplň pod podlahovou deskou dočasné haly viz C.3</t>
  </si>
  <si>
    <t>výplň pod panely</t>
  </si>
  <si>
    <t>113107223</t>
  </si>
  <si>
    <t>Odstranění podkladů nebo krytů strojně plochy jednotlivě přes 200 m2 s přemístěním hmot na skládku na vzdálenost do 20 m nebo s naložením na dopravní prostředek z kameniva hrubého drceného, o tl. vrstvy přes 200 do 300 mm</t>
  </si>
  <si>
    <t>1477795607</t>
  </si>
  <si>
    <t>st. vozovky viz C.3</t>
  </si>
  <si>
    <t>475+27</t>
  </si>
  <si>
    <t>113107236</t>
  </si>
  <si>
    <t>Odstranění podkladů nebo krytů strojně plochy jednotlivě přes 200 m2 s přemístěním hmot na skládku na vzdálenost do 20 m nebo s naložením na dopravní prostředek z betonu vyztuženého sítěmi, o tl. vrstvy přes 100 do 150 mm</t>
  </si>
  <si>
    <t>-1134859867</t>
  </si>
  <si>
    <t>silniční panely s vybouráním na místě pro drcení viz C.3</t>
  </si>
  <si>
    <t>66+299+417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</si>
  <si>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</si>
  <si>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</si>
  <si>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386796887</t>
  </si>
  <si>
    <t>dočištění po odfrézování</t>
  </si>
  <si>
    <t>113107242</t>
  </si>
  <si>
    <t>Odstranění podkladů nebo krytů strojně plochy jednotlivě přes 200 m2 s přemístěním hmot na skládku na vzdálenost do 20 m nebo s naložením na dopravní prostředek živičných, o tl. vrstvy přes 50 do 100 mm</t>
  </si>
  <si>
    <t>1836135973</t>
  </si>
  <si>
    <t>odstranění adfaltů na panelech na severní straně viz C.3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</si>
  <si>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</si>
  <si>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</si>
  <si>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1320478376</t>
  </si>
  <si>
    <t>frézing viz C.3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</si>
  <si>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</si>
  <si>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</si>
  <si>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-1695870194</t>
  </si>
  <si>
    <t>betonová deska ve vjezdu viz C.3</t>
  </si>
  <si>
    <t>113107335</t>
  </si>
  <si>
    <t>Odstranění podkladů nebo krytů strojně plochy jednotlivě do 50 m2 s přemístěním hmot na skládku na vzdálenost do 3 m nebo s naložením na dopravní prostředek z betonu vyztuženého sítěmi, o tl. vrstvy do 100 mm</t>
  </si>
  <si>
    <t>-8973266</t>
  </si>
  <si>
    <t>113154525</t>
  </si>
  <si>
    <t>Frézování živičného podkladu nebo krytu s naložením hmot na dopravní prostředek plochy do 500 m2 pruhu šířky přes 0,5 m, tloušťky vrstvy 70 mm</t>
  </si>
  <si>
    <t>100141328</t>
  </si>
  <si>
    <t>113202111</t>
  </si>
  <si>
    <t>Vytrhání obrub s vybouráním lože, s přemístěním hmot na skládku na vzdálenost do 3 m nebo s naložením na dopravní prostředek z krajníků nebo obrubníků stojatých</t>
  </si>
  <si>
    <t>283885052</t>
  </si>
  <si>
    <t>rozebrání obrubníků a přídlažeb viz C.3</t>
  </si>
  <si>
    <t>119001401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</si>
  <si>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ocelového nebo litinového, jmenovité světlosti DN do 200 mm</t>
  </si>
  <si>
    <t>1576739676</t>
  </si>
  <si>
    <t>plynovod</t>
  </si>
  <si>
    <t>119001421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</si>
  <si>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do 3 kabelů</t>
  </si>
  <si>
    <t>270953481</t>
  </si>
  <si>
    <t>kabely VO + sdělovací kabely</t>
  </si>
  <si>
    <t>27+62</t>
  </si>
  <si>
    <t>121151114</t>
  </si>
  <si>
    <t>Sejmutí ornice strojně při souvislé ploše přes 100 do 500 m2, tl. vrstvy přes 200 do 250 mm</t>
  </si>
  <si>
    <t>-653657523</t>
  </si>
  <si>
    <t>jižní strana</t>
  </si>
  <si>
    <t>197+45</t>
  </si>
  <si>
    <t>severní strana v hraně svahu</t>
  </si>
  <si>
    <t>122252204</t>
  </si>
  <si>
    <t>Odkopávky a prokopávky nezapažené pro silnice a dálnice strojně v hornině třídy těžitelnosti I přes 100 do 500 m3</t>
  </si>
  <si>
    <t>2049012591</t>
  </si>
  <si>
    <t>dotěžení v ploše kompletní živičné konstrukce</t>
  </si>
  <si>
    <t>370*0,21</t>
  </si>
  <si>
    <t>rozšíření pod obrubami a vodícím proužkem</t>
  </si>
  <si>
    <t>67*0,4*0,21</t>
  </si>
  <si>
    <t>chodníky a pochozí plochy po odstranění konstrucí</t>
  </si>
  <si>
    <t>plochy pojezdné dlažby - prům. dotěžení po odstranění konstukcí</t>
  </si>
  <si>
    <t>(230*0,17+466*0,16+164*0,2+83*0,2)</t>
  </si>
  <si>
    <t>odkopávky při výměně podloží</t>
  </si>
  <si>
    <t>1467*0,25</t>
  </si>
  <si>
    <t>129951121</t>
  </si>
  <si>
    <t>Bourání konstrukcí v odkopávkách a prokopávkách strojně s přemístěním suti na hromady na vzdálenost do 20 m nebo s naložením na dopravní prostředek z betonu prostého neprokládaného</t>
  </si>
  <si>
    <t>-1397452395</t>
  </si>
  <si>
    <t>bourání st. vpustí a bez následného využití vč. odstranení mat.</t>
  </si>
  <si>
    <t>0,45*3</t>
  </si>
  <si>
    <t>132251102</t>
  </si>
  <si>
    <t>Hloubení nezapažených rýh šířky do 800 mm strojně s urovnáním dna do předepsaného profilu a spádu v hornině třídy těžitelnosti I skupiny 3 přes 20 do 50 m3</t>
  </si>
  <si>
    <t>-1994185709</t>
  </si>
  <si>
    <t>hloubení rýhy pro trativody</t>
  </si>
  <si>
    <t>0,2*165</t>
  </si>
  <si>
    <t>132251252</t>
  </si>
  <si>
    <t>Hloubení nezapažených rýh šířky přes 800 do 2 000 mm strojně s urovnáním dna do předepsaného profilu a spádu v hornině třídy těžitelnosti I skupiny 3 přes 20 do 50 m3</t>
  </si>
  <si>
    <t>-1438852117</t>
  </si>
  <si>
    <t>hloubení rýhy pro opěrnou stěnu</t>
  </si>
  <si>
    <t>83*0,95</t>
  </si>
  <si>
    <t>139001101</t>
  </si>
  <si>
    <t>Příplatek k cenám hloubených vykopávek za ztížení vykopávky v blízkosti podzemního vedení nebo výbušnin pro jakoukoliv třídu horniny</t>
  </si>
  <si>
    <t>339130789</t>
  </si>
  <si>
    <t>(30+27)*0,3</t>
  </si>
  <si>
    <t>139951121</t>
  </si>
  <si>
    <t>Bourání konstrukcí v hloubených vykopávkách strojně s přemístěním suti na hromady na vzdálenost do 20 m nebo s naložením na dopravní prostředek z betonu prostého neprokládaného</t>
  </si>
  <si>
    <t>-1619314705</t>
  </si>
  <si>
    <t>uliční vpusti viz C.3</t>
  </si>
  <si>
    <t>0,5*10</t>
  </si>
  <si>
    <t>dešťová kanalizace kolem budovy 0,1 / bm zasahující do konstrukcí vozovek</t>
  </si>
  <si>
    <t>0,1*160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</si>
  <si>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</si>
  <si>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</si>
  <si>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1730763560</t>
  </si>
  <si>
    <t>přesun ornice na mezideponii a zpět</t>
  </si>
  <si>
    <t>393*0,2*2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</si>
  <si>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</si>
  <si>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</si>
  <si>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693468129</t>
  </si>
  <si>
    <t>613,138</t>
  </si>
  <si>
    <t>78,85</t>
  </si>
  <si>
    <t>-0,34*82</t>
  </si>
  <si>
    <t>-27,9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</si>
  <si>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</si>
  <si>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</si>
  <si>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754816250</t>
  </si>
  <si>
    <t>669,208*6</t>
  </si>
  <si>
    <t>1650592243</t>
  </si>
  <si>
    <t>393*0,2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</si>
  <si>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</si>
  <si>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</si>
  <si>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1059471164</t>
  </si>
  <si>
    <t xml:space="preserve">trasa A prům. </t>
  </si>
  <si>
    <t>466*0,05</t>
  </si>
  <si>
    <t>trasa C</t>
  </si>
  <si>
    <t>230*0,02</t>
  </si>
  <si>
    <t>-722091559</t>
  </si>
  <si>
    <t>669,208*1,67 "Přepočtené koeficientem množství</t>
  </si>
  <si>
    <t>2027683471</t>
  </si>
  <si>
    <t>175111201</t>
  </si>
  <si>
    <t>Obsypání objektů nad přilehlým původním terénem ručně sypaninou z vhodných hornin třídy těžitelnosti I a II, skupiny 1 až 4 nebo materiálem uloženým ve vzdálenosti do 3 m od vnějšího kraje objektu pro jakoukoliv míru zhutnění bez prohození sypaniny</t>
  </si>
  <si>
    <t>201520466</t>
  </si>
  <si>
    <t>obsyp dílců opěrné zdi štěrkopísem / zeminou</t>
  </si>
  <si>
    <t>83*(0,26+0,34)</t>
  </si>
  <si>
    <t>-236025212</t>
  </si>
  <si>
    <t>štěrkopískem pouze na straně komunikace</t>
  </si>
  <si>
    <t>83*0,26</t>
  </si>
  <si>
    <t>21,58*2 "Přepočtené koeficientem množství</t>
  </si>
  <si>
    <t>181351003</t>
  </si>
  <si>
    <t>Rozprostření a urovnání ornice v rovině nebo ve svahu sklonu do 1:5 strojně při souvislé ploše do 100 m2, tl. vrstvy do 200 mm</t>
  </si>
  <si>
    <t>-1514774780</t>
  </si>
  <si>
    <t>plochy mezi prakovišti na severní straně</t>
  </si>
  <si>
    <t>141+115+8,5</t>
  </si>
  <si>
    <t>na jižní straně</t>
  </si>
  <si>
    <t>181411131</t>
  </si>
  <si>
    <t>Založení trávníku na půdě předem připravené plochy do 1000 m2 výsevem včetně utažení parkového v rovině nebo na svahu do 1:5</t>
  </si>
  <si>
    <t>-718963085</t>
  </si>
  <si>
    <t>347,5</t>
  </si>
  <si>
    <t>00572410</t>
  </si>
  <si>
    <t>osivo směs travní parková</t>
  </si>
  <si>
    <t>-1463423254</t>
  </si>
  <si>
    <t>347,5+260</t>
  </si>
  <si>
    <t>607,5*0,02 "Přepočtené koeficientem množství</t>
  </si>
  <si>
    <t>181411133</t>
  </si>
  <si>
    <t>Založení trávníku na půdě předem připravené plochy do 1000 m2 výsevem včetně utažení parkového na svahu přes 1:2 do 1:1</t>
  </si>
  <si>
    <t>254023569</t>
  </si>
  <si>
    <t>181951112</t>
  </si>
  <si>
    <t>Úprava pláně vyrovnáním výškových rozdílů strojně v hornině třídy těžitelnosti I, skupiny 1 až 3 se zhutněním</t>
  </si>
  <si>
    <t>1671794804</t>
  </si>
  <si>
    <t>v ploše výměny konstrukce z živici</t>
  </si>
  <si>
    <t>v plochách dlažeb+pod obrubami</t>
  </si>
  <si>
    <t>732+295+50</t>
  </si>
  <si>
    <t>182211121</t>
  </si>
  <si>
    <t>Svahování trvalých svahů do projektovaných profilů ručně s potřebným přemístěním výkopku při svahování násypů v jakékoliv hornině</t>
  </si>
  <si>
    <t>-1591295946</t>
  </si>
  <si>
    <t>182311123</t>
  </si>
  <si>
    <t>Rozprostření a urovnání ornice ve svahu sklonu přes 1:5 ručně při souvislé ploše, tl. vrstvy do 200 mm</t>
  </si>
  <si>
    <t>-11367705</t>
  </si>
  <si>
    <t>184806114</t>
  </si>
  <si>
    <t>Řez stromů, keřů nebo růží průklestem stromů netrnitých, o průměru koruny přes 6 do 8 m</t>
  </si>
  <si>
    <t>-1864658578</t>
  </si>
  <si>
    <t>úprava stromů na patě svahu, pro pohyb mechanizace</t>
  </si>
  <si>
    <t>184813521</t>
  </si>
  <si>
    <t>Chemické odplevelení po založení kultury ručně postřikem na široko v rovině nebo na svahu do 1:5</t>
  </si>
  <si>
    <t>-1144913354</t>
  </si>
  <si>
    <t>stávajících ploch před sejmutím ornice</t>
  </si>
  <si>
    <t>před založením trávníku</t>
  </si>
  <si>
    <t>184818232</t>
  </si>
  <si>
    <t>Ochrana kmene bedněním před poškozením stavebním provozem zřízení včetně odstranění výšky bednění do 2 m průměru kmene přes 300 do 500 mm</t>
  </si>
  <si>
    <t>17637079</t>
  </si>
  <si>
    <t>212752401</t>
  </si>
  <si>
    <t>Trativody z drenážních trubek pro liniové stavby a komunikace se zřízením štěrkového lože pod trubky a s jejich obsypem v otevřeném výkopu trubka korugovaná sendvičová PE-HD SN 8 celoperforovaná 360° DN 100</t>
  </si>
  <si>
    <t>-849634451</t>
  </si>
  <si>
    <t>dle situace</t>
  </si>
  <si>
    <t>52+76+37</t>
  </si>
  <si>
    <t>334121110</t>
  </si>
  <si>
    <t>Osazení prefabrikovaných opěr a pilířů z betonu železového hmotnosti dílce jednotlivě do 1 t</t>
  </si>
  <si>
    <t>1156495250</t>
  </si>
  <si>
    <t>úhlová opěrná zeď z dílců vč. lože</t>
  </si>
  <si>
    <t>16+43+24</t>
  </si>
  <si>
    <t>59339101</t>
  </si>
  <si>
    <t>zeď opěrná prefabrikovaná pohledová přímá 500x800x600mm</t>
  </si>
  <si>
    <t>-1143193985</t>
  </si>
  <si>
    <t>83*2 "Přepočtené koeficientem množství</t>
  </si>
  <si>
    <t>564731101</t>
  </si>
  <si>
    <t>Podklad nebo kryt z kameniva hrubého drceného vel. 32-63 mm s rozprostřením a zhutněním plochy jednotlivě do 100 m2, po zhutnění tl. 100 mm</t>
  </si>
  <si>
    <t>-1611053475</t>
  </si>
  <si>
    <t>pouze při výměně podloží</t>
  </si>
  <si>
    <t>1575,8</t>
  </si>
  <si>
    <t>564861011</t>
  </si>
  <si>
    <t>Podklad ze štěrkodrti ŠD s rozprostřením a zhutněním plochy jednotlivě do 100 m2, po zhutnění tl. 200 mm</t>
  </si>
  <si>
    <t>1852800645</t>
  </si>
  <si>
    <t>v ploše stávající komunikace</t>
  </si>
  <si>
    <t>67*0,4</t>
  </si>
  <si>
    <t>chodníky a pochozí plochy</t>
  </si>
  <si>
    <t>15+58+58</t>
  </si>
  <si>
    <t>plochy pojezdné dlažby</t>
  </si>
  <si>
    <t>230+466+164</t>
  </si>
  <si>
    <t>rozšíření pod obrubníky</t>
  </si>
  <si>
    <t>0,25*(85+185+62)</t>
  </si>
  <si>
    <t>565155121</t>
  </si>
  <si>
    <t>Asfaltový beton vrstva podkladní ACP 16 (obalované kamenivo střednězrnné - OKS) s rozprostřením a zhutněním v pruhu šířky přes 3 m, po zhutnění tl. 70 mm</t>
  </si>
  <si>
    <t>1642461902</t>
  </si>
  <si>
    <t>v ploše st. komunikace</t>
  </si>
  <si>
    <t>567122112</t>
  </si>
  <si>
    <t>Podklad ze směsi stmelené cementem SC bez dilatačních spár, s rozprostřením a zhutněním SC C 8/10 (KSC I), po zhutnění tl. 130 mm</t>
  </si>
  <si>
    <t>2065702922</t>
  </si>
  <si>
    <t>567122114</t>
  </si>
  <si>
    <t>Podklad ze směsi stmelené cementem SC bez dilatačních spár, s rozprostřením a zhutněním SC C 8/10 (KSC I), po zhutnění tl. 150 mm</t>
  </si>
  <si>
    <t>687725969</t>
  </si>
  <si>
    <t>1470,800</t>
  </si>
  <si>
    <t>567142111</t>
  </si>
  <si>
    <t>Podklad ze směsi stmelené cementem SC bez dilatačních spár, s rozprostřením a zhutněním SC C 8/10 (KSC I), po zhutnění tl. 210 mm</t>
  </si>
  <si>
    <t>393175163</t>
  </si>
  <si>
    <t>573211106</t>
  </si>
  <si>
    <t>Postřik spojovací PS bez posypu kamenivem z asfaltu silničního, v množství 0,20 kg/m2</t>
  </si>
  <si>
    <t>775966253</t>
  </si>
  <si>
    <t>577134111</t>
  </si>
  <si>
    <t>Asfaltový beton vrstva obrusná ACO 11 (ABS) s rozprostřením a se zhutněním z nemodifikovaného asfaltu v pruhu šířky do 3 m tř. I (ACO 11+), po zhutnění tl. 40 mm</t>
  </si>
  <si>
    <t>-2060463066</t>
  </si>
  <si>
    <t>v poše st. komunikace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</si>
  <si>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</si>
  <si>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</si>
  <si>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557680819</t>
  </si>
  <si>
    <t>59245018</t>
  </si>
  <si>
    <t>dlažba skladebná betonová 200x100mm tl 60mm přírodní</t>
  </si>
  <si>
    <t>-1822863199</t>
  </si>
  <si>
    <t>58*1,03 "Přepočtené koeficientem množství</t>
  </si>
  <si>
    <t>59245008</t>
  </si>
  <si>
    <t>dlažba skladebná betonová 200x100mm tl 60mm barevná</t>
  </si>
  <si>
    <t>248739362</t>
  </si>
  <si>
    <t>ve žluté barvě</t>
  </si>
  <si>
    <t>131-58</t>
  </si>
  <si>
    <t>59245006</t>
  </si>
  <si>
    <t>dlažba pro nevidomé betonová 200x100mm tl 60mm barevná</t>
  </si>
  <si>
    <t>-35251920</t>
  </si>
  <si>
    <t>14,368932038835*1,03 "Přepočtené koeficientem množství</t>
  </si>
  <si>
    <t>596211114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</si>
  <si>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Příplatek k cenám za dlažbu z prvků dvou barev</t>
  </si>
  <si>
    <t>518528482</t>
  </si>
  <si>
    <t>596212213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</si>
  <si>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přes 300 m2</t>
  </si>
  <si>
    <t>-1979662957</t>
  </si>
  <si>
    <t>59245020</t>
  </si>
  <si>
    <t>dlažba skladebná betonová 200x100mm tl 80mm přírodní</t>
  </si>
  <si>
    <t>-739198493</t>
  </si>
  <si>
    <t>860*1,01 "Přepočtené koeficientem množství</t>
  </si>
  <si>
    <t>59245005</t>
  </si>
  <si>
    <t>dlažba skladebná betonová 200x100mm tl 80mm barevná</t>
  </si>
  <si>
    <t>112532747</t>
  </si>
  <si>
    <t>naznačení parkovacího stání</t>
  </si>
  <si>
    <t>0,1*4,5*13</t>
  </si>
  <si>
    <t>5,85*1,01 "Přepočtené koeficientem množství</t>
  </si>
  <si>
    <t>596212214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</si>
  <si>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Příplatek k cenám za dlažbu z prvků dvou barev</t>
  </si>
  <si>
    <t>-1965463977</t>
  </si>
  <si>
    <t>895941341</t>
  </si>
  <si>
    <t>Osazení vpusti uliční z betonových dílců DN 500 dno s výtokem</t>
  </si>
  <si>
    <t>908830165</t>
  </si>
  <si>
    <t>59224472</t>
  </si>
  <si>
    <t>vpusť uliční DN 500 kaliště s odtokem 150mm 500/245x65mm</t>
  </si>
  <si>
    <t>2122572875</t>
  </si>
  <si>
    <t>895941342</t>
  </si>
  <si>
    <t>Osazení vpusti uliční z betonových dílců DN 500 dno nízké s kalištěm</t>
  </si>
  <si>
    <t>957996859</t>
  </si>
  <si>
    <t>59224469</t>
  </si>
  <si>
    <t>vpusť uliční DN 500 kaliště nízké 500/225x65mm</t>
  </si>
  <si>
    <t>1998749414</t>
  </si>
  <si>
    <t>895941351</t>
  </si>
  <si>
    <t>Osazení vpusti uliční z betonových dílců DN 500 skruž horní pro čtvercovou vtokovou mříž</t>
  </si>
  <si>
    <t>36774650</t>
  </si>
  <si>
    <t>59224460</t>
  </si>
  <si>
    <t>vpusť uliční DN 500 betonová 500x190x65mm čtvercový poklop</t>
  </si>
  <si>
    <t>944701591</t>
  </si>
  <si>
    <t>895941361</t>
  </si>
  <si>
    <t>Osazení vpusti uliční z betonových dílců DN 500 skruž středová 290 mm</t>
  </si>
  <si>
    <t>861512720</t>
  </si>
  <si>
    <t>59224461</t>
  </si>
  <si>
    <t>vpusť uliční DN 500 skruž průběžná nízká betonová 500/290x65mm</t>
  </si>
  <si>
    <t>1491872589</t>
  </si>
  <si>
    <t>899132121</t>
  </si>
  <si>
    <t>Výměna (výšková úprava) poklopu kanalizačního s rámem pevným s ošetřením podkladních vrstev hloubky do 25 cm</t>
  </si>
  <si>
    <t>1972159077</t>
  </si>
  <si>
    <t>899132211</t>
  </si>
  <si>
    <t>Výměna (výšková úprava) poklopu vodovodního samonivelačního nebo pevného ventilového</t>
  </si>
  <si>
    <t>-1655804595</t>
  </si>
  <si>
    <t>899202211</t>
  </si>
  <si>
    <t>Demontáž mříží litinových včetně rámů, hmotnosti jednotlivě přes 50 do 100 Kg</t>
  </si>
  <si>
    <t>-1254855473</t>
  </si>
  <si>
    <t>viz C.3</t>
  </si>
  <si>
    <t>899211112</t>
  </si>
  <si>
    <t>Osazení litinových mříží s rámem na šachtách tunelové stoky hmotnosti jednotlivě přes 50 do 100 kg</t>
  </si>
  <si>
    <t>1000283629</t>
  </si>
  <si>
    <t>RMAT0004</t>
  </si>
  <si>
    <t>litinová mříž s rámem 500/500 třídy D400</t>
  </si>
  <si>
    <t>-258916301</t>
  </si>
  <si>
    <t>911121111</t>
  </si>
  <si>
    <t>Montáž zábradlí ocelového přichyceného vruty do betonového podkladu</t>
  </si>
  <si>
    <t>-225976155</t>
  </si>
  <si>
    <t>RMAT0005</t>
  </si>
  <si>
    <t xml:space="preserve">zábradlí ocelové pozinkované dvoumadlové s patlami výšky1,1m  konstrukce profil 40/40/4 3m/bm délky s patlemi</t>
  </si>
  <si>
    <t>1802147790</t>
  </si>
  <si>
    <t>914111111</t>
  </si>
  <si>
    <t>Montáž svislé dopravní značky základní velikosti do 1 m2 objímkami na sloupky nebo konzoly</t>
  </si>
  <si>
    <t>1668418870</t>
  </si>
  <si>
    <t>vyhrazené parkoviště pro zamněstnance</t>
  </si>
  <si>
    <t>vyhrazené parkoviště pro imobilní</t>
  </si>
  <si>
    <t>40445625</t>
  </si>
  <si>
    <t>informativní značky provozní IP8, IP9, IP11-IP13 500x700mm</t>
  </si>
  <si>
    <t>-232206508</t>
  </si>
  <si>
    <t>914511112</t>
  </si>
  <si>
    <t>Montáž sloupku dopravních značek délky do 3,5 m do hliníkové patky pro sloupek D 60 mm</t>
  </si>
  <si>
    <t>-1792183599</t>
  </si>
  <si>
    <t>40445225</t>
  </si>
  <si>
    <t>sloupek pro dopravní značku Zn D 60mm v 3,5m</t>
  </si>
  <si>
    <t>1809542066</t>
  </si>
  <si>
    <t>40445240</t>
  </si>
  <si>
    <t>patka pro sloupek Al D 60mm</t>
  </si>
  <si>
    <t>-892342676</t>
  </si>
  <si>
    <t>40445256</t>
  </si>
  <si>
    <t>svorka upínací na sloupek dopravní značky D 60mm</t>
  </si>
  <si>
    <t>-1085210073</t>
  </si>
  <si>
    <t>40445253</t>
  </si>
  <si>
    <t>víčko plastové na sloupek D 60mm</t>
  </si>
  <si>
    <t>-1634037430</t>
  </si>
  <si>
    <t>915491211</t>
  </si>
  <si>
    <t>Osazení vodicího proužku z betonových prefabrikovaných desek tl. do 120 mm do lože z cementové malty tl. 20 mm, s vyplněním a zatřením spár cementovou maltou s podkladní vrstvou z betonu prostého tl. 50 až 100 mm šířka proužku 250 mm</t>
  </si>
  <si>
    <t>-1407012973</t>
  </si>
  <si>
    <t xml:space="preserve">podél živičné vozovky včetně haly+ vhezdy </t>
  </si>
  <si>
    <t>121+3*3+3,8+1,8</t>
  </si>
  <si>
    <t>59218002</t>
  </si>
  <si>
    <t>krajník betonový silniční 500x250x100mm</t>
  </si>
  <si>
    <t>1466864433</t>
  </si>
  <si>
    <t>135,6*1,02 "Přepočtené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</si>
  <si>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</si>
  <si>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</si>
  <si>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-401649269</t>
  </si>
  <si>
    <t>podél živičné vozovky mimo haly</t>
  </si>
  <si>
    <t>46+27</t>
  </si>
  <si>
    <t>59217072</t>
  </si>
  <si>
    <t>obrubník silniční betonový 1000x100x250mm</t>
  </si>
  <si>
    <t>585855415</t>
  </si>
  <si>
    <t>73-7-38,1</t>
  </si>
  <si>
    <t>27,9*1,02 "Přepočtené koeficientem množství</t>
  </si>
  <si>
    <t>59217029</t>
  </si>
  <si>
    <t>obrubník silniční betonový nájezdový 1000x150x150mm</t>
  </si>
  <si>
    <t>-1168470946</t>
  </si>
  <si>
    <t>11,8+5,8+10+10,5</t>
  </si>
  <si>
    <t>38,1*1,05 "Přepočtené koeficientem množství</t>
  </si>
  <si>
    <t>59217030</t>
  </si>
  <si>
    <t>obrubník silniční betonový přechodový 1000x150x150-250mm</t>
  </si>
  <si>
    <t>1637685597</t>
  </si>
  <si>
    <t>7*1,05 "Přepočtené koeficientem množství</t>
  </si>
  <si>
    <t>916231212</t>
  </si>
  <si>
    <t>Osazení chodníkového obrubníku betonového se zřízením lože, s vyplněním a zatřením spár cementovou maltou stojatého bez boční opěry, do lože z betonu prostého</t>
  </si>
  <si>
    <t>939736419</t>
  </si>
  <si>
    <t>v místech přilehlé dlažby vozovky k budově</t>
  </si>
  <si>
    <t>70+42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</si>
  <si>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</si>
  <si>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</si>
  <si>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-1853709567</t>
  </si>
  <si>
    <t>osazení obrubnáků mimo komunikaci kromně obrub u haly</t>
  </si>
  <si>
    <t>severní parkoviště</t>
  </si>
  <si>
    <t>17+4,5+7,2+10,5+20</t>
  </si>
  <si>
    <t>parkoviště před vstupem + chodníky a východní komunikace</t>
  </si>
  <si>
    <t>9,5+49,5+3,5+72,3+1,5+18,1+3,3+0,5</t>
  </si>
  <si>
    <t>jižní sjezd</t>
  </si>
  <si>
    <t>17+11,5+30,6+5,5</t>
  </si>
  <si>
    <t>59217017</t>
  </si>
  <si>
    <t>obrubník betonový chodníkový 1000x100x250mm</t>
  </si>
  <si>
    <t>-1381540447</t>
  </si>
  <si>
    <t>282+112</t>
  </si>
  <si>
    <t>394*1,02 "Přepočtené koeficientem množství</t>
  </si>
  <si>
    <t>919112222</t>
  </si>
  <si>
    <t>Řezání dilatačních spár v živičném krytu vytvoření komůrky pro těsnící zálivku šířky 15 mm, hloubky 25 mm</t>
  </si>
  <si>
    <t>-1059433911</t>
  </si>
  <si>
    <t>919121121</t>
  </si>
  <si>
    <t>Utěsnění dilatačních spár zálivkou za studena v cementobetonovém nebo živičném krytu včetně adhezního nátěru s těsnicím profilem pod zálivkou, pro komůrky šířky 15 mm, hloubky 25 mm</t>
  </si>
  <si>
    <t>1012855461</t>
  </si>
  <si>
    <t>919721122</t>
  </si>
  <si>
    <t>Geomříž pro stabilizaci podkladu tuhá dvouosá z polypropylenu podélná pevnost v tahu 30 kN/m</t>
  </si>
  <si>
    <t>982417604</t>
  </si>
  <si>
    <t>919726122</t>
  </si>
  <si>
    <t>Geotextilie netkaná pro ochranu, separaci nebo filtraci měrná hmotnost přes 200 do 300 g/m2</t>
  </si>
  <si>
    <t>1954137322</t>
  </si>
  <si>
    <t>919735112</t>
  </si>
  <si>
    <t>Řezání stávajícího živičného krytu nebo podkladu hloubky přes 50 do 100 mm</t>
  </si>
  <si>
    <t>1557563904</t>
  </si>
  <si>
    <t>mezi halami</t>
  </si>
  <si>
    <t>65+6+6</t>
  </si>
  <si>
    <t>935113212</t>
  </si>
  <si>
    <t>Osazení odvodňovacího žlabu s krycím roštem betonového šířky přes 200 mm</t>
  </si>
  <si>
    <t>210478265</t>
  </si>
  <si>
    <t>žlaby délek</t>
  </si>
  <si>
    <t>18,2+42+32,25</t>
  </si>
  <si>
    <t>RMAT0001</t>
  </si>
  <si>
    <t>odvodňovací žlab betonový DN200, mříž litina D400 s zajištěním proti krádeži vč. odtoku čel - komplet</t>
  </si>
  <si>
    <t>602679949</t>
  </si>
  <si>
    <t>RMAT0002</t>
  </si>
  <si>
    <t>čelo odvodňovacího žlabu DN200</t>
  </si>
  <si>
    <t>15673914</t>
  </si>
  <si>
    <t>RMAT0003</t>
  </si>
  <si>
    <t>odtok odvodňovacího žalbu DN200</t>
  </si>
  <si>
    <t>1408062909</t>
  </si>
  <si>
    <t>961055111</t>
  </si>
  <si>
    <t>Bourání základů z betonu železového</t>
  </si>
  <si>
    <t>-1259294003</t>
  </si>
  <si>
    <t>bourání podlahové desky viz C.3</t>
  </si>
  <si>
    <t>275*0,2</t>
  </si>
  <si>
    <t>962071711</t>
  </si>
  <si>
    <t>Vybourání kovových sloupů s patkou a hlavicí včetně snesení bez podchycení nosné konstrukce a bez odvozu sloupů litinových nebo nýtovaných</t>
  </si>
  <si>
    <t>-623985265</t>
  </si>
  <si>
    <t>997006006</t>
  </si>
  <si>
    <t>Úprava stavebního odpadu drcení s dopravou na vzdálenost do 100 m a naložením do drtícího zařízení ze zdiva betonového</t>
  </si>
  <si>
    <t>1034852036</t>
  </si>
  <si>
    <t>165+12,5</t>
  </si>
  <si>
    <t>997006007</t>
  </si>
  <si>
    <t>Úprava stavebního odpadu drcení s dopravou na vzdálenost do 100 m a naložením do drtícího zařízení ze zdiva železobetonového</t>
  </si>
  <si>
    <t>-2109519439</t>
  </si>
  <si>
    <t>258,06+6,56</t>
  </si>
  <si>
    <t>997006512</t>
  </si>
  <si>
    <t>Vodorovná doprava suti na skládku s naložením na dopravní prostředek a složením přes 100 m do 1 km</t>
  </si>
  <si>
    <t>-20993417</t>
  </si>
  <si>
    <t>997006519</t>
  </si>
  <si>
    <t>Vodorovná doprava suti na skládku Příplatek k ceně -6512 za každý další i započatý 1 km</t>
  </si>
  <si>
    <t>-820699444</t>
  </si>
  <si>
    <t>1486,097*5</t>
  </si>
  <si>
    <t>997006551</t>
  </si>
  <si>
    <t>Hrubé urovnání suti na skládce bez zhutnění</t>
  </si>
  <si>
    <t>-111966879</t>
  </si>
  <si>
    <t>997013861</t>
  </si>
  <si>
    <t>Poplatek za uložení stavebního odpadu na recyklační skládce (skládkovné) z prostého betonu zatříděného do Katalogu odpadů pod kódem 17 01 01</t>
  </si>
  <si>
    <t>-1694647691</t>
  </si>
  <si>
    <t>997013862</t>
  </si>
  <si>
    <t>Poplatek za uložení stavebního odpadu na recyklační skládce (skládkovné) z armovaného betonu zatříděného do Katalogu odpadů pod kódem 17 01 01</t>
  </si>
  <si>
    <t>1811486383</t>
  </si>
  <si>
    <t>997013873</t>
  </si>
  <si>
    <t>2128590637</t>
  </si>
  <si>
    <t>automatický součet - odečty sutí</t>
  </si>
  <si>
    <t>1485,81-177,5-264,62-241,62</t>
  </si>
  <si>
    <t>997013875</t>
  </si>
  <si>
    <t>Poplatek za uložení stavebního odpadu na recyklační skládce (skládkovné) asfaltového bez obsahu dehtu zatříděného do Katalogu odpadů pod kódem 17 03 02</t>
  </si>
  <si>
    <t>869000217</t>
  </si>
  <si>
    <t>46,55+91,74+26,86+76,47</t>
  </si>
  <si>
    <t>489292466</t>
  </si>
  <si>
    <t>711112002</t>
  </si>
  <si>
    <t>Provedení izolace proti zemní vlhkosti natěradly a tmely za studena na ploše svislé S nátěrem lakem asfaltovým</t>
  </si>
  <si>
    <t>-1353415015</t>
  </si>
  <si>
    <t>stěny zárubní zídky + spodek zábradlí</t>
  </si>
  <si>
    <t>0,8*83+0,6*83 +0,2*83</t>
  </si>
  <si>
    <t>11163152</t>
  </si>
  <si>
    <t>lak hydroizolační asfaltový</t>
  </si>
  <si>
    <t>1110625980</t>
  </si>
  <si>
    <t>132,8*0,00041 "Přepočtené koeficientem množství</t>
  </si>
  <si>
    <t>711161174</t>
  </si>
  <si>
    <t>Provedení izolace proti zemní vlhkosti nopovou fólií na ploše vodorovné V výška nopu do 20 mm</t>
  </si>
  <si>
    <t>-1428575380</t>
  </si>
  <si>
    <t>izolace podél stavby</t>
  </si>
  <si>
    <t>0,5*147</t>
  </si>
  <si>
    <t>úhlové zdi</t>
  </si>
  <si>
    <t>83*0,8+83*0,6</t>
  </si>
  <si>
    <t>28323005</t>
  </si>
  <si>
    <t>fólie profilovaná (nopová) drenážní HDPE s výškou nopů 8mm</t>
  </si>
  <si>
    <t>-161728494</t>
  </si>
  <si>
    <t>189,7*1,1655 "Přepočtené koeficientem množství</t>
  </si>
  <si>
    <t>69311316</t>
  </si>
  <si>
    <t>textilie netkaná HPPE 200g/m2</t>
  </si>
  <si>
    <t>283204610</t>
  </si>
  <si>
    <t>221,095</t>
  </si>
  <si>
    <t>767161813</t>
  </si>
  <si>
    <t>Demontáž zábradlí do suti rovného nerozebíratelný spoj hmotnosti 1 m zábradlí do 20 kg</t>
  </si>
  <si>
    <t>-1172324374</t>
  </si>
  <si>
    <t>6,03+3,89+7,98</t>
  </si>
  <si>
    <t>SO 03 - Sadové úpravy a parková architektura</t>
  </si>
  <si>
    <t>03.01 - realizace</t>
  </si>
  <si>
    <t xml:space="preserve">    001 - PŘÍPRAVA PLOCH PRO ZALOŽENÍ ZELENĚ </t>
  </si>
  <si>
    <t xml:space="preserve">      001.1 - Společné práce</t>
  </si>
  <si>
    <t xml:space="preserve">      001.2 - Typ 1</t>
  </si>
  <si>
    <t xml:space="preserve">      001.3 - Typ 2</t>
  </si>
  <si>
    <t xml:space="preserve">    002 - TECHNOLOGIE STROMY     -      KLASICKÁ VÝSADBA</t>
  </si>
  <si>
    <t xml:space="preserve">    003 - PLOŠNÉ VÝSADBY - ZÁHONY VYŠŠÍCH A PŮDOPOKRYV. KEŘŮ, ZÁHONY SMÍŠ. (OKR. TRAVINY, TRVALKY A CIBULOVINY</t>
  </si>
  <si>
    <t xml:space="preserve">    004 - SOUPIS A SPECIFIKACE ROSTLINNÉHO MATERIÁLU</t>
  </si>
  <si>
    <t xml:space="preserve">    005 - TRÁVNÍK PARKOVÝ - VÝSEV</t>
  </si>
  <si>
    <t xml:space="preserve">    006 - KVĚTNATÁ LOUKA - VÝSEV</t>
  </si>
  <si>
    <t xml:space="preserve">    007 - INSTALACE ODDĚLOVAČE ZÁHONŮ - DŘEVĚNÉ LATĚ</t>
  </si>
  <si>
    <t xml:space="preserve">    008 - DALŠÍ NESPECIFIKOVANÉ NÁKLADY</t>
  </si>
  <si>
    <t>001</t>
  </si>
  <si>
    <t xml:space="preserve">PŘÍPRAVA PLOCH PRO ZALOŽENÍ ZELENĚ </t>
  </si>
  <si>
    <t>001.1</t>
  </si>
  <si>
    <t>Společné práce</t>
  </si>
  <si>
    <t>184853511</t>
  </si>
  <si>
    <t>Chemické odplevelení před založením kultury přes 20 m2 postřikem na široko v rovině a svahu do 1:5 strojně (2x)</t>
  </si>
  <si>
    <t>1814280062</t>
  </si>
  <si>
    <t xml:space="preserve">Poznámka k položce:_x000d_
2x na vlastní plochy;  V případě silného zaplevelení opakovat</t>
  </si>
  <si>
    <t>Materiál</t>
  </si>
  <si>
    <t>chemický postřik - totální herbicid 5 l/ha</t>
  </si>
  <si>
    <t>l</t>
  </si>
  <si>
    <t>-1508512894</t>
  </si>
  <si>
    <t>183403112</t>
  </si>
  <si>
    <t>Obdělání půdy oráním na hl přes 0,1 do 0,2 m v rovině a svahu do 1:5 (cca 90 % plochy). Nebo jiná technologie odstranění zhutnění - případně nakopání lžicí bagru v případě nepropustných jílovitých horizontů)</t>
  </si>
  <si>
    <t>-1862912995</t>
  </si>
  <si>
    <t>183403111</t>
  </si>
  <si>
    <t>Obdělání půdy nakopáním na hloubku do 0,1 m v rovině a svahu do 1:5 (cca 10% ploch)</t>
  </si>
  <si>
    <t>-1694619114</t>
  </si>
  <si>
    <t>Poznámka k položce:_x000d_
okrajové plochy a v blízkosti ing.sítí</t>
  </si>
  <si>
    <t>001.2</t>
  </si>
  <si>
    <t>Typ 1</t>
  </si>
  <si>
    <t>Rozprostření ornice tl vrstvy do 200 mm pl do 100 m2 v rovině nebo ve svahu do 1:5 strojně</t>
  </si>
  <si>
    <t>-1684847727</t>
  </si>
  <si>
    <t>Poznámka k položce:_x000d_
tl. 10-15 cm</t>
  </si>
  <si>
    <t>181351103</t>
  </si>
  <si>
    <t>Rozprostření ornice tl vrstvy do 200 mm pl přes 100 do 500 m2 v rovině nebo ve svahu do 1:5 strojně</t>
  </si>
  <si>
    <t>-1824666359</t>
  </si>
  <si>
    <t>Materiál.1.</t>
  </si>
  <si>
    <t>Předem promísená bezplevelná směs: kvalitní ornice 80 % (objemu) + kompost (10 % objemu) + křemičitý písek (10% objemu)</t>
  </si>
  <si>
    <t>398899606</t>
  </si>
  <si>
    <t>183403153</t>
  </si>
  <si>
    <t>Obdělání půdy hrabáním v rovině a svahu do 1:5</t>
  </si>
  <si>
    <t>1573032768</t>
  </si>
  <si>
    <t>183403161</t>
  </si>
  <si>
    <t>Obdělání půdy válením v rovině a svahu do 1:5</t>
  </si>
  <si>
    <t>1387992815</t>
  </si>
  <si>
    <t>001.3</t>
  </si>
  <si>
    <t>Typ 2</t>
  </si>
  <si>
    <t>181351005</t>
  </si>
  <si>
    <t>Rozprostření ornice tl vrstvy přes 250 do 300 mm pl do 100 m2 v rovině nebo ve svahu do 1:5 strojně</t>
  </si>
  <si>
    <t>-1620397106</t>
  </si>
  <si>
    <t>Poznámka k položce:_x000d_
tl. 30 cm</t>
  </si>
  <si>
    <t>Materiál.1.1</t>
  </si>
  <si>
    <t>988063524</t>
  </si>
  <si>
    <t>-1846889832</t>
  </si>
  <si>
    <t>1487312563</t>
  </si>
  <si>
    <t>002</t>
  </si>
  <si>
    <t xml:space="preserve">TECHNOLOGIE STROMY     -      KLASICKÁ VÝSADBA</t>
  </si>
  <si>
    <t>119005151</t>
  </si>
  <si>
    <t>Vytyčení výsadeb s rozmístěním solitérních rostlin do 10 kusů</t>
  </si>
  <si>
    <t>-663653359</t>
  </si>
  <si>
    <t>183151115</t>
  </si>
  <si>
    <t>Hloubení jam pro výsadbu dřevin strojně v rovině nebo ve svahu do 1:5 obj jamky přes 0,7 do 1,1 m3</t>
  </si>
  <si>
    <t>-940339165</t>
  </si>
  <si>
    <t>R</t>
  </si>
  <si>
    <t>Rozprostření a promísení pěstebního substrátu do výsadbové jamky (50% výměna půdy) a mírný sešlap</t>
  </si>
  <si>
    <t>461242345</t>
  </si>
  <si>
    <t>Materiál.2</t>
  </si>
  <si>
    <t xml:space="preserve">Substrát  (cca 0,25 m3/strom). Předem promísená směs: 70 % kompostovaná zemina + 30 % štěrk ostrohranný fr. 16/32 mm</t>
  </si>
  <si>
    <t>-1057755977</t>
  </si>
  <si>
    <t>Materiál.3</t>
  </si>
  <si>
    <t>Speciální hydroabsorbent pro rostliny (fr.0,2/0,8mm) 300 g/strom</t>
  </si>
  <si>
    <t>1046324767</t>
  </si>
  <si>
    <t>Poznámka k položce:_x000d_
nutno promísit se substrátem</t>
  </si>
  <si>
    <t>184102115</t>
  </si>
  <si>
    <t>Výsadba dřeviny s balem D přes 0,5 do 0,6 m do jamky se zalitím v rovině a svahu do 1:5</t>
  </si>
  <si>
    <t>1658712494</t>
  </si>
  <si>
    <t>184816111</t>
  </si>
  <si>
    <t>Hnojení výpěstků průmysl. hnojivy do 0,25 kg/ks</t>
  </si>
  <si>
    <t>-1710241383</t>
  </si>
  <si>
    <t>Materiál.4</t>
  </si>
  <si>
    <t>Tabletové kombinované minerální hnojivo</t>
  </si>
  <si>
    <t>tabl.</t>
  </si>
  <si>
    <t>817595679</t>
  </si>
  <si>
    <t>Poznámka k položce:_x000d_
cca 5-8 x 10g/1 strom</t>
  </si>
  <si>
    <t>184215133</t>
  </si>
  <si>
    <t>Ukotvení kmene dřevin v rovině nebo na svahu do 1:5 třemi kůly D do 0,1 m dl přes 2 do 3 m</t>
  </si>
  <si>
    <t>-893788845</t>
  </si>
  <si>
    <t>Poznámka k položce:_x000d_
včetně příček v horní i spodní části kotvení</t>
  </si>
  <si>
    <t>Materiál.5</t>
  </si>
  <si>
    <t>Kůl loupaný s fazetou a špicí, délka 2,5-3 m, pr. 8-9 cm</t>
  </si>
  <si>
    <t>1414388352</t>
  </si>
  <si>
    <t>Poznámka k položce:_x000d_
3 ks/strom</t>
  </si>
  <si>
    <t>Materiál.6</t>
  </si>
  <si>
    <t>každý strom: 9 x příčky (3 ve vrchní části + 6 x ve spodní části kotvení), půlená kulatina, pr. 8-9 cm, délka cca 60-80 cm), úvazek, spojovací materiály</t>
  </si>
  <si>
    <t>1359933559</t>
  </si>
  <si>
    <t>Poznámka k položce:_x000d_
m.j. soubor = potřebné množství pro 1 ks stromu</t>
  </si>
  <si>
    <t>184813161</t>
  </si>
  <si>
    <t>Zřízení ochranného nátěru kmene stromu do výšky 1 m obvodu do 180 mm (dvě vrstvy speciálního ochranného nátěru pro stromy). Pozn. Variantou je instalace rákosové rohože. Uzpůsobit tak, aby všechny stromy v řešeném území měli kmen chráněný stejným způsobem - nátěr, nebo rohož. (kalkulováno mj. jako 2x strom = cca 2 m výška nátěru)</t>
  </si>
  <si>
    <t>2128641206</t>
  </si>
  <si>
    <t>Poznámka k položce:_x000d_
1,8-2 m výška nátěru (základová, následně krycí vrstva)</t>
  </si>
  <si>
    <t>Materiál.7</t>
  </si>
  <si>
    <t>Speciální ochranný nátěr proti poškození kůry mrazem/ sluncem - základový</t>
  </si>
  <si>
    <t>-727592792</t>
  </si>
  <si>
    <t>Poznámka k položce:_x000d_
300 g /kmen</t>
  </si>
  <si>
    <t>Materiál.8</t>
  </si>
  <si>
    <t>Speciální ochranný nátěr proti poškození kůry mrazem/ sluncem - vrchní</t>
  </si>
  <si>
    <t>-2066623528</t>
  </si>
  <si>
    <t>184215413</t>
  </si>
  <si>
    <t>Zhotovení závlahové mísy dřevin D přes 1,0 m v rovině nebo na svahu do 1:5</t>
  </si>
  <si>
    <t>957836617</t>
  </si>
  <si>
    <t>184911421</t>
  </si>
  <si>
    <t>Mulčování rostlin kůrou tl. do 0,1 m v rovině a svahu do 1:5</t>
  </si>
  <si>
    <t>970242874</t>
  </si>
  <si>
    <t>Poznámka k položce:_x000d_
půdorysně cca 1,4 * 1,4 m (tj 2m2/ks)</t>
  </si>
  <si>
    <t>Materiál.9</t>
  </si>
  <si>
    <t>Mulčovací kůra, drcená, tříděná</t>
  </si>
  <si>
    <t>1986156761</t>
  </si>
  <si>
    <t>R.1</t>
  </si>
  <si>
    <t>Řez stromu výchovný</t>
  </si>
  <si>
    <t>1294150010</t>
  </si>
  <si>
    <t>185851121</t>
  </si>
  <si>
    <t>Dovoz vody pro zálivku rostlin (uzpůsobit dle skutečné vzdálenosti)</t>
  </si>
  <si>
    <t>1114023828</t>
  </si>
  <si>
    <t>Poznámka k položce:_x000d_
100-120l/ks</t>
  </si>
  <si>
    <t>Materiál.10</t>
  </si>
  <si>
    <t>Voda na zalití</t>
  </si>
  <si>
    <t>295517922</t>
  </si>
  <si>
    <t>003</t>
  </si>
  <si>
    <t>PLOŠNÉ VÝSADBY - ZÁHONY VYŠŠÍCH A PŮDOPOKRYV. KEŘŮ, ZÁHONY SMÍŠ. (OKR. TRAVINY, TRVALKY A CIBULOVINY</t>
  </si>
  <si>
    <t>119005111</t>
  </si>
  <si>
    <t>Vytyčení výsadeb zapojených nebo v záhonu plochy přes 8 do 10 m2 s rozmístěním rostlin ve sponu</t>
  </si>
  <si>
    <t>1347365807</t>
  </si>
  <si>
    <t>119005121</t>
  </si>
  <si>
    <t>Vytyčení výsadeb zapojených nebo v záhonu plochy přes 10 do 100 m2 s rozmístěním rostlin ve sponu</t>
  </si>
  <si>
    <t>1072054132</t>
  </si>
  <si>
    <t>183111111</t>
  </si>
  <si>
    <t>Hloubení jamek bez výměny půdy zeminy skupiny 1 až 4 obj do 0,002 m3 v rovině a svahu do 1:5</t>
  </si>
  <si>
    <t>1553099</t>
  </si>
  <si>
    <t>183111112</t>
  </si>
  <si>
    <t>Hloubení jamek bez výměny půdy zeminy skupiny 1 až 4 obj přes 0,002 do 0,005 m3 v rovině a svahu do 1:5</t>
  </si>
  <si>
    <t>1233350517</t>
  </si>
  <si>
    <t>183111213</t>
  </si>
  <si>
    <t>Jamky pro výsadbu s výměnou 50 % půdy zeminy skupiny 1 až 4 obj přes 0,005 do 0,01 m3 v rovině a svahu do 1:5</t>
  </si>
  <si>
    <t>-598392207</t>
  </si>
  <si>
    <t>Materiál.11</t>
  </si>
  <si>
    <t>Rašelina (substrát pro kyselomilné rostliny)</t>
  </si>
  <si>
    <t>332205898</t>
  </si>
  <si>
    <t>Poznámka k položce:_x000d_
5 l/ks</t>
  </si>
  <si>
    <t>184102111</t>
  </si>
  <si>
    <t>Výsadba dřeviny s balem D přes 0,1 do 0,2 m do jamky se zalitím v rovině a svahu do 1:5</t>
  </si>
  <si>
    <t>-1575879991</t>
  </si>
  <si>
    <t>183211322</t>
  </si>
  <si>
    <t>Výsadba květin krytokořenných průměru kontejneru přes 80 do 120 mm</t>
  </si>
  <si>
    <t>-1254512715</t>
  </si>
  <si>
    <t>185802113</t>
  </si>
  <si>
    <t>Hnojení půdy umělým hnojivem na široko v rovině a svahu do 1:5</t>
  </si>
  <si>
    <t>-1612616374</t>
  </si>
  <si>
    <t>Poznámka k položce:_x000d_
cca 0,02 kg/m2</t>
  </si>
  <si>
    <t>Materiál.12</t>
  </si>
  <si>
    <t>Hydroabsorbent typu hydrogel (fr.0,2/0,8mm) 300 g/strom</t>
  </si>
  <si>
    <t>-1483228992</t>
  </si>
  <si>
    <t>662057712</t>
  </si>
  <si>
    <t>Poznámka k položce:_x000d_
tl. 7 cm</t>
  </si>
  <si>
    <t>-2120951866</t>
  </si>
  <si>
    <t>671142486</t>
  </si>
  <si>
    <t>Poznámka k položce:_x000d_
20-40l/m2</t>
  </si>
  <si>
    <t>1314356831</t>
  </si>
  <si>
    <t>004</t>
  </si>
  <si>
    <t>SOUPIS A SPECIFIKACE ROSTLINNÉHO MATERIÁLU</t>
  </si>
  <si>
    <t>ACE</t>
  </si>
  <si>
    <t>Acer campestre 'Elegant'</t>
  </si>
  <si>
    <t>2139270511</t>
  </si>
  <si>
    <t>Poznámka k položce:_x000d_
Vk 3xp, ok 14-16, zb</t>
  </si>
  <si>
    <t>PRU</t>
  </si>
  <si>
    <t>Prunus avium 'Plena'</t>
  </si>
  <si>
    <t>1208963542</t>
  </si>
  <si>
    <t>ULM</t>
  </si>
  <si>
    <t>Ulmus 'Homestead'</t>
  </si>
  <si>
    <t>1441721435</t>
  </si>
  <si>
    <t>Ane</t>
  </si>
  <si>
    <t>Anemone × hybrida 'Honorine Jobert'</t>
  </si>
  <si>
    <t>-1214669148</t>
  </si>
  <si>
    <t>Poznámka k položce:_x000d_
H9cm</t>
  </si>
  <si>
    <t>Anh</t>
  </si>
  <si>
    <t>Anemone × hybrida 'Lorelei'</t>
  </si>
  <si>
    <t>1138066806</t>
  </si>
  <si>
    <t>Asp</t>
  </si>
  <si>
    <t>Astrantia major 'Pink Pride'</t>
  </si>
  <si>
    <t>-1945002358</t>
  </si>
  <si>
    <t>Ast</t>
  </si>
  <si>
    <t>Astrantia major var. involucrata 'Shaggy'</t>
  </si>
  <si>
    <t>-1717903800</t>
  </si>
  <si>
    <t>Bru</t>
  </si>
  <si>
    <t>Brunnera macrophylla 'Sea Heart'</t>
  </si>
  <si>
    <t>-496257183</t>
  </si>
  <si>
    <t>Dry</t>
  </si>
  <si>
    <t>Dryopteris filix–mas</t>
  </si>
  <si>
    <t>51155901</t>
  </si>
  <si>
    <t>Ger</t>
  </si>
  <si>
    <t>Geranium macrorrhizum 'Bevan'</t>
  </si>
  <si>
    <t>638161334</t>
  </si>
  <si>
    <t>Heu</t>
  </si>
  <si>
    <t>Heuchera 'Frosted Violet Dream'</t>
  </si>
  <si>
    <t>-2098837893</t>
  </si>
  <si>
    <t>Hos</t>
  </si>
  <si>
    <t>Hosta plantaginea 'Royal Standard'</t>
  </si>
  <si>
    <t>-627414217</t>
  </si>
  <si>
    <t>Poznámka k položce:_x000d_
H12cm</t>
  </si>
  <si>
    <t>Hyp</t>
  </si>
  <si>
    <t>Hypericum calycinum</t>
  </si>
  <si>
    <t>-1637925873</t>
  </si>
  <si>
    <t>Poznámka k položce:_x000d_
v 20-30, ko1l</t>
  </si>
  <si>
    <t>Cha</t>
  </si>
  <si>
    <t>Chaenomeles × superba 'Pink Lady'</t>
  </si>
  <si>
    <t>-1732321846</t>
  </si>
  <si>
    <t>Poznámka k položce:_x000d_
v 40-60, ko2l</t>
  </si>
  <si>
    <t>Pac</t>
  </si>
  <si>
    <t>Pachysandra terminalis 'Green Carpet'</t>
  </si>
  <si>
    <t>-1759094859</t>
  </si>
  <si>
    <t>Pot</t>
  </si>
  <si>
    <t>Potentilla fruticosa 'Abbotswood'</t>
  </si>
  <si>
    <t>327580847</t>
  </si>
  <si>
    <t>Spi</t>
  </si>
  <si>
    <t>Spiraea × vanhouttei</t>
  </si>
  <si>
    <t>1947174513</t>
  </si>
  <si>
    <t>005</t>
  </si>
  <si>
    <t>TRÁVNÍK PARKOVÝ - VÝSEV</t>
  </si>
  <si>
    <t>185802113R</t>
  </si>
  <si>
    <t>Hnojení půdy umělým hnojivem na široko v rovině a svahu do 1:5 (= aplikace hydroabsorbentů)</t>
  </si>
  <si>
    <t>1017915929</t>
  </si>
  <si>
    <t>Poznámka k položce:_x000d_
cca 0,03 kg/m2</t>
  </si>
  <si>
    <t>Materiál.13.</t>
  </si>
  <si>
    <t>Hydroabsorbent typu hydrogel (fr.0,2/0,8mm) a obdobný, dávka 20-30 g/m2</t>
  </si>
  <si>
    <t>-1400732770</t>
  </si>
  <si>
    <t>184854211</t>
  </si>
  <si>
    <t>Zapracování příměsí do půdy zafrézováním do hl 150 mm v rovině nebo ve svahu do 1:5 pl přes 10 do 100 m2</t>
  </si>
  <si>
    <t>529153738</t>
  </si>
  <si>
    <t>Poznámka k položce:_x000d_
zapracování hydroabsorbentu</t>
  </si>
  <si>
    <t>181451311</t>
  </si>
  <si>
    <t>Založení trávníku strojně v jedné operaci v rovině nebo na svahu do 1:5</t>
  </si>
  <si>
    <t>-1052820822</t>
  </si>
  <si>
    <t>Založení parkového trávníku výsevem pl do 1000 m2 v rovině a ve svahu do 1:5</t>
  </si>
  <si>
    <t>-1783786858</t>
  </si>
  <si>
    <t>Poznámka k položce:_x000d_
okrajové plochy a okolí ing. sítí</t>
  </si>
  <si>
    <t>Materiál.14</t>
  </si>
  <si>
    <t>osivo směs travní parková. Složení směsi viz technická zpráva</t>
  </si>
  <si>
    <t>632801334</t>
  </si>
  <si>
    <t>183403161.1.1</t>
  </si>
  <si>
    <t>Obdělání půdy válením v rovině a svahu do 1:5 (cca 30 % plochy)</t>
  </si>
  <si>
    <t>-1178700042</t>
  </si>
  <si>
    <t>006</t>
  </si>
  <si>
    <t>KVĚTNATÁ LOUKA - VÝSEV</t>
  </si>
  <si>
    <t>181451311.1</t>
  </si>
  <si>
    <t>Založení trávníku strojně výsevem včetně utažení na ploše v rovině nebo na svahu do 1:5 (cca 60 % plochy)</t>
  </si>
  <si>
    <t>-2029674955</t>
  </si>
  <si>
    <t>181411121</t>
  </si>
  <si>
    <t>Založení lučního trávníku výsevem pl do 1000 m2 v rovině a ve svahu do 1:5 (cca 40 % plochy)</t>
  </si>
  <si>
    <t>1881573463</t>
  </si>
  <si>
    <t>Materiál.15</t>
  </si>
  <si>
    <t>osivo směs luční trávník : Složení směsi viz technická zpráva</t>
  </si>
  <si>
    <t>780533767</t>
  </si>
  <si>
    <t>Poznámka k položce:_x000d_
dle použité směsi; strojní setí 3-4 g /m2</t>
  </si>
  <si>
    <t>183403161.2</t>
  </si>
  <si>
    <t>Obdělání půdy válením v rovině a svahu do 1:5 (40 % plochy)</t>
  </si>
  <si>
    <t>-1084639750</t>
  </si>
  <si>
    <t>007</t>
  </si>
  <si>
    <t>INSTALACE ODDĚLOVAČE ZÁHONŮ - DŘEVĚNÉ LATĚ</t>
  </si>
  <si>
    <t>R.2.</t>
  </si>
  <si>
    <t>Osazení dřevěných latí (obruba/lem) včetně kotvení</t>
  </si>
  <si>
    <t>-331759041</t>
  </si>
  <si>
    <t>Materiál.16</t>
  </si>
  <si>
    <t xml:space="preserve">akátová dřevěná lať, tl. cca 3 cm, výška 10-12 cm,  + dřevěné kotevní kolíky</t>
  </si>
  <si>
    <t>-854318423</t>
  </si>
  <si>
    <t>Poznámka k položce:_x000d_
včetně kotvících a spojovacích prvků</t>
  </si>
  <si>
    <t>008</t>
  </si>
  <si>
    <t>DALŠÍ NESPECIFIKOVANÉ NÁKLADY</t>
  </si>
  <si>
    <t>NN.01</t>
  </si>
  <si>
    <t xml:space="preserve">Doprava, přesuny hmot, manipulace,  skládkovné, vytyčení ing.sítí, a další nespecifikované náklady nezbytné k realizaci (m.j.: 1 soubor - celek)</t>
  </si>
  <si>
    <t>soub.</t>
  </si>
  <si>
    <t>692876221</t>
  </si>
  <si>
    <t>03.02 - navazující 2 letá péče</t>
  </si>
  <si>
    <t xml:space="preserve">    D01 - VÝSADBA STROMŮ     -     9 ks</t>
  </si>
  <si>
    <t xml:space="preserve">    D02 - ZÁHONY VYŠŠÍCH KEŘŮ  -  (35 m2) A PŮDOPOKRYVNÝCH KERŮ  -   (103 m2)</t>
  </si>
  <si>
    <t xml:space="preserve">    D03 - ZÁHONY SMÍŠENÉ (OKRASNÉ TRVALKY A KAPRADINY   -   (29,5 m2)</t>
  </si>
  <si>
    <t xml:space="preserve">    D04 - TRÁVNÍK PARKOVÝ - VÝSEV   -    (237 m2)</t>
  </si>
  <si>
    <t xml:space="preserve">    D05 - TRÁVNÍK LUČNÍ - VÝSEV    -     (246 m2) </t>
  </si>
  <si>
    <t xml:space="preserve">    D06 - SPOLEČNÉ PRÁCE PRO VEŠKERÉ TECHNOLOGIE (CELEK)</t>
  </si>
  <si>
    <t xml:space="preserve">    D07 - POZNÁMKA</t>
  </si>
  <si>
    <t>D01</t>
  </si>
  <si>
    <t xml:space="preserve">VÝSADBA STROMŮ     -     9 ks</t>
  </si>
  <si>
    <t>185804311</t>
  </si>
  <si>
    <t>Zalití rostlin vodou plocha do 20 m2</t>
  </si>
  <si>
    <t xml:space="preserve">Poznámka k položce:_x000d_
cca 0,08m3/strom/zálivka_x000d_
_x000d_
_x000d_
počet opakování 1. rok  -  14_x000d_
počet opakování 2. rok  -  10</t>
  </si>
  <si>
    <t>0,072*24 'Přepočtené koeficientem množství</t>
  </si>
  <si>
    <t>Dovoz vody pro zálivku rostlin</t>
  </si>
  <si>
    <t xml:space="preserve">Poznámka k položce:_x000d_
uzpůsobit reálné vzdálenosti_x000d_
_x000d_
_x000d_
počet opakování 1. rok  -  14_x000d_
počet opakování 2. rok  -  10</t>
  </si>
  <si>
    <t>Materiál_01</t>
  </si>
  <si>
    <t>Voda na zálivku</t>
  </si>
  <si>
    <t xml:space="preserve">Poznámka k položce:_x000d_
počet opakování 1. rok  -  14_x000d_
počet opakování 2. rok  -  10</t>
  </si>
  <si>
    <t>R_01</t>
  </si>
  <si>
    <t>Kontrola funkčnosti kotvení a úvazku, kontrola stavu stromů</t>
  </si>
  <si>
    <t xml:space="preserve">Poznámka k položce:_x000d_
případně povolení úvazků _x000d_
_x000d_
_x000d_
počet opakování 1. rok  -  1_x000d_
počet opakování 2. rok  -  1</t>
  </si>
  <si>
    <t>9*2 'Přepočtené koeficientem množství</t>
  </si>
  <si>
    <t>184911111</t>
  </si>
  <si>
    <t>Znovuuvázání dřeviny jedním úvazkem ke stávajícímu kůlu</t>
  </si>
  <si>
    <t>1,35*2 'Přepočtené koeficientem množství</t>
  </si>
  <si>
    <t>Materiál_02</t>
  </si>
  <si>
    <t>Úvazek ke kotvení/vyvázání stromů (ks = pro jeden strom)</t>
  </si>
  <si>
    <t xml:space="preserve">Poznámka k položce:_x000d_
(předpoklad 15 % stromů)_x000d_
_x000d_
_x000d_
počet opakování 1. rok  -  1_x000d_
počet opakování 2. rok  -  1</t>
  </si>
  <si>
    <t>185804213</t>
  </si>
  <si>
    <t>Vypletí dřevin solitérních</t>
  </si>
  <si>
    <t xml:space="preserve">Poznámka k položce:_x000d_
případně úklid odpadků_x000d_
_x000d_
_x000d_
počet opakování 1. rok  -  2_x000d_
počet opakování 2. rok  -  2</t>
  </si>
  <si>
    <t>23,04*4 'Přepočtené koeficientem množství</t>
  </si>
  <si>
    <t xml:space="preserve">Poznámka k položce:_x000d_
doplnění mulče a případná oprava závlahové mísy (cca 30% plochy)_x000d_
_x000d_
_x000d_
počet opakování 1. rok  -  1_x000d_
počet opakování 2. rok  -  1</t>
  </si>
  <si>
    <t>6,912*2 'Přepočtené koeficientem množství</t>
  </si>
  <si>
    <t>Materiál_03</t>
  </si>
  <si>
    <t xml:space="preserve">Poznámka k položce:_x000d_
rozpočtováno cca 30 % doplnění (na tl. 100 mm) _x000d_
_x000d_
_x000d_
počet opakování 1. rok  -  1_x000d_
počet opakování 2. rok  -  1</t>
  </si>
  <si>
    <t>0,691*2 'Přepočtené koeficientem množství</t>
  </si>
  <si>
    <t xml:space="preserve">Poznámka k položce:_x000d_
v případě potřeby _x000d_
_x000d_
_x000d_
počet opakování 1. rok  -  0_x000d_
počet opakování 2. rok  -  1</t>
  </si>
  <si>
    <t>Materiál_04</t>
  </si>
  <si>
    <t>Minerální hnojivo</t>
  </si>
  <si>
    <t xml:space="preserve">Poznámka k položce:_x000d_
cca 0,05 kg/ks _x000d_
_x000d_
_x000d_
počet opakování 1. rok  -  0_x000d_
počet opakování 2. rok  -  1</t>
  </si>
  <si>
    <t>R_02</t>
  </si>
  <si>
    <t>Řez stromu výchovný/opravný, postupná úprava podchozího a podjezdného profilu</t>
  </si>
  <si>
    <t xml:space="preserve">Poznámka k položce:_x000d_
počet opakování 1. rok  -  0_x000d_
počet opakování 2. rok  -  1</t>
  </si>
  <si>
    <t>D02</t>
  </si>
  <si>
    <t xml:space="preserve">ZÁHONY VYŠŠÍCH KEŘŮ  -  (35 m2) A PŮDOPOKRYVNÝCH KERŮ  -   (103 m2)</t>
  </si>
  <si>
    <t>185804312</t>
  </si>
  <si>
    <t>Zalití rostlin vodou plocha přes 20 m2</t>
  </si>
  <si>
    <t xml:space="preserve">Poznámka k položce:_x000d_
cca 0,01m3/m2/zálivka_x000d_
_x000d_
_x000d_
počet opakování 1. rok  -  10_x000d_
počet opakování 2. rok  -  6</t>
  </si>
  <si>
    <t>1,38*16 'Přepočtené koeficientem množství</t>
  </si>
  <si>
    <t xml:space="preserve">Poznámka k položce:_x000d_
uzpůsobit reálné vzdálenosti _x000d_
_x000d_
_x000d_
počet opakování 1. rok  -  10_x000d_
počet opakování 2. rok  -  6</t>
  </si>
  <si>
    <t>Materiál_05</t>
  </si>
  <si>
    <t xml:space="preserve">Poznámka k položce:_x000d_
počet opakování 1. rok  -  10_x000d_
počet opakování 2. rok  -  6</t>
  </si>
  <si>
    <t xml:space="preserve">Poznámka k položce:_x000d_
cca 0,015 kg/m2 _x000d_
_x000d_
_x000d_
počet opakování 1. rok  -  1_x000d_
počet opakování 2. rok  -  1</t>
  </si>
  <si>
    <t>0,002*2 'Přepočtené koeficientem množství</t>
  </si>
  <si>
    <t>Materiál_06</t>
  </si>
  <si>
    <t>2,07*2 'Přepočtené koeficientem množství</t>
  </si>
  <si>
    <t>185804214R</t>
  </si>
  <si>
    <t>Vypletí záhonu ve skupinách s naložením a odvozem odpadu do 20 km v rovině a svahu do 1:5</t>
  </si>
  <si>
    <t xml:space="preserve">Poznámka k položce:_x000d_
předpoklad (50% ploch) _x000d_
_x000d_
_x000d_
počet opakování 1. rok  -  2_x000d_
počet opakování 2. rok  -  2</t>
  </si>
  <si>
    <t>69*4 'Přepočtené koeficientem množství</t>
  </si>
  <si>
    <t xml:space="preserve">Poznámka k položce:_x000d_
jarní doplnění mulče, odhad cca 30 % plochy _x000d_
_x000d_
_x000d_
počet opakování 1. rok  -  1_x000d_
počet opakování 2. rok  -  1</t>
  </si>
  <si>
    <t>41,4*2 'Přepočtené koeficientem množství</t>
  </si>
  <si>
    <t>Materiál_07</t>
  </si>
  <si>
    <t xml:space="preserve">Poznámka k položce:_x000d_
rozpočtováno cca 30 % doplnění (na tl. 70 mm) _x000d_
_x000d_
_x000d_
počet opakování 1. rok  -  1_x000d_
počet opakování 2. rok  -  1</t>
  </si>
  <si>
    <t>2,898*2 'Přepočtené koeficientem množství</t>
  </si>
  <si>
    <t>R_03</t>
  </si>
  <si>
    <t>Řez keřů výchovný/opravný</t>
  </si>
  <si>
    <t xml:space="preserve">Poznámka k položce:_x000d_
cca 20% plochy dle stavu výsadeb _x000d_
_x000d_
_x000d_
počet opakování 1. rok  -  1_x000d_
počet opakování 2. rok  -  1</t>
  </si>
  <si>
    <t>27,6*2 'Přepočtené koeficientem množství</t>
  </si>
  <si>
    <t>R_04</t>
  </si>
  <si>
    <t>Ochrana proti chorobám a škůdcům (postřik apod.) - nutno uzpůsobit dle stavu výsadeb a skutečné potřeby (práce + materiál)</t>
  </si>
  <si>
    <t xml:space="preserve">Poznámka k položce:_x000d_
v ceně zahrnuta pravidelná kontrola _x000d_
_x000d_
_x000d_
počet opakování 1. rok  -  1_x000d_
počet opakování 2. rok  -  1</t>
  </si>
  <si>
    <t>138*2 'Přepočtené koeficientem množství</t>
  </si>
  <si>
    <t>R_05</t>
  </si>
  <si>
    <t>Kompletní dodávka výsadby nového keře (veškeré práce, pomocný a rostlinný materiál) - specifikace dle konkrétního výpadku</t>
  </si>
  <si>
    <t xml:space="preserve">Poznámka k položce:_x000d_
případná dosadba úhynu, (odhad 3 %), vandalismus, poškození apod._x000d_
_x000d_
_x000d_
počet opakování 1. rok  -  1_x000d_
počet opakování 2. rok  -  0,5</t>
  </si>
  <si>
    <t>13,74*1,5 'Přepočtené koeficientem množství</t>
  </si>
  <si>
    <t>185811151</t>
  </si>
  <si>
    <t>Shrabání listí ručně nebo strojně souvislé plochy do 1000 m2 s pokryvnými rostlinami v rovině nebo na svahu do 1:5 ve vrstvě do 50 mm</t>
  </si>
  <si>
    <t>D03</t>
  </si>
  <si>
    <t xml:space="preserve">ZÁHONY SMÍŠENÉ (OKRASNÉ TRVALKY A KAPRADINY   -   (29,5 m2)</t>
  </si>
  <si>
    <t xml:space="preserve">Poznámka k položce:_x000d_
cca 0,01m3/m2/zálivka_x000d_
_x000d_
_x000d_
počet opakování 1. rok  -  12_x000d_
počet opakování 2. rok  -  8</t>
  </si>
  <si>
    <t>0,295*20 'Přepočtené koeficientem množství</t>
  </si>
  <si>
    <t xml:space="preserve">Poznámka k položce:_x000d_
uzpůsobit reálné vzdálenosti _x000d_
_x000d_
_x000d_
počet opakování 1. rok  -  12_x000d_
počet opakování 2. rok  -  8</t>
  </si>
  <si>
    <t>Materiál_08</t>
  </si>
  <si>
    <t xml:space="preserve">Poznámka k položce:_x000d_
počet opakování 1. rok  -  12_x000d_
počet opakování 2. rok  -  8</t>
  </si>
  <si>
    <t>185804252</t>
  </si>
  <si>
    <t>Odstranění odkvetlých a odumřelých částí trvalek s odklizením odpadu do 20 km (neprovádět u stálezelených)</t>
  </si>
  <si>
    <t xml:space="preserve">Poznámka k položce:_x000d_
1x jarní řez trvalek a kapradin _x000d_
_x000d_
_x000d_
počet opakování 1. rok  -  1_x000d_
počet opakování 2. rok  -  1</t>
  </si>
  <si>
    <t>29,5*2 'Přepočtené koeficientem množství</t>
  </si>
  <si>
    <t>8,85*2 'Přepočtené koeficientem množství</t>
  </si>
  <si>
    <t>Materiál_09</t>
  </si>
  <si>
    <t>0,62*2 'Přepočtené koeficientem množství</t>
  </si>
  <si>
    <t>185802113.1</t>
  </si>
  <si>
    <t>Hnojení půdy umělým hnojivem na široko v rovině a svahu do 1:5 (20g).</t>
  </si>
  <si>
    <t xml:space="preserve">Poznámka k položce:_x000d_
jarní přihnojení, HNOJIT POUZE V PŘÍPADĚ ŠPATNÉHO STAVU, JINAK NE_x000d_
_x000d_
_x000d_
počet opakování 1. rok  -  1_x000d_
počet opakování 2. rok  -  1</t>
  </si>
  <si>
    <t>0,3*2 'Přepočtené koeficientem množství</t>
  </si>
  <si>
    <t>Materiál_10</t>
  </si>
  <si>
    <t xml:space="preserve">Poznámka k položce:_x000d_
cca 0,01 kg/m2 _x000d_
_x000d_
_x000d_
počet opakování 1. rok  -  1_x000d_
počet opakování 2. rok  -  1</t>
  </si>
  <si>
    <t>0,295*2 'Přepočtené koeficientem množství</t>
  </si>
  <si>
    <t>185804211</t>
  </si>
  <si>
    <t>Vypletí záhonu květin s naložením a odvozem odpadu do 20 km v rovině a svahu do 1:5</t>
  </si>
  <si>
    <t xml:space="preserve">Poznámka k položce:_x000d_
předpoklad (50% ploch) _x000d_
_x000d_
_x000d_
počet opakování 1. rok  -  3_x000d_
počet opakování 2. rok  -  3</t>
  </si>
  <si>
    <t>14,75*6 'Přepočtené koeficientem množství</t>
  </si>
  <si>
    <t>R_06</t>
  </si>
  <si>
    <t xml:space="preserve">Ochrana proti chorobám a škůdcům (savý hmyz, slimáci, apod.)  (vč. materiálu) Uzpůsobit dle skutečného stavu a potřeby.</t>
  </si>
  <si>
    <t>R_07</t>
  </si>
  <si>
    <t>Kompletní dodávka výsadby nového rostliny (veškeré práce, pomocný a rostlinný materiál) - specifikace taxonu dle konkrétního výpadku</t>
  </si>
  <si>
    <t xml:space="preserve">Poznámka k položce:_x000d_
případná dosadba úhynu, (odhad 5 %), vandalismus, poškození apod. _x000d_
_x000d_
_x000d_
počet opakování 1. rok  -  1_x000d_
počet opakování 2. rok  -  0,5</t>
  </si>
  <si>
    <t>12,45*1,5 'Přepočtené koeficientem množství</t>
  </si>
  <si>
    <t>D04</t>
  </si>
  <si>
    <t xml:space="preserve">TRÁVNÍK PARKOVÝ - VÝSEV   -    (237 m2)</t>
  </si>
  <si>
    <t>185804312.1</t>
  </si>
  <si>
    <t>Zalití rostlin vodou plocha přes 20 m2 (při vzcházení cca 5 l/m2, postupně navyšovat)</t>
  </si>
  <si>
    <t xml:space="preserve">Poznámka k položce:_x000d_
cca 0,005-0,01m3/m2/zálivka _x000d_
_x000d_
_x000d_
počet opakování 1. rok  -  10_x000d_
počet opakování 2. rok  -  0</t>
  </si>
  <si>
    <t>1,185*10 'Přepočtené koeficientem množství</t>
  </si>
  <si>
    <t xml:space="preserve">Poznámka k položce:_x000d_
uzpůsobit reálné vzdálenosti _x000d_
_x000d_
_x000d_
počet opakování 1. rok  -  10_x000d_
počet opakování 2. rok  -  0</t>
  </si>
  <si>
    <t>Materiál_11</t>
  </si>
  <si>
    <t xml:space="preserve">Poznámka k položce:_x000d_
počet opakování 1. rok  -  10_x000d_
počet opakování 2. rok  -  0</t>
  </si>
  <si>
    <t>185804215</t>
  </si>
  <si>
    <t>Vypletí záhonu trávníku po výsevu s naložením a odvozem odpadu do 20 km v rovině a svahu do 1:5</t>
  </si>
  <si>
    <t xml:space="preserve">Poznámka k položce:_x000d_
(předpoklad 10 % plochy) _x000d_
_x000d_
_x000d_
počet opakování 1. rok  -  2_x000d_
počet opakování 2. rok  -  1</t>
  </si>
  <si>
    <t>23,7*3 'Přepočtené koeficientem množství</t>
  </si>
  <si>
    <t>111151221</t>
  </si>
  <si>
    <t>Pokosení trávníku parkového pl do 10000 m2 s odvozem do 20 km v rovině a svahu do 1:5</t>
  </si>
  <si>
    <t xml:space="preserve">Poznámka k položce:_x000d_
počet opakování 1. rok  -  6_x000d_
počet opakování 2. rok  -  6</t>
  </si>
  <si>
    <t>237*12 'Přepočtené koeficientem množství</t>
  </si>
  <si>
    <t>R_08</t>
  </si>
  <si>
    <t>Pokosení trávníku parkového pl do 10000 m2 s odvozem do 20 km v rovině a svahu do 1:5 se sběrem listí</t>
  </si>
  <si>
    <t xml:space="preserve">Poznámka k položce:_x000d_
poslední podzimní kosení včetně sběru listí _x000d_
_x000d_
_x000d_
počet opakování 1. rok  -  1_x000d_
počet opakování 2. rok  -  1</t>
  </si>
  <si>
    <t>237*2 'Přepočtené koeficientem množství</t>
  </si>
  <si>
    <t>185802113.2</t>
  </si>
  <si>
    <t>Hnojení půdy umělým hnojivem na široko v rovině a svahu do 1:5 (5g)</t>
  </si>
  <si>
    <t xml:space="preserve">Poznámka k položce:_x000d_
po první seči stejnoměrné přihnojení dávkou dusíku 5g/ m2_x000d_
_x000d_
_x000d_
počet opakování 1. rok  -  2_x000d_
počet opakování 2. rok  -  2</t>
  </si>
  <si>
    <t>1*4 'Přepočtené koeficientem množství</t>
  </si>
  <si>
    <t>Materiál_12</t>
  </si>
  <si>
    <t>Dusíkaté hnojivo</t>
  </si>
  <si>
    <t xml:space="preserve">Poznámka k položce:_x000d_
počet opakování 1. rok  -  2_x000d_
počet opakování 2. rok  -  2</t>
  </si>
  <si>
    <t>1,185*4 'Přepočtené koeficientem množství</t>
  </si>
  <si>
    <t>R_09</t>
  </si>
  <si>
    <t>Aplikace selektivního herbicidu v případě zaplevelení trávníku</t>
  </si>
  <si>
    <t xml:space="preserve">Poznámka k položce:_x000d_
v případě potřeby opakovat, nezasáhnout záhony a louku _x000d_
_x000d_
_x000d_
počet opakování 1. rok  -  1_x000d_
počet opakování 2. rok  -  1</t>
  </si>
  <si>
    <t>Materiál_13</t>
  </si>
  <si>
    <t>Selektivní postřik proti plevelům</t>
  </si>
  <si>
    <t xml:space="preserve">Poznámka k položce:_x000d_
dle doporučeného dávkování, cca 0,5 ml/m2 nezasáhnout záhony a louku _x000d_
_x000d_
_x000d_
počet opakování 1. rok  -  1_x000d_
počet opakování 2. rok  -  1</t>
  </si>
  <si>
    <t>0,119*2 'Přepočtené koeficientem množství</t>
  </si>
  <si>
    <t>R_10</t>
  </si>
  <si>
    <t>Přísev trávníku do prázdných míst</t>
  </si>
  <si>
    <t xml:space="preserve">Poznámka k položce:_x000d_
případně lokální oprava, dosev odhad 5 % plochy _x000d_
_x000d_
_x000d_
počet opakování 1. rok  -  1_x000d_
počet opakování 2. rok  -  0</t>
  </si>
  <si>
    <t>Materiál_14</t>
  </si>
  <si>
    <t>osivo směs travní</t>
  </si>
  <si>
    <t xml:space="preserve">Poznámka k položce:_x000d_
30 g/m2,závazné složení dle druhů viz TZ _x000d_
_x000d_
_x000d_
počet opakování 1. rok  -  1_x000d_
počet opakování 2. rok  -  0</t>
  </si>
  <si>
    <t>D05</t>
  </si>
  <si>
    <t xml:space="preserve">TRÁVNÍK LUČNÍ - VÝSEV    -     (246 m2) </t>
  </si>
  <si>
    <t xml:space="preserve">Poznámka k položce:_x000d_
cca 0,005-0,01m3/m2/zálivka _x000d_
_x000d_
_x000d_
počet opakování 1. rok  -  6_x000d_
počet opakování 2. rok  -  0</t>
  </si>
  <si>
    <t>1,23*6 'Přepočtené koeficientem množství</t>
  </si>
  <si>
    <t xml:space="preserve">Poznámka k položce:_x000d_
uzpůsobit reálné vzdálenosti _x000d_
_x000d_
_x000d_
počet opakování 1. rok  -  6_x000d_
počet opakování 2. rok  -  0</t>
  </si>
  <si>
    <t>Materiál_15</t>
  </si>
  <si>
    <t xml:space="preserve">Poznámka k položce:_x000d_
počet opakování 1. rok  -  6_x000d_
počet opakování 2. rok  -  0</t>
  </si>
  <si>
    <t>24,6*3 'Přepočtené koeficientem množství</t>
  </si>
  <si>
    <t>111151131</t>
  </si>
  <si>
    <t>Pokosení trávníku lučního plochy do 1000 m2 s odvozem do 20 km v rovině a svahu do 1:5</t>
  </si>
  <si>
    <t xml:space="preserve">Poznámka k položce:_x000d_
výška seče a počet dle vybrané luční směsi (2-3x/rok) _x000d_
_x000d_
_x000d_
počet opakování 1. rok  -  3_x000d_
počet opakování 2. rok  -  2</t>
  </si>
  <si>
    <t>246*5 'Přepočtené koeficientem množství</t>
  </si>
  <si>
    <t>R_11</t>
  </si>
  <si>
    <t>Mechanické odplevelení - selektivní seč (redukce expanzivních plevelů a nežádoucích rostlin)</t>
  </si>
  <si>
    <t xml:space="preserve">Poznámka k položce:_x000d_
(odhad 10 % plochy) _x000d_
_x000d_
_x000d_
počet opakování 1. rok  -  2_x000d_
počet opakování 2. rok  -  2</t>
  </si>
  <si>
    <t>24,6*4 'Přepočtené koeficientem množství</t>
  </si>
  <si>
    <t>R_12</t>
  </si>
  <si>
    <t>Materiál_16</t>
  </si>
  <si>
    <t>osivo směs luční</t>
  </si>
  <si>
    <t xml:space="preserve">Poznámka k položce:_x000d_
2 g/m2, závazné složení dle druhů viz TZ _x000d_
_x000d_
_x000d_
počet opakování 1. rok  -  1_x000d_
počet opakování 2. rok  -  0</t>
  </si>
  <si>
    <t>D06</t>
  </si>
  <si>
    <t>SPOLEČNÉ PRÁCE PRO VEŠKERÉ TECHNOLOGIE (CELEK)</t>
  </si>
  <si>
    <t>R_13</t>
  </si>
  <si>
    <t>Likvidace materiálu vzniklého při údržbě (tráva, listí, části rostlin apod.)(skládka/kompostování…)</t>
  </si>
  <si>
    <t>celek</t>
  </si>
  <si>
    <t xml:space="preserve">Poznámka k položce:_x000d_
m.j. celek = kompletní provádění za 1 rok _x000d_
_x000d_
_x000d_
počet opakování 1. rok  -  1_x000d_
počet opakování 2. rok  -  1</t>
  </si>
  <si>
    <t>1*2 'Přepočtené koeficientem množství</t>
  </si>
  <si>
    <t>D07</t>
  </si>
  <si>
    <t>SO09_ 019.POZN.</t>
  </si>
  <si>
    <t>-1142930959</t>
  </si>
  <si>
    <t>POZNÁMKA K ROZPOČTU "navazující 2 letá péče"</t>
  </si>
  <si>
    <t xml:space="preserve">----- 1) Kalkulace počítá s podzimním termínem realizace: tj. první rok = další kalendářní rok od realizace </t>
  </si>
  <si>
    <t>(nikoliv stejný kalendářní rok jako v roce realizace)</t>
  </si>
  <si>
    <t>----- 2) V ceně nutno zohlednit i veškeré související náklady a činnosti dodavatele prací potřebné k provedení popisované udržovací péče o</t>
  </si>
  <si>
    <t>vegetační prvky. Jednotlivé pracovní operace nutno přizpůsobit aktuálnímu stavu a průběhu počasí, stavu a kondici výsadeb.</t>
  </si>
  <si>
    <t>----- 3) Především u zálivky nesmí dojít k trvalému přelití rostlin, ani k rozvoji symptomů nedostatku vody.</t>
  </si>
  <si>
    <t>V případě extrémních teplot bude počet zálivek navýšen.</t>
  </si>
  <si>
    <t xml:space="preserve">----- 4) U všech rostlin a vegetačních ploch nutno v rámci údržby provádět pravidelnou kontrolu výskytu chorob a škůdců, </t>
  </si>
  <si>
    <t>popřípadě dalších faktorů majících vliv na jejich kvalitativní stav.</t>
  </si>
  <si>
    <t>----- 5) Rozsah prací a jejich četnost bude uzpůsoben termínu založení jednotlivých vegetačních prvků (jaro, podzim).</t>
  </si>
  <si>
    <t>U výsevu veškerých travních/lučních směsí, záhonu keřů a založení trvalkového záhonu jednoznačně doporučujeme podzimní termín realizace.</t>
  </si>
  <si>
    <t>----- 6) v případě možnosti napojení na zálivkovou vodu v místě prací bude rozpočet upraven (dovoz vody a vlastní voda) - nutno</t>
  </si>
  <si>
    <t>koordinovat.</t>
  </si>
  <si>
    <t>SO 04 - Inženýrské objekty</t>
  </si>
  <si>
    <t>IO 03 - dešťová kanalizace areálová</t>
  </si>
  <si>
    <t>131351205</t>
  </si>
  <si>
    <t>Hloubení zapažených jam a zářezů strojně s urovnáním dna do předepsaného profilu a spádu v hornině třídy těžitelnosti II skupiny 4 přes 500 do 1 000 m3</t>
  </si>
  <si>
    <t>1944917609</t>
  </si>
  <si>
    <t>JÁMA PRO RETENČNÍ OBJEKT</t>
  </si>
  <si>
    <t>16*12*(2,2-0,5)</t>
  </si>
  <si>
    <t>JÁMA PRO OSAZENÍ RŠ</t>
  </si>
  <si>
    <t>2*2*(3-0,5)</t>
  </si>
  <si>
    <t>132351104</t>
  </si>
  <si>
    <t>Hloubení nezapažených rýh šířky do 800 mm strojně s urovnáním dna do předepsaného profilu a spádu v hornině třídy těžitelnosti II skupiny 4 přes 100 m3</t>
  </si>
  <si>
    <t>652767501</t>
  </si>
  <si>
    <t>60*1,0*(1,3-0,5)</t>
  </si>
  <si>
    <t>70*1*(1,3-0,5)</t>
  </si>
  <si>
    <t>30*1*(1,5-0,5)</t>
  </si>
  <si>
    <t>25*1*(1,2-0,5)</t>
  </si>
  <si>
    <t>10*1*(2,7-0,5)</t>
  </si>
  <si>
    <t>151102101</t>
  </si>
  <si>
    <t>Zřízení pažení a rozepření stěn rýh při překopech inženýrských sítí plochy do 20 m2 pro jakoukoliv mezerovitost příložné, hloubky do 2 m</t>
  </si>
  <si>
    <t>2131678529</t>
  </si>
  <si>
    <t>120*2*2</t>
  </si>
  <si>
    <t>151102102</t>
  </si>
  <si>
    <t>Zřízení pažení a rozepření stěn rýh při překopech inženýrských sítí plochy do 20 m2 pro jakoukoliv mezerovitost příložné, hloubky přes 2 do 4 m</t>
  </si>
  <si>
    <t>514235959</t>
  </si>
  <si>
    <t>8*3</t>
  </si>
  <si>
    <t>-1509294294</t>
  </si>
  <si>
    <t>24*3</t>
  </si>
  <si>
    <t>PVC 300</t>
  </si>
  <si>
    <t>151102111</t>
  </si>
  <si>
    <t>Odstranění pažení a rozepření stěn rýh při překopech inženýrských sítí plochy do 20 m2 s uložením materiálu na vzdálenost do 3 m od kraje výkopu příložné, hloubky do 2 m</t>
  </si>
  <si>
    <t>453968411</t>
  </si>
  <si>
    <t>151102112</t>
  </si>
  <si>
    <t>Odstranění pažení a rozepření stěn rýh při překopech inženýrských sítí plochy do 20 m2 s uložením materiálu na vzdálenost do 3 m od kraje výkopu příložné, hloubky přes 2 do 4 m</t>
  </si>
  <si>
    <t>582350424</t>
  </si>
  <si>
    <t>24+72</t>
  </si>
  <si>
    <t>712436297</t>
  </si>
  <si>
    <t>336,4+173,5</t>
  </si>
  <si>
    <t>406647091</t>
  </si>
  <si>
    <t>588,1*2*0,3</t>
  </si>
  <si>
    <t>-1287037401</t>
  </si>
  <si>
    <t>588,1*2*0,7</t>
  </si>
  <si>
    <t>1312576952</t>
  </si>
  <si>
    <t>509,9-39,3-206,4-80</t>
  </si>
  <si>
    <t>oDEČET OBJEMU RETENČÍHO OBJEKTU 80 M3</t>
  </si>
  <si>
    <t>-1948331769</t>
  </si>
  <si>
    <t>184,2*1,8 "Přepočtené koeficientem množství</t>
  </si>
  <si>
    <t>-550626884</t>
  </si>
  <si>
    <t>2*2*0,6</t>
  </si>
  <si>
    <t>30*1*0,6</t>
  </si>
  <si>
    <t>70*1*0,6</t>
  </si>
  <si>
    <t>25*1*0,6</t>
  </si>
  <si>
    <t>10*1*0,6</t>
  </si>
  <si>
    <t>15*14*0,5</t>
  </si>
  <si>
    <t>-391076002</t>
  </si>
  <si>
    <t>206,4*1,8 "Přepočtené koeficientem množství</t>
  </si>
  <si>
    <t>-1918954023</t>
  </si>
  <si>
    <t>16*14*0,1</t>
  </si>
  <si>
    <t>2*2*0,1</t>
  </si>
  <si>
    <t>30*1*0,1</t>
  </si>
  <si>
    <t>70*1*0,1</t>
  </si>
  <si>
    <t>25*1*0,1</t>
  </si>
  <si>
    <t>10*1*0,1</t>
  </si>
  <si>
    <t>452386121</t>
  </si>
  <si>
    <t>Podkladní a vyrovnávací konstrukce z betonu vyrovnávací prstence z prostého betonu tř. C 25/30 pod poklopy a mříže, výšky přes 100 do 200 mm</t>
  </si>
  <si>
    <t>243616105</t>
  </si>
  <si>
    <t>pro Š01</t>
  </si>
  <si>
    <t xml:space="preserve">TBW-Q1_63/12  </t>
  </si>
  <si>
    <t>TBW-Q1 - 63/10</t>
  </si>
  <si>
    <t>pro retenční šachty</t>
  </si>
  <si>
    <t>566901133</t>
  </si>
  <si>
    <t>Vyspravení podkladu po překopech inženýrských sítí plochy do 15 m2 s rozprostřením a zhutněním štěrkodrtí tl. 200 mm</t>
  </si>
  <si>
    <t>-1100113055</t>
  </si>
  <si>
    <t>14*16</t>
  </si>
  <si>
    <t>200*1</t>
  </si>
  <si>
    <t>2*2</t>
  </si>
  <si>
    <t>871273120</t>
  </si>
  <si>
    <t>Montáž kanalizačního potrubí z tvrdého PVC-U hladkého plnostěnného tuhost SN 4 DN 125</t>
  </si>
  <si>
    <t>-1190264403</t>
  </si>
  <si>
    <t>28611129</t>
  </si>
  <si>
    <t>trubka kanalizační PVC DN 125x5000mm SN4</t>
  </si>
  <si>
    <t>850313460</t>
  </si>
  <si>
    <t>2*1,03 "Přepočtené koeficientem množství</t>
  </si>
  <si>
    <t>871313123</t>
  </si>
  <si>
    <t>Montáž kanalizačního potrubí z tvrdého PVC-U hladkého plnostěnného tuhost SN 12 DN 160</t>
  </si>
  <si>
    <t>1282971242</t>
  </si>
  <si>
    <t>6+6+6</t>
  </si>
  <si>
    <t>28611106</t>
  </si>
  <si>
    <t>trubka kanalizační PVC-U plnostěnná jednovrstvá s rázovou odolností DN 160x6000mm SN12</t>
  </si>
  <si>
    <t>1100839793</t>
  </si>
  <si>
    <t>18*1,03 "Přepočtené koeficientem množství</t>
  </si>
  <si>
    <t>871353123</t>
  </si>
  <si>
    <t>Montáž kanalizačního potrubí z tvrdého PVC-U hladkého plnostěnného tuhost SN 12 DN 200</t>
  </si>
  <si>
    <t>-1882533480</t>
  </si>
  <si>
    <t>12+5+25+6</t>
  </si>
  <si>
    <t>28611107</t>
  </si>
  <si>
    <t>trubka kanalizační PVC-U plnostěnná jednovrstvá s rázovou odolností DN 200x6000mm SN12</t>
  </si>
  <si>
    <t>35407371</t>
  </si>
  <si>
    <t>48*1,03 "Přepočtené koeficientem množství</t>
  </si>
  <si>
    <t>871363123</t>
  </si>
  <si>
    <t>Montáž kanalizačního potrubí z tvrdého PVC-U hladkého plnostěnného tuhost SN 12 DN 250</t>
  </si>
  <si>
    <t>1570872727</t>
  </si>
  <si>
    <t>50+5+25+66</t>
  </si>
  <si>
    <t>28611108</t>
  </si>
  <si>
    <t>trubka kanalizační PVC-U plnostěnná jednovrstvá s rázovou odolností DN 250x6000mm SN12</t>
  </si>
  <si>
    <t>-1621013788</t>
  </si>
  <si>
    <t>146*1,03 "Přepočtené koeficientem množství</t>
  </si>
  <si>
    <t>871373123</t>
  </si>
  <si>
    <t>Montáž kanalizačního potrubí z tvrdého PVC-U hladkého plnostěnného tuhost SN 12 DN 315</t>
  </si>
  <si>
    <t>-871299326</t>
  </si>
  <si>
    <t>28611109</t>
  </si>
  <si>
    <t>trubka kanalizační PVC-U plnostěnná jednovrstvá s rázovou odolností DN 315x6000mm SN12</t>
  </si>
  <si>
    <t>-670101803</t>
  </si>
  <si>
    <t>10*1,03 "Přepočtené koeficientem množství</t>
  </si>
  <si>
    <t>877260310</t>
  </si>
  <si>
    <t>Montáž tvarovek na kanalizačním plastovém potrubí z PP nebo PVC-U hladkého plnostěnného kolen, víček nebo hrdlových uzávěrů DN 100</t>
  </si>
  <si>
    <t>1056135946</t>
  </si>
  <si>
    <t>28611351</t>
  </si>
  <si>
    <t>koleno kanalizační PVC KG 110x45°</t>
  </si>
  <si>
    <t>-488526568</t>
  </si>
  <si>
    <t>877310310</t>
  </si>
  <si>
    <t>Montáž tvarovek na kanalizačním plastovém potrubí z PP nebo PVC-U hladkého plnostěnného kolen, víček nebo hrdlových uzávěrů DN 150</t>
  </si>
  <si>
    <t>1915146032</t>
  </si>
  <si>
    <t>2+10+4+2</t>
  </si>
  <si>
    <t>28611361</t>
  </si>
  <si>
    <t>koleno kanalizační PVC KG 160x45°</t>
  </si>
  <si>
    <t>-933989548</t>
  </si>
  <si>
    <t>877310330</t>
  </si>
  <si>
    <t>Montáž tvarovek na kanalizačním plastovém potrubí z PP nebo PVC-U hladkého plnostěnného spojek nebo redukcí DN 150</t>
  </si>
  <si>
    <t>-733274688</t>
  </si>
  <si>
    <t>28617244</t>
  </si>
  <si>
    <t>redukce kanalizační PP třívrstvá DN 150/125</t>
  </si>
  <si>
    <t>157224735</t>
  </si>
  <si>
    <t>877350310</t>
  </si>
  <si>
    <t>Montáž tvarovek na kanalizačním plastovém potrubí z PP nebo PVC-U hladkého plnostěnného kolen, víček nebo hrdlových uzávěrů DN 200</t>
  </si>
  <si>
    <t>1045866658</t>
  </si>
  <si>
    <t>28611366</t>
  </si>
  <si>
    <t>koleno kanalizační PVC KG 200x45°</t>
  </si>
  <si>
    <t>-679361359</t>
  </si>
  <si>
    <t>877360310</t>
  </si>
  <si>
    <t>Montáž tvarovek na kanalizačním plastovém potrubí z PP nebo PVC-U hladkého plnostěnného kolen, víček nebo hrdlových uzávěrů DN 250</t>
  </si>
  <si>
    <t>1123443070</t>
  </si>
  <si>
    <t>28611371</t>
  </si>
  <si>
    <t>koleno kanalizační PVC KG 250x45°</t>
  </si>
  <si>
    <t>606851519</t>
  </si>
  <si>
    <t>877360320</t>
  </si>
  <si>
    <t>Montáž tvarovek na kanalizačním plastovém potrubí z PP nebo PVC-U hladkého plnostěnného odboček DN 250</t>
  </si>
  <si>
    <t>-474375367</t>
  </si>
  <si>
    <t>1+1+1+3+1+3</t>
  </si>
  <si>
    <t>28611399</t>
  </si>
  <si>
    <t>odbočka kanalizační plastová s hrdlem KG 250/160/45°</t>
  </si>
  <si>
    <t>1827547183</t>
  </si>
  <si>
    <t>-1069166158</t>
  </si>
  <si>
    <t>1+4</t>
  </si>
  <si>
    <t>28611400</t>
  </si>
  <si>
    <t>odbočka kanalizační plastová s hrdlem KG 250/200/45°</t>
  </si>
  <si>
    <t>153184491</t>
  </si>
  <si>
    <t>966875472</t>
  </si>
  <si>
    <t>28611397</t>
  </si>
  <si>
    <t>odbočka kanalizační plastová s hrdlem KG 250/110/45°</t>
  </si>
  <si>
    <t>1236929860</t>
  </si>
  <si>
    <t>892351111</t>
  </si>
  <si>
    <t>Tlakové zkoušky vodou na potrubí DN 150 nebo 200</t>
  </si>
  <si>
    <t>-222201744</t>
  </si>
  <si>
    <t>146+48+18</t>
  </si>
  <si>
    <t>892381111</t>
  </si>
  <si>
    <t>Tlakové zkoušky vodou na potrubí DN 250, 300 nebo 350</t>
  </si>
  <si>
    <t>2103825921</t>
  </si>
  <si>
    <t>894410102</t>
  </si>
  <si>
    <t>Osazení betonových dílců šachet kanalizačních dno DN 1000, výšky 800 mm</t>
  </si>
  <si>
    <t>1009110252</t>
  </si>
  <si>
    <t>59224338</t>
  </si>
  <si>
    <t>dno betonové šachty DN 1000 kanalizační výšky 80cm</t>
  </si>
  <si>
    <t>-290317987</t>
  </si>
  <si>
    <t>TBZ-Q.1 100/825 KOM tl.15cm, VČETNĚ TESNĚNÍ</t>
  </si>
  <si>
    <t>894410213</t>
  </si>
  <si>
    <t>Osazení betonových dílců šachet kanalizačních skruž rovná DN 1000, výšky 1000 mm</t>
  </si>
  <si>
    <t>-1891258659</t>
  </si>
  <si>
    <t>59224162</t>
  </si>
  <si>
    <t>skruž betonová kanalizační se stupadly 100x100x12cm</t>
  </si>
  <si>
    <t>-1764081534</t>
  </si>
  <si>
    <t>894410232</t>
  </si>
  <si>
    <t>Osazení betonových dílců šachet kanalizačních skruž přechodová (konus) DN 1000</t>
  </si>
  <si>
    <t>-2093764266</t>
  </si>
  <si>
    <t>59224312</t>
  </si>
  <si>
    <t>konus betonové šachty DN 1000 kanalizační 100x62,5x58cm tl stěny 12 stupadla poplastovaná</t>
  </si>
  <si>
    <t>-1909869717</t>
  </si>
  <si>
    <t>894410304</t>
  </si>
  <si>
    <t>Osazení betonových dílců šachet kanalizačních deska zákrytová DN 1500</t>
  </si>
  <si>
    <t>-1632638074</t>
  </si>
  <si>
    <t>59224434</t>
  </si>
  <si>
    <t>deska betonová zákrytová šachty DN 1500 kanalizační 180/62,5x16,5cm</t>
  </si>
  <si>
    <t>-5395007</t>
  </si>
  <si>
    <t>894411121</t>
  </si>
  <si>
    <t>Zřízení šachet kanalizačních z betonových dílců výšky vstupu do 1,50 m s obložením dna betonem tř. C 25/30, na potrubí DN přes 200 do 300</t>
  </si>
  <si>
    <t>-278774264</t>
  </si>
  <si>
    <t>894812322</t>
  </si>
  <si>
    <t>Revizní a čistící šachta z polypropylenu PP pro hladké trouby DN 600 šachtové dno (DN šachty / DN trubního vedení) DN 600/250 průtočné 30°,60°,90°</t>
  </si>
  <si>
    <t>-825998040</t>
  </si>
  <si>
    <t>894812323</t>
  </si>
  <si>
    <t>Revizní a čistící šachta z polypropylenu PP pro hladké trouby DN 600 šachtové dno (DN šachty / DN trubního vedení) DN 600/250 s přítokem tvaru T</t>
  </si>
  <si>
    <t>1616106027</t>
  </si>
  <si>
    <t>894812324</t>
  </si>
  <si>
    <t>Revizní a čistící šachta z polypropylenu PP pro hladké trouby DN 600 šachtové dno (DN šachty / DN trubního vedení) DN 600/250 sběrné tvaru X</t>
  </si>
  <si>
    <t>-478879658</t>
  </si>
  <si>
    <t>894812331</t>
  </si>
  <si>
    <t>Revizní a čistící šachta z polypropylenu PP pro hladké trouby DN 600 roura šachtová korugovaná, světlé hloubky 1 000 mm</t>
  </si>
  <si>
    <t>-395691590</t>
  </si>
  <si>
    <t>894812332</t>
  </si>
  <si>
    <t>Revizní a čistící šachta z polypropylenu PP pro hladké trouby DN 600 roura šachtová korugovaná, světlé hloubky 2 000 mm</t>
  </si>
  <si>
    <t>901621239</t>
  </si>
  <si>
    <t>894812339</t>
  </si>
  <si>
    <t>Revizní a čistící šachta z polypropylenu PP pro hladké trouby DN 600 Příplatek k cenám 2331 - 2334 za uříznutí šachtové roury</t>
  </si>
  <si>
    <t>951763999</t>
  </si>
  <si>
    <t>894812376</t>
  </si>
  <si>
    <t>Revizní a čistící šachta z polypropylenu PP pro hladké trouby DN 600 poklop (mříž) litinový pro třídu zatížení D400 s betonovým prstencem</t>
  </si>
  <si>
    <t>-67891801</t>
  </si>
  <si>
    <t>897172124</t>
  </si>
  <si>
    <t>Akumulační boxy z polypropylenu PP pro retenci dešťových vod pod plochy zatížené nákladními automobily o celkovém akumulačním objemu přes 60 do 250 m3</t>
  </si>
  <si>
    <t>-54784107</t>
  </si>
  <si>
    <t>specifikace komplet dodávky D+M:</t>
  </si>
  <si>
    <t xml:space="preserve">voštinový blok 60 ks </t>
  </si>
  <si>
    <t xml:space="preserve"> akumulační a drenážní systém skládaný z jednotlivých bloků voštinového typu.</t>
  </si>
  <si>
    <t>Tím je vytvořen podzemní prostor o velké kapacitě vhodný pro akumulaci v kombinaci s nepropustniu fólií slouží jako retenční nádrž s řízeným odtokem Q</t>
  </si>
  <si>
    <t>Rozměry objektu:</t>
  </si>
  <si>
    <t xml:space="preserve">14,4 x 12,0 x 0,52 m, objem 82,2  m3. při 95,1% využití</t>
  </si>
  <si>
    <t>Voštinový blok pro max. násyp zeminy 1,8 m. Hmotnost bloku 53 kg, rozměry 2400 x 1200x520mm, tj. 1,5m3</t>
  </si>
  <si>
    <t>Šachtová kanalizační nádrž (dno)</t>
  </si>
  <si>
    <t>Šachtová kanalizační nádrž-dno (nátokové, odtokové) D = 1300 mm, H = 1500 mm, dvouplášťová vč.</t>
  </si>
  <si>
    <t>armovací výztuže, určená k dobetonování na stavbě, uzpůsobená pro osazení betonovým</t>
  </si>
  <si>
    <t>prefabrikátem (skruží, konusem) a litinovým poklopem.</t>
  </si>
  <si>
    <t>• hmotnost 340 kg, spotřeba betonu cca 0,85 m3/ks,</t>
  </si>
  <si>
    <t>• odtoková šachta je vybavena kapacitním otvorem pro vypouštění dovoleného odtoku,</t>
  </si>
  <si>
    <t>• v ceně šachty není její osazení, betonáž mezipláště a podkladní desky.</t>
  </si>
  <si>
    <t xml:space="preserve">Drenážní potrubí DN150 72 m </t>
  </si>
  <si>
    <t>Drenážní systém zajišťuje spolehlivý provoz celého objektu. Voda nastupuje z potrubí směrem</t>
  </si>
  <si>
    <t>vzhůru do bloků a tím je zamezeno jakékoliv zanášení bloků splaveninami. Potrubí umožňuje rozvod</t>
  </si>
  <si>
    <t>vody do objektu a případnou revizi a čištění systému.</t>
  </si>
  <si>
    <t>• rozvod drenážních trub - DN 150 - 4 řady.</t>
  </si>
  <si>
    <t xml:space="preserve">Hydroizolace    350 m2 </t>
  </si>
  <si>
    <t>• hydroizolační PE folie tl. 1,5 mm svařená do nepropustné vany s vodotěsnými prostupy pro napojení drenážního potrubí</t>
  </si>
  <si>
    <t xml:space="preserve">Geotextilie      900 m2</t>
  </si>
  <si>
    <t xml:space="preserve">• ochranná geotextilie 200 g/m2. </t>
  </si>
  <si>
    <t xml:space="preserve">Doprava z výrobny na místo stavby - Česká Třebová, se složením  a montáží.</t>
  </si>
  <si>
    <t>82,2</t>
  </si>
  <si>
    <t>899104112</t>
  </si>
  <si>
    <t>Osazení poklopů šachtových litinových, ocelových nebo železobetonových včetně rámů pro třídu zatížení D400, E600</t>
  </si>
  <si>
    <t>1015783490</t>
  </si>
  <si>
    <t>28661935</t>
  </si>
  <si>
    <t>poklop šachtový litinový DN 600 pro třídu zatížení D400</t>
  </si>
  <si>
    <t>-1384549325</t>
  </si>
  <si>
    <t>724460516</t>
  </si>
  <si>
    <t>betonáž mezipláště</t>
  </si>
  <si>
    <t>0,85*2</t>
  </si>
  <si>
    <t>1010404103</t>
  </si>
  <si>
    <t>OBET. PLAST ŠACHET dn 600</t>
  </si>
  <si>
    <t>1,5*4</t>
  </si>
  <si>
    <t>899640122</t>
  </si>
  <si>
    <t>Bednění pro obetonování plastových šachet v otevřeném výkopu kruhových odstranění</t>
  </si>
  <si>
    <t>1308793741</t>
  </si>
  <si>
    <t>899641121</t>
  </si>
  <si>
    <t>Bednění pro obetonování plastových šachet v otevřeném výkopu kruhových zřízení</t>
  </si>
  <si>
    <t>814210258</t>
  </si>
  <si>
    <t>4*2,5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</si>
  <si>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</si>
  <si>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</si>
  <si>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-1905869977</t>
  </si>
  <si>
    <t>-224871080</t>
  </si>
  <si>
    <t>721242115</t>
  </si>
  <si>
    <t>Lapače střešních splavenin polypropylenové (PP) s kulovým kloubem na odtoku DN 110</t>
  </si>
  <si>
    <t>-1018466422</t>
  </si>
  <si>
    <t>VoN - Vedlejší a ostatní náklady</t>
  </si>
  <si>
    <t>01 - vedlejší a ostatní náklady</t>
  </si>
  <si>
    <t xml:space="preserve">    VRN3 - Zařízení staveniště</t>
  </si>
  <si>
    <t>010001000</t>
  </si>
  <si>
    <t>CS ÚRS 2025 01</t>
  </si>
  <si>
    <t>-788053788</t>
  </si>
  <si>
    <t>Poznámka k položce:_x000d_
https://podminky.urs.cz/catalog?productId=dPG7rN6DHQNGs5ErQ7IF&amp;versionId=BXQrNTYMAWW9fGVI6zMn&amp;catalogId=uyXlYb4eRHPoqJCf72PN&amp;categoryId=mleL8iiSW3IeShHzlAmA</t>
  </si>
  <si>
    <t>012164000</t>
  </si>
  <si>
    <t>Vytyčení a zaměření inženýrských sítí</t>
  </si>
  <si>
    <t>-1733526383</t>
  </si>
  <si>
    <t>1072811199</t>
  </si>
  <si>
    <t>VRN3</t>
  </si>
  <si>
    <t>Zařízení staveniště</t>
  </si>
  <si>
    <t>030001000</t>
  </si>
  <si>
    <t>650919120</t>
  </si>
  <si>
    <t>Poznámka k položce:_x000d_
Zařízení staveniště:_x000d_
_x000d_
https://podminky.urs.cz/catalog?productId=dPG7rN6DHQNGs5ErQ7IF&amp;versionId=BXQrNTYMAWW9fGVI6zMn&amp;catalogId=uyXlYb4eRHPoqJCf72PN&amp;categoryId=GCzYlmazrox3ahKIzRN4</t>
  </si>
  <si>
    <t>NÁKLADY NA ZAŘÍZENÍ STAVENIŠTĚ</t>
  </si>
  <si>
    <t>- související přípravné práce</t>
  </si>
  <si>
    <t>- vybavení staveniště</t>
  </si>
  <si>
    <t>- připojení na inženýrské sítě včetně nákladů na energie</t>
  </si>
  <si>
    <t>- zabezpečení staveniště</t>
  </si>
  <si>
    <t>- pronájem ploch, objektů</t>
  </si>
  <si>
    <t>- zrušení zařízení staveniště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</si>
</sst>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7" fillId="0" borderId="22" xfId="0" applyFont="1" applyBorder="1" applyAlignment="1" applyProtection="1">
      <alignment horizontal="center" vertical="center"/>
    </xf>
    <xf numFmtId="49" fontId="37" fillId="0" borderId="22" xfId="0" applyNumberFormat="1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center" vertical="center" wrapText="1"/>
    </xf>
    <xf numFmtId="167" fontId="37" fillId="0" borderId="22" xfId="0" applyNumberFormat="1" applyFont="1" applyBorder="1" applyAlignment="1" applyProtection="1">
      <alignment vertical="center"/>
    </xf>
    <xf numFmtId="4" fontId="37" fillId="2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</xf>
    <xf numFmtId="0" fontId="38" fillId="0" borderId="3" xfId="0" applyFont="1" applyBorder="1" applyAlignment="1">
      <alignment vertical="center"/>
    </xf>
    <xf numFmtId="0" fontId="37" fillId="2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39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23" fillId="0" borderId="22" xfId="0" applyFont="1" applyBorder="1" applyAlignment="1" applyProtection="1">
      <alignment horizontal="left" vertical="top" wrapText="1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styles" Target="styles.xml" /><Relationship Id="rId23" Type="http://schemas.openxmlformats.org/officeDocument/2006/relationships/theme" Target="theme/theme1.xml" /><Relationship Id="rId24" Type="http://schemas.openxmlformats.org/officeDocument/2006/relationships/calcChain" Target="calcChain.xml" /><Relationship Id="rId2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21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26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28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28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26</v>
      </c>
      <c r="AL14" s="23"/>
      <c r="AM14" s="23"/>
      <c r="AN14" s="35" t="s">
        <v>28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29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21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26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30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21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26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33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34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35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36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37</v>
      </c>
      <c r="E29" s="48"/>
      <c r="F29" s="33" t="s">
        <v>38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39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40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41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42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43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44</v>
      </c>
      <c r="U35" s="55"/>
      <c r="V35" s="55"/>
      <c r="W35" s="55"/>
      <c r="X35" s="57" t="s">
        <v>45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46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47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48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49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48</v>
      </c>
      <c r="AI60" s="43"/>
      <c r="AJ60" s="43"/>
      <c r="AK60" s="43"/>
      <c r="AL60" s="43"/>
      <c r="AM60" s="65" t="s">
        <v>49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50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51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48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49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48</v>
      </c>
      <c r="AI75" s="43"/>
      <c r="AJ75" s="43"/>
      <c r="AK75" s="43"/>
      <c r="AL75" s="43"/>
      <c r="AM75" s="65" t="s">
        <v>49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52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2023_55-O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TŘEBOVSKO-ORLICKÝ PODNIKATELSKÝ INKUBÁTOR (TO-PINK)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 xml:space="preserve"> 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26. 5. 2025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 xml:space="preserve"> 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29</v>
      </c>
      <c r="AJ89" s="41"/>
      <c r="AK89" s="41"/>
      <c r="AL89" s="41"/>
      <c r="AM89" s="81" t="str">
        <f>IF(E17="","",E17)</f>
        <v xml:space="preserve"> </v>
      </c>
      <c r="AN89" s="72"/>
      <c r="AO89" s="72"/>
      <c r="AP89" s="72"/>
      <c r="AQ89" s="41"/>
      <c r="AR89" s="45"/>
      <c r="AS89" s="82" t="s">
        <v>53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27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31</v>
      </c>
      <c r="AJ90" s="41"/>
      <c r="AK90" s="41"/>
      <c r="AL90" s="41"/>
      <c r="AM90" s="81" t="str">
        <f>IF(E20="","",E20)</f>
        <v xml:space="preserve"> 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54</v>
      </c>
      <c r="D92" s="95"/>
      <c r="E92" s="95"/>
      <c r="F92" s="95"/>
      <c r="G92" s="95"/>
      <c r="H92" s="96"/>
      <c r="I92" s="97" t="s">
        <v>55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56</v>
      </c>
      <c r="AH92" s="95"/>
      <c r="AI92" s="95"/>
      <c r="AJ92" s="95"/>
      <c r="AK92" s="95"/>
      <c r="AL92" s="95"/>
      <c r="AM92" s="95"/>
      <c r="AN92" s="97" t="s">
        <v>57</v>
      </c>
      <c r="AO92" s="95"/>
      <c r="AP92" s="99"/>
      <c r="AQ92" s="100" t="s">
        <v>58</v>
      </c>
      <c r="AR92" s="45"/>
      <c r="AS92" s="101" t="s">
        <v>59</v>
      </c>
      <c r="AT92" s="102" t="s">
        <v>60</v>
      </c>
      <c r="AU92" s="102" t="s">
        <v>61</v>
      </c>
      <c r="AV92" s="102" t="s">
        <v>62</v>
      </c>
      <c r="AW92" s="102" t="s">
        <v>63</v>
      </c>
      <c r="AX92" s="102" t="s">
        <v>64</v>
      </c>
      <c r="AY92" s="102" t="s">
        <v>65</v>
      </c>
      <c r="AZ92" s="102" t="s">
        <v>66</v>
      </c>
      <c r="BA92" s="102" t="s">
        <v>67</v>
      </c>
      <c r="BB92" s="102" t="s">
        <v>68</v>
      </c>
      <c r="BC92" s="102" t="s">
        <v>69</v>
      </c>
      <c r="BD92" s="103" t="s">
        <v>70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71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ROUND(AG95+AG113+AG115+AG118+AG120,2)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ROUND(AS95+AS113+AS115+AS118+AS120,2)</f>
        <v>0</v>
      </c>
      <c r="AT94" s="115">
        <f>ROUND(SUM(AV94:AW94),2)</f>
        <v>0</v>
      </c>
      <c r="AU94" s="116">
        <f>ROUND(AU95+AU113+AU115+AU118+AU120,5)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ROUND(AZ95+AZ113+AZ115+AZ118+AZ120,2)</f>
        <v>0</v>
      </c>
      <c r="BA94" s="115">
        <f>ROUND(BA95+BA113+BA115+BA118+BA120,2)</f>
        <v>0</v>
      </c>
      <c r="BB94" s="115">
        <f>ROUND(BB95+BB113+BB115+BB118+BB120,2)</f>
        <v>0</v>
      </c>
      <c r="BC94" s="115">
        <f>ROUND(BC95+BC113+BC115+BC118+BC120,2)</f>
        <v>0</v>
      </c>
      <c r="BD94" s="117">
        <f>ROUND(BD95+BD113+BD115+BD118+BD120,2)</f>
        <v>0</v>
      </c>
      <c r="BE94" s="6"/>
      <c r="BS94" s="118" t="s">
        <v>72</v>
      </c>
      <c r="BT94" s="118" t="s">
        <v>73</v>
      </c>
      <c r="BU94" s="119" t="s">
        <v>74</v>
      </c>
      <c r="BV94" s="118" t="s">
        <v>75</v>
      </c>
      <c r="BW94" s="118" t="s">
        <v>5</v>
      </c>
      <c r="BX94" s="118" t="s">
        <v>76</v>
      </c>
      <c r="CL94" s="118" t="s">
        <v>1</v>
      </c>
    </row>
    <row r="95" s="7" customFormat="1" ht="16.5" customHeight="1">
      <c r="A95" s="7"/>
      <c r="B95" s="120"/>
      <c r="C95" s="121"/>
      <c r="D95" s="122" t="s">
        <v>77</v>
      </c>
      <c r="E95" s="122"/>
      <c r="F95" s="122"/>
      <c r="G95" s="122"/>
      <c r="H95" s="122"/>
      <c r="I95" s="123"/>
      <c r="J95" s="122" t="s">
        <v>78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ROUND(AG96+SUM(AG97:AG100)+SUM(AG103:AG107),2)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79</v>
      </c>
      <c r="AR95" s="127"/>
      <c r="AS95" s="128">
        <f>ROUND(AS96+SUM(AS97:AS100)+SUM(AS103:AS107),2)</f>
        <v>0</v>
      </c>
      <c r="AT95" s="129">
        <f>ROUND(SUM(AV95:AW95),2)</f>
        <v>0</v>
      </c>
      <c r="AU95" s="130">
        <f>ROUND(AU96+SUM(AU97:AU100)+SUM(AU103:AU107),5)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ROUND(AZ96+SUM(AZ97:AZ100)+SUM(AZ103:AZ107),2)</f>
        <v>0</v>
      </c>
      <c r="BA95" s="129">
        <f>ROUND(BA96+SUM(BA97:BA100)+SUM(BA103:BA107),2)</f>
        <v>0</v>
      </c>
      <c r="BB95" s="129">
        <f>ROUND(BB96+SUM(BB97:BB100)+SUM(BB103:BB107),2)</f>
        <v>0</v>
      </c>
      <c r="BC95" s="129">
        <f>ROUND(BC96+SUM(BC97:BC100)+SUM(BC103:BC107),2)</f>
        <v>0</v>
      </c>
      <c r="BD95" s="131">
        <f>ROUND(BD96+SUM(BD97:BD100)+SUM(BD103:BD107),2)</f>
        <v>0</v>
      </c>
      <c r="BE95" s="7"/>
      <c r="BS95" s="132" t="s">
        <v>72</v>
      </c>
      <c r="BT95" s="132" t="s">
        <v>80</v>
      </c>
      <c r="BU95" s="132" t="s">
        <v>74</v>
      </c>
      <c r="BV95" s="132" t="s">
        <v>75</v>
      </c>
      <c r="BW95" s="132" t="s">
        <v>81</v>
      </c>
      <c r="BX95" s="132" t="s">
        <v>5</v>
      </c>
      <c r="CL95" s="132" t="s">
        <v>1</v>
      </c>
      <c r="CM95" s="132" t="s">
        <v>82</v>
      </c>
    </row>
    <row r="96" s="4" customFormat="1" ht="16.5" customHeight="1">
      <c r="A96" s="133" t="s">
        <v>83</v>
      </c>
      <c r="B96" s="71"/>
      <c r="C96" s="134"/>
      <c r="D96" s="134"/>
      <c r="E96" s="135" t="s">
        <v>84</v>
      </c>
      <c r="F96" s="135"/>
      <c r="G96" s="135"/>
      <c r="H96" s="135"/>
      <c r="I96" s="135"/>
      <c r="J96" s="134"/>
      <c r="K96" s="135" t="s">
        <v>85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'D1.1_a - hala - ASŘ'!J32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86</v>
      </c>
      <c r="AR96" s="73"/>
      <c r="AS96" s="138">
        <v>0</v>
      </c>
      <c r="AT96" s="139">
        <f>ROUND(SUM(AV96:AW96),2)</f>
        <v>0</v>
      </c>
      <c r="AU96" s="140">
        <f>'D1.1_a - hala - ASŘ'!P155</f>
        <v>0</v>
      </c>
      <c r="AV96" s="139">
        <f>'D1.1_a - hala - ASŘ'!J35</f>
        <v>0</v>
      </c>
      <c r="AW96" s="139">
        <f>'D1.1_a - hala - ASŘ'!J36</f>
        <v>0</v>
      </c>
      <c r="AX96" s="139">
        <f>'D1.1_a - hala - ASŘ'!J37</f>
        <v>0</v>
      </c>
      <c r="AY96" s="139">
        <f>'D1.1_a - hala - ASŘ'!J38</f>
        <v>0</v>
      </c>
      <c r="AZ96" s="139">
        <f>'D1.1_a - hala - ASŘ'!F35</f>
        <v>0</v>
      </c>
      <c r="BA96" s="139">
        <f>'D1.1_a - hala - ASŘ'!F36</f>
        <v>0</v>
      </c>
      <c r="BB96" s="139">
        <f>'D1.1_a - hala - ASŘ'!F37</f>
        <v>0</v>
      </c>
      <c r="BC96" s="139">
        <f>'D1.1_a - hala - ASŘ'!F38</f>
        <v>0</v>
      </c>
      <c r="BD96" s="141">
        <f>'D1.1_a - hala - ASŘ'!F39</f>
        <v>0</v>
      </c>
      <c r="BE96" s="4"/>
      <c r="BT96" s="142" t="s">
        <v>82</v>
      </c>
      <c r="BV96" s="142" t="s">
        <v>75</v>
      </c>
      <c r="BW96" s="142" t="s">
        <v>87</v>
      </c>
      <c r="BX96" s="142" t="s">
        <v>81</v>
      </c>
      <c r="CL96" s="142" t="s">
        <v>1</v>
      </c>
    </row>
    <row r="97" s="4" customFormat="1" ht="16.5" customHeight="1">
      <c r="A97" s="133" t="s">
        <v>83</v>
      </c>
      <c r="B97" s="71"/>
      <c r="C97" s="134"/>
      <c r="D97" s="134"/>
      <c r="E97" s="135" t="s">
        <v>88</v>
      </c>
      <c r="F97" s="135"/>
      <c r="G97" s="135"/>
      <c r="H97" s="135"/>
      <c r="I97" s="135"/>
      <c r="J97" s="134"/>
      <c r="K97" s="135" t="s">
        <v>89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'D1.1_b - přístřešek odpad...'!J32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86</v>
      </c>
      <c r="AR97" s="73"/>
      <c r="AS97" s="138">
        <v>0</v>
      </c>
      <c r="AT97" s="139">
        <f>ROUND(SUM(AV97:AW97),2)</f>
        <v>0</v>
      </c>
      <c r="AU97" s="140">
        <f>'D1.1_b - přístřešek odpad...'!P131</f>
        <v>0</v>
      </c>
      <c r="AV97" s="139">
        <f>'D1.1_b - přístřešek odpad...'!J35</f>
        <v>0</v>
      </c>
      <c r="AW97" s="139">
        <f>'D1.1_b - přístřešek odpad...'!J36</f>
        <v>0</v>
      </c>
      <c r="AX97" s="139">
        <f>'D1.1_b - přístřešek odpad...'!J37</f>
        <v>0</v>
      </c>
      <c r="AY97" s="139">
        <f>'D1.1_b - přístřešek odpad...'!J38</f>
        <v>0</v>
      </c>
      <c r="AZ97" s="139">
        <f>'D1.1_b - přístřešek odpad...'!F35</f>
        <v>0</v>
      </c>
      <c r="BA97" s="139">
        <f>'D1.1_b - přístřešek odpad...'!F36</f>
        <v>0</v>
      </c>
      <c r="BB97" s="139">
        <f>'D1.1_b - přístřešek odpad...'!F37</f>
        <v>0</v>
      </c>
      <c r="BC97" s="139">
        <f>'D1.1_b - přístřešek odpad...'!F38</f>
        <v>0</v>
      </c>
      <c r="BD97" s="141">
        <f>'D1.1_b - přístřešek odpad...'!F39</f>
        <v>0</v>
      </c>
      <c r="BE97" s="4"/>
      <c r="BT97" s="142" t="s">
        <v>82</v>
      </c>
      <c r="BV97" s="142" t="s">
        <v>75</v>
      </c>
      <c r="BW97" s="142" t="s">
        <v>90</v>
      </c>
      <c r="BX97" s="142" t="s">
        <v>81</v>
      </c>
      <c r="CL97" s="142" t="s">
        <v>1</v>
      </c>
    </row>
    <row r="98" s="4" customFormat="1" ht="16.5" customHeight="1">
      <c r="A98" s="133" t="s">
        <v>83</v>
      </c>
      <c r="B98" s="71"/>
      <c r="C98" s="134"/>
      <c r="D98" s="134"/>
      <c r="E98" s="135" t="s">
        <v>91</v>
      </c>
      <c r="F98" s="135"/>
      <c r="G98" s="135"/>
      <c r="H98" s="135"/>
      <c r="I98" s="135"/>
      <c r="J98" s="134"/>
      <c r="K98" s="135" t="s">
        <v>92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'D1.4.1 - zdravotně techni...'!J32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86</v>
      </c>
      <c r="AR98" s="73"/>
      <c r="AS98" s="138">
        <v>0</v>
      </c>
      <c r="AT98" s="139">
        <f>ROUND(SUM(AV98:AW98),2)</f>
        <v>0</v>
      </c>
      <c r="AU98" s="140">
        <f>'D1.4.1 - zdravotně techni...'!P134</f>
        <v>0</v>
      </c>
      <c r="AV98" s="139">
        <f>'D1.4.1 - zdravotně techni...'!J35</f>
        <v>0</v>
      </c>
      <c r="AW98" s="139">
        <f>'D1.4.1 - zdravotně techni...'!J36</f>
        <v>0</v>
      </c>
      <c r="AX98" s="139">
        <f>'D1.4.1 - zdravotně techni...'!J37</f>
        <v>0</v>
      </c>
      <c r="AY98" s="139">
        <f>'D1.4.1 - zdravotně techni...'!J38</f>
        <v>0</v>
      </c>
      <c r="AZ98" s="139">
        <f>'D1.4.1 - zdravotně techni...'!F35</f>
        <v>0</v>
      </c>
      <c r="BA98" s="139">
        <f>'D1.4.1 - zdravotně techni...'!F36</f>
        <v>0</v>
      </c>
      <c r="BB98" s="139">
        <f>'D1.4.1 - zdravotně techni...'!F37</f>
        <v>0</v>
      </c>
      <c r="BC98" s="139">
        <f>'D1.4.1 - zdravotně techni...'!F38</f>
        <v>0</v>
      </c>
      <c r="BD98" s="141">
        <f>'D1.4.1 - zdravotně techni...'!F39</f>
        <v>0</v>
      </c>
      <c r="BE98" s="4"/>
      <c r="BT98" s="142" t="s">
        <v>82</v>
      </c>
      <c r="BV98" s="142" t="s">
        <v>75</v>
      </c>
      <c r="BW98" s="142" t="s">
        <v>93</v>
      </c>
      <c r="BX98" s="142" t="s">
        <v>81</v>
      </c>
      <c r="CL98" s="142" t="s">
        <v>1</v>
      </c>
    </row>
    <row r="99" s="4" customFormat="1" ht="16.5" customHeight="1">
      <c r="A99" s="133" t="s">
        <v>83</v>
      </c>
      <c r="B99" s="71"/>
      <c r="C99" s="134"/>
      <c r="D99" s="134"/>
      <c r="E99" s="135" t="s">
        <v>94</v>
      </c>
      <c r="F99" s="135"/>
      <c r="G99" s="135"/>
      <c r="H99" s="135"/>
      <c r="I99" s="135"/>
      <c r="J99" s="134"/>
      <c r="K99" s="135" t="s">
        <v>95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'D1.4.2 - zařízení pro vyt...'!J32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86</v>
      </c>
      <c r="AR99" s="73"/>
      <c r="AS99" s="138">
        <v>0</v>
      </c>
      <c r="AT99" s="139">
        <f>ROUND(SUM(AV99:AW99),2)</f>
        <v>0</v>
      </c>
      <c r="AU99" s="140">
        <f>'D1.4.2 - zařízení pro vyt...'!P135</f>
        <v>0</v>
      </c>
      <c r="AV99" s="139">
        <f>'D1.4.2 - zařízení pro vyt...'!J35</f>
        <v>0</v>
      </c>
      <c r="AW99" s="139">
        <f>'D1.4.2 - zařízení pro vyt...'!J36</f>
        <v>0</v>
      </c>
      <c r="AX99" s="139">
        <f>'D1.4.2 - zařízení pro vyt...'!J37</f>
        <v>0</v>
      </c>
      <c r="AY99" s="139">
        <f>'D1.4.2 - zařízení pro vyt...'!J38</f>
        <v>0</v>
      </c>
      <c r="AZ99" s="139">
        <f>'D1.4.2 - zařízení pro vyt...'!F35</f>
        <v>0</v>
      </c>
      <c r="BA99" s="139">
        <f>'D1.4.2 - zařízení pro vyt...'!F36</f>
        <v>0</v>
      </c>
      <c r="BB99" s="139">
        <f>'D1.4.2 - zařízení pro vyt...'!F37</f>
        <v>0</v>
      </c>
      <c r="BC99" s="139">
        <f>'D1.4.2 - zařízení pro vyt...'!F38</f>
        <v>0</v>
      </c>
      <c r="BD99" s="141">
        <f>'D1.4.2 - zařízení pro vyt...'!F39</f>
        <v>0</v>
      </c>
      <c r="BE99" s="4"/>
      <c r="BT99" s="142" t="s">
        <v>82</v>
      </c>
      <c r="BV99" s="142" t="s">
        <v>75</v>
      </c>
      <c r="BW99" s="142" t="s">
        <v>96</v>
      </c>
      <c r="BX99" s="142" t="s">
        <v>81</v>
      </c>
      <c r="CL99" s="142" t="s">
        <v>1</v>
      </c>
    </row>
    <row r="100" s="4" customFormat="1" ht="16.5" customHeight="1">
      <c r="A100" s="4"/>
      <c r="B100" s="71"/>
      <c r="C100" s="134"/>
      <c r="D100" s="134"/>
      <c r="E100" s="135" t="s">
        <v>97</v>
      </c>
      <c r="F100" s="135"/>
      <c r="G100" s="135"/>
      <c r="H100" s="135"/>
      <c r="I100" s="135"/>
      <c r="J100" s="134"/>
      <c r="K100" s="135" t="s">
        <v>98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43">
        <f>ROUND(SUM(AG101:AG102),2)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86</v>
      </c>
      <c r="AR100" s="73"/>
      <c r="AS100" s="138">
        <f>ROUND(SUM(AS101:AS102),2)</f>
        <v>0</v>
      </c>
      <c r="AT100" s="139">
        <f>ROUND(SUM(AV100:AW100),2)</f>
        <v>0</v>
      </c>
      <c r="AU100" s="140">
        <f>ROUND(SUM(AU101:AU102),5)</f>
        <v>0</v>
      </c>
      <c r="AV100" s="139">
        <f>ROUND(AZ100*L29,2)</f>
        <v>0</v>
      </c>
      <c r="AW100" s="139">
        <f>ROUND(BA100*L30,2)</f>
        <v>0</v>
      </c>
      <c r="AX100" s="139">
        <f>ROUND(BB100*L29,2)</f>
        <v>0</v>
      </c>
      <c r="AY100" s="139">
        <f>ROUND(BC100*L30,2)</f>
        <v>0</v>
      </c>
      <c r="AZ100" s="139">
        <f>ROUND(SUM(AZ101:AZ102),2)</f>
        <v>0</v>
      </c>
      <c r="BA100" s="139">
        <f>ROUND(SUM(BA101:BA102),2)</f>
        <v>0</v>
      </c>
      <c r="BB100" s="139">
        <f>ROUND(SUM(BB101:BB102),2)</f>
        <v>0</v>
      </c>
      <c r="BC100" s="139">
        <f>ROUND(SUM(BC101:BC102),2)</f>
        <v>0</v>
      </c>
      <c r="BD100" s="141">
        <f>ROUND(SUM(BD101:BD102),2)</f>
        <v>0</v>
      </c>
      <c r="BE100" s="4"/>
      <c r="BS100" s="142" t="s">
        <v>72</v>
      </c>
      <c r="BT100" s="142" t="s">
        <v>82</v>
      </c>
      <c r="BU100" s="142" t="s">
        <v>74</v>
      </c>
      <c r="BV100" s="142" t="s">
        <v>75</v>
      </c>
      <c r="BW100" s="142" t="s">
        <v>99</v>
      </c>
      <c r="BX100" s="142" t="s">
        <v>81</v>
      </c>
      <c r="CL100" s="142" t="s">
        <v>1</v>
      </c>
    </row>
    <row r="101" s="4" customFormat="1" ht="16.5" customHeight="1">
      <c r="A101" s="133" t="s">
        <v>83</v>
      </c>
      <c r="B101" s="71"/>
      <c r="C101" s="134"/>
      <c r="D101" s="134"/>
      <c r="E101" s="134"/>
      <c r="F101" s="135" t="s">
        <v>100</v>
      </c>
      <c r="G101" s="135"/>
      <c r="H101" s="135"/>
      <c r="I101" s="135"/>
      <c r="J101" s="135"/>
      <c r="K101" s="134"/>
      <c r="L101" s="135" t="s">
        <v>101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'D1.4.3_1 - Silnoproud - e...'!J34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86</v>
      </c>
      <c r="AR101" s="73"/>
      <c r="AS101" s="138">
        <v>0</v>
      </c>
      <c r="AT101" s="139">
        <f>ROUND(SUM(AV101:AW101),2)</f>
        <v>0</v>
      </c>
      <c r="AU101" s="140">
        <f>'D1.4.3_1 - Silnoproud - e...'!P143</f>
        <v>0</v>
      </c>
      <c r="AV101" s="139">
        <f>'D1.4.3_1 - Silnoproud - e...'!J37</f>
        <v>0</v>
      </c>
      <c r="AW101" s="139">
        <f>'D1.4.3_1 - Silnoproud - e...'!J38</f>
        <v>0</v>
      </c>
      <c r="AX101" s="139">
        <f>'D1.4.3_1 - Silnoproud - e...'!J39</f>
        <v>0</v>
      </c>
      <c r="AY101" s="139">
        <f>'D1.4.3_1 - Silnoproud - e...'!J40</f>
        <v>0</v>
      </c>
      <c r="AZ101" s="139">
        <f>'D1.4.3_1 - Silnoproud - e...'!F37</f>
        <v>0</v>
      </c>
      <c r="BA101" s="139">
        <f>'D1.4.3_1 - Silnoproud - e...'!F38</f>
        <v>0</v>
      </c>
      <c r="BB101" s="139">
        <f>'D1.4.3_1 - Silnoproud - e...'!F39</f>
        <v>0</v>
      </c>
      <c r="BC101" s="139">
        <f>'D1.4.3_1 - Silnoproud - e...'!F40</f>
        <v>0</v>
      </c>
      <c r="BD101" s="141">
        <f>'D1.4.3_1 - Silnoproud - e...'!F41</f>
        <v>0</v>
      </c>
      <c r="BE101" s="4"/>
      <c r="BT101" s="142" t="s">
        <v>102</v>
      </c>
      <c r="BV101" s="142" t="s">
        <v>75</v>
      </c>
      <c r="BW101" s="142" t="s">
        <v>103</v>
      </c>
      <c r="BX101" s="142" t="s">
        <v>99</v>
      </c>
      <c r="CL101" s="142" t="s">
        <v>1</v>
      </c>
    </row>
    <row r="102" s="4" customFormat="1" ht="16.5" customHeight="1">
      <c r="A102" s="133" t="s">
        <v>83</v>
      </c>
      <c r="B102" s="71"/>
      <c r="C102" s="134"/>
      <c r="D102" s="134"/>
      <c r="E102" s="134"/>
      <c r="F102" s="135" t="s">
        <v>104</v>
      </c>
      <c r="G102" s="135"/>
      <c r="H102" s="135"/>
      <c r="I102" s="135"/>
      <c r="J102" s="135"/>
      <c r="K102" s="134"/>
      <c r="L102" s="135" t="s">
        <v>105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'D1.4.3_2 - Silnoproud - u...'!J34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86</v>
      </c>
      <c r="AR102" s="73"/>
      <c r="AS102" s="138">
        <v>0</v>
      </c>
      <c r="AT102" s="139">
        <f>ROUND(SUM(AV102:AW102),2)</f>
        <v>0</v>
      </c>
      <c r="AU102" s="140">
        <f>'D1.4.3_2 - Silnoproud - u...'!P130</f>
        <v>0</v>
      </c>
      <c r="AV102" s="139">
        <f>'D1.4.3_2 - Silnoproud - u...'!J37</f>
        <v>0</v>
      </c>
      <c r="AW102" s="139">
        <f>'D1.4.3_2 - Silnoproud - u...'!J38</f>
        <v>0</v>
      </c>
      <c r="AX102" s="139">
        <f>'D1.4.3_2 - Silnoproud - u...'!J39</f>
        <v>0</v>
      </c>
      <c r="AY102" s="139">
        <f>'D1.4.3_2 - Silnoproud - u...'!J40</f>
        <v>0</v>
      </c>
      <c r="AZ102" s="139">
        <f>'D1.4.3_2 - Silnoproud - u...'!F37</f>
        <v>0</v>
      </c>
      <c r="BA102" s="139">
        <f>'D1.4.3_2 - Silnoproud - u...'!F38</f>
        <v>0</v>
      </c>
      <c r="BB102" s="139">
        <f>'D1.4.3_2 - Silnoproud - u...'!F39</f>
        <v>0</v>
      </c>
      <c r="BC102" s="139">
        <f>'D1.4.3_2 - Silnoproud - u...'!F40</f>
        <v>0</v>
      </c>
      <c r="BD102" s="141">
        <f>'D1.4.3_2 - Silnoproud - u...'!F41</f>
        <v>0</v>
      </c>
      <c r="BE102" s="4"/>
      <c r="BT102" s="142" t="s">
        <v>102</v>
      </c>
      <c r="BV102" s="142" t="s">
        <v>75</v>
      </c>
      <c r="BW102" s="142" t="s">
        <v>106</v>
      </c>
      <c r="BX102" s="142" t="s">
        <v>99</v>
      </c>
      <c r="CL102" s="142" t="s">
        <v>1</v>
      </c>
    </row>
    <row r="103" s="4" customFormat="1" ht="16.5" customHeight="1">
      <c r="A103" s="133" t="s">
        <v>83</v>
      </c>
      <c r="B103" s="71"/>
      <c r="C103" s="134"/>
      <c r="D103" s="134"/>
      <c r="E103" s="135" t="s">
        <v>107</v>
      </c>
      <c r="F103" s="135"/>
      <c r="G103" s="135"/>
      <c r="H103" s="135"/>
      <c r="I103" s="135"/>
      <c r="J103" s="134"/>
      <c r="K103" s="135" t="s">
        <v>108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'D1.4.4 - vzduchotechnika'!J32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86</v>
      </c>
      <c r="AR103" s="73"/>
      <c r="AS103" s="138">
        <v>0</v>
      </c>
      <c r="AT103" s="139">
        <f>ROUND(SUM(AV103:AW103),2)</f>
        <v>0</v>
      </c>
      <c r="AU103" s="140">
        <f>'D1.4.4 - vzduchotechnika'!P126</f>
        <v>0</v>
      </c>
      <c r="AV103" s="139">
        <f>'D1.4.4 - vzduchotechnika'!J35</f>
        <v>0</v>
      </c>
      <c r="AW103" s="139">
        <f>'D1.4.4 - vzduchotechnika'!J36</f>
        <v>0</v>
      </c>
      <c r="AX103" s="139">
        <f>'D1.4.4 - vzduchotechnika'!J37</f>
        <v>0</v>
      </c>
      <c r="AY103" s="139">
        <f>'D1.4.4 - vzduchotechnika'!J38</f>
        <v>0</v>
      </c>
      <c r="AZ103" s="139">
        <f>'D1.4.4 - vzduchotechnika'!F35</f>
        <v>0</v>
      </c>
      <c r="BA103" s="139">
        <f>'D1.4.4 - vzduchotechnika'!F36</f>
        <v>0</v>
      </c>
      <c r="BB103" s="139">
        <f>'D1.4.4 - vzduchotechnika'!F37</f>
        <v>0</v>
      </c>
      <c r="BC103" s="139">
        <f>'D1.4.4 - vzduchotechnika'!F38</f>
        <v>0</v>
      </c>
      <c r="BD103" s="141">
        <f>'D1.4.4 - vzduchotechnika'!F39</f>
        <v>0</v>
      </c>
      <c r="BE103" s="4"/>
      <c r="BT103" s="142" t="s">
        <v>82</v>
      </c>
      <c r="BV103" s="142" t="s">
        <v>75</v>
      </c>
      <c r="BW103" s="142" t="s">
        <v>109</v>
      </c>
      <c r="BX103" s="142" t="s">
        <v>81</v>
      </c>
      <c r="CL103" s="142" t="s">
        <v>1</v>
      </c>
    </row>
    <row r="104" s="4" customFormat="1" ht="16.5" customHeight="1">
      <c r="A104" s="133" t="s">
        <v>83</v>
      </c>
      <c r="B104" s="71"/>
      <c r="C104" s="134"/>
      <c r="D104" s="134"/>
      <c r="E104" s="135" t="s">
        <v>110</v>
      </c>
      <c r="F104" s="135"/>
      <c r="G104" s="135"/>
      <c r="H104" s="135"/>
      <c r="I104" s="135"/>
      <c r="J104" s="134"/>
      <c r="K104" s="135" t="s">
        <v>111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'D1.4.5 - plynová zařízení'!J32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86</v>
      </c>
      <c r="AR104" s="73"/>
      <c r="AS104" s="138">
        <v>0</v>
      </c>
      <c r="AT104" s="139">
        <f>ROUND(SUM(AV104:AW104),2)</f>
        <v>0</v>
      </c>
      <c r="AU104" s="140">
        <f>'D1.4.5 - plynová zařízení'!P134</f>
        <v>0</v>
      </c>
      <c r="AV104" s="139">
        <f>'D1.4.5 - plynová zařízení'!J35</f>
        <v>0</v>
      </c>
      <c r="AW104" s="139">
        <f>'D1.4.5 - plynová zařízení'!J36</f>
        <v>0</v>
      </c>
      <c r="AX104" s="139">
        <f>'D1.4.5 - plynová zařízení'!J37</f>
        <v>0</v>
      </c>
      <c r="AY104" s="139">
        <f>'D1.4.5 - plynová zařízení'!J38</f>
        <v>0</v>
      </c>
      <c r="AZ104" s="139">
        <f>'D1.4.5 - plynová zařízení'!F35</f>
        <v>0</v>
      </c>
      <c r="BA104" s="139">
        <f>'D1.4.5 - plynová zařízení'!F36</f>
        <v>0</v>
      </c>
      <c r="BB104" s="139">
        <f>'D1.4.5 - plynová zařízení'!F37</f>
        <v>0</v>
      </c>
      <c r="BC104" s="139">
        <f>'D1.4.5 - plynová zařízení'!F38</f>
        <v>0</v>
      </c>
      <c r="BD104" s="141">
        <f>'D1.4.5 - plynová zařízení'!F39</f>
        <v>0</v>
      </c>
      <c r="BE104" s="4"/>
      <c r="BT104" s="142" t="s">
        <v>82</v>
      </c>
      <c r="BV104" s="142" t="s">
        <v>75</v>
      </c>
      <c r="BW104" s="142" t="s">
        <v>112</v>
      </c>
      <c r="BX104" s="142" t="s">
        <v>81</v>
      </c>
      <c r="CL104" s="142" t="s">
        <v>1</v>
      </c>
    </row>
    <row r="105" s="4" customFormat="1" ht="16.5" customHeight="1">
      <c r="A105" s="133" t="s">
        <v>83</v>
      </c>
      <c r="B105" s="71"/>
      <c r="C105" s="134"/>
      <c r="D105" s="134"/>
      <c r="E105" s="135" t="s">
        <v>113</v>
      </c>
      <c r="F105" s="135"/>
      <c r="G105" s="135"/>
      <c r="H105" s="135"/>
      <c r="I105" s="135"/>
      <c r="J105" s="134"/>
      <c r="K105" s="135" t="s">
        <v>114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'D1.4.6 - slaboproudé rozvody'!J32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86</v>
      </c>
      <c r="AR105" s="73"/>
      <c r="AS105" s="138">
        <v>0</v>
      </c>
      <c r="AT105" s="139">
        <f>ROUND(SUM(AV105:AW105),2)</f>
        <v>0</v>
      </c>
      <c r="AU105" s="140">
        <f>'D1.4.6 - slaboproudé rozvody'!P123</f>
        <v>0</v>
      </c>
      <c r="AV105" s="139">
        <f>'D1.4.6 - slaboproudé rozvody'!J35</f>
        <v>0</v>
      </c>
      <c r="AW105" s="139">
        <f>'D1.4.6 - slaboproudé rozvody'!J36</f>
        <v>0</v>
      </c>
      <c r="AX105" s="139">
        <f>'D1.4.6 - slaboproudé rozvody'!J37</f>
        <v>0</v>
      </c>
      <c r="AY105" s="139">
        <f>'D1.4.6 - slaboproudé rozvody'!J38</f>
        <v>0</v>
      </c>
      <c r="AZ105" s="139">
        <f>'D1.4.6 - slaboproudé rozvody'!F35</f>
        <v>0</v>
      </c>
      <c r="BA105" s="139">
        <f>'D1.4.6 - slaboproudé rozvody'!F36</f>
        <v>0</v>
      </c>
      <c r="BB105" s="139">
        <f>'D1.4.6 - slaboproudé rozvody'!F37</f>
        <v>0</v>
      </c>
      <c r="BC105" s="139">
        <f>'D1.4.6 - slaboproudé rozvody'!F38</f>
        <v>0</v>
      </c>
      <c r="BD105" s="141">
        <f>'D1.4.6 - slaboproudé rozvody'!F39</f>
        <v>0</v>
      </c>
      <c r="BE105" s="4"/>
      <c r="BT105" s="142" t="s">
        <v>82</v>
      </c>
      <c r="BV105" s="142" t="s">
        <v>75</v>
      </c>
      <c r="BW105" s="142" t="s">
        <v>115</v>
      </c>
      <c r="BX105" s="142" t="s">
        <v>81</v>
      </c>
      <c r="CL105" s="142" t="s">
        <v>1</v>
      </c>
    </row>
    <row r="106" s="4" customFormat="1" ht="16.5" customHeight="1">
      <c r="A106" s="133" t="s">
        <v>83</v>
      </c>
      <c r="B106" s="71"/>
      <c r="C106" s="134"/>
      <c r="D106" s="134"/>
      <c r="E106" s="135" t="s">
        <v>116</v>
      </c>
      <c r="F106" s="135"/>
      <c r="G106" s="135"/>
      <c r="H106" s="135"/>
      <c r="I106" s="135"/>
      <c r="J106" s="134"/>
      <c r="K106" s="135" t="s">
        <v>117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'D1.4.7 - měření a regulace'!J32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86</v>
      </c>
      <c r="AR106" s="73"/>
      <c r="AS106" s="138">
        <v>0</v>
      </c>
      <c r="AT106" s="139">
        <f>ROUND(SUM(AV106:AW106),2)</f>
        <v>0</v>
      </c>
      <c r="AU106" s="140">
        <f>'D1.4.7 - měření a regulace'!P125</f>
        <v>0</v>
      </c>
      <c r="AV106" s="139">
        <f>'D1.4.7 - měření a regulace'!J35</f>
        <v>0</v>
      </c>
      <c r="AW106" s="139">
        <f>'D1.4.7 - měření a regulace'!J36</f>
        <v>0</v>
      </c>
      <c r="AX106" s="139">
        <f>'D1.4.7 - měření a regulace'!J37</f>
        <v>0</v>
      </c>
      <c r="AY106" s="139">
        <f>'D1.4.7 - měření a regulace'!J38</f>
        <v>0</v>
      </c>
      <c r="AZ106" s="139">
        <f>'D1.4.7 - měření a regulace'!F35</f>
        <v>0</v>
      </c>
      <c r="BA106" s="139">
        <f>'D1.4.7 - měření a regulace'!F36</f>
        <v>0</v>
      </c>
      <c r="BB106" s="139">
        <f>'D1.4.7 - měření a regulace'!F37</f>
        <v>0</v>
      </c>
      <c r="BC106" s="139">
        <f>'D1.4.7 - měření a regulace'!F38</f>
        <v>0</v>
      </c>
      <c r="BD106" s="141">
        <f>'D1.4.7 - měření a regulace'!F39</f>
        <v>0</v>
      </c>
      <c r="BE106" s="4"/>
      <c r="BT106" s="142" t="s">
        <v>82</v>
      </c>
      <c r="BV106" s="142" t="s">
        <v>75</v>
      </c>
      <c r="BW106" s="142" t="s">
        <v>118</v>
      </c>
      <c r="BX106" s="142" t="s">
        <v>81</v>
      </c>
      <c r="CL106" s="142" t="s">
        <v>1</v>
      </c>
    </row>
    <row r="107" s="4" customFormat="1" ht="16.5" customHeight="1">
      <c r="A107" s="4"/>
      <c r="B107" s="71"/>
      <c r="C107" s="134"/>
      <c r="D107" s="134"/>
      <c r="E107" s="135" t="s">
        <v>119</v>
      </c>
      <c r="F107" s="135"/>
      <c r="G107" s="135"/>
      <c r="H107" s="135"/>
      <c r="I107" s="135"/>
      <c r="J107" s="134"/>
      <c r="K107" s="135" t="s">
        <v>120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43">
        <f>ROUND(SUM(AG108:AG112),2)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86</v>
      </c>
      <c r="AR107" s="73"/>
      <c r="AS107" s="138">
        <f>ROUND(SUM(AS108:AS112),2)</f>
        <v>0</v>
      </c>
      <c r="AT107" s="139">
        <f>ROUND(SUM(AV107:AW107),2)</f>
        <v>0</v>
      </c>
      <c r="AU107" s="140">
        <f>ROUND(SUM(AU108:AU112),5)</f>
        <v>0</v>
      </c>
      <c r="AV107" s="139">
        <f>ROUND(AZ107*L29,2)</f>
        <v>0</v>
      </c>
      <c r="AW107" s="139">
        <f>ROUND(BA107*L30,2)</f>
        <v>0</v>
      </c>
      <c r="AX107" s="139">
        <f>ROUND(BB107*L29,2)</f>
        <v>0</v>
      </c>
      <c r="AY107" s="139">
        <f>ROUND(BC107*L30,2)</f>
        <v>0</v>
      </c>
      <c r="AZ107" s="139">
        <f>ROUND(SUM(AZ108:AZ112),2)</f>
        <v>0</v>
      </c>
      <c r="BA107" s="139">
        <f>ROUND(SUM(BA108:BA112),2)</f>
        <v>0</v>
      </c>
      <c r="BB107" s="139">
        <f>ROUND(SUM(BB108:BB112),2)</f>
        <v>0</v>
      </c>
      <c r="BC107" s="139">
        <f>ROUND(SUM(BC108:BC112),2)</f>
        <v>0</v>
      </c>
      <c r="BD107" s="141">
        <f>ROUND(SUM(BD108:BD112),2)</f>
        <v>0</v>
      </c>
      <c r="BE107" s="4"/>
      <c r="BS107" s="142" t="s">
        <v>72</v>
      </c>
      <c r="BT107" s="142" t="s">
        <v>82</v>
      </c>
      <c r="BU107" s="142" t="s">
        <v>74</v>
      </c>
      <c r="BV107" s="142" t="s">
        <v>75</v>
      </c>
      <c r="BW107" s="142" t="s">
        <v>121</v>
      </c>
      <c r="BX107" s="142" t="s">
        <v>81</v>
      </c>
      <c r="CL107" s="142" t="s">
        <v>1</v>
      </c>
    </row>
    <row r="108" s="4" customFormat="1" ht="16.5" customHeight="1">
      <c r="A108" s="133" t="s">
        <v>83</v>
      </c>
      <c r="B108" s="71"/>
      <c r="C108" s="134"/>
      <c r="D108" s="134"/>
      <c r="E108" s="134"/>
      <c r="F108" s="135" t="s">
        <v>122</v>
      </c>
      <c r="G108" s="135"/>
      <c r="H108" s="135"/>
      <c r="I108" s="135"/>
      <c r="J108" s="135"/>
      <c r="K108" s="134"/>
      <c r="L108" s="135" t="s">
        <v>123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'D1.4.8_1 - strojní techno...'!J34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86</v>
      </c>
      <c r="AR108" s="73"/>
      <c r="AS108" s="138">
        <v>0</v>
      </c>
      <c r="AT108" s="139">
        <f>ROUND(SUM(AV108:AW108),2)</f>
        <v>0</v>
      </c>
      <c r="AU108" s="140">
        <f>'D1.4.8_1 - strojní techno...'!P126</f>
        <v>0</v>
      </c>
      <c r="AV108" s="139">
        <f>'D1.4.8_1 - strojní techno...'!J37</f>
        <v>0</v>
      </c>
      <c r="AW108" s="139">
        <f>'D1.4.8_1 - strojní techno...'!J38</f>
        <v>0</v>
      </c>
      <c r="AX108" s="139">
        <f>'D1.4.8_1 - strojní techno...'!J39</f>
        <v>0</v>
      </c>
      <c r="AY108" s="139">
        <f>'D1.4.8_1 - strojní techno...'!J40</f>
        <v>0</v>
      </c>
      <c r="AZ108" s="139">
        <f>'D1.4.8_1 - strojní techno...'!F37</f>
        <v>0</v>
      </c>
      <c r="BA108" s="139">
        <f>'D1.4.8_1 - strojní techno...'!F38</f>
        <v>0</v>
      </c>
      <c r="BB108" s="139">
        <f>'D1.4.8_1 - strojní techno...'!F39</f>
        <v>0</v>
      </c>
      <c r="BC108" s="139">
        <f>'D1.4.8_1 - strojní techno...'!F40</f>
        <v>0</v>
      </c>
      <c r="BD108" s="141">
        <f>'D1.4.8_1 - strojní techno...'!F41</f>
        <v>0</v>
      </c>
      <c r="BE108" s="4"/>
      <c r="BT108" s="142" t="s">
        <v>102</v>
      </c>
      <c r="BV108" s="142" t="s">
        <v>75</v>
      </c>
      <c r="BW108" s="142" t="s">
        <v>124</v>
      </c>
      <c r="BX108" s="142" t="s">
        <v>121</v>
      </c>
      <c r="CL108" s="142" t="s">
        <v>1</v>
      </c>
    </row>
    <row r="109" s="4" customFormat="1" ht="16.5" customHeight="1">
      <c r="A109" s="133" t="s">
        <v>83</v>
      </c>
      <c r="B109" s="71"/>
      <c r="C109" s="134"/>
      <c r="D109" s="134"/>
      <c r="E109" s="134"/>
      <c r="F109" s="135" t="s">
        <v>125</v>
      </c>
      <c r="G109" s="135"/>
      <c r="H109" s="135"/>
      <c r="I109" s="135"/>
      <c r="J109" s="135"/>
      <c r="K109" s="134"/>
      <c r="L109" s="135" t="s">
        <v>126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'D1.4.8_2 - rozvod stlačen...'!J34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86</v>
      </c>
      <c r="AR109" s="73"/>
      <c r="AS109" s="138">
        <v>0</v>
      </c>
      <c r="AT109" s="139">
        <f>ROUND(SUM(AV109:AW109),2)</f>
        <v>0</v>
      </c>
      <c r="AU109" s="140">
        <f>'D1.4.8_2 - rozvod stlačen...'!P127</f>
        <v>0</v>
      </c>
      <c r="AV109" s="139">
        <f>'D1.4.8_2 - rozvod stlačen...'!J37</f>
        <v>0</v>
      </c>
      <c r="AW109" s="139">
        <f>'D1.4.8_2 - rozvod stlačen...'!J38</f>
        <v>0</v>
      </c>
      <c r="AX109" s="139">
        <f>'D1.4.8_2 - rozvod stlačen...'!J39</f>
        <v>0</v>
      </c>
      <c r="AY109" s="139">
        <f>'D1.4.8_2 - rozvod stlačen...'!J40</f>
        <v>0</v>
      </c>
      <c r="AZ109" s="139">
        <f>'D1.4.8_2 - rozvod stlačen...'!F37</f>
        <v>0</v>
      </c>
      <c r="BA109" s="139">
        <f>'D1.4.8_2 - rozvod stlačen...'!F38</f>
        <v>0</v>
      </c>
      <c r="BB109" s="139">
        <f>'D1.4.8_2 - rozvod stlačen...'!F39</f>
        <v>0</v>
      </c>
      <c r="BC109" s="139">
        <f>'D1.4.8_2 - rozvod stlačen...'!F40</f>
        <v>0</v>
      </c>
      <c r="BD109" s="141">
        <f>'D1.4.8_2 - rozvod stlačen...'!F41</f>
        <v>0</v>
      </c>
      <c r="BE109" s="4"/>
      <c r="BT109" s="142" t="s">
        <v>102</v>
      </c>
      <c r="BV109" s="142" t="s">
        <v>75</v>
      </c>
      <c r="BW109" s="142" t="s">
        <v>127</v>
      </c>
      <c r="BX109" s="142" t="s">
        <v>121</v>
      </c>
      <c r="CL109" s="142" t="s">
        <v>1</v>
      </c>
    </row>
    <row r="110" s="4" customFormat="1" ht="16.5" customHeight="1">
      <c r="A110" s="133" t="s">
        <v>83</v>
      </c>
      <c r="B110" s="71"/>
      <c r="C110" s="134"/>
      <c r="D110" s="134"/>
      <c r="E110" s="134"/>
      <c r="F110" s="135" t="s">
        <v>128</v>
      </c>
      <c r="G110" s="135"/>
      <c r="H110" s="135"/>
      <c r="I110" s="135"/>
      <c r="J110" s="135"/>
      <c r="K110" s="134"/>
      <c r="L110" s="135" t="s">
        <v>108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'D1.4.8_3 - vzduchotechnika'!J34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86</v>
      </c>
      <c r="AR110" s="73"/>
      <c r="AS110" s="138">
        <v>0</v>
      </c>
      <c r="AT110" s="139">
        <f>ROUND(SUM(AV110:AW110),2)</f>
        <v>0</v>
      </c>
      <c r="AU110" s="140">
        <f>'D1.4.8_3 - vzduchotechnika'!P126</f>
        <v>0</v>
      </c>
      <c r="AV110" s="139">
        <f>'D1.4.8_3 - vzduchotechnika'!J37</f>
        <v>0</v>
      </c>
      <c r="AW110" s="139">
        <f>'D1.4.8_3 - vzduchotechnika'!J38</f>
        <v>0</v>
      </c>
      <c r="AX110" s="139">
        <f>'D1.4.8_3 - vzduchotechnika'!J39</f>
        <v>0</v>
      </c>
      <c r="AY110" s="139">
        <f>'D1.4.8_3 - vzduchotechnika'!J40</f>
        <v>0</v>
      </c>
      <c r="AZ110" s="139">
        <f>'D1.4.8_3 - vzduchotechnika'!F37</f>
        <v>0</v>
      </c>
      <c r="BA110" s="139">
        <f>'D1.4.8_3 - vzduchotechnika'!F38</f>
        <v>0</v>
      </c>
      <c r="BB110" s="139">
        <f>'D1.4.8_3 - vzduchotechnika'!F39</f>
        <v>0</v>
      </c>
      <c r="BC110" s="139">
        <f>'D1.4.8_3 - vzduchotechnika'!F40</f>
        <v>0</v>
      </c>
      <c r="BD110" s="141">
        <f>'D1.4.8_3 - vzduchotechnika'!F41</f>
        <v>0</v>
      </c>
      <c r="BE110" s="4"/>
      <c r="BT110" s="142" t="s">
        <v>102</v>
      </c>
      <c r="BV110" s="142" t="s">
        <v>75</v>
      </c>
      <c r="BW110" s="142" t="s">
        <v>129</v>
      </c>
      <c r="BX110" s="142" t="s">
        <v>121</v>
      </c>
      <c r="CL110" s="142" t="s">
        <v>1</v>
      </c>
    </row>
    <row r="111" s="4" customFormat="1" ht="16.5" customHeight="1">
      <c r="A111" s="133" t="s">
        <v>83</v>
      </c>
      <c r="B111" s="71"/>
      <c r="C111" s="134"/>
      <c r="D111" s="134"/>
      <c r="E111" s="134"/>
      <c r="F111" s="135" t="s">
        <v>130</v>
      </c>
      <c r="G111" s="135"/>
      <c r="H111" s="135"/>
      <c r="I111" s="135"/>
      <c r="J111" s="135"/>
      <c r="K111" s="134"/>
      <c r="L111" s="135" t="s">
        <v>131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'D1.4.8_4 - potrubí pro od...'!J34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86</v>
      </c>
      <c r="AR111" s="73"/>
      <c r="AS111" s="138">
        <v>0</v>
      </c>
      <c r="AT111" s="139">
        <f>ROUND(SUM(AV111:AW111),2)</f>
        <v>0</v>
      </c>
      <c r="AU111" s="140">
        <f>'D1.4.8_4 - potrubí pro od...'!P126</f>
        <v>0</v>
      </c>
      <c r="AV111" s="139">
        <f>'D1.4.8_4 - potrubí pro od...'!J37</f>
        <v>0</v>
      </c>
      <c r="AW111" s="139">
        <f>'D1.4.8_4 - potrubí pro od...'!J38</f>
        <v>0</v>
      </c>
      <c r="AX111" s="139">
        <f>'D1.4.8_4 - potrubí pro od...'!J39</f>
        <v>0</v>
      </c>
      <c r="AY111" s="139">
        <f>'D1.4.8_4 - potrubí pro od...'!J40</f>
        <v>0</v>
      </c>
      <c r="AZ111" s="139">
        <f>'D1.4.8_4 - potrubí pro od...'!F37</f>
        <v>0</v>
      </c>
      <c r="BA111" s="139">
        <f>'D1.4.8_4 - potrubí pro od...'!F38</f>
        <v>0</v>
      </c>
      <c r="BB111" s="139">
        <f>'D1.4.8_4 - potrubí pro od...'!F39</f>
        <v>0</v>
      </c>
      <c r="BC111" s="139">
        <f>'D1.4.8_4 - potrubí pro od...'!F40</f>
        <v>0</v>
      </c>
      <c r="BD111" s="141">
        <f>'D1.4.8_4 - potrubí pro od...'!F41</f>
        <v>0</v>
      </c>
      <c r="BE111" s="4"/>
      <c r="BT111" s="142" t="s">
        <v>102</v>
      </c>
      <c r="BV111" s="142" t="s">
        <v>75</v>
      </c>
      <c r="BW111" s="142" t="s">
        <v>132</v>
      </c>
      <c r="BX111" s="142" t="s">
        <v>121</v>
      </c>
      <c r="CL111" s="142" t="s">
        <v>1</v>
      </c>
    </row>
    <row r="112" s="4" customFormat="1" ht="16.5" customHeight="1">
      <c r="A112" s="133" t="s">
        <v>83</v>
      </c>
      <c r="B112" s="71"/>
      <c r="C112" s="134"/>
      <c r="D112" s="134"/>
      <c r="E112" s="134"/>
      <c r="F112" s="135" t="s">
        <v>133</v>
      </c>
      <c r="G112" s="135"/>
      <c r="H112" s="135"/>
      <c r="I112" s="135"/>
      <c r="J112" s="135"/>
      <c r="K112" s="134"/>
      <c r="L112" s="135" t="s">
        <v>134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'D1.4.8_5 - stl. vzduch - ...'!J34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86</v>
      </c>
      <c r="AR112" s="73"/>
      <c r="AS112" s="138">
        <v>0</v>
      </c>
      <c r="AT112" s="139">
        <f>ROUND(SUM(AV112:AW112),2)</f>
        <v>0</v>
      </c>
      <c r="AU112" s="140">
        <f>'D1.4.8_5 - stl. vzduch - ...'!P126</f>
        <v>0</v>
      </c>
      <c r="AV112" s="139">
        <f>'D1.4.8_5 - stl. vzduch - ...'!J37</f>
        <v>0</v>
      </c>
      <c r="AW112" s="139">
        <f>'D1.4.8_5 - stl. vzduch - ...'!J38</f>
        <v>0</v>
      </c>
      <c r="AX112" s="139">
        <f>'D1.4.8_5 - stl. vzduch - ...'!J39</f>
        <v>0</v>
      </c>
      <c r="AY112" s="139">
        <f>'D1.4.8_5 - stl. vzduch - ...'!J40</f>
        <v>0</v>
      </c>
      <c r="AZ112" s="139">
        <f>'D1.4.8_5 - stl. vzduch - ...'!F37</f>
        <v>0</v>
      </c>
      <c r="BA112" s="139">
        <f>'D1.4.8_5 - stl. vzduch - ...'!F38</f>
        <v>0</v>
      </c>
      <c r="BB112" s="139">
        <f>'D1.4.8_5 - stl. vzduch - ...'!F39</f>
        <v>0</v>
      </c>
      <c r="BC112" s="139">
        <f>'D1.4.8_5 - stl. vzduch - ...'!F40</f>
        <v>0</v>
      </c>
      <c r="BD112" s="141">
        <f>'D1.4.8_5 - stl. vzduch - ...'!F41</f>
        <v>0</v>
      </c>
      <c r="BE112" s="4"/>
      <c r="BT112" s="142" t="s">
        <v>102</v>
      </c>
      <c r="BV112" s="142" t="s">
        <v>75</v>
      </c>
      <c r="BW112" s="142" t="s">
        <v>135</v>
      </c>
      <c r="BX112" s="142" t="s">
        <v>121</v>
      </c>
      <c r="CL112" s="142" t="s">
        <v>1</v>
      </c>
    </row>
    <row r="113" s="7" customFormat="1" ht="16.5" customHeight="1">
      <c r="A113" s="7"/>
      <c r="B113" s="120"/>
      <c r="C113" s="121"/>
      <c r="D113" s="122" t="s">
        <v>136</v>
      </c>
      <c r="E113" s="122"/>
      <c r="F113" s="122"/>
      <c r="G113" s="122"/>
      <c r="H113" s="122"/>
      <c r="I113" s="123"/>
      <c r="J113" s="122" t="s">
        <v>137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ROUND(AG114,2)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79</v>
      </c>
      <c r="AR113" s="127"/>
      <c r="AS113" s="128">
        <f>ROUND(AS114,2)</f>
        <v>0</v>
      </c>
      <c r="AT113" s="129">
        <f>ROUND(SUM(AV113:AW113),2)</f>
        <v>0</v>
      </c>
      <c r="AU113" s="130">
        <f>ROUND(AU114,5)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ROUND(AZ114,2)</f>
        <v>0</v>
      </c>
      <c r="BA113" s="129">
        <f>ROUND(BA114,2)</f>
        <v>0</v>
      </c>
      <c r="BB113" s="129">
        <f>ROUND(BB114,2)</f>
        <v>0</v>
      </c>
      <c r="BC113" s="129">
        <f>ROUND(BC114,2)</f>
        <v>0</v>
      </c>
      <c r="BD113" s="131">
        <f>ROUND(BD114,2)</f>
        <v>0</v>
      </c>
      <c r="BE113" s="7"/>
      <c r="BS113" s="132" t="s">
        <v>72</v>
      </c>
      <c r="BT113" s="132" t="s">
        <v>80</v>
      </c>
      <c r="BU113" s="132" t="s">
        <v>74</v>
      </c>
      <c r="BV113" s="132" t="s">
        <v>75</v>
      </c>
      <c r="BW113" s="132" t="s">
        <v>138</v>
      </c>
      <c r="BX113" s="132" t="s">
        <v>5</v>
      </c>
      <c r="CL113" s="132" t="s">
        <v>1</v>
      </c>
      <c r="CM113" s="132" t="s">
        <v>82</v>
      </c>
    </row>
    <row r="114" s="4" customFormat="1" ht="16.5" customHeight="1">
      <c r="A114" s="133" t="s">
        <v>83</v>
      </c>
      <c r="B114" s="71"/>
      <c r="C114" s="134"/>
      <c r="D114" s="134"/>
      <c r="E114" s="135" t="s">
        <v>139</v>
      </c>
      <c r="F114" s="135"/>
      <c r="G114" s="135"/>
      <c r="H114" s="135"/>
      <c r="I114" s="135"/>
      <c r="J114" s="134"/>
      <c r="K114" s="135" t="s">
        <v>140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'02.01 - komunikace a zpev...'!J32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86</v>
      </c>
      <c r="AR114" s="73"/>
      <c r="AS114" s="138">
        <v>0</v>
      </c>
      <c r="AT114" s="139">
        <f>ROUND(SUM(AV114:AW114),2)</f>
        <v>0</v>
      </c>
      <c r="AU114" s="140">
        <f>'02.01 - komunikace a zpev...'!P132</f>
        <v>0</v>
      </c>
      <c r="AV114" s="139">
        <f>'02.01 - komunikace a zpev...'!J35</f>
        <v>0</v>
      </c>
      <c r="AW114" s="139">
        <f>'02.01 - komunikace a zpev...'!J36</f>
        <v>0</v>
      </c>
      <c r="AX114" s="139">
        <f>'02.01 - komunikace a zpev...'!J37</f>
        <v>0</v>
      </c>
      <c r="AY114" s="139">
        <f>'02.01 - komunikace a zpev...'!J38</f>
        <v>0</v>
      </c>
      <c r="AZ114" s="139">
        <f>'02.01 - komunikace a zpev...'!F35</f>
        <v>0</v>
      </c>
      <c r="BA114" s="139">
        <f>'02.01 - komunikace a zpev...'!F36</f>
        <v>0</v>
      </c>
      <c r="BB114" s="139">
        <f>'02.01 - komunikace a zpev...'!F37</f>
        <v>0</v>
      </c>
      <c r="BC114" s="139">
        <f>'02.01 - komunikace a zpev...'!F38</f>
        <v>0</v>
      </c>
      <c r="BD114" s="141">
        <f>'02.01 - komunikace a zpev...'!F39</f>
        <v>0</v>
      </c>
      <c r="BE114" s="4"/>
      <c r="BT114" s="142" t="s">
        <v>82</v>
      </c>
      <c r="BV114" s="142" t="s">
        <v>75</v>
      </c>
      <c r="BW114" s="142" t="s">
        <v>141</v>
      </c>
      <c r="BX114" s="142" t="s">
        <v>138</v>
      </c>
      <c r="CL114" s="142" t="s">
        <v>1</v>
      </c>
    </row>
    <row r="115" s="7" customFormat="1" ht="16.5" customHeight="1">
      <c r="A115" s="7"/>
      <c r="B115" s="120"/>
      <c r="C115" s="121"/>
      <c r="D115" s="122" t="s">
        <v>142</v>
      </c>
      <c r="E115" s="122"/>
      <c r="F115" s="122"/>
      <c r="G115" s="122"/>
      <c r="H115" s="122"/>
      <c r="I115" s="123"/>
      <c r="J115" s="122" t="s">
        <v>143</v>
      </c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4">
        <f>ROUND(SUM(AG116:AG117),2)</f>
        <v>0</v>
      </c>
      <c r="AH115" s="123"/>
      <c r="AI115" s="123"/>
      <c r="AJ115" s="123"/>
      <c r="AK115" s="123"/>
      <c r="AL115" s="123"/>
      <c r="AM115" s="123"/>
      <c r="AN115" s="125">
        <f>SUM(AG115,AT115)</f>
        <v>0</v>
      </c>
      <c r="AO115" s="123"/>
      <c r="AP115" s="123"/>
      <c r="AQ115" s="126" t="s">
        <v>79</v>
      </c>
      <c r="AR115" s="127"/>
      <c r="AS115" s="128">
        <f>ROUND(SUM(AS116:AS117),2)</f>
        <v>0</v>
      </c>
      <c r="AT115" s="129">
        <f>ROUND(SUM(AV115:AW115),2)</f>
        <v>0</v>
      </c>
      <c r="AU115" s="130">
        <f>ROUND(SUM(AU116:AU117),5)</f>
        <v>0</v>
      </c>
      <c r="AV115" s="129">
        <f>ROUND(AZ115*L29,2)</f>
        <v>0</v>
      </c>
      <c r="AW115" s="129">
        <f>ROUND(BA115*L30,2)</f>
        <v>0</v>
      </c>
      <c r="AX115" s="129">
        <f>ROUND(BB115*L29,2)</f>
        <v>0</v>
      </c>
      <c r="AY115" s="129">
        <f>ROUND(BC115*L30,2)</f>
        <v>0</v>
      </c>
      <c r="AZ115" s="129">
        <f>ROUND(SUM(AZ116:AZ117),2)</f>
        <v>0</v>
      </c>
      <c r="BA115" s="129">
        <f>ROUND(SUM(BA116:BA117),2)</f>
        <v>0</v>
      </c>
      <c r="BB115" s="129">
        <f>ROUND(SUM(BB116:BB117),2)</f>
        <v>0</v>
      </c>
      <c r="BC115" s="129">
        <f>ROUND(SUM(BC116:BC117),2)</f>
        <v>0</v>
      </c>
      <c r="BD115" s="131">
        <f>ROUND(SUM(BD116:BD117),2)</f>
        <v>0</v>
      </c>
      <c r="BE115" s="7"/>
      <c r="BS115" s="132" t="s">
        <v>72</v>
      </c>
      <c r="BT115" s="132" t="s">
        <v>80</v>
      </c>
      <c r="BU115" s="132" t="s">
        <v>74</v>
      </c>
      <c r="BV115" s="132" t="s">
        <v>75</v>
      </c>
      <c r="BW115" s="132" t="s">
        <v>144</v>
      </c>
      <c r="BX115" s="132" t="s">
        <v>5</v>
      </c>
      <c r="CL115" s="132" t="s">
        <v>1</v>
      </c>
      <c r="CM115" s="132" t="s">
        <v>82</v>
      </c>
    </row>
    <row r="116" s="4" customFormat="1" ht="16.5" customHeight="1">
      <c r="A116" s="133" t="s">
        <v>83</v>
      </c>
      <c r="B116" s="71"/>
      <c r="C116" s="134"/>
      <c r="D116" s="134"/>
      <c r="E116" s="135" t="s">
        <v>145</v>
      </c>
      <c r="F116" s="135"/>
      <c r="G116" s="135"/>
      <c r="H116" s="135"/>
      <c r="I116" s="135"/>
      <c r="J116" s="134"/>
      <c r="K116" s="135" t="s">
        <v>146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'03.01 - realizace'!J32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86</v>
      </c>
      <c r="AR116" s="73"/>
      <c r="AS116" s="138">
        <v>0</v>
      </c>
      <c r="AT116" s="139">
        <f>ROUND(SUM(AV116:AW116),2)</f>
        <v>0</v>
      </c>
      <c r="AU116" s="140">
        <f>'03.01 - realizace'!P132</f>
        <v>0</v>
      </c>
      <c r="AV116" s="139">
        <f>'03.01 - realizace'!J35</f>
        <v>0</v>
      </c>
      <c r="AW116" s="139">
        <f>'03.01 - realizace'!J36</f>
        <v>0</v>
      </c>
      <c r="AX116" s="139">
        <f>'03.01 - realizace'!J37</f>
        <v>0</v>
      </c>
      <c r="AY116" s="139">
        <f>'03.01 - realizace'!J38</f>
        <v>0</v>
      </c>
      <c r="AZ116" s="139">
        <f>'03.01 - realizace'!F35</f>
        <v>0</v>
      </c>
      <c r="BA116" s="139">
        <f>'03.01 - realizace'!F36</f>
        <v>0</v>
      </c>
      <c r="BB116" s="139">
        <f>'03.01 - realizace'!F37</f>
        <v>0</v>
      </c>
      <c r="BC116" s="139">
        <f>'03.01 - realizace'!F38</f>
        <v>0</v>
      </c>
      <c r="BD116" s="141">
        <f>'03.01 - realizace'!F39</f>
        <v>0</v>
      </c>
      <c r="BE116" s="4"/>
      <c r="BT116" s="142" t="s">
        <v>82</v>
      </c>
      <c r="BV116" s="142" t="s">
        <v>75</v>
      </c>
      <c r="BW116" s="142" t="s">
        <v>147</v>
      </c>
      <c r="BX116" s="142" t="s">
        <v>144</v>
      </c>
      <c r="CL116" s="142" t="s">
        <v>1</v>
      </c>
    </row>
    <row r="117" s="4" customFormat="1" ht="16.5" customHeight="1">
      <c r="A117" s="133" t="s">
        <v>83</v>
      </c>
      <c r="B117" s="71"/>
      <c r="C117" s="134"/>
      <c r="D117" s="134"/>
      <c r="E117" s="135" t="s">
        <v>148</v>
      </c>
      <c r="F117" s="135"/>
      <c r="G117" s="135"/>
      <c r="H117" s="135"/>
      <c r="I117" s="135"/>
      <c r="J117" s="134"/>
      <c r="K117" s="135" t="s">
        <v>149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'03.02 - navazující 2 letá...'!J32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86</v>
      </c>
      <c r="AR117" s="73"/>
      <c r="AS117" s="138">
        <v>0</v>
      </c>
      <c r="AT117" s="139">
        <f>ROUND(SUM(AV117:AW117),2)</f>
        <v>0</v>
      </c>
      <c r="AU117" s="140">
        <f>'03.02 - navazující 2 letá...'!P128</f>
        <v>0</v>
      </c>
      <c r="AV117" s="139">
        <f>'03.02 - navazující 2 letá...'!J35</f>
        <v>0</v>
      </c>
      <c r="AW117" s="139">
        <f>'03.02 - navazující 2 letá...'!J36</f>
        <v>0</v>
      </c>
      <c r="AX117" s="139">
        <f>'03.02 - navazující 2 letá...'!J37</f>
        <v>0</v>
      </c>
      <c r="AY117" s="139">
        <f>'03.02 - navazující 2 letá...'!J38</f>
        <v>0</v>
      </c>
      <c r="AZ117" s="139">
        <f>'03.02 - navazující 2 letá...'!F35</f>
        <v>0</v>
      </c>
      <c r="BA117" s="139">
        <f>'03.02 - navazující 2 letá...'!F36</f>
        <v>0</v>
      </c>
      <c r="BB117" s="139">
        <f>'03.02 - navazující 2 letá...'!F37</f>
        <v>0</v>
      </c>
      <c r="BC117" s="139">
        <f>'03.02 - navazující 2 letá...'!F38</f>
        <v>0</v>
      </c>
      <c r="BD117" s="141">
        <f>'03.02 - navazující 2 letá...'!F39</f>
        <v>0</v>
      </c>
      <c r="BE117" s="4"/>
      <c r="BT117" s="142" t="s">
        <v>82</v>
      </c>
      <c r="BV117" s="142" t="s">
        <v>75</v>
      </c>
      <c r="BW117" s="142" t="s">
        <v>150</v>
      </c>
      <c r="BX117" s="142" t="s">
        <v>144</v>
      </c>
      <c r="CL117" s="142" t="s">
        <v>1</v>
      </c>
    </row>
    <row r="118" s="7" customFormat="1" ht="16.5" customHeight="1">
      <c r="A118" s="7"/>
      <c r="B118" s="120"/>
      <c r="C118" s="121"/>
      <c r="D118" s="122" t="s">
        <v>151</v>
      </c>
      <c r="E118" s="122"/>
      <c r="F118" s="122"/>
      <c r="G118" s="122"/>
      <c r="H118" s="122"/>
      <c r="I118" s="123"/>
      <c r="J118" s="122" t="s">
        <v>152</v>
      </c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4">
        <f>ROUND(AG119,2)</f>
        <v>0</v>
      </c>
      <c r="AH118" s="123"/>
      <c r="AI118" s="123"/>
      <c r="AJ118" s="123"/>
      <c r="AK118" s="123"/>
      <c r="AL118" s="123"/>
      <c r="AM118" s="123"/>
      <c r="AN118" s="125">
        <f>SUM(AG118,AT118)</f>
        <v>0</v>
      </c>
      <c r="AO118" s="123"/>
      <c r="AP118" s="123"/>
      <c r="AQ118" s="126" t="s">
        <v>79</v>
      </c>
      <c r="AR118" s="127"/>
      <c r="AS118" s="128">
        <f>ROUND(AS119,2)</f>
        <v>0</v>
      </c>
      <c r="AT118" s="129">
        <f>ROUND(SUM(AV118:AW118),2)</f>
        <v>0</v>
      </c>
      <c r="AU118" s="130">
        <f>ROUND(AU119,5)</f>
        <v>0</v>
      </c>
      <c r="AV118" s="129">
        <f>ROUND(AZ118*L29,2)</f>
        <v>0</v>
      </c>
      <c r="AW118" s="129">
        <f>ROUND(BA118*L30,2)</f>
        <v>0</v>
      </c>
      <c r="AX118" s="129">
        <f>ROUND(BB118*L29,2)</f>
        <v>0</v>
      </c>
      <c r="AY118" s="129">
        <f>ROUND(BC118*L30,2)</f>
        <v>0</v>
      </c>
      <c r="AZ118" s="129">
        <f>ROUND(AZ119,2)</f>
        <v>0</v>
      </c>
      <c r="BA118" s="129">
        <f>ROUND(BA119,2)</f>
        <v>0</v>
      </c>
      <c r="BB118" s="129">
        <f>ROUND(BB119,2)</f>
        <v>0</v>
      </c>
      <c r="BC118" s="129">
        <f>ROUND(BC119,2)</f>
        <v>0</v>
      </c>
      <c r="BD118" s="131">
        <f>ROUND(BD119,2)</f>
        <v>0</v>
      </c>
      <c r="BE118" s="7"/>
      <c r="BS118" s="132" t="s">
        <v>72</v>
      </c>
      <c r="BT118" s="132" t="s">
        <v>80</v>
      </c>
      <c r="BU118" s="132" t="s">
        <v>74</v>
      </c>
      <c r="BV118" s="132" t="s">
        <v>75</v>
      </c>
      <c r="BW118" s="132" t="s">
        <v>153</v>
      </c>
      <c r="BX118" s="132" t="s">
        <v>5</v>
      </c>
      <c r="CL118" s="132" t="s">
        <v>1</v>
      </c>
      <c r="CM118" s="132" t="s">
        <v>82</v>
      </c>
    </row>
    <row r="119" s="4" customFormat="1" ht="16.5" customHeight="1">
      <c r="A119" s="133" t="s">
        <v>83</v>
      </c>
      <c r="B119" s="71"/>
      <c r="C119" s="134"/>
      <c r="D119" s="134"/>
      <c r="E119" s="135" t="s">
        <v>154</v>
      </c>
      <c r="F119" s="135"/>
      <c r="G119" s="135"/>
      <c r="H119" s="135"/>
      <c r="I119" s="135"/>
      <c r="J119" s="134"/>
      <c r="K119" s="135" t="s">
        <v>155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'IO 03 - dešťová kanalizac...'!J32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86</v>
      </c>
      <c r="AR119" s="73"/>
      <c r="AS119" s="138">
        <v>0</v>
      </c>
      <c r="AT119" s="139">
        <f>ROUND(SUM(AV119:AW119),2)</f>
        <v>0</v>
      </c>
      <c r="AU119" s="140">
        <f>'IO 03 - dešťová kanalizac...'!P128</f>
        <v>0</v>
      </c>
      <c r="AV119" s="139">
        <f>'IO 03 - dešťová kanalizac...'!J35</f>
        <v>0</v>
      </c>
      <c r="AW119" s="139">
        <f>'IO 03 - dešťová kanalizac...'!J36</f>
        <v>0</v>
      </c>
      <c r="AX119" s="139">
        <f>'IO 03 - dešťová kanalizac...'!J37</f>
        <v>0</v>
      </c>
      <c r="AY119" s="139">
        <f>'IO 03 - dešťová kanalizac...'!J38</f>
        <v>0</v>
      </c>
      <c r="AZ119" s="139">
        <f>'IO 03 - dešťová kanalizac...'!F35</f>
        <v>0</v>
      </c>
      <c r="BA119" s="139">
        <f>'IO 03 - dešťová kanalizac...'!F36</f>
        <v>0</v>
      </c>
      <c r="BB119" s="139">
        <f>'IO 03 - dešťová kanalizac...'!F37</f>
        <v>0</v>
      </c>
      <c r="BC119" s="139">
        <f>'IO 03 - dešťová kanalizac...'!F38</f>
        <v>0</v>
      </c>
      <c r="BD119" s="141">
        <f>'IO 03 - dešťová kanalizac...'!F39</f>
        <v>0</v>
      </c>
      <c r="BE119" s="4"/>
      <c r="BT119" s="142" t="s">
        <v>82</v>
      </c>
      <c r="BV119" s="142" t="s">
        <v>75</v>
      </c>
      <c r="BW119" s="142" t="s">
        <v>156</v>
      </c>
      <c r="BX119" s="142" t="s">
        <v>153</v>
      </c>
      <c r="CL119" s="142" t="s">
        <v>1</v>
      </c>
    </row>
    <row r="120" s="7" customFormat="1" ht="16.5" customHeight="1">
      <c r="A120" s="7"/>
      <c r="B120" s="120"/>
      <c r="C120" s="121"/>
      <c r="D120" s="122" t="s">
        <v>157</v>
      </c>
      <c r="E120" s="122"/>
      <c r="F120" s="122"/>
      <c r="G120" s="122"/>
      <c r="H120" s="122"/>
      <c r="I120" s="123"/>
      <c r="J120" s="122" t="s">
        <v>158</v>
      </c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4">
        <f>ROUND(AG121,2)</f>
        <v>0</v>
      </c>
      <c r="AH120" s="123"/>
      <c r="AI120" s="123"/>
      <c r="AJ120" s="123"/>
      <c r="AK120" s="123"/>
      <c r="AL120" s="123"/>
      <c r="AM120" s="123"/>
      <c r="AN120" s="125">
        <f>SUM(AG120,AT120)</f>
        <v>0</v>
      </c>
      <c r="AO120" s="123"/>
      <c r="AP120" s="123"/>
      <c r="AQ120" s="126" t="s">
        <v>79</v>
      </c>
      <c r="AR120" s="127"/>
      <c r="AS120" s="128">
        <f>ROUND(AS121,2)</f>
        <v>0</v>
      </c>
      <c r="AT120" s="129">
        <f>ROUND(SUM(AV120:AW120),2)</f>
        <v>0</v>
      </c>
      <c r="AU120" s="130">
        <f>ROUND(AU121,5)</f>
        <v>0</v>
      </c>
      <c r="AV120" s="129">
        <f>ROUND(AZ120*L29,2)</f>
        <v>0</v>
      </c>
      <c r="AW120" s="129">
        <f>ROUND(BA120*L30,2)</f>
        <v>0</v>
      </c>
      <c r="AX120" s="129">
        <f>ROUND(BB120*L29,2)</f>
        <v>0</v>
      </c>
      <c r="AY120" s="129">
        <f>ROUND(BC120*L30,2)</f>
        <v>0</v>
      </c>
      <c r="AZ120" s="129">
        <f>ROUND(AZ121,2)</f>
        <v>0</v>
      </c>
      <c r="BA120" s="129">
        <f>ROUND(BA121,2)</f>
        <v>0</v>
      </c>
      <c r="BB120" s="129">
        <f>ROUND(BB121,2)</f>
        <v>0</v>
      </c>
      <c r="BC120" s="129">
        <f>ROUND(BC121,2)</f>
        <v>0</v>
      </c>
      <c r="BD120" s="131">
        <f>ROUND(BD121,2)</f>
        <v>0</v>
      </c>
      <c r="BE120" s="7"/>
      <c r="BS120" s="132" t="s">
        <v>72</v>
      </c>
      <c r="BT120" s="132" t="s">
        <v>80</v>
      </c>
      <c r="BU120" s="132" t="s">
        <v>74</v>
      </c>
      <c r="BV120" s="132" t="s">
        <v>75</v>
      </c>
      <c r="BW120" s="132" t="s">
        <v>159</v>
      </c>
      <c r="BX120" s="132" t="s">
        <v>5</v>
      </c>
      <c r="CL120" s="132" t="s">
        <v>1</v>
      </c>
      <c r="CM120" s="132" t="s">
        <v>82</v>
      </c>
    </row>
    <row r="121" s="4" customFormat="1" ht="16.5" customHeight="1">
      <c r="A121" s="133" t="s">
        <v>83</v>
      </c>
      <c r="B121" s="71"/>
      <c r="C121" s="134"/>
      <c r="D121" s="134"/>
      <c r="E121" s="135" t="s">
        <v>160</v>
      </c>
      <c r="F121" s="135"/>
      <c r="G121" s="135"/>
      <c r="H121" s="135"/>
      <c r="I121" s="135"/>
      <c r="J121" s="134"/>
      <c r="K121" s="135" t="s">
        <v>161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'01 - vedlejší a ostatní n...'!J32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86</v>
      </c>
      <c r="AR121" s="73"/>
      <c r="AS121" s="144">
        <v>0</v>
      </c>
      <c r="AT121" s="145">
        <f>ROUND(SUM(AV121:AW121),2)</f>
        <v>0</v>
      </c>
      <c r="AU121" s="146">
        <f>'01 - vedlejší a ostatní n...'!P123</f>
        <v>0</v>
      </c>
      <c r="AV121" s="145">
        <f>'01 - vedlejší a ostatní n...'!J35</f>
        <v>0</v>
      </c>
      <c r="AW121" s="145">
        <f>'01 - vedlejší a ostatní n...'!J36</f>
        <v>0</v>
      </c>
      <c r="AX121" s="145">
        <f>'01 - vedlejší a ostatní n...'!J37</f>
        <v>0</v>
      </c>
      <c r="AY121" s="145">
        <f>'01 - vedlejší a ostatní n...'!J38</f>
        <v>0</v>
      </c>
      <c r="AZ121" s="145">
        <f>'01 - vedlejší a ostatní n...'!F35</f>
        <v>0</v>
      </c>
      <c r="BA121" s="145">
        <f>'01 - vedlejší a ostatní n...'!F36</f>
        <v>0</v>
      </c>
      <c r="BB121" s="145">
        <f>'01 - vedlejší a ostatní n...'!F37</f>
        <v>0</v>
      </c>
      <c r="BC121" s="145">
        <f>'01 - vedlejší a ostatní n...'!F38</f>
        <v>0</v>
      </c>
      <c r="BD121" s="147">
        <f>'01 - vedlejší a ostatní n...'!F39</f>
        <v>0</v>
      </c>
      <c r="BE121" s="4"/>
      <c r="BT121" s="142" t="s">
        <v>82</v>
      </c>
      <c r="BV121" s="142" t="s">
        <v>75</v>
      </c>
      <c r="BW121" s="142" t="s">
        <v>162</v>
      </c>
      <c r="BX121" s="142" t="s">
        <v>159</v>
      </c>
      <c r="CL121" s="142" t="s">
        <v>1</v>
      </c>
    </row>
    <row r="122" s="2" customFormat="1" ht="30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5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</row>
    <row r="123" s="2" customFormat="1" ht="6.96" customHeight="1">
      <c r="A123" s="39"/>
      <c r="B123" s="67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45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</row>
  </sheetData>
  <sheetProtection sheet="1" formatColumns="0" formatRows="0" objects="1" scenarios="1" spinCount="100000" saltValue="3PCEYd+5lENexZhkVGa89or8oy8bEELet/VG4iFxhYLnYEvxwJOEbJy9kox9DI+vWd6WLV+8QPSFIaiFMivcGw==" hashValue="t8Uz1EvadYLWq9tU0lXliZx63dEAORJW674ivTSpiNWzToCYi+1mdbzXpZphXVRP4oT2zCdMkNQMJbSrWHOwQg==" algorithmName="SHA-512" password="DDEF"/>
  <mergeCells count="146">
    <mergeCell ref="K104:AF104"/>
    <mergeCell ref="E104:I104"/>
    <mergeCell ref="E105:I105"/>
    <mergeCell ref="K105:AF105"/>
    <mergeCell ref="E106:I106"/>
    <mergeCell ref="K106:AF106"/>
    <mergeCell ref="E107:I107"/>
    <mergeCell ref="K107:AF107"/>
    <mergeCell ref="L108:AF108"/>
    <mergeCell ref="F108:J108"/>
    <mergeCell ref="L109:AF109"/>
    <mergeCell ref="F109:J109"/>
    <mergeCell ref="F110:J110"/>
    <mergeCell ref="L110:AF110"/>
    <mergeCell ref="L111:AF111"/>
    <mergeCell ref="F111:J111"/>
    <mergeCell ref="F112:J112"/>
    <mergeCell ref="L112:AF112"/>
    <mergeCell ref="J113:AF113"/>
    <mergeCell ref="D113:H113"/>
    <mergeCell ref="E114:I114"/>
    <mergeCell ref="K114:AF114"/>
    <mergeCell ref="J115:AF115"/>
    <mergeCell ref="D115:H115"/>
    <mergeCell ref="K116:AF116"/>
    <mergeCell ref="E116:I116"/>
    <mergeCell ref="K117:AF117"/>
    <mergeCell ref="E117:I117"/>
    <mergeCell ref="J118:AF118"/>
    <mergeCell ref="D118:H118"/>
    <mergeCell ref="E119:I119"/>
    <mergeCell ref="K119:AF119"/>
    <mergeCell ref="D120:H120"/>
    <mergeCell ref="J120:AF120"/>
    <mergeCell ref="E121:I121"/>
    <mergeCell ref="K121:AF121"/>
    <mergeCell ref="AG101:AM101"/>
    <mergeCell ref="AN101:AP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L85:AO85"/>
    <mergeCell ref="C92:G92"/>
    <mergeCell ref="I92:AF92"/>
    <mergeCell ref="D95:H95"/>
    <mergeCell ref="J95:AF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L101:AF101"/>
    <mergeCell ref="F101:J101"/>
    <mergeCell ref="L102:AF102"/>
    <mergeCell ref="F102:J102"/>
    <mergeCell ref="E103:I103"/>
    <mergeCell ref="K103:AF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96" location="'D1.1_a - hala - ASŘ'!C2" display="/"/>
    <hyperlink ref="A97" location="'D1.1_b - přístřešek odpad...'!C2" display="/"/>
    <hyperlink ref="A98" location="'D1.4.1 - zdravotně techni...'!C2" display="/"/>
    <hyperlink ref="A99" location="'D1.4.2 - zařízení pro vyt...'!C2" display="/"/>
    <hyperlink ref="A101" location="'D1.4.3_1 - Silnoproud - e...'!C2" display="/"/>
    <hyperlink ref="A102" location="'D1.4.3_2 - Silnoproud - u...'!C2" display="/"/>
    <hyperlink ref="A103" location="'D1.4.4 - vzduchotechnika'!C2" display="/"/>
    <hyperlink ref="A104" location="'D1.4.5 - plynová zařízení'!C2" display="/"/>
    <hyperlink ref="A105" location="'D1.4.6 - slaboproudé rozvody'!C2" display="/"/>
    <hyperlink ref="A106" location="'D1.4.7 - měření a regulace'!C2" display="/"/>
    <hyperlink ref="A108" location="'D1.4.8_1 - strojní techno...'!C2" display="/"/>
    <hyperlink ref="A109" location="'D1.4.8_2 - rozvod stlačen...'!C2" display="/"/>
    <hyperlink ref="A110" location="'D1.4.8_3 - vzduchotechnika'!C2" display="/"/>
    <hyperlink ref="A111" location="'D1.4.8_4 - potrubí pro od...'!C2" display="/"/>
    <hyperlink ref="A112" location="'D1.4.8_5 - stl. vzduch - ...'!C2" display="/"/>
    <hyperlink ref="A114" location="'02.01 - komunikace a zpev...'!C2" display="/"/>
    <hyperlink ref="A116" location="'03.01 - realizace'!C2" display="/"/>
    <hyperlink ref="A117" location="'03.02 - navazující 2 letá...'!C2" display="/"/>
    <hyperlink ref="A119" location="'IO 03 - dešťová kanalizac...'!C2" display="/"/>
    <hyperlink ref="A121" location="'01 - vedlejší a ostatní n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7115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ROUND((SUM(BE123:BE210)),  2)</f>
        <v>0</v>
      </c>
      <c r="G35" s="39"/>
      <c r="H35" s="39"/>
      <c r="I35" s="166">
        <v>0.20999999999999999</v>
      </c>
      <c r="J35" s="165">
        <f>ROUND(((SUM(BE123:BE210))*I35),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ROUND((SUM(BF123:BF210)),  2)</f>
        <v>0</v>
      </c>
      <c r="G36" s="39"/>
      <c r="H36" s="39"/>
      <c r="I36" s="166">
        <v>0.12</v>
      </c>
      <c r="J36" s="165">
        <f>ROUND(((SUM(BF123:BF210))*I36),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ROUND((SUM(BG123:BG210)),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ROUND((SUM(BH123:BH210)),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ROUND((SUM(BI123:BI210)),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D1.4.6 - slaboproudé rozvody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7116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9" customFormat="1" ht="24.96" customHeight="1">
      <c r="A100" s="9"/>
      <c r="B100" s="190"/>
      <c r="C100" s="191"/>
      <c r="D100" s="192" t="s">
        <v>7117</v>
      </c>
      <c r="E100" s="193"/>
      <c r="F100" s="193"/>
      <c r="G100" s="193"/>
      <c r="H100" s="193"/>
      <c r="I100" s="193"/>
      <c r="J100" s="194">
        <f>J136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9" customFormat="1" ht="24.96" customHeight="1">
      <c r="A101" s="9"/>
      <c r="B101" s="190"/>
      <c r="C101" s="191"/>
      <c r="D101" s="192" t="s">
        <v>7118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hidden="1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/>
    <row r="105" hidden="1"/>
    <row r="106" hidden="1"/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TŘEBOVSKO-ORLICKÝ PODNIKATELSKÝ INKUBÁTOR (TO-PINK)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164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165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D1.4.6 - slaboproudé rozvody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26. 5. 2025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 xml:space="preserve"> </v>
      </c>
      <c r="G119" s="41"/>
      <c r="H119" s="41"/>
      <c r="I119" s="33" t="s">
        <v>29</v>
      </c>
      <c r="J119" s="37" t="str">
        <f>E23</f>
        <v xml:space="preserve"> 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27</v>
      </c>
      <c r="D120" s="41"/>
      <c r="E120" s="41"/>
      <c r="F120" s="28" t="str">
        <f>IF(E20="","",E20)</f>
        <v>Vyplň údaj</v>
      </c>
      <c r="G120" s="41"/>
      <c r="H120" s="41"/>
      <c r="I120" s="33" t="s">
        <v>31</v>
      </c>
      <c r="J120" s="37" t="str">
        <f>E26</f>
        <v xml:space="preserve"> 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209</v>
      </c>
      <c r="D122" s="204" t="s">
        <v>58</v>
      </c>
      <c r="E122" s="204" t="s">
        <v>54</v>
      </c>
      <c r="F122" s="204" t="s">
        <v>55</v>
      </c>
      <c r="G122" s="204" t="s">
        <v>210</v>
      </c>
      <c r="H122" s="204" t="s">
        <v>211</v>
      </c>
      <c r="I122" s="204" t="s">
        <v>212</v>
      </c>
      <c r="J122" s="204" t="s">
        <v>170</v>
      </c>
      <c r="K122" s="205" t="s">
        <v>213</v>
      </c>
      <c r="L122" s="206"/>
      <c r="M122" s="101" t="s">
        <v>1</v>
      </c>
      <c r="N122" s="102" t="s">
        <v>37</v>
      </c>
      <c r="O122" s="102" t="s">
        <v>214</v>
      </c>
      <c r="P122" s="102" t="s">
        <v>215</v>
      </c>
      <c r="Q122" s="102" t="s">
        <v>216</v>
      </c>
      <c r="R122" s="102" t="s">
        <v>217</v>
      </c>
      <c r="S122" s="102" t="s">
        <v>218</v>
      </c>
      <c r="T122" s="103" t="s">
        <v>219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220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P124+P136+P174</f>
        <v>0</v>
      </c>
      <c r="Q123" s="105"/>
      <c r="R123" s="209">
        <f>R124+R136+R174</f>
        <v>0</v>
      </c>
      <c r="S123" s="105"/>
      <c r="T123" s="210">
        <f>T124+T136+T174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72</v>
      </c>
      <c r="AU123" s="18" t="s">
        <v>172</v>
      </c>
      <c r="BK123" s="211">
        <f>BK124+BK136+BK174</f>
        <v>0</v>
      </c>
    </row>
    <row r="124" s="12" customFormat="1" ht="25.92" customHeight="1">
      <c r="A124" s="12"/>
      <c r="B124" s="212"/>
      <c r="C124" s="213"/>
      <c r="D124" s="214" t="s">
        <v>72</v>
      </c>
      <c r="E124" s="215" t="s">
        <v>6416</v>
      </c>
      <c r="F124" s="215" t="s">
        <v>7119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SUM(P125:P135)</f>
        <v>0</v>
      </c>
      <c r="Q124" s="220"/>
      <c r="R124" s="221">
        <f>SUM(R125:R135)</f>
        <v>0</v>
      </c>
      <c r="S124" s="220"/>
      <c r="T124" s="222">
        <f>SUM(T125:T135)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80</v>
      </c>
      <c r="AT124" s="224" t="s">
        <v>72</v>
      </c>
      <c r="AU124" s="224" t="s">
        <v>73</v>
      </c>
      <c r="AY124" s="223" t="s">
        <v>223</v>
      </c>
      <c r="BK124" s="225">
        <f>SUM(BK125:BK135)</f>
        <v>0</v>
      </c>
    </row>
    <row r="125" s="2" customFormat="1" ht="101.25" customHeight="1">
      <c r="A125" s="39"/>
      <c r="B125" s="40"/>
      <c r="C125" s="228" t="s">
        <v>80</v>
      </c>
      <c r="D125" s="228" t="s">
        <v>225</v>
      </c>
      <c r="E125" s="229" t="s">
        <v>7120</v>
      </c>
      <c r="F125" s="230" t="s">
        <v>7121</v>
      </c>
      <c r="G125" s="231" t="s">
        <v>1327</v>
      </c>
      <c r="H125" s="232">
        <v>1</v>
      </c>
      <c r="I125" s="233"/>
      <c r="J125" s="234">
        <f>ROUND(I125*H125,2)</f>
        <v>0</v>
      </c>
      <c r="K125" s="230" t="s">
        <v>1</v>
      </c>
      <c r="L125" s="45"/>
      <c r="M125" s="235" t="s">
        <v>1</v>
      </c>
      <c r="N125" s="236" t="s">
        <v>38</v>
      </c>
      <c r="O125" s="92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9" t="s">
        <v>230</v>
      </c>
      <c r="AT125" s="239" t="s">
        <v>225</v>
      </c>
      <c r="AU125" s="239" t="s">
        <v>80</v>
      </c>
      <c r="AY125" s="18" t="s">
        <v>223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8" t="s">
        <v>80</v>
      </c>
      <c r="BK125" s="240">
        <f>ROUND(I125*H125,2)</f>
        <v>0</v>
      </c>
      <c r="BL125" s="18" t="s">
        <v>230</v>
      </c>
      <c r="BM125" s="239" t="s">
        <v>230</v>
      </c>
    </row>
    <row r="126" s="2" customFormat="1" ht="16.5" customHeight="1">
      <c r="A126" s="39"/>
      <c r="B126" s="40"/>
      <c r="C126" s="228" t="s">
        <v>82</v>
      </c>
      <c r="D126" s="228" t="s">
        <v>225</v>
      </c>
      <c r="E126" s="229" t="s">
        <v>7122</v>
      </c>
      <c r="F126" s="230" t="s">
        <v>7123</v>
      </c>
      <c r="G126" s="231" t="s">
        <v>1327</v>
      </c>
      <c r="H126" s="232">
        <v>2</v>
      </c>
      <c r="I126" s="233"/>
      <c r="J126" s="234">
        <f>ROUND(I126*H126,2)</f>
        <v>0</v>
      </c>
      <c r="K126" s="230" t="s">
        <v>1</v>
      </c>
      <c r="L126" s="45"/>
      <c r="M126" s="235" t="s">
        <v>1</v>
      </c>
      <c r="N126" s="236" t="s">
        <v>38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230</v>
      </c>
      <c r="AT126" s="239" t="s">
        <v>225</v>
      </c>
      <c r="AU126" s="239" t="s">
        <v>80</v>
      </c>
      <c r="AY126" s="18" t="s">
        <v>223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80</v>
      </c>
      <c r="BK126" s="240">
        <f>ROUND(I126*H126,2)</f>
        <v>0</v>
      </c>
      <c r="BL126" s="18" t="s">
        <v>230</v>
      </c>
      <c r="BM126" s="239" t="s">
        <v>253</v>
      </c>
    </row>
    <row r="127" s="2" customFormat="1" ht="55.5" customHeight="1">
      <c r="A127" s="39"/>
      <c r="B127" s="40"/>
      <c r="C127" s="228" t="s">
        <v>102</v>
      </c>
      <c r="D127" s="228" t="s">
        <v>225</v>
      </c>
      <c r="E127" s="229" t="s">
        <v>7124</v>
      </c>
      <c r="F127" s="230" t="s">
        <v>7125</v>
      </c>
      <c r="G127" s="231" t="s">
        <v>1327</v>
      </c>
      <c r="H127" s="232">
        <v>11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38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230</v>
      </c>
      <c r="AT127" s="239" t="s">
        <v>225</v>
      </c>
      <c r="AU127" s="239" t="s">
        <v>80</v>
      </c>
      <c r="AY127" s="18" t="s">
        <v>223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80</v>
      </c>
      <c r="BK127" s="240">
        <f>ROUND(I127*H127,2)</f>
        <v>0</v>
      </c>
      <c r="BL127" s="18" t="s">
        <v>230</v>
      </c>
      <c r="BM127" s="239" t="s">
        <v>262</v>
      </c>
    </row>
    <row r="128" s="2" customFormat="1" ht="37.8" customHeight="1">
      <c r="A128" s="39"/>
      <c r="B128" s="40"/>
      <c r="C128" s="228" t="s">
        <v>230</v>
      </c>
      <c r="D128" s="228" t="s">
        <v>225</v>
      </c>
      <c r="E128" s="229" t="s">
        <v>7126</v>
      </c>
      <c r="F128" s="230" t="s">
        <v>7127</v>
      </c>
      <c r="G128" s="231" t="s">
        <v>1327</v>
      </c>
      <c r="H128" s="232">
        <v>8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230</v>
      </c>
      <c r="AT128" s="239" t="s">
        <v>225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275</v>
      </c>
    </row>
    <row r="129" s="2" customFormat="1" ht="16.5" customHeight="1">
      <c r="A129" s="39"/>
      <c r="B129" s="40"/>
      <c r="C129" s="228" t="s">
        <v>249</v>
      </c>
      <c r="D129" s="228" t="s">
        <v>225</v>
      </c>
      <c r="E129" s="229" t="s">
        <v>7128</v>
      </c>
      <c r="F129" s="230" t="s">
        <v>7129</v>
      </c>
      <c r="G129" s="231" t="s">
        <v>1327</v>
      </c>
      <c r="H129" s="232">
        <v>19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230</v>
      </c>
      <c r="AT129" s="239" t="s">
        <v>225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8</v>
      </c>
    </row>
    <row r="130" s="2" customFormat="1" ht="16.5" customHeight="1">
      <c r="A130" s="39"/>
      <c r="B130" s="40"/>
      <c r="C130" s="228" t="s">
        <v>253</v>
      </c>
      <c r="D130" s="228" t="s">
        <v>225</v>
      </c>
      <c r="E130" s="229" t="s">
        <v>7130</v>
      </c>
      <c r="F130" s="230" t="s">
        <v>7131</v>
      </c>
      <c r="G130" s="231" t="s">
        <v>1327</v>
      </c>
      <c r="H130" s="232">
        <v>1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38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230</v>
      </c>
      <c r="AT130" s="239" t="s">
        <v>225</v>
      </c>
      <c r="AU130" s="239" t="s">
        <v>80</v>
      </c>
      <c r="AY130" s="18" t="s">
        <v>223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80</v>
      </c>
      <c r="BK130" s="240">
        <f>ROUND(I130*H130,2)</f>
        <v>0</v>
      </c>
      <c r="BL130" s="18" t="s">
        <v>230</v>
      </c>
      <c r="BM130" s="239" t="s">
        <v>297</v>
      </c>
    </row>
    <row r="131" s="2" customFormat="1" ht="16.5" customHeight="1">
      <c r="A131" s="39"/>
      <c r="B131" s="40"/>
      <c r="C131" s="228" t="s">
        <v>258</v>
      </c>
      <c r="D131" s="228" t="s">
        <v>225</v>
      </c>
      <c r="E131" s="229" t="s">
        <v>7132</v>
      </c>
      <c r="F131" s="230" t="s">
        <v>7133</v>
      </c>
      <c r="G131" s="231" t="s">
        <v>1327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310</v>
      </c>
    </row>
    <row r="132" s="2" customFormat="1" ht="24.15" customHeight="1">
      <c r="A132" s="39"/>
      <c r="B132" s="40"/>
      <c r="C132" s="228" t="s">
        <v>262</v>
      </c>
      <c r="D132" s="228" t="s">
        <v>225</v>
      </c>
      <c r="E132" s="229" t="s">
        <v>7134</v>
      </c>
      <c r="F132" s="230" t="s">
        <v>7135</v>
      </c>
      <c r="G132" s="231" t="s">
        <v>1327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230</v>
      </c>
      <c r="AT132" s="239" t="s">
        <v>225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320</v>
      </c>
    </row>
    <row r="133" s="2" customFormat="1" ht="37.8" customHeight="1">
      <c r="A133" s="39"/>
      <c r="B133" s="40"/>
      <c r="C133" s="228" t="s">
        <v>269</v>
      </c>
      <c r="D133" s="228" t="s">
        <v>225</v>
      </c>
      <c r="E133" s="229" t="s">
        <v>7136</v>
      </c>
      <c r="F133" s="230" t="s">
        <v>7137</v>
      </c>
      <c r="G133" s="231" t="s">
        <v>7138</v>
      </c>
      <c r="H133" s="232">
        <v>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330</v>
      </c>
    </row>
    <row r="134" s="2" customFormat="1" ht="24.15" customHeight="1">
      <c r="A134" s="39"/>
      <c r="B134" s="40"/>
      <c r="C134" s="228" t="s">
        <v>275</v>
      </c>
      <c r="D134" s="228" t="s">
        <v>225</v>
      </c>
      <c r="E134" s="229" t="s">
        <v>7139</v>
      </c>
      <c r="F134" s="230" t="s">
        <v>7140</v>
      </c>
      <c r="G134" s="231" t="s">
        <v>7138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338</v>
      </c>
    </row>
    <row r="135" s="2" customFormat="1" ht="16.5" customHeight="1">
      <c r="A135" s="39"/>
      <c r="B135" s="40"/>
      <c r="C135" s="228" t="s">
        <v>279</v>
      </c>
      <c r="D135" s="228" t="s">
        <v>225</v>
      </c>
      <c r="E135" s="229" t="s">
        <v>7141</v>
      </c>
      <c r="F135" s="230" t="s">
        <v>7142</v>
      </c>
      <c r="G135" s="231" t="s">
        <v>1327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348</v>
      </c>
    </row>
    <row r="136" s="12" customFormat="1" ht="25.92" customHeight="1">
      <c r="A136" s="12"/>
      <c r="B136" s="212"/>
      <c r="C136" s="213"/>
      <c r="D136" s="214" t="s">
        <v>72</v>
      </c>
      <c r="E136" s="215" t="s">
        <v>6418</v>
      </c>
      <c r="F136" s="215" t="s">
        <v>7143</v>
      </c>
      <c r="G136" s="213"/>
      <c r="H136" s="213"/>
      <c r="I136" s="216"/>
      <c r="J136" s="217">
        <f>BK136</f>
        <v>0</v>
      </c>
      <c r="K136" s="213"/>
      <c r="L136" s="218"/>
      <c r="M136" s="219"/>
      <c r="N136" s="220"/>
      <c r="O136" s="220"/>
      <c r="P136" s="221">
        <f>SUM(P137:P173)</f>
        <v>0</v>
      </c>
      <c r="Q136" s="220"/>
      <c r="R136" s="221">
        <f>SUM(R137:R173)</f>
        <v>0</v>
      </c>
      <c r="S136" s="220"/>
      <c r="T136" s="222">
        <f>SUM(T137:T173)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80</v>
      </c>
      <c r="AT136" s="224" t="s">
        <v>72</v>
      </c>
      <c r="AU136" s="224" t="s">
        <v>73</v>
      </c>
      <c r="AY136" s="223" t="s">
        <v>223</v>
      </c>
      <c r="BK136" s="225">
        <f>SUM(BK137:BK173)</f>
        <v>0</v>
      </c>
    </row>
    <row r="137" s="2" customFormat="1" ht="24.15" customHeight="1">
      <c r="A137" s="39"/>
      <c r="B137" s="40"/>
      <c r="C137" s="228" t="s">
        <v>8</v>
      </c>
      <c r="D137" s="228" t="s">
        <v>225</v>
      </c>
      <c r="E137" s="229" t="s">
        <v>7144</v>
      </c>
      <c r="F137" s="230" t="s">
        <v>7145</v>
      </c>
      <c r="G137" s="231" t="s">
        <v>1327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359</v>
      </c>
    </row>
    <row r="138" s="2" customFormat="1" ht="16.5" customHeight="1">
      <c r="A138" s="39"/>
      <c r="B138" s="40"/>
      <c r="C138" s="228" t="s">
        <v>290</v>
      </c>
      <c r="D138" s="228" t="s">
        <v>225</v>
      </c>
      <c r="E138" s="229" t="s">
        <v>7146</v>
      </c>
      <c r="F138" s="230" t="s">
        <v>7147</v>
      </c>
      <c r="G138" s="231" t="s">
        <v>1327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80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377</v>
      </c>
    </row>
    <row r="139" s="2" customFormat="1" ht="16.5" customHeight="1">
      <c r="A139" s="39"/>
      <c r="B139" s="40"/>
      <c r="C139" s="228" t="s">
        <v>297</v>
      </c>
      <c r="D139" s="228" t="s">
        <v>225</v>
      </c>
      <c r="E139" s="229" t="s">
        <v>7148</v>
      </c>
      <c r="F139" s="230" t="s">
        <v>7149</v>
      </c>
      <c r="G139" s="231" t="s">
        <v>1327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80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389</v>
      </c>
    </row>
    <row r="140" s="2" customFormat="1" ht="24.15" customHeight="1">
      <c r="A140" s="39"/>
      <c r="B140" s="40"/>
      <c r="C140" s="228" t="s">
        <v>304</v>
      </c>
      <c r="D140" s="228" t="s">
        <v>225</v>
      </c>
      <c r="E140" s="229" t="s">
        <v>7150</v>
      </c>
      <c r="F140" s="230" t="s">
        <v>7151</v>
      </c>
      <c r="G140" s="231" t="s">
        <v>1327</v>
      </c>
      <c r="H140" s="232">
        <v>2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80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402</v>
      </c>
    </row>
    <row r="141" s="2" customFormat="1" ht="16.5" customHeight="1">
      <c r="A141" s="39"/>
      <c r="B141" s="40"/>
      <c r="C141" s="228" t="s">
        <v>310</v>
      </c>
      <c r="D141" s="228" t="s">
        <v>225</v>
      </c>
      <c r="E141" s="229" t="s">
        <v>7152</v>
      </c>
      <c r="F141" s="230" t="s">
        <v>7153</v>
      </c>
      <c r="G141" s="231" t="s">
        <v>1327</v>
      </c>
      <c r="H141" s="232">
        <v>2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80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419</v>
      </c>
    </row>
    <row r="142" s="2" customFormat="1" ht="21.75" customHeight="1">
      <c r="A142" s="39"/>
      <c r="B142" s="40"/>
      <c r="C142" s="228" t="s">
        <v>314</v>
      </c>
      <c r="D142" s="228" t="s">
        <v>225</v>
      </c>
      <c r="E142" s="229" t="s">
        <v>7154</v>
      </c>
      <c r="F142" s="230" t="s">
        <v>7155</v>
      </c>
      <c r="G142" s="231" t="s">
        <v>1327</v>
      </c>
      <c r="H142" s="232">
        <v>2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80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446</v>
      </c>
    </row>
    <row r="143" s="2" customFormat="1" ht="16.5" customHeight="1">
      <c r="A143" s="39"/>
      <c r="B143" s="40"/>
      <c r="C143" s="228" t="s">
        <v>320</v>
      </c>
      <c r="D143" s="228" t="s">
        <v>225</v>
      </c>
      <c r="E143" s="229" t="s">
        <v>7156</v>
      </c>
      <c r="F143" s="230" t="s">
        <v>7157</v>
      </c>
      <c r="G143" s="231" t="s">
        <v>1327</v>
      </c>
      <c r="H143" s="232">
        <v>50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80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467</v>
      </c>
    </row>
    <row r="144" s="2" customFormat="1" ht="16.5" customHeight="1">
      <c r="A144" s="39"/>
      <c r="B144" s="40"/>
      <c r="C144" s="228" t="s">
        <v>325</v>
      </c>
      <c r="D144" s="228" t="s">
        <v>225</v>
      </c>
      <c r="E144" s="229" t="s">
        <v>7158</v>
      </c>
      <c r="F144" s="230" t="s">
        <v>7159</v>
      </c>
      <c r="G144" s="231" t="s">
        <v>1327</v>
      </c>
      <c r="H144" s="232">
        <v>32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80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479</v>
      </c>
    </row>
    <row r="145" s="2" customFormat="1" ht="16.5" customHeight="1">
      <c r="A145" s="39"/>
      <c r="B145" s="40"/>
      <c r="C145" s="228" t="s">
        <v>330</v>
      </c>
      <c r="D145" s="228" t="s">
        <v>225</v>
      </c>
      <c r="E145" s="229" t="s">
        <v>7160</v>
      </c>
      <c r="F145" s="230" t="s">
        <v>7161</v>
      </c>
      <c r="G145" s="231" t="s">
        <v>1327</v>
      </c>
      <c r="H145" s="232">
        <v>15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80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491</v>
      </c>
    </row>
    <row r="146" s="2" customFormat="1" ht="16.5" customHeight="1">
      <c r="A146" s="39"/>
      <c r="B146" s="40"/>
      <c r="C146" s="228" t="s">
        <v>7</v>
      </c>
      <c r="D146" s="228" t="s">
        <v>225</v>
      </c>
      <c r="E146" s="229" t="s">
        <v>7162</v>
      </c>
      <c r="F146" s="230" t="s">
        <v>7163</v>
      </c>
      <c r="G146" s="231" t="s">
        <v>1327</v>
      </c>
      <c r="H146" s="232">
        <v>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80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503</v>
      </c>
    </row>
    <row r="147" s="2" customFormat="1" ht="24.15" customHeight="1">
      <c r="A147" s="39"/>
      <c r="B147" s="40"/>
      <c r="C147" s="228" t="s">
        <v>338</v>
      </c>
      <c r="D147" s="228" t="s">
        <v>225</v>
      </c>
      <c r="E147" s="229" t="s">
        <v>7164</v>
      </c>
      <c r="F147" s="230" t="s">
        <v>7165</v>
      </c>
      <c r="G147" s="231" t="s">
        <v>351</v>
      </c>
      <c r="H147" s="232">
        <v>13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80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521</v>
      </c>
    </row>
    <row r="148" s="2" customFormat="1" ht="16.5" customHeight="1">
      <c r="A148" s="39"/>
      <c r="B148" s="40"/>
      <c r="C148" s="228" t="s">
        <v>343</v>
      </c>
      <c r="D148" s="228" t="s">
        <v>225</v>
      </c>
      <c r="E148" s="229" t="s">
        <v>7166</v>
      </c>
      <c r="F148" s="230" t="s">
        <v>7167</v>
      </c>
      <c r="G148" s="231" t="s">
        <v>351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80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533</v>
      </c>
    </row>
    <row r="149" s="2" customFormat="1" ht="16.5" customHeight="1">
      <c r="A149" s="39"/>
      <c r="B149" s="40"/>
      <c r="C149" s="228" t="s">
        <v>348</v>
      </c>
      <c r="D149" s="228" t="s">
        <v>225</v>
      </c>
      <c r="E149" s="229" t="s">
        <v>7168</v>
      </c>
      <c r="F149" s="230" t="s">
        <v>7169</v>
      </c>
      <c r="G149" s="231" t="s">
        <v>351</v>
      </c>
      <c r="H149" s="232">
        <v>13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80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545</v>
      </c>
    </row>
    <row r="150" s="2" customFormat="1" ht="16.5" customHeight="1">
      <c r="A150" s="39"/>
      <c r="B150" s="40"/>
      <c r="C150" s="228" t="s">
        <v>354</v>
      </c>
      <c r="D150" s="228" t="s">
        <v>225</v>
      </c>
      <c r="E150" s="229" t="s">
        <v>7170</v>
      </c>
      <c r="F150" s="230" t="s">
        <v>7171</v>
      </c>
      <c r="G150" s="231" t="s">
        <v>1327</v>
      </c>
      <c r="H150" s="232">
        <v>4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80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560</v>
      </c>
    </row>
    <row r="151" s="2" customFormat="1" ht="24.15" customHeight="1">
      <c r="A151" s="39"/>
      <c r="B151" s="40"/>
      <c r="C151" s="228" t="s">
        <v>359</v>
      </c>
      <c r="D151" s="228" t="s">
        <v>225</v>
      </c>
      <c r="E151" s="229" t="s">
        <v>7172</v>
      </c>
      <c r="F151" s="230" t="s">
        <v>7173</v>
      </c>
      <c r="G151" s="231" t="s">
        <v>1327</v>
      </c>
      <c r="H151" s="232">
        <v>45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80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577</v>
      </c>
    </row>
    <row r="152" s="2" customFormat="1" ht="16.5" customHeight="1">
      <c r="A152" s="39"/>
      <c r="B152" s="40"/>
      <c r="C152" s="228" t="s">
        <v>366</v>
      </c>
      <c r="D152" s="228" t="s">
        <v>225</v>
      </c>
      <c r="E152" s="229" t="s">
        <v>7174</v>
      </c>
      <c r="F152" s="230" t="s">
        <v>7175</v>
      </c>
      <c r="G152" s="231" t="s">
        <v>1327</v>
      </c>
      <c r="H152" s="232">
        <v>6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80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610</v>
      </c>
    </row>
    <row r="153" s="2" customFormat="1" ht="24.15" customHeight="1">
      <c r="A153" s="39"/>
      <c r="B153" s="40"/>
      <c r="C153" s="228" t="s">
        <v>377</v>
      </c>
      <c r="D153" s="228" t="s">
        <v>225</v>
      </c>
      <c r="E153" s="229" t="s">
        <v>7176</v>
      </c>
      <c r="F153" s="230" t="s">
        <v>7177</v>
      </c>
      <c r="G153" s="231" t="s">
        <v>1327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80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620</v>
      </c>
    </row>
    <row r="154" s="2" customFormat="1" ht="16.5" customHeight="1">
      <c r="A154" s="39"/>
      <c r="B154" s="40"/>
      <c r="C154" s="228" t="s">
        <v>383</v>
      </c>
      <c r="D154" s="228" t="s">
        <v>225</v>
      </c>
      <c r="E154" s="229" t="s">
        <v>7178</v>
      </c>
      <c r="F154" s="230" t="s">
        <v>7179</v>
      </c>
      <c r="G154" s="231" t="s">
        <v>1327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80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633</v>
      </c>
    </row>
    <row r="155" s="2" customFormat="1" ht="16.5" customHeight="1">
      <c r="A155" s="39"/>
      <c r="B155" s="40"/>
      <c r="C155" s="228" t="s">
        <v>389</v>
      </c>
      <c r="D155" s="228" t="s">
        <v>225</v>
      </c>
      <c r="E155" s="229" t="s">
        <v>7180</v>
      </c>
      <c r="F155" s="230" t="s">
        <v>7181</v>
      </c>
      <c r="G155" s="231" t="s">
        <v>1327</v>
      </c>
      <c r="H155" s="232">
        <v>2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230</v>
      </c>
      <c r="AT155" s="239" t="s">
        <v>225</v>
      </c>
      <c r="AU155" s="239" t="s">
        <v>80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643</v>
      </c>
    </row>
    <row r="156" s="2" customFormat="1" ht="16.5" customHeight="1">
      <c r="A156" s="39"/>
      <c r="B156" s="40"/>
      <c r="C156" s="228" t="s">
        <v>397</v>
      </c>
      <c r="D156" s="228" t="s">
        <v>225</v>
      </c>
      <c r="E156" s="229" t="s">
        <v>7182</v>
      </c>
      <c r="F156" s="230" t="s">
        <v>7183</v>
      </c>
      <c r="G156" s="231" t="s">
        <v>1327</v>
      </c>
      <c r="H156" s="232">
        <v>1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80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652</v>
      </c>
    </row>
    <row r="157" s="2" customFormat="1" ht="16.5" customHeight="1">
      <c r="A157" s="39"/>
      <c r="B157" s="40"/>
      <c r="C157" s="228" t="s">
        <v>402</v>
      </c>
      <c r="D157" s="228" t="s">
        <v>225</v>
      </c>
      <c r="E157" s="229" t="s">
        <v>7184</v>
      </c>
      <c r="F157" s="230" t="s">
        <v>7185</v>
      </c>
      <c r="G157" s="231" t="s">
        <v>1327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80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661</v>
      </c>
    </row>
    <row r="158" s="2" customFormat="1" ht="16.5" customHeight="1">
      <c r="A158" s="39"/>
      <c r="B158" s="40"/>
      <c r="C158" s="228" t="s">
        <v>414</v>
      </c>
      <c r="D158" s="228" t="s">
        <v>225</v>
      </c>
      <c r="E158" s="229" t="s">
        <v>7186</v>
      </c>
      <c r="F158" s="230" t="s">
        <v>7187</v>
      </c>
      <c r="G158" s="231" t="s">
        <v>1327</v>
      </c>
      <c r="H158" s="232">
        <v>3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80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677</v>
      </c>
    </row>
    <row r="159" s="2" customFormat="1" ht="16.5" customHeight="1">
      <c r="A159" s="39"/>
      <c r="B159" s="40"/>
      <c r="C159" s="228" t="s">
        <v>419</v>
      </c>
      <c r="D159" s="228" t="s">
        <v>225</v>
      </c>
      <c r="E159" s="229" t="s">
        <v>7188</v>
      </c>
      <c r="F159" s="230" t="s">
        <v>7189</v>
      </c>
      <c r="G159" s="231" t="s">
        <v>1327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80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700</v>
      </c>
    </row>
    <row r="160" s="2" customFormat="1" ht="16.5" customHeight="1">
      <c r="A160" s="39"/>
      <c r="B160" s="40"/>
      <c r="C160" s="228" t="s">
        <v>425</v>
      </c>
      <c r="D160" s="228" t="s">
        <v>225</v>
      </c>
      <c r="E160" s="229" t="s">
        <v>7190</v>
      </c>
      <c r="F160" s="230" t="s">
        <v>7191</v>
      </c>
      <c r="G160" s="231" t="s">
        <v>351</v>
      </c>
      <c r="H160" s="232">
        <v>80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80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712</v>
      </c>
    </row>
    <row r="161" s="2" customFormat="1" ht="16.5" customHeight="1">
      <c r="A161" s="39"/>
      <c r="B161" s="40"/>
      <c r="C161" s="228" t="s">
        <v>446</v>
      </c>
      <c r="D161" s="228" t="s">
        <v>225</v>
      </c>
      <c r="E161" s="229" t="s">
        <v>7192</v>
      </c>
      <c r="F161" s="230" t="s">
        <v>7193</v>
      </c>
      <c r="G161" s="231" t="s">
        <v>1327</v>
      </c>
      <c r="H161" s="232">
        <v>5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80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731</v>
      </c>
    </row>
    <row r="162" s="2" customFormat="1" ht="16.5" customHeight="1">
      <c r="A162" s="39"/>
      <c r="B162" s="40"/>
      <c r="C162" s="228" t="s">
        <v>456</v>
      </c>
      <c r="D162" s="228" t="s">
        <v>225</v>
      </c>
      <c r="E162" s="229" t="s">
        <v>7194</v>
      </c>
      <c r="F162" s="230" t="s">
        <v>7193</v>
      </c>
      <c r="G162" s="231" t="s">
        <v>1327</v>
      </c>
      <c r="H162" s="232">
        <v>8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80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753</v>
      </c>
    </row>
    <row r="163" s="2" customFormat="1" ht="16.5" customHeight="1">
      <c r="A163" s="39"/>
      <c r="B163" s="40"/>
      <c r="C163" s="228" t="s">
        <v>467</v>
      </c>
      <c r="D163" s="228" t="s">
        <v>225</v>
      </c>
      <c r="E163" s="229" t="s">
        <v>7195</v>
      </c>
      <c r="F163" s="230" t="s">
        <v>7196</v>
      </c>
      <c r="G163" s="231" t="s">
        <v>1327</v>
      </c>
      <c r="H163" s="232">
        <v>2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80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767</v>
      </c>
    </row>
    <row r="164" s="2" customFormat="1" ht="37.8" customHeight="1">
      <c r="A164" s="39"/>
      <c r="B164" s="40"/>
      <c r="C164" s="228" t="s">
        <v>472</v>
      </c>
      <c r="D164" s="228" t="s">
        <v>225</v>
      </c>
      <c r="E164" s="229" t="s">
        <v>7197</v>
      </c>
      <c r="F164" s="230" t="s">
        <v>7198</v>
      </c>
      <c r="G164" s="231" t="s">
        <v>1327</v>
      </c>
      <c r="H164" s="232">
        <v>2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80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776</v>
      </c>
    </row>
    <row r="165" s="2" customFormat="1" ht="16.5" customHeight="1">
      <c r="A165" s="39"/>
      <c r="B165" s="40"/>
      <c r="C165" s="228" t="s">
        <v>479</v>
      </c>
      <c r="D165" s="228" t="s">
        <v>225</v>
      </c>
      <c r="E165" s="229" t="s">
        <v>7199</v>
      </c>
      <c r="F165" s="230" t="s">
        <v>7200</v>
      </c>
      <c r="G165" s="231" t="s">
        <v>1327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80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786</v>
      </c>
    </row>
    <row r="166" s="2" customFormat="1" ht="16.5" customHeight="1">
      <c r="A166" s="39"/>
      <c r="B166" s="40"/>
      <c r="C166" s="228" t="s">
        <v>485</v>
      </c>
      <c r="D166" s="228" t="s">
        <v>225</v>
      </c>
      <c r="E166" s="229" t="s">
        <v>7201</v>
      </c>
      <c r="F166" s="230" t="s">
        <v>7202</v>
      </c>
      <c r="G166" s="231" t="s">
        <v>351</v>
      </c>
      <c r="H166" s="232">
        <v>180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80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796</v>
      </c>
    </row>
    <row r="167" s="2" customFormat="1" ht="16.5" customHeight="1">
      <c r="A167" s="39"/>
      <c r="B167" s="40"/>
      <c r="C167" s="228" t="s">
        <v>491</v>
      </c>
      <c r="D167" s="228" t="s">
        <v>225</v>
      </c>
      <c r="E167" s="229" t="s">
        <v>7203</v>
      </c>
      <c r="F167" s="230" t="s">
        <v>7204</v>
      </c>
      <c r="G167" s="231" t="s">
        <v>351</v>
      </c>
      <c r="H167" s="232">
        <v>450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80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806</v>
      </c>
    </row>
    <row r="168" s="2" customFormat="1" ht="16.5" customHeight="1">
      <c r="A168" s="39"/>
      <c r="B168" s="40"/>
      <c r="C168" s="228" t="s">
        <v>497</v>
      </c>
      <c r="D168" s="228" t="s">
        <v>225</v>
      </c>
      <c r="E168" s="229" t="s">
        <v>7205</v>
      </c>
      <c r="F168" s="230" t="s">
        <v>7206</v>
      </c>
      <c r="G168" s="231" t="s">
        <v>351</v>
      </c>
      <c r="H168" s="232">
        <v>180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80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828</v>
      </c>
    </row>
    <row r="169" s="2" customFormat="1" ht="16.5" customHeight="1">
      <c r="A169" s="39"/>
      <c r="B169" s="40"/>
      <c r="C169" s="228" t="s">
        <v>503</v>
      </c>
      <c r="D169" s="228" t="s">
        <v>225</v>
      </c>
      <c r="E169" s="229" t="s">
        <v>7207</v>
      </c>
      <c r="F169" s="230" t="s">
        <v>7208</v>
      </c>
      <c r="G169" s="231" t="s">
        <v>1327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80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839</v>
      </c>
    </row>
    <row r="170" s="2" customFormat="1" ht="16.5" customHeight="1">
      <c r="A170" s="39"/>
      <c r="B170" s="40"/>
      <c r="C170" s="228" t="s">
        <v>512</v>
      </c>
      <c r="D170" s="228" t="s">
        <v>225</v>
      </c>
      <c r="E170" s="229" t="s">
        <v>7209</v>
      </c>
      <c r="F170" s="230" t="s">
        <v>7210</v>
      </c>
      <c r="G170" s="231" t="s">
        <v>1327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80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850</v>
      </c>
    </row>
    <row r="171" s="2" customFormat="1" ht="16.5" customHeight="1">
      <c r="A171" s="39"/>
      <c r="B171" s="40"/>
      <c r="C171" s="228" t="s">
        <v>521</v>
      </c>
      <c r="D171" s="228" t="s">
        <v>225</v>
      </c>
      <c r="E171" s="229" t="s">
        <v>7211</v>
      </c>
      <c r="F171" s="230" t="s">
        <v>7212</v>
      </c>
      <c r="G171" s="231" t="s">
        <v>1327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80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859</v>
      </c>
    </row>
    <row r="172" s="2" customFormat="1" ht="16.5" customHeight="1">
      <c r="A172" s="39"/>
      <c r="B172" s="40"/>
      <c r="C172" s="228" t="s">
        <v>527</v>
      </c>
      <c r="D172" s="228" t="s">
        <v>225</v>
      </c>
      <c r="E172" s="229" t="s">
        <v>7213</v>
      </c>
      <c r="F172" s="230" t="s">
        <v>7214</v>
      </c>
      <c r="G172" s="231" t="s">
        <v>1327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80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868</v>
      </c>
    </row>
    <row r="173" s="2" customFormat="1" ht="16.5" customHeight="1">
      <c r="A173" s="39"/>
      <c r="B173" s="40"/>
      <c r="C173" s="228" t="s">
        <v>533</v>
      </c>
      <c r="D173" s="228" t="s">
        <v>225</v>
      </c>
      <c r="E173" s="229" t="s">
        <v>7215</v>
      </c>
      <c r="F173" s="230" t="s">
        <v>7142</v>
      </c>
      <c r="G173" s="231" t="s">
        <v>1327</v>
      </c>
      <c r="H173" s="232">
        <v>1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80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877</v>
      </c>
    </row>
    <row r="174" s="12" customFormat="1" ht="25.92" customHeight="1">
      <c r="A174" s="12"/>
      <c r="B174" s="212"/>
      <c r="C174" s="213"/>
      <c r="D174" s="214" t="s">
        <v>72</v>
      </c>
      <c r="E174" s="215" t="s">
        <v>6480</v>
      </c>
      <c r="F174" s="215" t="s">
        <v>7216</v>
      </c>
      <c r="G174" s="213"/>
      <c r="H174" s="213"/>
      <c r="I174" s="216"/>
      <c r="J174" s="217">
        <f>BK174</f>
        <v>0</v>
      </c>
      <c r="K174" s="213"/>
      <c r="L174" s="218"/>
      <c r="M174" s="219"/>
      <c r="N174" s="220"/>
      <c r="O174" s="220"/>
      <c r="P174" s="221">
        <f>SUM(P175:P210)</f>
        <v>0</v>
      </c>
      <c r="Q174" s="220"/>
      <c r="R174" s="221">
        <f>SUM(R175:R210)</f>
        <v>0</v>
      </c>
      <c r="S174" s="220"/>
      <c r="T174" s="222">
        <f>SUM(T175:T210)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3" t="s">
        <v>80</v>
      </c>
      <c r="AT174" s="224" t="s">
        <v>72</v>
      </c>
      <c r="AU174" s="224" t="s">
        <v>73</v>
      </c>
      <c r="AY174" s="223" t="s">
        <v>223</v>
      </c>
      <c r="BK174" s="225">
        <f>SUM(BK175:BK210)</f>
        <v>0</v>
      </c>
    </row>
    <row r="175" s="2" customFormat="1" ht="24.15" customHeight="1">
      <c r="A175" s="39"/>
      <c r="B175" s="40"/>
      <c r="C175" s="228" t="s">
        <v>539</v>
      </c>
      <c r="D175" s="228" t="s">
        <v>225</v>
      </c>
      <c r="E175" s="229" t="s">
        <v>7217</v>
      </c>
      <c r="F175" s="230" t="s">
        <v>7218</v>
      </c>
      <c r="G175" s="231" t="s">
        <v>1327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80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887</v>
      </c>
    </row>
    <row r="176" s="2" customFormat="1" ht="16.5" customHeight="1">
      <c r="A176" s="39"/>
      <c r="B176" s="40"/>
      <c r="C176" s="228" t="s">
        <v>545</v>
      </c>
      <c r="D176" s="228" t="s">
        <v>225</v>
      </c>
      <c r="E176" s="229" t="s">
        <v>7219</v>
      </c>
      <c r="F176" s="230" t="s">
        <v>7220</v>
      </c>
      <c r="G176" s="231" t="s">
        <v>1327</v>
      </c>
      <c r="H176" s="232">
        <v>5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230</v>
      </c>
      <c r="AT176" s="239" t="s">
        <v>225</v>
      </c>
      <c r="AU176" s="239" t="s">
        <v>80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901</v>
      </c>
    </row>
    <row r="177" s="2" customFormat="1" ht="16.5" customHeight="1">
      <c r="A177" s="39"/>
      <c r="B177" s="40"/>
      <c r="C177" s="228" t="s">
        <v>554</v>
      </c>
      <c r="D177" s="228" t="s">
        <v>225</v>
      </c>
      <c r="E177" s="229" t="s">
        <v>7221</v>
      </c>
      <c r="F177" s="230" t="s">
        <v>7222</v>
      </c>
      <c r="G177" s="231" t="s">
        <v>1327</v>
      </c>
      <c r="H177" s="232">
        <v>20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80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912</v>
      </c>
    </row>
    <row r="178" s="2" customFormat="1" ht="16.5" customHeight="1">
      <c r="A178" s="39"/>
      <c r="B178" s="40"/>
      <c r="C178" s="228" t="s">
        <v>560</v>
      </c>
      <c r="D178" s="228" t="s">
        <v>225</v>
      </c>
      <c r="E178" s="229" t="s">
        <v>7223</v>
      </c>
      <c r="F178" s="230" t="s">
        <v>7224</v>
      </c>
      <c r="G178" s="231" t="s">
        <v>1327</v>
      </c>
      <c r="H178" s="232">
        <v>7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230</v>
      </c>
      <c r="AT178" s="239" t="s">
        <v>225</v>
      </c>
      <c r="AU178" s="239" t="s">
        <v>80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230</v>
      </c>
      <c r="BM178" s="239" t="s">
        <v>923</v>
      </c>
    </row>
    <row r="179" s="2" customFormat="1" ht="16.5" customHeight="1">
      <c r="A179" s="39"/>
      <c r="B179" s="40"/>
      <c r="C179" s="228" t="s">
        <v>565</v>
      </c>
      <c r="D179" s="228" t="s">
        <v>225</v>
      </c>
      <c r="E179" s="229" t="s">
        <v>7225</v>
      </c>
      <c r="F179" s="230" t="s">
        <v>7226</v>
      </c>
      <c r="G179" s="231" t="s">
        <v>1327</v>
      </c>
      <c r="H179" s="232">
        <v>117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80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932</v>
      </c>
    </row>
    <row r="180" s="2" customFormat="1" ht="24.15" customHeight="1">
      <c r="A180" s="39"/>
      <c r="B180" s="40"/>
      <c r="C180" s="228" t="s">
        <v>577</v>
      </c>
      <c r="D180" s="228" t="s">
        <v>225</v>
      </c>
      <c r="E180" s="229" t="s">
        <v>7227</v>
      </c>
      <c r="F180" s="230" t="s">
        <v>7228</v>
      </c>
      <c r="G180" s="231" t="s">
        <v>1327</v>
      </c>
      <c r="H180" s="232">
        <v>27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230</v>
      </c>
      <c r="AT180" s="239" t="s">
        <v>225</v>
      </c>
      <c r="AU180" s="239" t="s">
        <v>80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230</v>
      </c>
      <c r="BM180" s="239" t="s">
        <v>942</v>
      </c>
    </row>
    <row r="181" s="2" customFormat="1" ht="21.75" customHeight="1">
      <c r="A181" s="39"/>
      <c r="B181" s="40"/>
      <c r="C181" s="228" t="s">
        <v>592</v>
      </c>
      <c r="D181" s="228" t="s">
        <v>225</v>
      </c>
      <c r="E181" s="229" t="s">
        <v>7229</v>
      </c>
      <c r="F181" s="230" t="s">
        <v>7230</v>
      </c>
      <c r="G181" s="231" t="s">
        <v>1327</v>
      </c>
      <c r="H181" s="232">
        <v>90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80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956</v>
      </c>
    </row>
    <row r="182" s="2" customFormat="1" ht="16.5" customHeight="1">
      <c r="A182" s="39"/>
      <c r="B182" s="40"/>
      <c r="C182" s="228" t="s">
        <v>610</v>
      </c>
      <c r="D182" s="228" t="s">
        <v>225</v>
      </c>
      <c r="E182" s="229" t="s">
        <v>7231</v>
      </c>
      <c r="F182" s="230" t="s">
        <v>7232</v>
      </c>
      <c r="G182" s="231" t="s">
        <v>1327</v>
      </c>
      <c r="H182" s="232">
        <v>90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80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968</v>
      </c>
    </row>
    <row r="183" s="2" customFormat="1" ht="16.5" customHeight="1">
      <c r="A183" s="39"/>
      <c r="B183" s="40"/>
      <c r="C183" s="228" t="s">
        <v>615</v>
      </c>
      <c r="D183" s="228" t="s">
        <v>225</v>
      </c>
      <c r="E183" s="229" t="s">
        <v>7233</v>
      </c>
      <c r="F183" s="230" t="s">
        <v>7234</v>
      </c>
      <c r="G183" s="231" t="s">
        <v>1327</v>
      </c>
      <c r="H183" s="232">
        <v>4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230</v>
      </c>
      <c r="AT183" s="239" t="s">
        <v>225</v>
      </c>
      <c r="AU183" s="239" t="s">
        <v>80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982</v>
      </c>
    </row>
    <row r="184" s="2" customFormat="1" ht="16.5" customHeight="1">
      <c r="A184" s="39"/>
      <c r="B184" s="40"/>
      <c r="C184" s="228" t="s">
        <v>620</v>
      </c>
      <c r="D184" s="228" t="s">
        <v>225</v>
      </c>
      <c r="E184" s="229" t="s">
        <v>7235</v>
      </c>
      <c r="F184" s="230" t="s">
        <v>7236</v>
      </c>
      <c r="G184" s="231" t="s">
        <v>1327</v>
      </c>
      <c r="H184" s="232">
        <v>2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80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997</v>
      </c>
    </row>
    <row r="185" s="2" customFormat="1" ht="21.75" customHeight="1">
      <c r="A185" s="39"/>
      <c r="B185" s="40"/>
      <c r="C185" s="228" t="s">
        <v>626</v>
      </c>
      <c r="D185" s="228" t="s">
        <v>225</v>
      </c>
      <c r="E185" s="229" t="s">
        <v>7237</v>
      </c>
      <c r="F185" s="230" t="s">
        <v>7238</v>
      </c>
      <c r="G185" s="231" t="s">
        <v>1327</v>
      </c>
      <c r="H185" s="232">
        <v>2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230</v>
      </c>
      <c r="AT185" s="239" t="s">
        <v>225</v>
      </c>
      <c r="AU185" s="239" t="s">
        <v>80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1007</v>
      </c>
    </row>
    <row r="186" s="2" customFormat="1" ht="16.5" customHeight="1">
      <c r="A186" s="39"/>
      <c r="B186" s="40"/>
      <c r="C186" s="228" t="s">
        <v>633</v>
      </c>
      <c r="D186" s="228" t="s">
        <v>225</v>
      </c>
      <c r="E186" s="229" t="s">
        <v>7239</v>
      </c>
      <c r="F186" s="230" t="s">
        <v>7240</v>
      </c>
      <c r="G186" s="231" t="s">
        <v>351</v>
      </c>
      <c r="H186" s="232">
        <v>9750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80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1016</v>
      </c>
    </row>
    <row r="187" s="2" customFormat="1" ht="16.5" customHeight="1">
      <c r="A187" s="39"/>
      <c r="B187" s="40"/>
      <c r="C187" s="228" t="s">
        <v>638</v>
      </c>
      <c r="D187" s="228" t="s">
        <v>225</v>
      </c>
      <c r="E187" s="229" t="s">
        <v>7241</v>
      </c>
      <c r="F187" s="230" t="s">
        <v>7242</v>
      </c>
      <c r="G187" s="231" t="s">
        <v>351</v>
      </c>
      <c r="H187" s="232">
        <v>165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80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1028</v>
      </c>
    </row>
    <row r="188" s="2" customFormat="1" ht="16.5" customHeight="1">
      <c r="A188" s="39"/>
      <c r="B188" s="40"/>
      <c r="C188" s="228" t="s">
        <v>643</v>
      </c>
      <c r="D188" s="228" t="s">
        <v>225</v>
      </c>
      <c r="E188" s="229" t="s">
        <v>7243</v>
      </c>
      <c r="F188" s="230" t="s">
        <v>7244</v>
      </c>
      <c r="G188" s="231" t="s">
        <v>1327</v>
      </c>
      <c r="H188" s="232">
        <v>2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230</v>
      </c>
      <c r="AT188" s="239" t="s">
        <v>225</v>
      </c>
      <c r="AU188" s="239" t="s">
        <v>80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1068</v>
      </c>
    </row>
    <row r="189" s="2" customFormat="1" ht="16.5" customHeight="1">
      <c r="A189" s="39"/>
      <c r="B189" s="40"/>
      <c r="C189" s="228" t="s">
        <v>647</v>
      </c>
      <c r="D189" s="228" t="s">
        <v>225</v>
      </c>
      <c r="E189" s="229" t="s">
        <v>7245</v>
      </c>
      <c r="F189" s="230" t="s">
        <v>7246</v>
      </c>
      <c r="G189" s="231" t="s">
        <v>1327</v>
      </c>
      <c r="H189" s="232">
        <v>9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38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230</v>
      </c>
      <c r="AT189" s="239" t="s">
        <v>225</v>
      </c>
      <c r="AU189" s="239" t="s">
        <v>80</v>
      </c>
      <c r="AY189" s="18" t="s">
        <v>223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80</v>
      </c>
      <c r="BK189" s="240">
        <f>ROUND(I189*H189,2)</f>
        <v>0</v>
      </c>
      <c r="BL189" s="18" t="s">
        <v>230</v>
      </c>
      <c r="BM189" s="239" t="s">
        <v>1088</v>
      </c>
    </row>
    <row r="190" s="2" customFormat="1" ht="16.5" customHeight="1">
      <c r="A190" s="39"/>
      <c r="B190" s="40"/>
      <c r="C190" s="228" t="s">
        <v>652</v>
      </c>
      <c r="D190" s="228" t="s">
        <v>225</v>
      </c>
      <c r="E190" s="229" t="s">
        <v>7247</v>
      </c>
      <c r="F190" s="230" t="s">
        <v>7248</v>
      </c>
      <c r="G190" s="231" t="s">
        <v>1327</v>
      </c>
      <c r="H190" s="232">
        <v>8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80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1097</v>
      </c>
    </row>
    <row r="191" s="2" customFormat="1" ht="16.5" customHeight="1">
      <c r="A191" s="39"/>
      <c r="B191" s="40"/>
      <c r="C191" s="228" t="s">
        <v>656</v>
      </c>
      <c r="D191" s="228" t="s">
        <v>225</v>
      </c>
      <c r="E191" s="229" t="s">
        <v>7249</v>
      </c>
      <c r="F191" s="230" t="s">
        <v>7250</v>
      </c>
      <c r="G191" s="231" t="s">
        <v>1327</v>
      </c>
      <c r="H191" s="232">
        <v>8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80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1119</v>
      </c>
    </row>
    <row r="192" s="2" customFormat="1" ht="16.5" customHeight="1">
      <c r="A192" s="39"/>
      <c r="B192" s="40"/>
      <c r="C192" s="228" t="s">
        <v>661</v>
      </c>
      <c r="D192" s="228" t="s">
        <v>225</v>
      </c>
      <c r="E192" s="229" t="s">
        <v>7251</v>
      </c>
      <c r="F192" s="230" t="s">
        <v>7252</v>
      </c>
      <c r="G192" s="231" t="s">
        <v>1327</v>
      </c>
      <c r="H192" s="232">
        <v>1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80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1132</v>
      </c>
    </row>
    <row r="193" s="2" customFormat="1" ht="16.5" customHeight="1">
      <c r="A193" s="39"/>
      <c r="B193" s="40"/>
      <c r="C193" s="228" t="s">
        <v>670</v>
      </c>
      <c r="D193" s="228" t="s">
        <v>225</v>
      </c>
      <c r="E193" s="229" t="s">
        <v>7253</v>
      </c>
      <c r="F193" s="230" t="s">
        <v>7254</v>
      </c>
      <c r="G193" s="231" t="s">
        <v>1327</v>
      </c>
      <c r="H193" s="232">
        <v>2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230</v>
      </c>
      <c r="AT193" s="239" t="s">
        <v>225</v>
      </c>
      <c r="AU193" s="239" t="s">
        <v>80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230</v>
      </c>
      <c r="BM193" s="239" t="s">
        <v>1146</v>
      </c>
    </row>
    <row r="194" s="2" customFormat="1" ht="16.5" customHeight="1">
      <c r="A194" s="39"/>
      <c r="B194" s="40"/>
      <c r="C194" s="228" t="s">
        <v>677</v>
      </c>
      <c r="D194" s="228" t="s">
        <v>225</v>
      </c>
      <c r="E194" s="229" t="s">
        <v>7255</v>
      </c>
      <c r="F194" s="230" t="s">
        <v>7256</v>
      </c>
      <c r="G194" s="231" t="s">
        <v>1327</v>
      </c>
      <c r="H194" s="232">
        <v>4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38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230</v>
      </c>
      <c r="AT194" s="239" t="s">
        <v>225</v>
      </c>
      <c r="AU194" s="239" t="s">
        <v>80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230</v>
      </c>
      <c r="BM194" s="239" t="s">
        <v>1158</v>
      </c>
    </row>
    <row r="195" s="2" customFormat="1" ht="21.75" customHeight="1">
      <c r="A195" s="39"/>
      <c r="B195" s="40"/>
      <c r="C195" s="228" t="s">
        <v>689</v>
      </c>
      <c r="D195" s="228" t="s">
        <v>225</v>
      </c>
      <c r="E195" s="229" t="s">
        <v>7257</v>
      </c>
      <c r="F195" s="230" t="s">
        <v>7258</v>
      </c>
      <c r="G195" s="231" t="s">
        <v>1327</v>
      </c>
      <c r="H195" s="232">
        <v>1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38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230</v>
      </c>
      <c r="AT195" s="239" t="s">
        <v>225</v>
      </c>
      <c r="AU195" s="239" t="s">
        <v>80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230</v>
      </c>
      <c r="BM195" s="239" t="s">
        <v>1178</v>
      </c>
    </row>
    <row r="196" s="2" customFormat="1" ht="16.5" customHeight="1">
      <c r="A196" s="39"/>
      <c r="B196" s="40"/>
      <c r="C196" s="228" t="s">
        <v>700</v>
      </c>
      <c r="D196" s="228" t="s">
        <v>225</v>
      </c>
      <c r="E196" s="229" t="s">
        <v>7259</v>
      </c>
      <c r="F196" s="230" t="s">
        <v>7260</v>
      </c>
      <c r="G196" s="231" t="s">
        <v>351</v>
      </c>
      <c r="H196" s="232">
        <v>145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38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230</v>
      </c>
      <c r="AT196" s="239" t="s">
        <v>225</v>
      </c>
      <c r="AU196" s="239" t="s">
        <v>80</v>
      </c>
      <c r="AY196" s="18" t="s">
        <v>223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80</v>
      </c>
      <c r="BK196" s="240">
        <f>ROUND(I196*H196,2)</f>
        <v>0</v>
      </c>
      <c r="BL196" s="18" t="s">
        <v>230</v>
      </c>
      <c r="BM196" s="239" t="s">
        <v>1195</v>
      </c>
    </row>
    <row r="197" s="2" customFormat="1" ht="24.15" customHeight="1">
      <c r="A197" s="39"/>
      <c r="B197" s="40"/>
      <c r="C197" s="228" t="s">
        <v>707</v>
      </c>
      <c r="D197" s="228" t="s">
        <v>225</v>
      </c>
      <c r="E197" s="229" t="s">
        <v>7261</v>
      </c>
      <c r="F197" s="230" t="s">
        <v>7262</v>
      </c>
      <c r="G197" s="231" t="s">
        <v>1327</v>
      </c>
      <c r="H197" s="232">
        <v>9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230</v>
      </c>
      <c r="AT197" s="239" t="s">
        <v>225</v>
      </c>
      <c r="AU197" s="239" t="s">
        <v>80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230</v>
      </c>
      <c r="BM197" s="239" t="s">
        <v>1208</v>
      </c>
    </row>
    <row r="198" s="2" customFormat="1" ht="37.8" customHeight="1">
      <c r="A198" s="39"/>
      <c r="B198" s="40"/>
      <c r="C198" s="228" t="s">
        <v>712</v>
      </c>
      <c r="D198" s="228" t="s">
        <v>225</v>
      </c>
      <c r="E198" s="229" t="s">
        <v>7263</v>
      </c>
      <c r="F198" s="230" t="s">
        <v>7264</v>
      </c>
      <c r="G198" s="231" t="s">
        <v>1327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80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1253</v>
      </c>
    </row>
    <row r="199" s="2" customFormat="1" ht="16.5" customHeight="1">
      <c r="A199" s="39"/>
      <c r="B199" s="40"/>
      <c r="C199" s="228" t="s">
        <v>726</v>
      </c>
      <c r="D199" s="228" t="s">
        <v>225</v>
      </c>
      <c r="E199" s="229" t="s">
        <v>7265</v>
      </c>
      <c r="F199" s="230" t="s">
        <v>7266</v>
      </c>
      <c r="G199" s="231" t="s">
        <v>351</v>
      </c>
      <c r="H199" s="232">
        <v>125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38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230</v>
      </c>
      <c r="AT199" s="239" t="s">
        <v>225</v>
      </c>
      <c r="AU199" s="239" t="s">
        <v>80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230</v>
      </c>
      <c r="BM199" s="239" t="s">
        <v>1281</v>
      </c>
    </row>
    <row r="200" s="2" customFormat="1" ht="16.5" customHeight="1">
      <c r="A200" s="39"/>
      <c r="B200" s="40"/>
      <c r="C200" s="228" t="s">
        <v>731</v>
      </c>
      <c r="D200" s="228" t="s">
        <v>225</v>
      </c>
      <c r="E200" s="229" t="s">
        <v>7267</v>
      </c>
      <c r="F200" s="230" t="s">
        <v>7268</v>
      </c>
      <c r="G200" s="231" t="s">
        <v>351</v>
      </c>
      <c r="H200" s="232">
        <v>180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230</v>
      </c>
      <c r="AT200" s="239" t="s">
        <v>225</v>
      </c>
      <c r="AU200" s="239" t="s">
        <v>80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230</v>
      </c>
      <c r="BM200" s="239" t="s">
        <v>1293</v>
      </c>
    </row>
    <row r="201" s="2" customFormat="1" ht="16.5" customHeight="1">
      <c r="A201" s="39"/>
      <c r="B201" s="40"/>
      <c r="C201" s="228" t="s">
        <v>738</v>
      </c>
      <c r="D201" s="228" t="s">
        <v>225</v>
      </c>
      <c r="E201" s="229" t="s">
        <v>7269</v>
      </c>
      <c r="F201" s="230" t="s">
        <v>7270</v>
      </c>
      <c r="G201" s="231" t="s">
        <v>351</v>
      </c>
      <c r="H201" s="232">
        <v>180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38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230</v>
      </c>
      <c r="AT201" s="239" t="s">
        <v>225</v>
      </c>
      <c r="AU201" s="239" t="s">
        <v>80</v>
      </c>
      <c r="AY201" s="18" t="s">
        <v>223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80</v>
      </c>
      <c r="BK201" s="240">
        <f>ROUND(I201*H201,2)</f>
        <v>0</v>
      </c>
      <c r="BL201" s="18" t="s">
        <v>230</v>
      </c>
      <c r="BM201" s="239" t="s">
        <v>1309</v>
      </c>
    </row>
    <row r="202" s="2" customFormat="1" ht="21.75" customHeight="1">
      <c r="A202" s="39"/>
      <c r="B202" s="40"/>
      <c r="C202" s="228" t="s">
        <v>753</v>
      </c>
      <c r="D202" s="228" t="s">
        <v>225</v>
      </c>
      <c r="E202" s="229" t="s">
        <v>7271</v>
      </c>
      <c r="F202" s="230" t="s">
        <v>7272</v>
      </c>
      <c r="G202" s="231" t="s">
        <v>351</v>
      </c>
      <c r="H202" s="232">
        <v>250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230</v>
      </c>
      <c r="AT202" s="239" t="s">
        <v>225</v>
      </c>
      <c r="AU202" s="239" t="s">
        <v>80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1320</v>
      </c>
    </row>
    <row r="203" s="2" customFormat="1" ht="16.5" customHeight="1">
      <c r="A203" s="39"/>
      <c r="B203" s="40"/>
      <c r="C203" s="228" t="s">
        <v>762</v>
      </c>
      <c r="D203" s="228" t="s">
        <v>225</v>
      </c>
      <c r="E203" s="229" t="s">
        <v>7273</v>
      </c>
      <c r="F203" s="230" t="s">
        <v>7274</v>
      </c>
      <c r="G203" s="231" t="s">
        <v>351</v>
      </c>
      <c r="H203" s="232">
        <v>6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230</v>
      </c>
      <c r="AT203" s="239" t="s">
        <v>225</v>
      </c>
      <c r="AU203" s="239" t="s">
        <v>80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230</v>
      </c>
      <c r="BM203" s="239" t="s">
        <v>1329</v>
      </c>
    </row>
    <row r="204" s="2" customFormat="1" ht="16.5" customHeight="1">
      <c r="A204" s="39"/>
      <c r="B204" s="40"/>
      <c r="C204" s="228" t="s">
        <v>767</v>
      </c>
      <c r="D204" s="228" t="s">
        <v>225</v>
      </c>
      <c r="E204" s="229" t="s">
        <v>7275</v>
      </c>
      <c r="F204" s="230" t="s">
        <v>7276</v>
      </c>
      <c r="G204" s="231" t="s">
        <v>1327</v>
      </c>
      <c r="H204" s="232">
        <v>3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230</v>
      </c>
      <c r="AT204" s="239" t="s">
        <v>225</v>
      </c>
      <c r="AU204" s="239" t="s">
        <v>80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230</v>
      </c>
      <c r="BM204" s="239" t="s">
        <v>1338</v>
      </c>
    </row>
    <row r="205" s="2" customFormat="1" ht="16.5" customHeight="1">
      <c r="A205" s="39"/>
      <c r="B205" s="40"/>
      <c r="C205" s="228" t="s">
        <v>772</v>
      </c>
      <c r="D205" s="228" t="s">
        <v>225</v>
      </c>
      <c r="E205" s="229" t="s">
        <v>7277</v>
      </c>
      <c r="F205" s="230" t="s">
        <v>7278</v>
      </c>
      <c r="G205" s="231" t="s">
        <v>1327</v>
      </c>
      <c r="H205" s="232">
        <v>1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38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230</v>
      </c>
      <c r="AT205" s="239" t="s">
        <v>225</v>
      </c>
      <c r="AU205" s="239" t="s">
        <v>80</v>
      </c>
      <c r="AY205" s="18" t="s">
        <v>223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80</v>
      </c>
      <c r="BK205" s="240">
        <f>ROUND(I205*H205,2)</f>
        <v>0</v>
      </c>
      <c r="BL205" s="18" t="s">
        <v>230</v>
      </c>
      <c r="BM205" s="239" t="s">
        <v>1348</v>
      </c>
    </row>
    <row r="206" s="2" customFormat="1" ht="37.8" customHeight="1">
      <c r="A206" s="39"/>
      <c r="B206" s="40"/>
      <c r="C206" s="228" t="s">
        <v>776</v>
      </c>
      <c r="D206" s="228" t="s">
        <v>225</v>
      </c>
      <c r="E206" s="229" t="s">
        <v>7279</v>
      </c>
      <c r="F206" s="230" t="s">
        <v>7280</v>
      </c>
      <c r="G206" s="231" t="s">
        <v>1327</v>
      </c>
      <c r="H206" s="232">
        <v>22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230</v>
      </c>
      <c r="AT206" s="239" t="s">
        <v>225</v>
      </c>
      <c r="AU206" s="239" t="s">
        <v>80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1358</v>
      </c>
    </row>
    <row r="207" s="2" customFormat="1" ht="16.5" customHeight="1">
      <c r="A207" s="39"/>
      <c r="B207" s="40"/>
      <c r="C207" s="228" t="s">
        <v>781</v>
      </c>
      <c r="D207" s="228" t="s">
        <v>225</v>
      </c>
      <c r="E207" s="229" t="s">
        <v>7281</v>
      </c>
      <c r="F207" s="230" t="s">
        <v>7282</v>
      </c>
      <c r="G207" s="231" t="s">
        <v>1327</v>
      </c>
      <c r="H207" s="232">
        <v>10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38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230</v>
      </c>
      <c r="AT207" s="239" t="s">
        <v>225</v>
      </c>
      <c r="AU207" s="239" t="s">
        <v>80</v>
      </c>
      <c r="AY207" s="18" t="s">
        <v>223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80</v>
      </c>
      <c r="BK207" s="240">
        <f>ROUND(I207*H207,2)</f>
        <v>0</v>
      </c>
      <c r="BL207" s="18" t="s">
        <v>230</v>
      </c>
      <c r="BM207" s="239" t="s">
        <v>1379</v>
      </c>
    </row>
    <row r="208" s="2" customFormat="1" ht="16.5" customHeight="1">
      <c r="A208" s="39"/>
      <c r="B208" s="40"/>
      <c r="C208" s="228" t="s">
        <v>786</v>
      </c>
      <c r="D208" s="228" t="s">
        <v>225</v>
      </c>
      <c r="E208" s="229" t="s">
        <v>7283</v>
      </c>
      <c r="F208" s="230" t="s">
        <v>7284</v>
      </c>
      <c r="G208" s="231" t="s">
        <v>7138</v>
      </c>
      <c r="H208" s="232">
        <v>1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80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1390</v>
      </c>
    </row>
    <row r="209" s="2" customFormat="1" ht="16.5" customHeight="1">
      <c r="A209" s="39"/>
      <c r="B209" s="40"/>
      <c r="C209" s="228" t="s">
        <v>791</v>
      </c>
      <c r="D209" s="228" t="s">
        <v>225</v>
      </c>
      <c r="E209" s="229" t="s">
        <v>7285</v>
      </c>
      <c r="F209" s="230" t="s">
        <v>7286</v>
      </c>
      <c r="G209" s="231" t="s">
        <v>7138</v>
      </c>
      <c r="H209" s="232">
        <v>1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80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1398</v>
      </c>
    </row>
    <row r="210" s="2" customFormat="1" ht="16.5" customHeight="1">
      <c r="A210" s="39"/>
      <c r="B210" s="40"/>
      <c r="C210" s="228" t="s">
        <v>796</v>
      </c>
      <c r="D210" s="228" t="s">
        <v>225</v>
      </c>
      <c r="E210" s="229" t="s">
        <v>7287</v>
      </c>
      <c r="F210" s="230" t="s">
        <v>7288</v>
      </c>
      <c r="G210" s="231" t="s">
        <v>7138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99" t="s">
        <v>1</v>
      </c>
      <c r="N210" s="300" t="s">
        <v>38</v>
      </c>
      <c r="O210" s="301"/>
      <c r="P210" s="302">
        <f>O210*H210</f>
        <v>0</v>
      </c>
      <c r="Q210" s="302">
        <v>0</v>
      </c>
      <c r="R210" s="302">
        <f>Q210*H210</f>
        <v>0</v>
      </c>
      <c r="S210" s="302">
        <v>0</v>
      </c>
      <c r="T210" s="303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230</v>
      </c>
      <c r="AT210" s="239" t="s">
        <v>225</v>
      </c>
      <c r="AU210" s="239" t="s">
        <v>80</v>
      </c>
      <c r="AY210" s="18" t="s">
        <v>223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80</v>
      </c>
      <c r="BK210" s="240">
        <f>ROUND(I210*H210,2)</f>
        <v>0</v>
      </c>
      <c r="BL210" s="18" t="s">
        <v>230</v>
      </c>
      <c r="BM210" s="239" t="s">
        <v>1429</v>
      </c>
    </row>
    <row r="211" s="2" customFormat="1" ht="6.96" customHeight="1">
      <c r="A211" s="39"/>
      <c r="B211" s="67"/>
      <c r="C211" s="68"/>
      <c r="D211" s="68"/>
      <c r="E211" s="68"/>
      <c r="F211" s="68"/>
      <c r="G211" s="68"/>
      <c r="H211" s="68"/>
      <c r="I211" s="68"/>
      <c r="J211" s="68"/>
      <c r="K211" s="68"/>
      <c r="L211" s="45"/>
      <c r="M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</sheetData>
  <sheetProtection sheet="1" autoFilter="0" formatColumns="0" formatRows="0" objects="1" scenarios="1" spinCount="100000" saltValue="dGP4YJMtC5AeOp0Dkhjl7Dg0rNpw0m1u9S+L3vzH+sb/b8CtsTUb5Kfd4uYZT7hIEQejIdf2BQXrMUWfsVP70A==" hashValue="61EIixHMy92ggV3pCKjTAhUy+XdoStYd8+9mAX1M/FF5KKA6R/KyxXqDKqo9optpQAwmhMIZHgzBlXjztx7bcQ==" algorithmName="SHA-512" password="DDEF"/>
  <autoFilter ref="C122:K21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7289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ROUND((SUM(BE125:BE192)),  2)</f>
        <v>0</v>
      </c>
      <c r="G35" s="39"/>
      <c r="H35" s="39"/>
      <c r="I35" s="166">
        <v>0.20999999999999999</v>
      </c>
      <c r="J35" s="165">
        <f>ROUND(((SUM(BE125:BE192))*I35),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ROUND((SUM(BF125:BF192)),  2)</f>
        <v>0</v>
      </c>
      <c r="G36" s="39"/>
      <c r="H36" s="39"/>
      <c r="I36" s="166">
        <v>0.12</v>
      </c>
      <c r="J36" s="165">
        <f>ROUND(((SUM(BF125:BF192))*I36),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D1.4.7 -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7290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9" customFormat="1" ht="24.96" customHeight="1">
      <c r="A100" s="9"/>
      <c r="B100" s="190"/>
      <c r="C100" s="191"/>
      <c r="D100" s="192" t="s">
        <v>7291</v>
      </c>
      <c r="E100" s="193"/>
      <c r="F100" s="193"/>
      <c r="G100" s="193"/>
      <c r="H100" s="193"/>
      <c r="I100" s="193"/>
      <c r="J100" s="194">
        <f>J138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9" customFormat="1" ht="24.96" customHeight="1">
      <c r="A101" s="9"/>
      <c r="B101" s="190"/>
      <c r="C101" s="191"/>
      <c r="D101" s="192" t="s">
        <v>7292</v>
      </c>
      <c r="E101" s="193"/>
      <c r="F101" s="193"/>
      <c r="G101" s="193"/>
      <c r="H101" s="193"/>
      <c r="I101" s="193"/>
      <c r="J101" s="194">
        <f>J153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7293</v>
      </c>
      <c r="E102" s="193"/>
      <c r="F102" s="193"/>
      <c r="G102" s="193"/>
      <c r="H102" s="193"/>
      <c r="I102" s="193"/>
      <c r="J102" s="194">
        <f>J155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9" customFormat="1" ht="24.96" customHeight="1">
      <c r="A103" s="9"/>
      <c r="B103" s="190"/>
      <c r="C103" s="191"/>
      <c r="D103" s="192" t="s">
        <v>7294</v>
      </c>
      <c r="E103" s="193"/>
      <c r="F103" s="193"/>
      <c r="G103" s="193"/>
      <c r="H103" s="193"/>
      <c r="I103" s="193"/>
      <c r="J103" s="194">
        <f>J183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idden="1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hidden="1"/>
    <row r="107" hidden="1"/>
    <row r="108" hidden="1"/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TŘEBOVSKO-ORLICKÝ PODNIKATELSKÝ INKUBÁTOR (TO-PINK)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164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165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D1.4.7 - měření a regulace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 xml:space="preserve"> </v>
      </c>
      <c r="G119" s="41"/>
      <c r="H119" s="41"/>
      <c r="I119" s="33" t="s">
        <v>22</v>
      </c>
      <c r="J119" s="80" t="str">
        <f>IF(J14="","",J14)</f>
        <v>26. 5. 2025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 xml:space="preserve"> </v>
      </c>
      <c r="G121" s="41"/>
      <c r="H121" s="41"/>
      <c r="I121" s="33" t="s">
        <v>29</v>
      </c>
      <c r="J121" s="37" t="str">
        <f>E23</f>
        <v xml:space="preserve"> 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27</v>
      </c>
      <c r="D122" s="41"/>
      <c r="E122" s="41"/>
      <c r="F122" s="28" t="str">
        <f>IF(E20="","",E20)</f>
        <v>Vyplň údaj</v>
      </c>
      <c r="G122" s="41"/>
      <c r="H122" s="41"/>
      <c r="I122" s="33" t="s">
        <v>31</v>
      </c>
      <c r="J122" s="37" t="str">
        <f>E26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209</v>
      </c>
      <c r="D124" s="204" t="s">
        <v>58</v>
      </c>
      <c r="E124" s="204" t="s">
        <v>54</v>
      </c>
      <c r="F124" s="204" t="s">
        <v>55</v>
      </c>
      <c r="G124" s="204" t="s">
        <v>210</v>
      </c>
      <c r="H124" s="204" t="s">
        <v>211</v>
      </c>
      <c r="I124" s="204" t="s">
        <v>212</v>
      </c>
      <c r="J124" s="204" t="s">
        <v>170</v>
      </c>
      <c r="K124" s="205" t="s">
        <v>213</v>
      </c>
      <c r="L124" s="206"/>
      <c r="M124" s="101" t="s">
        <v>1</v>
      </c>
      <c r="N124" s="102" t="s">
        <v>37</v>
      </c>
      <c r="O124" s="102" t="s">
        <v>214</v>
      </c>
      <c r="P124" s="102" t="s">
        <v>215</v>
      </c>
      <c r="Q124" s="102" t="s">
        <v>216</v>
      </c>
      <c r="R124" s="102" t="s">
        <v>217</v>
      </c>
      <c r="S124" s="102" t="s">
        <v>218</v>
      </c>
      <c r="T124" s="103" t="s">
        <v>219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220</v>
      </c>
      <c r="D125" s="41"/>
      <c r="E125" s="41"/>
      <c r="F125" s="41"/>
      <c r="G125" s="41"/>
      <c r="H125" s="41"/>
      <c r="I125" s="41"/>
      <c r="J125" s="207">
        <f>BK125</f>
        <v>0</v>
      </c>
      <c r="K125" s="41"/>
      <c r="L125" s="45"/>
      <c r="M125" s="104"/>
      <c r="N125" s="208"/>
      <c r="O125" s="105"/>
      <c r="P125" s="209">
        <f>P126+P138+P153+P155+P183</f>
        <v>0</v>
      </c>
      <c r="Q125" s="105"/>
      <c r="R125" s="209">
        <f>R126+R138+R153+R155+R183</f>
        <v>0</v>
      </c>
      <c r="S125" s="105"/>
      <c r="T125" s="210">
        <f>T126+T138+T153+T155+T183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72</v>
      </c>
      <c r="AU125" s="18" t="s">
        <v>172</v>
      </c>
      <c r="BK125" s="211">
        <f>BK126+BK138+BK153+BK155+BK183</f>
        <v>0</v>
      </c>
    </row>
    <row r="126" s="12" customFormat="1" ht="25.92" customHeight="1">
      <c r="A126" s="12"/>
      <c r="B126" s="212"/>
      <c r="C126" s="213"/>
      <c r="D126" s="214" t="s">
        <v>72</v>
      </c>
      <c r="E126" s="215" t="s">
        <v>6416</v>
      </c>
      <c r="F126" s="215" t="s">
        <v>7295</v>
      </c>
      <c r="G126" s="213"/>
      <c r="H126" s="213"/>
      <c r="I126" s="216"/>
      <c r="J126" s="217">
        <f>BK126</f>
        <v>0</v>
      </c>
      <c r="K126" s="213"/>
      <c r="L126" s="218"/>
      <c r="M126" s="219"/>
      <c r="N126" s="220"/>
      <c r="O126" s="220"/>
      <c r="P126" s="221">
        <f>SUM(P127:P137)</f>
        <v>0</v>
      </c>
      <c r="Q126" s="220"/>
      <c r="R126" s="221">
        <f>SUM(R127:R137)</f>
        <v>0</v>
      </c>
      <c r="S126" s="220"/>
      <c r="T126" s="222">
        <f>SUM(T127:T137)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80</v>
      </c>
      <c r="AT126" s="224" t="s">
        <v>72</v>
      </c>
      <c r="AU126" s="224" t="s">
        <v>73</v>
      </c>
      <c r="AY126" s="223" t="s">
        <v>223</v>
      </c>
      <c r="BK126" s="225">
        <f>SUM(BK127:BK137)</f>
        <v>0</v>
      </c>
    </row>
    <row r="127" s="2" customFormat="1" ht="24.15" customHeight="1">
      <c r="A127" s="39"/>
      <c r="B127" s="40"/>
      <c r="C127" s="228" t="s">
        <v>80</v>
      </c>
      <c r="D127" s="228" t="s">
        <v>225</v>
      </c>
      <c r="E127" s="229" t="s">
        <v>7296</v>
      </c>
      <c r="F127" s="230" t="s">
        <v>7297</v>
      </c>
      <c r="G127" s="231" t="s">
        <v>1327</v>
      </c>
      <c r="H127" s="232">
        <v>1</v>
      </c>
      <c r="I127" s="233"/>
      <c r="J127" s="234">
        <f>ROUND(I127*H127,2)</f>
        <v>0</v>
      </c>
      <c r="K127" s="230" t="s">
        <v>1</v>
      </c>
      <c r="L127" s="45"/>
      <c r="M127" s="235" t="s">
        <v>1</v>
      </c>
      <c r="N127" s="236" t="s">
        <v>38</v>
      </c>
      <c r="O127" s="92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9" t="s">
        <v>230</v>
      </c>
      <c r="AT127" s="239" t="s">
        <v>225</v>
      </c>
      <c r="AU127" s="239" t="s">
        <v>80</v>
      </c>
      <c r="AY127" s="18" t="s">
        <v>223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8" t="s">
        <v>80</v>
      </c>
      <c r="BK127" s="240">
        <f>ROUND(I127*H127,2)</f>
        <v>0</v>
      </c>
      <c r="BL127" s="18" t="s">
        <v>230</v>
      </c>
      <c r="BM127" s="239" t="s">
        <v>82</v>
      </c>
    </row>
    <row r="128" s="2" customFormat="1" ht="37.8" customHeight="1">
      <c r="A128" s="39"/>
      <c r="B128" s="40"/>
      <c r="C128" s="228" t="s">
        <v>82</v>
      </c>
      <c r="D128" s="228" t="s">
        <v>225</v>
      </c>
      <c r="E128" s="229" t="s">
        <v>7298</v>
      </c>
      <c r="F128" s="230" t="s">
        <v>7299</v>
      </c>
      <c r="G128" s="231" t="s">
        <v>1327</v>
      </c>
      <c r="H128" s="232">
        <v>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230</v>
      </c>
      <c r="AT128" s="239" t="s">
        <v>225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230</v>
      </c>
    </row>
    <row r="129" s="2" customFormat="1" ht="44.25" customHeight="1">
      <c r="A129" s="39"/>
      <c r="B129" s="40"/>
      <c r="C129" s="228" t="s">
        <v>102</v>
      </c>
      <c r="D129" s="228" t="s">
        <v>225</v>
      </c>
      <c r="E129" s="229" t="s">
        <v>7300</v>
      </c>
      <c r="F129" s="230" t="s">
        <v>7301</v>
      </c>
      <c r="G129" s="231" t="s">
        <v>1327</v>
      </c>
      <c r="H129" s="232">
        <v>1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230</v>
      </c>
      <c r="AT129" s="239" t="s">
        <v>225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253</v>
      </c>
    </row>
    <row r="130" s="2" customFormat="1" ht="37.8" customHeight="1">
      <c r="A130" s="39"/>
      <c r="B130" s="40"/>
      <c r="C130" s="228" t="s">
        <v>230</v>
      </c>
      <c r="D130" s="228" t="s">
        <v>225</v>
      </c>
      <c r="E130" s="229" t="s">
        <v>7302</v>
      </c>
      <c r="F130" s="230" t="s">
        <v>7303</v>
      </c>
      <c r="G130" s="231" t="s">
        <v>1327</v>
      </c>
      <c r="H130" s="232">
        <v>1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38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230</v>
      </c>
      <c r="AT130" s="239" t="s">
        <v>225</v>
      </c>
      <c r="AU130" s="239" t="s">
        <v>80</v>
      </c>
      <c r="AY130" s="18" t="s">
        <v>223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80</v>
      </c>
      <c r="BK130" s="240">
        <f>ROUND(I130*H130,2)</f>
        <v>0</v>
      </c>
      <c r="BL130" s="18" t="s">
        <v>230</v>
      </c>
      <c r="BM130" s="239" t="s">
        <v>262</v>
      </c>
    </row>
    <row r="131" s="2" customFormat="1" ht="24.15" customHeight="1">
      <c r="A131" s="39"/>
      <c r="B131" s="40"/>
      <c r="C131" s="228" t="s">
        <v>249</v>
      </c>
      <c r="D131" s="228" t="s">
        <v>225</v>
      </c>
      <c r="E131" s="229" t="s">
        <v>7304</v>
      </c>
      <c r="F131" s="230" t="s">
        <v>7305</v>
      </c>
      <c r="G131" s="231" t="s">
        <v>1327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275</v>
      </c>
    </row>
    <row r="132" s="2" customFormat="1" ht="24.15" customHeight="1">
      <c r="A132" s="39"/>
      <c r="B132" s="40"/>
      <c r="C132" s="228" t="s">
        <v>253</v>
      </c>
      <c r="D132" s="228" t="s">
        <v>225</v>
      </c>
      <c r="E132" s="229" t="s">
        <v>7306</v>
      </c>
      <c r="F132" s="230" t="s">
        <v>7307</v>
      </c>
      <c r="G132" s="231" t="s">
        <v>1327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230</v>
      </c>
      <c r="AT132" s="239" t="s">
        <v>225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8</v>
      </c>
    </row>
    <row r="133" s="2" customFormat="1" ht="37.8" customHeight="1">
      <c r="A133" s="39"/>
      <c r="B133" s="40"/>
      <c r="C133" s="228" t="s">
        <v>258</v>
      </c>
      <c r="D133" s="228" t="s">
        <v>225</v>
      </c>
      <c r="E133" s="229" t="s">
        <v>7308</v>
      </c>
      <c r="F133" s="230" t="s">
        <v>7309</v>
      </c>
      <c r="G133" s="231" t="s">
        <v>1327</v>
      </c>
      <c r="H133" s="232">
        <v>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297</v>
      </c>
    </row>
    <row r="134" s="2" customFormat="1" ht="24.15" customHeight="1">
      <c r="A134" s="39"/>
      <c r="B134" s="40"/>
      <c r="C134" s="228" t="s">
        <v>262</v>
      </c>
      <c r="D134" s="228" t="s">
        <v>225</v>
      </c>
      <c r="E134" s="229" t="s">
        <v>7310</v>
      </c>
      <c r="F134" s="230" t="s">
        <v>7311</v>
      </c>
      <c r="G134" s="231" t="s">
        <v>1327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310</v>
      </c>
    </row>
    <row r="135" s="2" customFormat="1" ht="16.5" customHeight="1">
      <c r="A135" s="39"/>
      <c r="B135" s="40"/>
      <c r="C135" s="228" t="s">
        <v>269</v>
      </c>
      <c r="D135" s="228" t="s">
        <v>225</v>
      </c>
      <c r="E135" s="229" t="s">
        <v>7312</v>
      </c>
      <c r="F135" s="230" t="s">
        <v>7313</v>
      </c>
      <c r="G135" s="231" t="s">
        <v>1327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320</v>
      </c>
    </row>
    <row r="136" s="2" customFormat="1" ht="16.5" customHeight="1">
      <c r="A136" s="39"/>
      <c r="B136" s="40"/>
      <c r="C136" s="228" t="s">
        <v>275</v>
      </c>
      <c r="D136" s="228" t="s">
        <v>225</v>
      </c>
      <c r="E136" s="229" t="s">
        <v>7314</v>
      </c>
      <c r="F136" s="230" t="s">
        <v>7315</v>
      </c>
      <c r="G136" s="231" t="s">
        <v>1327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80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330</v>
      </c>
    </row>
    <row r="137" s="2" customFormat="1" ht="66.75" customHeight="1">
      <c r="A137" s="39"/>
      <c r="B137" s="40"/>
      <c r="C137" s="228" t="s">
        <v>279</v>
      </c>
      <c r="D137" s="228" t="s">
        <v>225</v>
      </c>
      <c r="E137" s="229" t="s">
        <v>7316</v>
      </c>
      <c r="F137" s="230" t="s">
        <v>7317</v>
      </c>
      <c r="G137" s="231" t="s">
        <v>1327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338</v>
      </c>
    </row>
    <row r="138" s="12" customFormat="1" ht="25.92" customHeight="1">
      <c r="A138" s="12"/>
      <c r="B138" s="212"/>
      <c r="C138" s="213"/>
      <c r="D138" s="214" t="s">
        <v>72</v>
      </c>
      <c r="E138" s="215" t="s">
        <v>6418</v>
      </c>
      <c r="F138" s="215" t="s">
        <v>7318</v>
      </c>
      <c r="G138" s="213"/>
      <c r="H138" s="213"/>
      <c r="I138" s="216"/>
      <c r="J138" s="217">
        <f>BK138</f>
        <v>0</v>
      </c>
      <c r="K138" s="213"/>
      <c r="L138" s="218"/>
      <c r="M138" s="219"/>
      <c r="N138" s="220"/>
      <c r="O138" s="220"/>
      <c r="P138" s="221">
        <f>SUM(P139:P152)</f>
        <v>0</v>
      </c>
      <c r="Q138" s="220"/>
      <c r="R138" s="221">
        <f>SUM(R139:R152)</f>
        <v>0</v>
      </c>
      <c r="S138" s="220"/>
      <c r="T138" s="222">
        <f>SUM(T139:T152)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80</v>
      </c>
      <c r="AT138" s="224" t="s">
        <v>72</v>
      </c>
      <c r="AU138" s="224" t="s">
        <v>73</v>
      </c>
      <c r="AY138" s="223" t="s">
        <v>223</v>
      </c>
      <c r="BK138" s="225">
        <f>SUM(BK139:BK152)</f>
        <v>0</v>
      </c>
    </row>
    <row r="139" s="2" customFormat="1" ht="21.75" customHeight="1">
      <c r="A139" s="39"/>
      <c r="B139" s="40"/>
      <c r="C139" s="228" t="s">
        <v>8</v>
      </c>
      <c r="D139" s="228" t="s">
        <v>225</v>
      </c>
      <c r="E139" s="229" t="s">
        <v>7319</v>
      </c>
      <c r="F139" s="230" t="s">
        <v>7320</v>
      </c>
      <c r="G139" s="231" t="s">
        <v>1327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80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348</v>
      </c>
    </row>
    <row r="140" s="2" customFormat="1" ht="16.5" customHeight="1">
      <c r="A140" s="39"/>
      <c r="B140" s="40"/>
      <c r="C140" s="228" t="s">
        <v>290</v>
      </c>
      <c r="D140" s="228" t="s">
        <v>225</v>
      </c>
      <c r="E140" s="229" t="s">
        <v>7321</v>
      </c>
      <c r="F140" s="230" t="s">
        <v>7322</v>
      </c>
      <c r="G140" s="231" t="s">
        <v>1327</v>
      </c>
      <c r="H140" s="232">
        <v>9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80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359</v>
      </c>
    </row>
    <row r="141" s="2" customFormat="1" ht="24.15" customHeight="1">
      <c r="A141" s="39"/>
      <c r="B141" s="40"/>
      <c r="C141" s="228" t="s">
        <v>297</v>
      </c>
      <c r="D141" s="228" t="s">
        <v>225</v>
      </c>
      <c r="E141" s="229" t="s">
        <v>7323</v>
      </c>
      <c r="F141" s="230" t="s">
        <v>7324</v>
      </c>
      <c r="G141" s="231" t="s">
        <v>1327</v>
      </c>
      <c r="H141" s="232">
        <v>5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80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377</v>
      </c>
    </row>
    <row r="142" s="2" customFormat="1" ht="16.5" customHeight="1">
      <c r="A142" s="39"/>
      <c r="B142" s="40"/>
      <c r="C142" s="228" t="s">
        <v>304</v>
      </c>
      <c r="D142" s="228" t="s">
        <v>225</v>
      </c>
      <c r="E142" s="229" t="s">
        <v>7325</v>
      </c>
      <c r="F142" s="230" t="s">
        <v>7326</v>
      </c>
      <c r="G142" s="231" t="s">
        <v>1327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80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389</v>
      </c>
    </row>
    <row r="143" s="2" customFormat="1" ht="16.5" customHeight="1">
      <c r="A143" s="39"/>
      <c r="B143" s="40"/>
      <c r="C143" s="228" t="s">
        <v>310</v>
      </c>
      <c r="D143" s="228" t="s">
        <v>225</v>
      </c>
      <c r="E143" s="229" t="s">
        <v>7327</v>
      </c>
      <c r="F143" s="230" t="s">
        <v>7328</v>
      </c>
      <c r="G143" s="231" t="s">
        <v>1327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80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402</v>
      </c>
    </row>
    <row r="144" s="2" customFormat="1" ht="16.5" customHeight="1">
      <c r="A144" s="39"/>
      <c r="B144" s="40"/>
      <c r="C144" s="228" t="s">
        <v>314</v>
      </c>
      <c r="D144" s="228" t="s">
        <v>225</v>
      </c>
      <c r="E144" s="229" t="s">
        <v>7329</v>
      </c>
      <c r="F144" s="230" t="s">
        <v>7330</v>
      </c>
      <c r="G144" s="231" t="s">
        <v>1327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80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419</v>
      </c>
    </row>
    <row r="145" s="2" customFormat="1" ht="16.5" customHeight="1">
      <c r="A145" s="39"/>
      <c r="B145" s="40"/>
      <c r="C145" s="228" t="s">
        <v>320</v>
      </c>
      <c r="D145" s="228" t="s">
        <v>225</v>
      </c>
      <c r="E145" s="229" t="s">
        <v>7331</v>
      </c>
      <c r="F145" s="230" t="s">
        <v>7332</v>
      </c>
      <c r="G145" s="231" t="s">
        <v>1327</v>
      </c>
      <c r="H145" s="232">
        <v>1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80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446</v>
      </c>
    </row>
    <row r="146" s="2" customFormat="1" ht="16.5" customHeight="1">
      <c r="A146" s="39"/>
      <c r="B146" s="40"/>
      <c r="C146" s="228" t="s">
        <v>325</v>
      </c>
      <c r="D146" s="228" t="s">
        <v>225</v>
      </c>
      <c r="E146" s="229" t="s">
        <v>7333</v>
      </c>
      <c r="F146" s="230" t="s">
        <v>7334</v>
      </c>
      <c r="G146" s="231" t="s">
        <v>1327</v>
      </c>
      <c r="H146" s="232">
        <v>1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80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467</v>
      </c>
    </row>
    <row r="147" s="2" customFormat="1" ht="16.5" customHeight="1">
      <c r="A147" s="39"/>
      <c r="B147" s="40"/>
      <c r="C147" s="228" t="s">
        <v>330</v>
      </c>
      <c r="D147" s="228" t="s">
        <v>225</v>
      </c>
      <c r="E147" s="229" t="s">
        <v>7335</v>
      </c>
      <c r="F147" s="230" t="s">
        <v>7336</v>
      </c>
      <c r="G147" s="231" t="s">
        <v>1327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80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479</v>
      </c>
    </row>
    <row r="148" s="2" customFormat="1" ht="16.5" customHeight="1">
      <c r="A148" s="39"/>
      <c r="B148" s="40"/>
      <c r="C148" s="228" t="s">
        <v>7</v>
      </c>
      <c r="D148" s="228" t="s">
        <v>225</v>
      </c>
      <c r="E148" s="229" t="s">
        <v>7337</v>
      </c>
      <c r="F148" s="230" t="s">
        <v>7338</v>
      </c>
      <c r="G148" s="231" t="s">
        <v>1327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80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491</v>
      </c>
    </row>
    <row r="149" s="2" customFormat="1" ht="16.5" customHeight="1">
      <c r="A149" s="39"/>
      <c r="B149" s="40"/>
      <c r="C149" s="228" t="s">
        <v>338</v>
      </c>
      <c r="D149" s="228" t="s">
        <v>225</v>
      </c>
      <c r="E149" s="229" t="s">
        <v>7339</v>
      </c>
      <c r="F149" s="230" t="s">
        <v>7340</v>
      </c>
      <c r="G149" s="231" t="s">
        <v>1327</v>
      </c>
      <c r="H149" s="232">
        <v>1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80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503</v>
      </c>
    </row>
    <row r="150" s="2" customFormat="1" ht="24.15" customHeight="1">
      <c r="A150" s="39"/>
      <c r="B150" s="40"/>
      <c r="C150" s="228" t="s">
        <v>343</v>
      </c>
      <c r="D150" s="228" t="s">
        <v>225</v>
      </c>
      <c r="E150" s="229" t="s">
        <v>7341</v>
      </c>
      <c r="F150" s="230" t="s">
        <v>7342</v>
      </c>
      <c r="G150" s="231" t="s">
        <v>1327</v>
      </c>
      <c r="H150" s="232">
        <v>10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80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521</v>
      </c>
    </row>
    <row r="151" s="2" customFormat="1" ht="24.15" customHeight="1">
      <c r="A151" s="39"/>
      <c r="B151" s="40"/>
      <c r="C151" s="228" t="s">
        <v>348</v>
      </c>
      <c r="D151" s="228" t="s">
        <v>225</v>
      </c>
      <c r="E151" s="229" t="s">
        <v>7343</v>
      </c>
      <c r="F151" s="230" t="s">
        <v>7344</v>
      </c>
      <c r="G151" s="231" t="s">
        <v>1327</v>
      </c>
      <c r="H151" s="232">
        <v>3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80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533</v>
      </c>
    </row>
    <row r="152" s="2" customFormat="1" ht="16.5" customHeight="1">
      <c r="A152" s="39"/>
      <c r="B152" s="40"/>
      <c r="C152" s="228" t="s">
        <v>354</v>
      </c>
      <c r="D152" s="228" t="s">
        <v>225</v>
      </c>
      <c r="E152" s="229" t="s">
        <v>7345</v>
      </c>
      <c r="F152" s="230" t="s">
        <v>7346</v>
      </c>
      <c r="G152" s="231" t="s">
        <v>1327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80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545</v>
      </c>
    </row>
    <row r="153" s="12" customFormat="1" ht="25.92" customHeight="1">
      <c r="A153" s="12"/>
      <c r="B153" s="212"/>
      <c r="C153" s="213"/>
      <c r="D153" s="214" t="s">
        <v>72</v>
      </c>
      <c r="E153" s="215" t="s">
        <v>6480</v>
      </c>
      <c r="F153" s="215" t="s">
        <v>7347</v>
      </c>
      <c r="G153" s="213"/>
      <c r="H153" s="213"/>
      <c r="I153" s="216"/>
      <c r="J153" s="217">
        <f>BK153</f>
        <v>0</v>
      </c>
      <c r="K153" s="213"/>
      <c r="L153" s="218"/>
      <c r="M153" s="219"/>
      <c r="N153" s="220"/>
      <c r="O153" s="220"/>
      <c r="P153" s="221">
        <f>P154</f>
        <v>0</v>
      </c>
      <c r="Q153" s="220"/>
      <c r="R153" s="221">
        <f>R154</f>
        <v>0</v>
      </c>
      <c r="S153" s="220"/>
      <c r="T153" s="222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80</v>
      </c>
      <c r="AT153" s="224" t="s">
        <v>72</v>
      </c>
      <c r="AU153" s="224" t="s">
        <v>73</v>
      </c>
      <c r="AY153" s="223" t="s">
        <v>223</v>
      </c>
      <c r="BK153" s="225">
        <f>BK154</f>
        <v>0</v>
      </c>
    </row>
    <row r="154" s="2" customFormat="1" ht="16.5" customHeight="1">
      <c r="A154" s="39"/>
      <c r="B154" s="40"/>
      <c r="C154" s="228" t="s">
        <v>359</v>
      </c>
      <c r="D154" s="228" t="s">
        <v>225</v>
      </c>
      <c r="E154" s="229" t="s">
        <v>7348</v>
      </c>
      <c r="F154" s="230" t="s">
        <v>7349</v>
      </c>
      <c r="G154" s="231" t="s">
        <v>1327</v>
      </c>
      <c r="H154" s="232">
        <v>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80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560</v>
      </c>
    </row>
    <row r="155" s="12" customFormat="1" ht="25.92" customHeight="1">
      <c r="A155" s="12"/>
      <c r="B155" s="212"/>
      <c r="C155" s="213"/>
      <c r="D155" s="214" t="s">
        <v>72</v>
      </c>
      <c r="E155" s="215" t="s">
        <v>6505</v>
      </c>
      <c r="F155" s="215" t="s">
        <v>7350</v>
      </c>
      <c r="G155" s="213"/>
      <c r="H155" s="213"/>
      <c r="I155" s="216"/>
      <c r="J155" s="217">
        <f>BK155</f>
        <v>0</v>
      </c>
      <c r="K155" s="213"/>
      <c r="L155" s="218"/>
      <c r="M155" s="219"/>
      <c r="N155" s="220"/>
      <c r="O155" s="220"/>
      <c r="P155" s="221">
        <f>SUM(P156:P182)</f>
        <v>0</v>
      </c>
      <c r="Q155" s="220"/>
      <c r="R155" s="221">
        <f>SUM(R156:R182)</f>
        <v>0</v>
      </c>
      <c r="S155" s="220"/>
      <c r="T155" s="222">
        <f>SUM(T156:T182)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3" t="s">
        <v>80</v>
      </c>
      <c r="AT155" s="224" t="s">
        <v>72</v>
      </c>
      <c r="AU155" s="224" t="s">
        <v>73</v>
      </c>
      <c r="AY155" s="223" t="s">
        <v>223</v>
      </c>
      <c r="BK155" s="225">
        <f>SUM(BK156:BK182)</f>
        <v>0</v>
      </c>
    </row>
    <row r="156" s="2" customFormat="1" ht="16.5" customHeight="1">
      <c r="A156" s="39"/>
      <c r="B156" s="40"/>
      <c r="C156" s="228" t="s">
        <v>366</v>
      </c>
      <c r="D156" s="228" t="s">
        <v>225</v>
      </c>
      <c r="E156" s="229" t="s">
        <v>7351</v>
      </c>
      <c r="F156" s="230" t="s">
        <v>7352</v>
      </c>
      <c r="G156" s="231" t="s">
        <v>1327</v>
      </c>
      <c r="H156" s="232">
        <v>30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80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577</v>
      </c>
    </row>
    <row r="157" s="2" customFormat="1" ht="16.5" customHeight="1">
      <c r="A157" s="39"/>
      <c r="B157" s="40"/>
      <c r="C157" s="228" t="s">
        <v>377</v>
      </c>
      <c r="D157" s="228" t="s">
        <v>225</v>
      </c>
      <c r="E157" s="229" t="s">
        <v>7353</v>
      </c>
      <c r="F157" s="230" t="s">
        <v>7354</v>
      </c>
      <c r="G157" s="231" t="s">
        <v>1327</v>
      </c>
      <c r="H157" s="232">
        <v>20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80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610</v>
      </c>
    </row>
    <row r="158" s="2" customFormat="1" ht="16.5" customHeight="1">
      <c r="A158" s="39"/>
      <c r="B158" s="40"/>
      <c r="C158" s="228" t="s">
        <v>383</v>
      </c>
      <c r="D158" s="228" t="s">
        <v>225</v>
      </c>
      <c r="E158" s="229" t="s">
        <v>7355</v>
      </c>
      <c r="F158" s="230" t="s">
        <v>7356</v>
      </c>
      <c r="G158" s="231" t="s">
        <v>1327</v>
      </c>
      <c r="H158" s="232">
        <v>17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80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620</v>
      </c>
    </row>
    <row r="159" s="2" customFormat="1" ht="24.15" customHeight="1">
      <c r="A159" s="39"/>
      <c r="B159" s="40"/>
      <c r="C159" s="228" t="s">
        <v>389</v>
      </c>
      <c r="D159" s="228" t="s">
        <v>225</v>
      </c>
      <c r="E159" s="229" t="s">
        <v>7357</v>
      </c>
      <c r="F159" s="230" t="s">
        <v>7358</v>
      </c>
      <c r="G159" s="231" t="s">
        <v>1327</v>
      </c>
      <c r="H159" s="232">
        <v>4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80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633</v>
      </c>
    </row>
    <row r="160" s="2" customFormat="1" ht="16.5" customHeight="1">
      <c r="A160" s="39"/>
      <c r="B160" s="40"/>
      <c r="C160" s="228" t="s">
        <v>397</v>
      </c>
      <c r="D160" s="228" t="s">
        <v>225</v>
      </c>
      <c r="E160" s="229" t="s">
        <v>7359</v>
      </c>
      <c r="F160" s="230" t="s">
        <v>7360</v>
      </c>
      <c r="G160" s="231" t="s">
        <v>351</v>
      </c>
      <c r="H160" s="232">
        <v>2085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80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643</v>
      </c>
    </row>
    <row r="161" s="2" customFormat="1" ht="16.5" customHeight="1">
      <c r="A161" s="39"/>
      <c r="B161" s="40"/>
      <c r="C161" s="228" t="s">
        <v>402</v>
      </c>
      <c r="D161" s="228" t="s">
        <v>225</v>
      </c>
      <c r="E161" s="229" t="s">
        <v>7361</v>
      </c>
      <c r="F161" s="230" t="s">
        <v>7362</v>
      </c>
      <c r="G161" s="231" t="s">
        <v>351</v>
      </c>
      <c r="H161" s="232">
        <v>2195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80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652</v>
      </c>
    </row>
    <row r="162" s="2" customFormat="1" ht="21.75" customHeight="1">
      <c r="A162" s="39"/>
      <c r="B162" s="40"/>
      <c r="C162" s="228" t="s">
        <v>414</v>
      </c>
      <c r="D162" s="228" t="s">
        <v>225</v>
      </c>
      <c r="E162" s="229" t="s">
        <v>7363</v>
      </c>
      <c r="F162" s="230" t="s">
        <v>7364</v>
      </c>
      <c r="G162" s="231" t="s">
        <v>351</v>
      </c>
      <c r="H162" s="232">
        <v>100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80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661</v>
      </c>
    </row>
    <row r="163" s="2" customFormat="1" ht="16.5" customHeight="1">
      <c r="A163" s="39"/>
      <c r="B163" s="40"/>
      <c r="C163" s="228" t="s">
        <v>419</v>
      </c>
      <c r="D163" s="228" t="s">
        <v>225</v>
      </c>
      <c r="E163" s="229" t="s">
        <v>7365</v>
      </c>
      <c r="F163" s="230" t="s">
        <v>7366</v>
      </c>
      <c r="G163" s="231" t="s">
        <v>351</v>
      </c>
      <c r="H163" s="232">
        <v>160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80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677</v>
      </c>
    </row>
    <row r="164" s="2" customFormat="1" ht="16.5" customHeight="1">
      <c r="A164" s="39"/>
      <c r="B164" s="40"/>
      <c r="C164" s="228" t="s">
        <v>425</v>
      </c>
      <c r="D164" s="228" t="s">
        <v>225</v>
      </c>
      <c r="E164" s="229" t="s">
        <v>7367</v>
      </c>
      <c r="F164" s="230" t="s">
        <v>7368</v>
      </c>
      <c r="G164" s="231" t="s">
        <v>351</v>
      </c>
      <c r="H164" s="232">
        <v>475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80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700</v>
      </c>
    </row>
    <row r="165" s="2" customFormat="1" ht="16.5" customHeight="1">
      <c r="A165" s="39"/>
      <c r="B165" s="40"/>
      <c r="C165" s="228" t="s">
        <v>446</v>
      </c>
      <c r="D165" s="228" t="s">
        <v>225</v>
      </c>
      <c r="E165" s="229" t="s">
        <v>7369</v>
      </c>
      <c r="F165" s="230" t="s">
        <v>7370</v>
      </c>
      <c r="G165" s="231" t="s">
        <v>351</v>
      </c>
      <c r="H165" s="232">
        <v>30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80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712</v>
      </c>
    </row>
    <row r="166" s="2" customFormat="1" ht="16.5" customHeight="1">
      <c r="A166" s="39"/>
      <c r="B166" s="40"/>
      <c r="C166" s="228" t="s">
        <v>456</v>
      </c>
      <c r="D166" s="228" t="s">
        <v>225</v>
      </c>
      <c r="E166" s="229" t="s">
        <v>7371</v>
      </c>
      <c r="F166" s="230" t="s">
        <v>7372</v>
      </c>
      <c r="G166" s="231" t="s">
        <v>1327</v>
      </c>
      <c r="H166" s="232">
        <v>15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80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731</v>
      </c>
    </row>
    <row r="167" s="2" customFormat="1" ht="16.5" customHeight="1">
      <c r="A167" s="39"/>
      <c r="B167" s="40"/>
      <c r="C167" s="228" t="s">
        <v>467</v>
      </c>
      <c r="D167" s="228" t="s">
        <v>225</v>
      </c>
      <c r="E167" s="229" t="s">
        <v>7373</v>
      </c>
      <c r="F167" s="230" t="s">
        <v>7374</v>
      </c>
      <c r="G167" s="231" t="s">
        <v>1327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80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753</v>
      </c>
    </row>
    <row r="168" s="2" customFormat="1" ht="21.75" customHeight="1">
      <c r="A168" s="39"/>
      <c r="B168" s="40"/>
      <c r="C168" s="228" t="s">
        <v>472</v>
      </c>
      <c r="D168" s="228" t="s">
        <v>225</v>
      </c>
      <c r="E168" s="229" t="s">
        <v>7375</v>
      </c>
      <c r="F168" s="230" t="s">
        <v>7376</v>
      </c>
      <c r="G168" s="231" t="s">
        <v>351</v>
      </c>
      <c r="H168" s="232">
        <v>140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80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767</v>
      </c>
    </row>
    <row r="169" s="2" customFormat="1" ht="21.75" customHeight="1">
      <c r="A169" s="39"/>
      <c r="B169" s="40"/>
      <c r="C169" s="228" t="s">
        <v>479</v>
      </c>
      <c r="D169" s="228" t="s">
        <v>225</v>
      </c>
      <c r="E169" s="229" t="s">
        <v>7377</v>
      </c>
      <c r="F169" s="230" t="s">
        <v>7378</v>
      </c>
      <c r="G169" s="231" t="s">
        <v>351</v>
      </c>
      <c r="H169" s="232">
        <v>80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80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776</v>
      </c>
    </row>
    <row r="170" s="2" customFormat="1" ht="21.75" customHeight="1">
      <c r="A170" s="39"/>
      <c r="B170" s="40"/>
      <c r="C170" s="228" t="s">
        <v>485</v>
      </c>
      <c r="D170" s="228" t="s">
        <v>225</v>
      </c>
      <c r="E170" s="229" t="s">
        <v>7379</v>
      </c>
      <c r="F170" s="230" t="s">
        <v>7380</v>
      </c>
      <c r="G170" s="231" t="s">
        <v>351</v>
      </c>
      <c r="H170" s="232">
        <v>50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80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786</v>
      </c>
    </row>
    <row r="171" s="2" customFormat="1" ht="21.75" customHeight="1">
      <c r="A171" s="39"/>
      <c r="B171" s="40"/>
      <c r="C171" s="228" t="s">
        <v>491</v>
      </c>
      <c r="D171" s="228" t="s">
        <v>225</v>
      </c>
      <c r="E171" s="229" t="s">
        <v>7381</v>
      </c>
      <c r="F171" s="230" t="s">
        <v>7382</v>
      </c>
      <c r="G171" s="231" t="s">
        <v>351</v>
      </c>
      <c r="H171" s="232">
        <v>10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80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796</v>
      </c>
    </row>
    <row r="172" s="2" customFormat="1" ht="16.5" customHeight="1">
      <c r="A172" s="39"/>
      <c r="B172" s="40"/>
      <c r="C172" s="228" t="s">
        <v>497</v>
      </c>
      <c r="D172" s="228" t="s">
        <v>225</v>
      </c>
      <c r="E172" s="229" t="s">
        <v>7383</v>
      </c>
      <c r="F172" s="230" t="s">
        <v>7384</v>
      </c>
      <c r="G172" s="231" t="s">
        <v>6517</v>
      </c>
      <c r="H172" s="232">
        <v>28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80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806</v>
      </c>
    </row>
    <row r="173" s="2" customFormat="1" ht="16.5" customHeight="1">
      <c r="A173" s="39"/>
      <c r="B173" s="40"/>
      <c r="C173" s="228" t="s">
        <v>503</v>
      </c>
      <c r="D173" s="228" t="s">
        <v>225</v>
      </c>
      <c r="E173" s="229" t="s">
        <v>7385</v>
      </c>
      <c r="F173" s="230" t="s">
        <v>7386</v>
      </c>
      <c r="G173" s="231" t="s">
        <v>351</v>
      </c>
      <c r="H173" s="232">
        <v>100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80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828</v>
      </c>
    </row>
    <row r="174" s="2" customFormat="1" ht="16.5" customHeight="1">
      <c r="A174" s="39"/>
      <c r="B174" s="40"/>
      <c r="C174" s="228" t="s">
        <v>512</v>
      </c>
      <c r="D174" s="228" t="s">
        <v>225</v>
      </c>
      <c r="E174" s="229" t="s">
        <v>7387</v>
      </c>
      <c r="F174" s="230" t="s">
        <v>7388</v>
      </c>
      <c r="G174" s="231" t="s">
        <v>351</v>
      </c>
      <c r="H174" s="232">
        <v>150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38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230</v>
      </c>
      <c r="AT174" s="239" t="s">
        <v>225</v>
      </c>
      <c r="AU174" s="239" t="s">
        <v>80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230</v>
      </c>
      <c r="BM174" s="239" t="s">
        <v>839</v>
      </c>
    </row>
    <row r="175" s="2" customFormat="1" ht="16.5" customHeight="1">
      <c r="A175" s="39"/>
      <c r="B175" s="40"/>
      <c r="C175" s="228" t="s">
        <v>521</v>
      </c>
      <c r="D175" s="228" t="s">
        <v>225</v>
      </c>
      <c r="E175" s="229" t="s">
        <v>7389</v>
      </c>
      <c r="F175" s="230" t="s">
        <v>7390</v>
      </c>
      <c r="G175" s="231" t="s">
        <v>351</v>
      </c>
      <c r="H175" s="232">
        <v>160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80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850</v>
      </c>
    </row>
    <row r="176" s="2" customFormat="1" ht="16.5" customHeight="1">
      <c r="A176" s="39"/>
      <c r="B176" s="40"/>
      <c r="C176" s="228" t="s">
        <v>527</v>
      </c>
      <c r="D176" s="228" t="s">
        <v>225</v>
      </c>
      <c r="E176" s="229" t="s">
        <v>7391</v>
      </c>
      <c r="F176" s="230" t="s">
        <v>7392</v>
      </c>
      <c r="G176" s="231" t="s">
        <v>351</v>
      </c>
      <c r="H176" s="232">
        <v>120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230</v>
      </c>
      <c r="AT176" s="239" t="s">
        <v>225</v>
      </c>
      <c r="AU176" s="239" t="s">
        <v>80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859</v>
      </c>
    </row>
    <row r="177" s="2" customFormat="1" ht="16.5" customHeight="1">
      <c r="A177" s="39"/>
      <c r="B177" s="40"/>
      <c r="C177" s="228" t="s">
        <v>533</v>
      </c>
      <c r="D177" s="228" t="s">
        <v>225</v>
      </c>
      <c r="E177" s="229" t="s">
        <v>7393</v>
      </c>
      <c r="F177" s="230" t="s">
        <v>7394</v>
      </c>
      <c r="G177" s="231" t="s">
        <v>1327</v>
      </c>
      <c r="H177" s="232">
        <v>530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80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868</v>
      </c>
    </row>
    <row r="178" s="2" customFormat="1" ht="33" customHeight="1">
      <c r="A178" s="39"/>
      <c r="B178" s="40"/>
      <c r="C178" s="228" t="s">
        <v>539</v>
      </c>
      <c r="D178" s="228" t="s">
        <v>225</v>
      </c>
      <c r="E178" s="229" t="s">
        <v>7395</v>
      </c>
      <c r="F178" s="230" t="s">
        <v>7396</v>
      </c>
      <c r="G178" s="231" t="s">
        <v>1327</v>
      </c>
      <c r="H178" s="232">
        <v>55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230</v>
      </c>
      <c r="AT178" s="239" t="s">
        <v>225</v>
      </c>
      <c r="AU178" s="239" t="s">
        <v>80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230</v>
      </c>
      <c r="BM178" s="239" t="s">
        <v>877</v>
      </c>
    </row>
    <row r="179" s="2" customFormat="1" ht="37.8" customHeight="1">
      <c r="A179" s="39"/>
      <c r="B179" s="40"/>
      <c r="C179" s="228" t="s">
        <v>545</v>
      </c>
      <c r="D179" s="228" t="s">
        <v>225</v>
      </c>
      <c r="E179" s="229" t="s">
        <v>7397</v>
      </c>
      <c r="F179" s="230" t="s">
        <v>7398</v>
      </c>
      <c r="G179" s="231" t="s">
        <v>1327</v>
      </c>
      <c r="H179" s="232">
        <v>51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80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887</v>
      </c>
    </row>
    <row r="180" s="2" customFormat="1" ht="24.15" customHeight="1">
      <c r="A180" s="39"/>
      <c r="B180" s="40"/>
      <c r="C180" s="228" t="s">
        <v>554</v>
      </c>
      <c r="D180" s="228" t="s">
        <v>225</v>
      </c>
      <c r="E180" s="229" t="s">
        <v>7399</v>
      </c>
      <c r="F180" s="230" t="s">
        <v>7400</v>
      </c>
      <c r="G180" s="231" t="s">
        <v>4486</v>
      </c>
      <c r="H180" s="232">
        <v>12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230</v>
      </c>
      <c r="AT180" s="239" t="s">
        <v>225</v>
      </c>
      <c r="AU180" s="239" t="s">
        <v>80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230</v>
      </c>
      <c r="BM180" s="239" t="s">
        <v>901</v>
      </c>
    </row>
    <row r="181" s="2" customFormat="1" ht="37.8" customHeight="1">
      <c r="A181" s="39"/>
      <c r="B181" s="40"/>
      <c r="C181" s="228" t="s">
        <v>560</v>
      </c>
      <c r="D181" s="228" t="s">
        <v>225</v>
      </c>
      <c r="E181" s="229" t="s">
        <v>7401</v>
      </c>
      <c r="F181" s="230" t="s">
        <v>7402</v>
      </c>
      <c r="G181" s="231" t="s">
        <v>847</v>
      </c>
      <c r="H181" s="232">
        <v>1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80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912</v>
      </c>
    </row>
    <row r="182" s="2" customFormat="1" ht="16.5" customHeight="1">
      <c r="A182" s="39"/>
      <c r="B182" s="40"/>
      <c r="C182" s="228" t="s">
        <v>565</v>
      </c>
      <c r="D182" s="228" t="s">
        <v>225</v>
      </c>
      <c r="E182" s="229" t="s">
        <v>7403</v>
      </c>
      <c r="F182" s="230" t="s">
        <v>7404</v>
      </c>
      <c r="G182" s="231" t="s">
        <v>7405</v>
      </c>
      <c r="H182" s="232">
        <v>1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80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923</v>
      </c>
    </row>
    <row r="183" s="12" customFormat="1" ht="25.92" customHeight="1">
      <c r="A183" s="12"/>
      <c r="B183" s="212"/>
      <c r="C183" s="213"/>
      <c r="D183" s="214" t="s">
        <v>72</v>
      </c>
      <c r="E183" s="215" t="s">
        <v>6541</v>
      </c>
      <c r="F183" s="215" t="s">
        <v>7406</v>
      </c>
      <c r="G183" s="213"/>
      <c r="H183" s="213"/>
      <c r="I183" s="216"/>
      <c r="J183" s="217">
        <f>BK183</f>
        <v>0</v>
      </c>
      <c r="K183" s="213"/>
      <c r="L183" s="218"/>
      <c r="M183" s="219"/>
      <c r="N183" s="220"/>
      <c r="O183" s="220"/>
      <c r="P183" s="221">
        <f>SUM(P184:P192)</f>
        <v>0</v>
      </c>
      <c r="Q183" s="220"/>
      <c r="R183" s="221">
        <f>SUM(R184:R192)</f>
        <v>0</v>
      </c>
      <c r="S183" s="220"/>
      <c r="T183" s="222">
        <f>SUM(T184:T192)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3" t="s">
        <v>80</v>
      </c>
      <c r="AT183" s="224" t="s">
        <v>72</v>
      </c>
      <c r="AU183" s="224" t="s">
        <v>73</v>
      </c>
      <c r="AY183" s="223" t="s">
        <v>223</v>
      </c>
      <c r="BK183" s="225">
        <f>SUM(BK184:BK192)</f>
        <v>0</v>
      </c>
    </row>
    <row r="184" s="2" customFormat="1" ht="16.5" customHeight="1">
      <c r="A184" s="39"/>
      <c r="B184" s="40"/>
      <c r="C184" s="228" t="s">
        <v>577</v>
      </c>
      <c r="D184" s="228" t="s">
        <v>225</v>
      </c>
      <c r="E184" s="229" t="s">
        <v>7407</v>
      </c>
      <c r="F184" s="230" t="s">
        <v>7408</v>
      </c>
      <c r="G184" s="231" t="s">
        <v>847</v>
      </c>
      <c r="H184" s="232">
        <v>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80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7409</v>
      </c>
    </row>
    <row r="185" s="2" customFormat="1" ht="16.5" customHeight="1">
      <c r="A185" s="39"/>
      <c r="B185" s="40"/>
      <c r="C185" s="228" t="s">
        <v>592</v>
      </c>
      <c r="D185" s="228" t="s">
        <v>225</v>
      </c>
      <c r="E185" s="229" t="s">
        <v>7410</v>
      </c>
      <c r="F185" s="230" t="s">
        <v>7411</v>
      </c>
      <c r="G185" s="231" t="s">
        <v>847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230</v>
      </c>
      <c r="AT185" s="239" t="s">
        <v>225</v>
      </c>
      <c r="AU185" s="239" t="s">
        <v>80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7412</v>
      </c>
    </row>
    <row r="186" s="2" customFormat="1" ht="16.5" customHeight="1">
      <c r="A186" s="39"/>
      <c r="B186" s="40"/>
      <c r="C186" s="228" t="s">
        <v>610</v>
      </c>
      <c r="D186" s="228" t="s">
        <v>225</v>
      </c>
      <c r="E186" s="229" t="s">
        <v>7413</v>
      </c>
      <c r="F186" s="230" t="s">
        <v>7414</v>
      </c>
      <c r="G186" s="231" t="s">
        <v>847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80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7415</v>
      </c>
    </row>
    <row r="187" s="2" customFormat="1" ht="16.5" customHeight="1">
      <c r="A187" s="39"/>
      <c r="B187" s="40"/>
      <c r="C187" s="228" t="s">
        <v>615</v>
      </c>
      <c r="D187" s="228" t="s">
        <v>225</v>
      </c>
      <c r="E187" s="229" t="s">
        <v>7416</v>
      </c>
      <c r="F187" s="230" t="s">
        <v>7417</v>
      </c>
      <c r="G187" s="231" t="s">
        <v>847</v>
      </c>
      <c r="H187" s="232">
        <v>1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80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7418</v>
      </c>
    </row>
    <row r="188" s="2" customFormat="1" ht="21.75" customHeight="1">
      <c r="A188" s="39"/>
      <c r="B188" s="40"/>
      <c r="C188" s="228" t="s">
        <v>620</v>
      </c>
      <c r="D188" s="228" t="s">
        <v>225</v>
      </c>
      <c r="E188" s="229" t="s">
        <v>7419</v>
      </c>
      <c r="F188" s="230" t="s">
        <v>7420</v>
      </c>
      <c r="G188" s="231" t="s">
        <v>847</v>
      </c>
      <c r="H188" s="232">
        <v>1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230</v>
      </c>
      <c r="AT188" s="239" t="s">
        <v>225</v>
      </c>
      <c r="AU188" s="239" t="s">
        <v>80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7421</v>
      </c>
    </row>
    <row r="189" s="2" customFormat="1" ht="21.75" customHeight="1">
      <c r="A189" s="39"/>
      <c r="B189" s="40"/>
      <c r="C189" s="228" t="s">
        <v>626</v>
      </c>
      <c r="D189" s="228" t="s">
        <v>225</v>
      </c>
      <c r="E189" s="229" t="s">
        <v>7422</v>
      </c>
      <c r="F189" s="230" t="s">
        <v>7423</v>
      </c>
      <c r="G189" s="231" t="s">
        <v>847</v>
      </c>
      <c r="H189" s="232">
        <v>1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38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230</v>
      </c>
      <c r="AT189" s="239" t="s">
        <v>225</v>
      </c>
      <c r="AU189" s="239" t="s">
        <v>80</v>
      </c>
      <c r="AY189" s="18" t="s">
        <v>223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80</v>
      </c>
      <c r="BK189" s="240">
        <f>ROUND(I189*H189,2)</f>
        <v>0</v>
      </c>
      <c r="BL189" s="18" t="s">
        <v>230</v>
      </c>
      <c r="BM189" s="239" t="s">
        <v>7424</v>
      </c>
    </row>
    <row r="190" s="2" customFormat="1" ht="16.5" customHeight="1">
      <c r="A190" s="39"/>
      <c r="B190" s="40"/>
      <c r="C190" s="228" t="s">
        <v>633</v>
      </c>
      <c r="D190" s="228" t="s">
        <v>225</v>
      </c>
      <c r="E190" s="229" t="s">
        <v>7425</v>
      </c>
      <c r="F190" s="230" t="s">
        <v>7426</v>
      </c>
      <c r="G190" s="231" t="s">
        <v>847</v>
      </c>
      <c r="H190" s="232">
        <v>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80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7427</v>
      </c>
    </row>
    <row r="191" s="2" customFormat="1" ht="24.15" customHeight="1">
      <c r="A191" s="39"/>
      <c r="B191" s="40"/>
      <c r="C191" s="228" t="s">
        <v>638</v>
      </c>
      <c r="D191" s="228" t="s">
        <v>225</v>
      </c>
      <c r="E191" s="229" t="s">
        <v>7428</v>
      </c>
      <c r="F191" s="230" t="s">
        <v>7429</v>
      </c>
      <c r="G191" s="231" t="s">
        <v>847</v>
      </c>
      <c r="H191" s="232">
        <v>1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80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7430</v>
      </c>
    </row>
    <row r="192" s="2" customFormat="1" ht="21.75" customHeight="1">
      <c r="A192" s="39"/>
      <c r="B192" s="40"/>
      <c r="C192" s="228" t="s">
        <v>643</v>
      </c>
      <c r="D192" s="228" t="s">
        <v>225</v>
      </c>
      <c r="E192" s="229" t="s">
        <v>7431</v>
      </c>
      <c r="F192" s="230" t="s">
        <v>7432</v>
      </c>
      <c r="G192" s="231" t="s">
        <v>847</v>
      </c>
      <c r="H192" s="232">
        <v>1</v>
      </c>
      <c r="I192" s="233"/>
      <c r="J192" s="234">
        <f>ROUND(I192*H192,2)</f>
        <v>0</v>
      </c>
      <c r="K192" s="230" t="s">
        <v>1</v>
      </c>
      <c r="L192" s="45"/>
      <c r="M192" s="299" t="s">
        <v>1</v>
      </c>
      <c r="N192" s="300" t="s">
        <v>38</v>
      </c>
      <c r="O192" s="301"/>
      <c r="P192" s="302">
        <f>O192*H192</f>
        <v>0</v>
      </c>
      <c r="Q192" s="302">
        <v>0</v>
      </c>
      <c r="R192" s="302">
        <f>Q192*H192</f>
        <v>0</v>
      </c>
      <c r="S192" s="302">
        <v>0</v>
      </c>
      <c r="T192" s="303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80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7433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IQ4fAj5h9Vq0ieuOVzpIE5+RhJgK9ICS07DbIKl7BmftJNR0ID+1L2+HaSESXNSBQ/1q6ejqM3+xhrHs9m8ZeA==" hashValue="plCarkGk8QGHkCJ36YLEfDre4dA6AWd93aqDxDRzV4QKqSK69uI9RoHP04BVH/XIMntvfGomxPwHUiMB5k0AJA==" algorithmName="SHA-512" password="DDEF"/>
  <autoFilter ref="C12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7434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7435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ROUND(J126,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ROUND((SUM(BE126:BE137)),  2)</f>
        <v>0</v>
      </c>
      <c r="G37" s="39"/>
      <c r="H37" s="39"/>
      <c r="I37" s="166">
        <v>0.20999999999999999</v>
      </c>
      <c r="J37" s="165">
        <f>ROUND(((SUM(BE126:BE137))*I37),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ROUND((SUM(BF126:BF137)),  2)</f>
        <v>0</v>
      </c>
      <c r="G38" s="39"/>
      <c r="H38" s="39"/>
      <c r="I38" s="166">
        <v>0.12</v>
      </c>
      <c r="J38" s="165">
        <f>ROUND(((SUM(BF126:BF137))*I38),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ROUND((SUM(BG126:BG137)),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ROUND((SUM(BH126:BH137)),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ROUND((SUM(BI126:BI137)),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7434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D1.4.8_1 - strojní technologie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J126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7436</v>
      </c>
      <c r="E101" s="193"/>
      <c r="F101" s="193"/>
      <c r="G101" s="193"/>
      <c r="H101" s="193"/>
      <c r="I101" s="193"/>
      <c r="J101" s="194">
        <f>J127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7437</v>
      </c>
      <c r="E102" s="193"/>
      <c r="F102" s="193"/>
      <c r="G102" s="193"/>
      <c r="H102" s="193"/>
      <c r="I102" s="193"/>
      <c r="J102" s="194">
        <f>J133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/>
    <row r="106" hidden="1"/>
    <row r="107" hidden="1"/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TŘEBOVSKO-ORLICKÝ PODNIKATELSKÝ INKUBÁTOR (TO-PINK)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164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1" customFormat="1" ht="16.5" customHeight="1">
      <c r="B114" s="22"/>
      <c r="C114" s="23"/>
      <c r="D114" s="23"/>
      <c r="E114" s="185" t="s">
        <v>165</v>
      </c>
      <c r="F114" s="23"/>
      <c r="G114" s="23"/>
      <c r="H114" s="23"/>
      <c r="I114" s="23"/>
      <c r="J114" s="23"/>
      <c r="K114" s="23"/>
      <c r="L114" s="21"/>
    </row>
    <row r="115" s="1" customFormat="1" ht="12" customHeight="1">
      <c r="B115" s="22"/>
      <c r="C115" s="33" t="s">
        <v>166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304" t="s">
        <v>7434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6395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E13</f>
        <v>D1.4.8_1 - strojní technologie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F16</f>
        <v xml:space="preserve"> </v>
      </c>
      <c r="G120" s="41"/>
      <c r="H120" s="41"/>
      <c r="I120" s="33" t="s">
        <v>22</v>
      </c>
      <c r="J120" s="80" t="str">
        <f>IF(J16="","",J16)</f>
        <v>26. 5. 2025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E19</f>
        <v xml:space="preserve"> </v>
      </c>
      <c r="G122" s="41"/>
      <c r="H122" s="41"/>
      <c r="I122" s="33" t="s">
        <v>29</v>
      </c>
      <c r="J122" s="37" t="str">
        <f>E25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27</v>
      </c>
      <c r="D123" s="41"/>
      <c r="E123" s="41"/>
      <c r="F123" s="28" t="str">
        <f>IF(E22="","",E22)</f>
        <v>Vyplň údaj</v>
      </c>
      <c r="G123" s="41"/>
      <c r="H123" s="41"/>
      <c r="I123" s="33" t="s">
        <v>31</v>
      </c>
      <c r="J123" s="37" t="str">
        <f>E28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58</v>
      </c>
      <c r="E125" s="204" t="s">
        <v>54</v>
      </c>
      <c r="F125" s="204" t="s">
        <v>55</v>
      </c>
      <c r="G125" s="204" t="s">
        <v>210</v>
      </c>
      <c r="H125" s="204" t="s">
        <v>211</v>
      </c>
      <c r="I125" s="204" t="s">
        <v>212</v>
      </c>
      <c r="J125" s="204" t="s">
        <v>170</v>
      </c>
      <c r="K125" s="205" t="s">
        <v>213</v>
      </c>
      <c r="L125" s="206"/>
      <c r="M125" s="101" t="s">
        <v>1</v>
      </c>
      <c r="N125" s="102" t="s">
        <v>37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P127+P133</f>
        <v>0</v>
      </c>
      <c r="Q126" s="105"/>
      <c r="R126" s="209">
        <f>R127+R133</f>
        <v>0</v>
      </c>
      <c r="S126" s="105"/>
      <c r="T126" s="210">
        <f>T127+T133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72</v>
      </c>
      <c r="AU126" s="18" t="s">
        <v>172</v>
      </c>
      <c r="BK126" s="211">
        <f>BK127+BK133</f>
        <v>0</v>
      </c>
    </row>
    <row r="127" s="12" customFormat="1" ht="25.92" customHeight="1">
      <c r="A127" s="12"/>
      <c r="B127" s="212"/>
      <c r="C127" s="213"/>
      <c r="D127" s="214" t="s">
        <v>72</v>
      </c>
      <c r="E127" s="215" t="s">
        <v>6416</v>
      </c>
      <c r="F127" s="215" t="s">
        <v>7438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SUM(P128:P132)</f>
        <v>0</v>
      </c>
      <c r="Q127" s="220"/>
      <c r="R127" s="221">
        <f>SUM(R128:R132)</f>
        <v>0</v>
      </c>
      <c r="S127" s="220"/>
      <c r="T127" s="222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80</v>
      </c>
      <c r="AT127" s="224" t="s">
        <v>72</v>
      </c>
      <c r="AU127" s="224" t="s">
        <v>73</v>
      </c>
      <c r="AY127" s="223" t="s">
        <v>223</v>
      </c>
      <c r="BK127" s="225">
        <f>SUM(BK128:BK132)</f>
        <v>0</v>
      </c>
    </row>
    <row r="128" s="2" customFormat="1" ht="21.75" customHeight="1">
      <c r="A128" s="39"/>
      <c r="B128" s="40"/>
      <c r="C128" s="274" t="s">
        <v>73</v>
      </c>
      <c r="D128" s="274" t="s">
        <v>285</v>
      </c>
      <c r="E128" s="275" t="s">
        <v>7439</v>
      </c>
      <c r="F128" s="276" t="s">
        <v>7440</v>
      </c>
      <c r="G128" s="277" t="s">
        <v>1327</v>
      </c>
      <c r="H128" s="278">
        <v>1</v>
      </c>
      <c r="I128" s="279"/>
      <c r="J128" s="280">
        <f>ROUND(I128*H128,2)</f>
        <v>0</v>
      </c>
      <c r="K128" s="276" t="s">
        <v>1</v>
      </c>
      <c r="L128" s="281"/>
      <c r="M128" s="282" t="s">
        <v>1</v>
      </c>
      <c r="N128" s="283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262</v>
      </c>
      <c r="AT128" s="239" t="s">
        <v>285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82</v>
      </c>
    </row>
    <row r="129" s="2" customFormat="1" ht="16.5" customHeight="1">
      <c r="A129" s="39"/>
      <c r="B129" s="40"/>
      <c r="C129" s="274" t="s">
        <v>73</v>
      </c>
      <c r="D129" s="274" t="s">
        <v>285</v>
      </c>
      <c r="E129" s="275" t="s">
        <v>7441</v>
      </c>
      <c r="F129" s="276" t="s">
        <v>7442</v>
      </c>
      <c r="G129" s="277" t="s">
        <v>1327</v>
      </c>
      <c r="H129" s="278">
        <v>1</v>
      </c>
      <c r="I129" s="279"/>
      <c r="J129" s="280">
        <f>ROUND(I129*H129,2)</f>
        <v>0</v>
      </c>
      <c r="K129" s="276" t="s">
        <v>1</v>
      </c>
      <c r="L129" s="281"/>
      <c r="M129" s="282" t="s">
        <v>1</v>
      </c>
      <c r="N129" s="283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262</v>
      </c>
      <c r="AT129" s="239" t="s">
        <v>285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230</v>
      </c>
    </row>
    <row r="130" s="2" customFormat="1" ht="16.5" customHeight="1">
      <c r="A130" s="39"/>
      <c r="B130" s="40"/>
      <c r="C130" s="274" t="s">
        <v>73</v>
      </c>
      <c r="D130" s="274" t="s">
        <v>285</v>
      </c>
      <c r="E130" s="275" t="s">
        <v>7443</v>
      </c>
      <c r="F130" s="276" t="s">
        <v>7444</v>
      </c>
      <c r="G130" s="277" t="s">
        <v>1327</v>
      </c>
      <c r="H130" s="278">
        <v>1</v>
      </c>
      <c r="I130" s="279"/>
      <c r="J130" s="280">
        <f>ROUND(I130*H130,2)</f>
        <v>0</v>
      </c>
      <c r="K130" s="276" t="s">
        <v>1</v>
      </c>
      <c r="L130" s="281"/>
      <c r="M130" s="282" t="s">
        <v>1</v>
      </c>
      <c r="N130" s="283" t="s">
        <v>38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262</v>
      </c>
      <c r="AT130" s="239" t="s">
        <v>285</v>
      </c>
      <c r="AU130" s="239" t="s">
        <v>80</v>
      </c>
      <c r="AY130" s="18" t="s">
        <v>223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80</v>
      </c>
      <c r="BK130" s="240">
        <f>ROUND(I130*H130,2)</f>
        <v>0</v>
      </c>
      <c r="BL130" s="18" t="s">
        <v>230</v>
      </c>
      <c r="BM130" s="239" t="s">
        <v>253</v>
      </c>
    </row>
    <row r="131" s="2" customFormat="1" ht="16.5" customHeight="1">
      <c r="A131" s="39"/>
      <c r="B131" s="40"/>
      <c r="C131" s="274" t="s">
        <v>73</v>
      </c>
      <c r="D131" s="274" t="s">
        <v>285</v>
      </c>
      <c r="E131" s="275" t="s">
        <v>7445</v>
      </c>
      <c r="F131" s="276" t="s">
        <v>7446</v>
      </c>
      <c r="G131" s="277" t="s">
        <v>1327</v>
      </c>
      <c r="H131" s="278">
        <v>1</v>
      </c>
      <c r="I131" s="279"/>
      <c r="J131" s="280">
        <f>ROUND(I131*H131,2)</f>
        <v>0</v>
      </c>
      <c r="K131" s="276" t="s">
        <v>1</v>
      </c>
      <c r="L131" s="281"/>
      <c r="M131" s="282" t="s">
        <v>1</v>
      </c>
      <c r="N131" s="283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262</v>
      </c>
      <c r="AT131" s="239" t="s">
        <v>285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262</v>
      </c>
    </row>
    <row r="132" s="2" customFormat="1" ht="16.5" customHeight="1">
      <c r="A132" s="39"/>
      <c r="B132" s="40"/>
      <c r="C132" s="274" t="s">
        <v>73</v>
      </c>
      <c r="D132" s="274" t="s">
        <v>285</v>
      </c>
      <c r="E132" s="275" t="s">
        <v>7447</v>
      </c>
      <c r="F132" s="276" t="s">
        <v>7448</v>
      </c>
      <c r="G132" s="277" t="s">
        <v>1327</v>
      </c>
      <c r="H132" s="278">
        <v>1</v>
      </c>
      <c r="I132" s="279"/>
      <c r="J132" s="280">
        <f>ROUND(I132*H132,2)</f>
        <v>0</v>
      </c>
      <c r="K132" s="276" t="s">
        <v>1</v>
      </c>
      <c r="L132" s="281"/>
      <c r="M132" s="282" t="s">
        <v>1</v>
      </c>
      <c r="N132" s="283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262</v>
      </c>
      <c r="AT132" s="239" t="s">
        <v>285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275</v>
      </c>
    </row>
    <row r="133" s="12" customFormat="1" ht="25.92" customHeight="1">
      <c r="A133" s="12"/>
      <c r="B133" s="212"/>
      <c r="C133" s="213"/>
      <c r="D133" s="214" t="s">
        <v>72</v>
      </c>
      <c r="E133" s="215" t="s">
        <v>6418</v>
      </c>
      <c r="F133" s="215" t="s">
        <v>7449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SUM(P134:P137)</f>
        <v>0</v>
      </c>
      <c r="Q133" s="220"/>
      <c r="R133" s="221">
        <f>SUM(R134:R137)</f>
        <v>0</v>
      </c>
      <c r="S133" s="220"/>
      <c r="T133" s="222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80</v>
      </c>
      <c r="AT133" s="224" t="s">
        <v>72</v>
      </c>
      <c r="AU133" s="224" t="s">
        <v>73</v>
      </c>
      <c r="AY133" s="223" t="s">
        <v>223</v>
      </c>
      <c r="BK133" s="225">
        <f>SUM(BK134:BK137)</f>
        <v>0</v>
      </c>
    </row>
    <row r="134" s="2" customFormat="1" ht="16.5" customHeight="1">
      <c r="A134" s="39"/>
      <c r="B134" s="40"/>
      <c r="C134" s="228" t="s">
        <v>73</v>
      </c>
      <c r="D134" s="228" t="s">
        <v>225</v>
      </c>
      <c r="E134" s="229" t="s">
        <v>7450</v>
      </c>
      <c r="F134" s="230" t="s">
        <v>7451</v>
      </c>
      <c r="G134" s="231" t="s">
        <v>4486</v>
      </c>
      <c r="H134" s="232">
        <v>16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8</v>
      </c>
    </row>
    <row r="135" s="2" customFormat="1" ht="16.5" customHeight="1">
      <c r="A135" s="39"/>
      <c r="B135" s="40"/>
      <c r="C135" s="228" t="s">
        <v>73</v>
      </c>
      <c r="D135" s="228" t="s">
        <v>225</v>
      </c>
      <c r="E135" s="229" t="s">
        <v>7452</v>
      </c>
      <c r="F135" s="230" t="s">
        <v>7453</v>
      </c>
      <c r="G135" s="231" t="s">
        <v>4486</v>
      </c>
      <c r="H135" s="232">
        <v>40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297</v>
      </c>
    </row>
    <row r="136" s="2" customFormat="1">
      <c r="A136" s="39"/>
      <c r="B136" s="40"/>
      <c r="C136" s="41"/>
      <c r="D136" s="243" t="s">
        <v>370</v>
      </c>
      <c r="E136" s="41"/>
      <c r="F136" s="284" t="s">
        <v>7454</v>
      </c>
      <c r="G136" s="41"/>
      <c r="H136" s="41"/>
      <c r="I136" s="285"/>
      <c r="J136" s="41"/>
      <c r="K136" s="41"/>
      <c r="L136" s="45"/>
      <c r="M136" s="286"/>
      <c r="N136" s="287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370</v>
      </c>
      <c r="AU136" s="18" t="s">
        <v>80</v>
      </c>
    </row>
    <row r="137" s="2" customFormat="1" ht="16.5" customHeight="1">
      <c r="A137" s="39"/>
      <c r="B137" s="40"/>
      <c r="C137" s="228" t="s">
        <v>80</v>
      </c>
      <c r="D137" s="228" t="s">
        <v>225</v>
      </c>
      <c r="E137" s="229" t="s">
        <v>7455</v>
      </c>
      <c r="F137" s="230" t="s">
        <v>7456</v>
      </c>
      <c r="G137" s="231" t="s">
        <v>847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99" t="s">
        <v>1</v>
      </c>
      <c r="N137" s="300" t="s">
        <v>38</v>
      </c>
      <c r="O137" s="301"/>
      <c r="P137" s="302">
        <f>O137*H137</f>
        <v>0</v>
      </c>
      <c r="Q137" s="302">
        <v>0</v>
      </c>
      <c r="R137" s="302">
        <f>Q137*H137</f>
        <v>0</v>
      </c>
      <c r="S137" s="302">
        <v>0</v>
      </c>
      <c r="T137" s="303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7457</v>
      </c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45"/>
      <c r="M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</sheetData>
  <sheetProtection sheet="1" autoFilter="0" formatColumns="0" formatRows="0" objects="1" scenarios="1" spinCount="100000" saltValue="XLJ1lbO7Vfh+B2KyxKJtql7wF0jXMVORQeZ3rjOP+yCnYkvO+Iroll0VQxqMtydqN+o9ggUboVeWlOgXdY/hDQ==" hashValue="xWOWr/hok0UZTIrsRwN0eB2bhh/b9NfXPHy+AJJz2ABKK39J7jiGE5vsKU8qQGZYvnGyUvJdmpIPM8ksgkWfKw==" algorithmName="SHA-512" password="DDEF"/>
  <autoFilter ref="C125:K13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7434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7458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ROUND(J127,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ROUND((SUM(BE127:BE262)),  2)</f>
        <v>0</v>
      </c>
      <c r="G37" s="39"/>
      <c r="H37" s="39"/>
      <c r="I37" s="166">
        <v>0.20999999999999999</v>
      </c>
      <c r="J37" s="165">
        <f>ROUND(((SUM(BE127:BE262))*I37),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ROUND((SUM(BF127:BF262)),  2)</f>
        <v>0</v>
      </c>
      <c r="G38" s="39"/>
      <c r="H38" s="39"/>
      <c r="I38" s="166">
        <v>0.12</v>
      </c>
      <c r="J38" s="165">
        <f>ROUND(((SUM(BF127:BF262))*I38),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ROUND((SUM(BG127:BG262)),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ROUND((SUM(BH127:BH262)),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ROUND((SUM(BI127:BI262)),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7434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D1.4.8_2 - rozvod stlačeného vzduchu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J127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7459</v>
      </c>
      <c r="E101" s="193"/>
      <c r="F101" s="193"/>
      <c r="G101" s="193"/>
      <c r="H101" s="193"/>
      <c r="I101" s="193"/>
      <c r="J101" s="194">
        <f>J128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7460</v>
      </c>
      <c r="E102" s="193"/>
      <c r="F102" s="193"/>
      <c r="G102" s="193"/>
      <c r="H102" s="193"/>
      <c r="I102" s="193"/>
      <c r="J102" s="194">
        <f>J185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9" customFormat="1" ht="24.96" customHeight="1">
      <c r="A103" s="9"/>
      <c r="B103" s="190"/>
      <c r="C103" s="191"/>
      <c r="D103" s="192" t="s">
        <v>7461</v>
      </c>
      <c r="E103" s="193"/>
      <c r="F103" s="193"/>
      <c r="G103" s="193"/>
      <c r="H103" s="193"/>
      <c r="I103" s="193"/>
      <c r="J103" s="194">
        <f>J256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idden="1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hidden="1"/>
    <row r="107" hidden="1"/>
    <row r="108" hidden="1"/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TŘEBOVSKO-ORLICKÝ PODNIKATELSKÝ INKUBÁTOR (TO-PINK)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164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1" customFormat="1" ht="16.5" customHeight="1">
      <c r="B115" s="22"/>
      <c r="C115" s="23"/>
      <c r="D115" s="23"/>
      <c r="E115" s="185" t="s">
        <v>165</v>
      </c>
      <c r="F115" s="23"/>
      <c r="G115" s="23"/>
      <c r="H115" s="23"/>
      <c r="I115" s="23"/>
      <c r="J115" s="23"/>
      <c r="K115" s="23"/>
      <c r="L115" s="21"/>
    </row>
    <row r="116" s="1" customFormat="1" ht="12" customHeight="1">
      <c r="B116" s="22"/>
      <c r="C116" s="33" t="s">
        <v>166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304" t="s">
        <v>7434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6395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E13</f>
        <v>D1.4.8_2 - rozvod stlačeného vzduchu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F16</f>
        <v xml:space="preserve"> </v>
      </c>
      <c r="G121" s="41"/>
      <c r="H121" s="41"/>
      <c r="I121" s="33" t="s">
        <v>22</v>
      </c>
      <c r="J121" s="80" t="str">
        <f>IF(J16="","",J16)</f>
        <v>26. 5. 2025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E19</f>
        <v xml:space="preserve"> </v>
      </c>
      <c r="G123" s="41"/>
      <c r="H123" s="41"/>
      <c r="I123" s="33" t="s">
        <v>29</v>
      </c>
      <c r="J123" s="37" t="str">
        <f>E25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27</v>
      </c>
      <c r="D124" s="41"/>
      <c r="E124" s="41"/>
      <c r="F124" s="28" t="str">
        <f>IF(E22="","",E22)</f>
        <v>Vyplň údaj</v>
      </c>
      <c r="G124" s="41"/>
      <c r="H124" s="41"/>
      <c r="I124" s="33" t="s">
        <v>31</v>
      </c>
      <c r="J124" s="37" t="str">
        <f>E28</f>
        <v xml:space="preserve"> 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209</v>
      </c>
      <c r="D126" s="204" t="s">
        <v>58</v>
      </c>
      <c r="E126" s="204" t="s">
        <v>54</v>
      </c>
      <c r="F126" s="204" t="s">
        <v>55</v>
      </c>
      <c r="G126" s="204" t="s">
        <v>210</v>
      </c>
      <c r="H126" s="204" t="s">
        <v>211</v>
      </c>
      <c r="I126" s="204" t="s">
        <v>212</v>
      </c>
      <c r="J126" s="204" t="s">
        <v>170</v>
      </c>
      <c r="K126" s="205" t="s">
        <v>213</v>
      </c>
      <c r="L126" s="206"/>
      <c r="M126" s="101" t="s">
        <v>1</v>
      </c>
      <c r="N126" s="102" t="s">
        <v>37</v>
      </c>
      <c r="O126" s="102" t="s">
        <v>214</v>
      </c>
      <c r="P126" s="102" t="s">
        <v>215</v>
      </c>
      <c r="Q126" s="102" t="s">
        <v>216</v>
      </c>
      <c r="R126" s="102" t="s">
        <v>217</v>
      </c>
      <c r="S126" s="102" t="s">
        <v>218</v>
      </c>
      <c r="T126" s="103" t="s">
        <v>219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220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P128+P185+P256</f>
        <v>0</v>
      </c>
      <c r="Q127" s="105"/>
      <c r="R127" s="209">
        <f>R128+R185+R256</f>
        <v>0</v>
      </c>
      <c r="S127" s="105"/>
      <c r="T127" s="210">
        <f>T128+T185+T256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72</v>
      </c>
      <c r="AU127" s="18" t="s">
        <v>172</v>
      </c>
      <c r="BK127" s="211">
        <f>BK128+BK185+BK256</f>
        <v>0</v>
      </c>
    </row>
    <row r="128" s="12" customFormat="1" ht="25.92" customHeight="1">
      <c r="A128" s="12"/>
      <c r="B128" s="212"/>
      <c r="C128" s="213"/>
      <c r="D128" s="214" t="s">
        <v>72</v>
      </c>
      <c r="E128" s="215" t="s">
        <v>6416</v>
      </c>
      <c r="F128" s="215" t="s">
        <v>7462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SUM(P129:P184)</f>
        <v>0</v>
      </c>
      <c r="Q128" s="220"/>
      <c r="R128" s="221">
        <f>SUM(R129:R184)</f>
        <v>0</v>
      </c>
      <c r="S128" s="220"/>
      <c r="T128" s="222">
        <f>SUM(T129:T184)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80</v>
      </c>
      <c r="AT128" s="224" t="s">
        <v>72</v>
      </c>
      <c r="AU128" s="224" t="s">
        <v>73</v>
      </c>
      <c r="AY128" s="223" t="s">
        <v>223</v>
      </c>
      <c r="BK128" s="225">
        <f>SUM(BK129:BK184)</f>
        <v>0</v>
      </c>
    </row>
    <row r="129" s="2" customFormat="1" ht="16.5" customHeight="1">
      <c r="A129" s="39"/>
      <c r="B129" s="40"/>
      <c r="C129" s="228" t="s">
        <v>80</v>
      </c>
      <c r="D129" s="228" t="s">
        <v>225</v>
      </c>
      <c r="E129" s="229" t="s">
        <v>7463</v>
      </c>
      <c r="F129" s="230" t="s">
        <v>7464</v>
      </c>
      <c r="G129" s="231" t="s">
        <v>351</v>
      </c>
      <c r="H129" s="232">
        <v>7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230</v>
      </c>
      <c r="AT129" s="239" t="s">
        <v>225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82</v>
      </c>
    </row>
    <row r="130" s="2" customFormat="1">
      <c r="A130" s="39"/>
      <c r="B130" s="40"/>
      <c r="C130" s="41"/>
      <c r="D130" s="243" t="s">
        <v>370</v>
      </c>
      <c r="E130" s="41"/>
      <c r="F130" s="284" t="s">
        <v>7465</v>
      </c>
      <c r="G130" s="41"/>
      <c r="H130" s="41"/>
      <c r="I130" s="285"/>
      <c r="J130" s="41"/>
      <c r="K130" s="41"/>
      <c r="L130" s="45"/>
      <c r="M130" s="286"/>
      <c r="N130" s="287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370</v>
      </c>
      <c r="AU130" s="18" t="s">
        <v>80</v>
      </c>
    </row>
    <row r="131" s="2" customFormat="1" ht="16.5" customHeight="1">
      <c r="A131" s="39"/>
      <c r="B131" s="40"/>
      <c r="C131" s="228" t="s">
        <v>82</v>
      </c>
      <c r="D131" s="228" t="s">
        <v>225</v>
      </c>
      <c r="E131" s="229" t="s">
        <v>7466</v>
      </c>
      <c r="F131" s="230" t="s">
        <v>7467</v>
      </c>
      <c r="G131" s="231" t="s">
        <v>351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230</v>
      </c>
    </row>
    <row r="132" s="2" customFormat="1">
      <c r="A132" s="39"/>
      <c r="B132" s="40"/>
      <c r="C132" s="41"/>
      <c r="D132" s="243" t="s">
        <v>370</v>
      </c>
      <c r="E132" s="41"/>
      <c r="F132" s="284" t="s">
        <v>7465</v>
      </c>
      <c r="G132" s="41"/>
      <c r="H132" s="41"/>
      <c r="I132" s="285"/>
      <c r="J132" s="41"/>
      <c r="K132" s="41"/>
      <c r="L132" s="45"/>
      <c r="M132" s="286"/>
      <c r="N132" s="287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370</v>
      </c>
      <c r="AU132" s="18" t="s">
        <v>80</v>
      </c>
    </row>
    <row r="133" s="2" customFormat="1" ht="16.5" customHeight="1">
      <c r="A133" s="39"/>
      <c r="B133" s="40"/>
      <c r="C133" s="228" t="s">
        <v>102</v>
      </c>
      <c r="D133" s="228" t="s">
        <v>225</v>
      </c>
      <c r="E133" s="229" t="s">
        <v>7468</v>
      </c>
      <c r="F133" s="230" t="s">
        <v>7469</v>
      </c>
      <c r="G133" s="231" t="s">
        <v>351</v>
      </c>
      <c r="H133" s="232">
        <v>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253</v>
      </c>
    </row>
    <row r="134" s="2" customFormat="1">
      <c r="A134" s="39"/>
      <c r="B134" s="40"/>
      <c r="C134" s="41"/>
      <c r="D134" s="243" t="s">
        <v>370</v>
      </c>
      <c r="E134" s="41"/>
      <c r="F134" s="284" t="s">
        <v>7465</v>
      </c>
      <c r="G134" s="41"/>
      <c r="H134" s="41"/>
      <c r="I134" s="285"/>
      <c r="J134" s="41"/>
      <c r="K134" s="41"/>
      <c r="L134" s="45"/>
      <c r="M134" s="286"/>
      <c r="N134" s="287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370</v>
      </c>
      <c r="AU134" s="18" t="s">
        <v>80</v>
      </c>
    </row>
    <row r="135" s="2" customFormat="1" ht="16.5" customHeight="1">
      <c r="A135" s="39"/>
      <c r="B135" s="40"/>
      <c r="C135" s="228" t="s">
        <v>230</v>
      </c>
      <c r="D135" s="228" t="s">
        <v>225</v>
      </c>
      <c r="E135" s="229" t="s">
        <v>7470</v>
      </c>
      <c r="F135" s="230" t="s">
        <v>7471</v>
      </c>
      <c r="G135" s="231" t="s">
        <v>1327</v>
      </c>
      <c r="H135" s="232">
        <v>2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262</v>
      </c>
    </row>
    <row r="136" s="2" customFormat="1">
      <c r="A136" s="39"/>
      <c r="B136" s="40"/>
      <c r="C136" s="41"/>
      <c r="D136" s="243" t="s">
        <v>370</v>
      </c>
      <c r="E136" s="41"/>
      <c r="F136" s="284" t="s">
        <v>7472</v>
      </c>
      <c r="G136" s="41"/>
      <c r="H136" s="41"/>
      <c r="I136" s="285"/>
      <c r="J136" s="41"/>
      <c r="K136" s="41"/>
      <c r="L136" s="45"/>
      <c r="M136" s="286"/>
      <c r="N136" s="287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370</v>
      </c>
      <c r="AU136" s="18" t="s">
        <v>80</v>
      </c>
    </row>
    <row r="137" s="2" customFormat="1" ht="16.5" customHeight="1">
      <c r="A137" s="39"/>
      <c r="B137" s="40"/>
      <c r="C137" s="228" t="s">
        <v>249</v>
      </c>
      <c r="D137" s="228" t="s">
        <v>225</v>
      </c>
      <c r="E137" s="229" t="s">
        <v>7473</v>
      </c>
      <c r="F137" s="230" t="s">
        <v>7474</v>
      </c>
      <c r="G137" s="231" t="s">
        <v>1327</v>
      </c>
      <c r="H137" s="232">
        <v>4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275</v>
      </c>
    </row>
    <row r="138" s="2" customFormat="1">
      <c r="A138" s="39"/>
      <c r="B138" s="40"/>
      <c r="C138" s="41"/>
      <c r="D138" s="243" t="s">
        <v>370</v>
      </c>
      <c r="E138" s="41"/>
      <c r="F138" s="284" t="s">
        <v>7472</v>
      </c>
      <c r="G138" s="41"/>
      <c r="H138" s="41"/>
      <c r="I138" s="285"/>
      <c r="J138" s="41"/>
      <c r="K138" s="41"/>
      <c r="L138" s="45"/>
      <c r="M138" s="286"/>
      <c r="N138" s="287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370</v>
      </c>
      <c r="AU138" s="18" t="s">
        <v>80</v>
      </c>
    </row>
    <row r="139" s="2" customFormat="1" ht="16.5" customHeight="1">
      <c r="A139" s="39"/>
      <c r="B139" s="40"/>
      <c r="C139" s="228" t="s">
        <v>253</v>
      </c>
      <c r="D139" s="228" t="s">
        <v>225</v>
      </c>
      <c r="E139" s="229" t="s">
        <v>7475</v>
      </c>
      <c r="F139" s="230" t="s">
        <v>7476</v>
      </c>
      <c r="G139" s="231" t="s">
        <v>1327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80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8</v>
      </c>
    </row>
    <row r="140" s="2" customFormat="1">
      <c r="A140" s="39"/>
      <c r="B140" s="40"/>
      <c r="C140" s="41"/>
      <c r="D140" s="243" t="s">
        <v>370</v>
      </c>
      <c r="E140" s="41"/>
      <c r="F140" s="284" t="s">
        <v>7472</v>
      </c>
      <c r="G140" s="41"/>
      <c r="H140" s="41"/>
      <c r="I140" s="285"/>
      <c r="J140" s="41"/>
      <c r="K140" s="41"/>
      <c r="L140" s="45"/>
      <c r="M140" s="286"/>
      <c r="N140" s="287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370</v>
      </c>
      <c r="AU140" s="18" t="s">
        <v>80</v>
      </c>
    </row>
    <row r="141" s="2" customFormat="1" ht="16.5" customHeight="1">
      <c r="A141" s="39"/>
      <c r="B141" s="40"/>
      <c r="C141" s="228" t="s">
        <v>258</v>
      </c>
      <c r="D141" s="228" t="s">
        <v>225</v>
      </c>
      <c r="E141" s="229" t="s">
        <v>7477</v>
      </c>
      <c r="F141" s="230" t="s">
        <v>7478</v>
      </c>
      <c r="G141" s="231" t="s">
        <v>1327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80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297</v>
      </c>
    </row>
    <row r="142" s="2" customFormat="1">
      <c r="A142" s="39"/>
      <c r="B142" s="40"/>
      <c r="C142" s="41"/>
      <c r="D142" s="243" t="s">
        <v>370</v>
      </c>
      <c r="E142" s="41"/>
      <c r="F142" s="284" t="s">
        <v>7472</v>
      </c>
      <c r="G142" s="41"/>
      <c r="H142" s="41"/>
      <c r="I142" s="285"/>
      <c r="J142" s="41"/>
      <c r="K142" s="41"/>
      <c r="L142" s="45"/>
      <c r="M142" s="286"/>
      <c r="N142" s="287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370</v>
      </c>
      <c r="AU142" s="18" t="s">
        <v>80</v>
      </c>
    </row>
    <row r="143" s="2" customFormat="1" ht="16.5" customHeight="1">
      <c r="A143" s="39"/>
      <c r="B143" s="40"/>
      <c r="C143" s="228" t="s">
        <v>262</v>
      </c>
      <c r="D143" s="228" t="s">
        <v>225</v>
      </c>
      <c r="E143" s="229" t="s">
        <v>7479</v>
      </c>
      <c r="F143" s="230" t="s">
        <v>7480</v>
      </c>
      <c r="G143" s="231" t="s">
        <v>1327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80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310</v>
      </c>
    </row>
    <row r="144" s="2" customFormat="1">
      <c r="A144" s="39"/>
      <c r="B144" s="40"/>
      <c r="C144" s="41"/>
      <c r="D144" s="243" t="s">
        <v>370</v>
      </c>
      <c r="E144" s="41"/>
      <c r="F144" s="284" t="s">
        <v>7472</v>
      </c>
      <c r="G144" s="41"/>
      <c r="H144" s="41"/>
      <c r="I144" s="285"/>
      <c r="J144" s="41"/>
      <c r="K144" s="41"/>
      <c r="L144" s="45"/>
      <c r="M144" s="286"/>
      <c r="N144" s="287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370</v>
      </c>
      <c r="AU144" s="18" t="s">
        <v>80</v>
      </c>
    </row>
    <row r="145" s="2" customFormat="1" ht="16.5" customHeight="1">
      <c r="A145" s="39"/>
      <c r="B145" s="40"/>
      <c r="C145" s="228" t="s">
        <v>269</v>
      </c>
      <c r="D145" s="228" t="s">
        <v>225</v>
      </c>
      <c r="E145" s="229" t="s">
        <v>7481</v>
      </c>
      <c r="F145" s="230" t="s">
        <v>7482</v>
      </c>
      <c r="G145" s="231" t="s">
        <v>1327</v>
      </c>
      <c r="H145" s="232">
        <v>1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80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320</v>
      </c>
    </row>
    <row r="146" s="2" customFormat="1">
      <c r="A146" s="39"/>
      <c r="B146" s="40"/>
      <c r="C146" s="41"/>
      <c r="D146" s="243" t="s">
        <v>370</v>
      </c>
      <c r="E146" s="41"/>
      <c r="F146" s="284" t="s">
        <v>7472</v>
      </c>
      <c r="G146" s="41"/>
      <c r="H146" s="41"/>
      <c r="I146" s="285"/>
      <c r="J146" s="41"/>
      <c r="K146" s="41"/>
      <c r="L146" s="45"/>
      <c r="M146" s="286"/>
      <c r="N146" s="287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370</v>
      </c>
      <c r="AU146" s="18" t="s">
        <v>80</v>
      </c>
    </row>
    <row r="147" s="2" customFormat="1" ht="16.5" customHeight="1">
      <c r="A147" s="39"/>
      <c r="B147" s="40"/>
      <c r="C147" s="228" t="s">
        <v>275</v>
      </c>
      <c r="D147" s="228" t="s">
        <v>225</v>
      </c>
      <c r="E147" s="229" t="s">
        <v>7483</v>
      </c>
      <c r="F147" s="230" t="s">
        <v>7484</v>
      </c>
      <c r="G147" s="231" t="s">
        <v>1327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80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330</v>
      </c>
    </row>
    <row r="148" s="2" customFormat="1">
      <c r="A148" s="39"/>
      <c r="B148" s="40"/>
      <c r="C148" s="41"/>
      <c r="D148" s="243" t="s">
        <v>370</v>
      </c>
      <c r="E148" s="41"/>
      <c r="F148" s="284" t="s">
        <v>7472</v>
      </c>
      <c r="G148" s="41"/>
      <c r="H148" s="41"/>
      <c r="I148" s="285"/>
      <c r="J148" s="41"/>
      <c r="K148" s="41"/>
      <c r="L148" s="45"/>
      <c r="M148" s="286"/>
      <c r="N148" s="287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370</v>
      </c>
      <c r="AU148" s="18" t="s">
        <v>80</v>
      </c>
    </row>
    <row r="149" s="2" customFormat="1" ht="16.5" customHeight="1">
      <c r="A149" s="39"/>
      <c r="B149" s="40"/>
      <c r="C149" s="228" t="s">
        <v>279</v>
      </c>
      <c r="D149" s="228" t="s">
        <v>225</v>
      </c>
      <c r="E149" s="229" t="s">
        <v>7485</v>
      </c>
      <c r="F149" s="230" t="s">
        <v>7486</v>
      </c>
      <c r="G149" s="231" t="s">
        <v>1327</v>
      </c>
      <c r="H149" s="232">
        <v>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80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338</v>
      </c>
    </row>
    <row r="150" s="2" customFormat="1">
      <c r="A150" s="39"/>
      <c r="B150" s="40"/>
      <c r="C150" s="41"/>
      <c r="D150" s="243" t="s">
        <v>370</v>
      </c>
      <c r="E150" s="41"/>
      <c r="F150" s="284" t="s">
        <v>7472</v>
      </c>
      <c r="G150" s="41"/>
      <c r="H150" s="41"/>
      <c r="I150" s="285"/>
      <c r="J150" s="41"/>
      <c r="K150" s="41"/>
      <c r="L150" s="45"/>
      <c r="M150" s="286"/>
      <c r="N150" s="287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370</v>
      </c>
      <c r="AU150" s="18" t="s">
        <v>80</v>
      </c>
    </row>
    <row r="151" s="2" customFormat="1" ht="16.5" customHeight="1">
      <c r="A151" s="39"/>
      <c r="B151" s="40"/>
      <c r="C151" s="228" t="s">
        <v>8</v>
      </c>
      <c r="D151" s="228" t="s">
        <v>225</v>
      </c>
      <c r="E151" s="229" t="s">
        <v>7487</v>
      </c>
      <c r="F151" s="230" t="s">
        <v>7488</v>
      </c>
      <c r="G151" s="231" t="s">
        <v>1327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80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348</v>
      </c>
    </row>
    <row r="152" s="2" customFormat="1">
      <c r="A152" s="39"/>
      <c r="B152" s="40"/>
      <c r="C152" s="41"/>
      <c r="D152" s="243" t="s">
        <v>370</v>
      </c>
      <c r="E152" s="41"/>
      <c r="F152" s="284" t="s">
        <v>7472</v>
      </c>
      <c r="G152" s="41"/>
      <c r="H152" s="41"/>
      <c r="I152" s="285"/>
      <c r="J152" s="41"/>
      <c r="K152" s="41"/>
      <c r="L152" s="45"/>
      <c r="M152" s="286"/>
      <c r="N152" s="287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370</v>
      </c>
      <c r="AU152" s="18" t="s">
        <v>80</v>
      </c>
    </row>
    <row r="153" s="2" customFormat="1" ht="16.5" customHeight="1">
      <c r="A153" s="39"/>
      <c r="B153" s="40"/>
      <c r="C153" s="228" t="s">
        <v>290</v>
      </c>
      <c r="D153" s="228" t="s">
        <v>225</v>
      </c>
      <c r="E153" s="229" t="s">
        <v>7489</v>
      </c>
      <c r="F153" s="230" t="s">
        <v>7490</v>
      </c>
      <c r="G153" s="231" t="s">
        <v>1327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80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359</v>
      </c>
    </row>
    <row r="154" s="2" customFormat="1">
      <c r="A154" s="39"/>
      <c r="B154" s="40"/>
      <c r="C154" s="41"/>
      <c r="D154" s="243" t="s">
        <v>370</v>
      </c>
      <c r="E154" s="41"/>
      <c r="F154" s="284" t="s">
        <v>7472</v>
      </c>
      <c r="G154" s="41"/>
      <c r="H154" s="41"/>
      <c r="I154" s="285"/>
      <c r="J154" s="41"/>
      <c r="K154" s="41"/>
      <c r="L154" s="45"/>
      <c r="M154" s="286"/>
      <c r="N154" s="287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370</v>
      </c>
      <c r="AU154" s="18" t="s">
        <v>80</v>
      </c>
    </row>
    <row r="155" s="2" customFormat="1" ht="16.5" customHeight="1">
      <c r="A155" s="39"/>
      <c r="B155" s="40"/>
      <c r="C155" s="228" t="s">
        <v>297</v>
      </c>
      <c r="D155" s="228" t="s">
        <v>225</v>
      </c>
      <c r="E155" s="229" t="s">
        <v>7491</v>
      </c>
      <c r="F155" s="230" t="s">
        <v>7492</v>
      </c>
      <c r="G155" s="231" t="s">
        <v>1327</v>
      </c>
      <c r="H155" s="232">
        <v>3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230</v>
      </c>
      <c r="AT155" s="239" t="s">
        <v>225</v>
      </c>
      <c r="AU155" s="239" t="s">
        <v>80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377</v>
      </c>
    </row>
    <row r="156" s="2" customFormat="1">
      <c r="A156" s="39"/>
      <c r="B156" s="40"/>
      <c r="C156" s="41"/>
      <c r="D156" s="243" t="s">
        <v>370</v>
      </c>
      <c r="E156" s="41"/>
      <c r="F156" s="284" t="s">
        <v>7472</v>
      </c>
      <c r="G156" s="41"/>
      <c r="H156" s="41"/>
      <c r="I156" s="285"/>
      <c r="J156" s="41"/>
      <c r="K156" s="41"/>
      <c r="L156" s="45"/>
      <c r="M156" s="286"/>
      <c r="N156" s="287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370</v>
      </c>
      <c r="AU156" s="18" t="s">
        <v>80</v>
      </c>
    </row>
    <row r="157" s="2" customFormat="1" ht="16.5" customHeight="1">
      <c r="A157" s="39"/>
      <c r="B157" s="40"/>
      <c r="C157" s="228" t="s">
        <v>304</v>
      </c>
      <c r="D157" s="228" t="s">
        <v>225</v>
      </c>
      <c r="E157" s="229" t="s">
        <v>7493</v>
      </c>
      <c r="F157" s="230" t="s">
        <v>7494</v>
      </c>
      <c r="G157" s="231" t="s">
        <v>1327</v>
      </c>
      <c r="H157" s="232">
        <v>2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80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389</v>
      </c>
    </row>
    <row r="158" s="2" customFormat="1">
      <c r="A158" s="39"/>
      <c r="B158" s="40"/>
      <c r="C158" s="41"/>
      <c r="D158" s="243" t="s">
        <v>370</v>
      </c>
      <c r="E158" s="41"/>
      <c r="F158" s="284" t="s">
        <v>7472</v>
      </c>
      <c r="G158" s="41"/>
      <c r="H158" s="41"/>
      <c r="I158" s="285"/>
      <c r="J158" s="41"/>
      <c r="K158" s="41"/>
      <c r="L158" s="45"/>
      <c r="M158" s="286"/>
      <c r="N158" s="287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370</v>
      </c>
      <c r="AU158" s="18" t="s">
        <v>80</v>
      </c>
    </row>
    <row r="159" s="2" customFormat="1" ht="16.5" customHeight="1">
      <c r="A159" s="39"/>
      <c r="B159" s="40"/>
      <c r="C159" s="228" t="s">
        <v>310</v>
      </c>
      <c r="D159" s="228" t="s">
        <v>225</v>
      </c>
      <c r="E159" s="229" t="s">
        <v>7495</v>
      </c>
      <c r="F159" s="230" t="s">
        <v>7496</v>
      </c>
      <c r="G159" s="231" t="s">
        <v>1327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80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402</v>
      </c>
    </row>
    <row r="160" s="2" customFormat="1">
      <c r="A160" s="39"/>
      <c r="B160" s="40"/>
      <c r="C160" s="41"/>
      <c r="D160" s="243" t="s">
        <v>370</v>
      </c>
      <c r="E160" s="41"/>
      <c r="F160" s="284" t="s">
        <v>7472</v>
      </c>
      <c r="G160" s="41"/>
      <c r="H160" s="41"/>
      <c r="I160" s="285"/>
      <c r="J160" s="41"/>
      <c r="K160" s="41"/>
      <c r="L160" s="45"/>
      <c r="M160" s="286"/>
      <c r="N160" s="287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370</v>
      </c>
      <c r="AU160" s="18" t="s">
        <v>80</v>
      </c>
    </row>
    <row r="161" s="2" customFormat="1" ht="16.5" customHeight="1">
      <c r="A161" s="39"/>
      <c r="B161" s="40"/>
      <c r="C161" s="228" t="s">
        <v>314</v>
      </c>
      <c r="D161" s="228" t="s">
        <v>225</v>
      </c>
      <c r="E161" s="229" t="s">
        <v>7497</v>
      </c>
      <c r="F161" s="230" t="s">
        <v>7498</v>
      </c>
      <c r="G161" s="231" t="s">
        <v>1327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80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419</v>
      </c>
    </row>
    <row r="162" s="2" customFormat="1" ht="16.5" customHeight="1">
      <c r="A162" s="39"/>
      <c r="B162" s="40"/>
      <c r="C162" s="228" t="s">
        <v>320</v>
      </c>
      <c r="D162" s="228" t="s">
        <v>225</v>
      </c>
      <c r="E162" s="229" t="s">
        <v>7499</v>
      </c>
      <c r="F162" s="230" t="s">
        <v>7500</v>
      </c>
      <c r="G162" s="231" t="s">
        <v>1327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80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446</v>
      </c>
    </row>
    <row r="163" s="2" customFormat="1" ht="16.5" customHeight="1">
      <c r="A163" s="39"/>
      <c r="B163" s="40"/>
      <c r="C163" s="228" t="s">
        <v>325</v>
      </c>
      <c r="D163" s="228" t="s">
        <v>225</v>
      </c>
      <c r="E163" s="229" t="s">
        <v>7501</v>
      </c>
      <c r="F163" s="230" t="s">
        <v>7502</v>
      </c>
      <c r="G163" s="231" t="s">
        <v>1327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80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467</v>
      </c>
    </row>
    <row r="164" s="2" customFormat="1" ht="16.5" customHeight="1">
      <c r="A164" s="39"/>
      <c r="B164" s="40"/>
      <c r="C164" s="228" t="s">
        <v>330</v>
      </c>
      <c r="D164" s="228" t="s">
        <v>225</v>
      </c>
      <c r="E164" s="229" t="s">
        <v>7503</v>
      </c>
      <c r="F164" s="230" t="s">
        <v>7504</v>
      </c>
      <c r="G164" s="231" t="s">
        <v>1327</v>
      </c>
      <c r="H164" s="232">
        <v>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80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479</v>
      </c>
    </row>
    <row r="165" s="2" customFormat="1" ht="16.5" customHeight="1">
      <c r="A165" s="39"/>
      <c r="B165" s="40"/>
      <c r="C165" s="228" t="s">
        <v>7</v>
      </c>
      <c r="D165" s="228" t="s">
        <v>225</v>
      </c>
      <c r="E165" s="229" t="s">
        <v>7505</v>
      </c>
      <c r="F165" s="230" t="s">
        <v>7506</v>
      </c>
      <c r="G165" s="231" t="s">
        <v>1327</v>
      </c>
      <c r="H165" s="232">
        <v>2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80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491</v>
      </c>
    </row>
    <row r="166" s="2" customFormat="1">
      <c r="A166" s="39"/>
      <c r="B166" s="40"/>
      <c r="C166" s="41"/>
      <c r="D166" s="243" t="s">
        <v>370</v>
      </c>
      <c r="E166" s="41"/>
      <c r="F166" s="284" t="s">
        <v>7507</v>
      </c>
      <c r="G166" s="41"/>
      <c r="H166" s="41"/>
      <c r="I166" s="285"/>
      <c r="J166" s="41"/>
      <c r="K166" s="41"/>
      <c r="L166" s="45"/>
      <c r="M166" s="286"/>
      <c r="N166" s="287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370</v>
      </c>
      <c r="AU166" s="18" t="s">
        <v>80</v>
      </c>
    </row>
    <row r="167" s="2" customFormat="1" ht="16.5" customHeight="1">
      <c r="A167" s="39"/>
      <c r="B167" s="40"/>
      <c r="C167" s="228" t="s">
        <v>338</v>
      </c>
      <c r="D167" s="228" t="s">
        <v>225</v>
      </c>
      <c r="E167" s="229" t="s">
        <v>7508</v>
      </c>
      <c r="F167" s="230" t="s">
        <v>7509</v>
      </c>
      <c r="G167" s="231" t="s">
        <v>1327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80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503</v>
      </c>
    </row>
    <row r="168" s="2" customFormat="1">
      <c r="A168" s="39"/>
      <c r="B168" s="40"/>
      <c r="C168" s="41"/>
      <c r="D168" s="243" t="s">
        <v>370</v>
      </c>
      <c r="E168" s="41"/>
      <c r="F168" s="284" t="s">
        <v>7507</v>
      </c>
      <c r="G168" s="41"/>
      <c r="H168" s="41"/>
      <c r="I168" s="285"/>
      <c r="J168" s="41"/>
      <c r="K168" s="41"/>
      <c r="L168" s="45"/>
      <c r="M168" s="286"/>
      <c r="N168" s="287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370</v>
      </c>
      <c r="AU168" s="18" t="s">
        <v>80</v>
      </c>
    </row>
    <row r="169" s="2" customFormat="1" ht="16.5" customHeight="1">
      <c r="A169" s="39"/>
      <c r="B169" s="40"/>
      <c r="C169" s="228" t="s">
        <v>343</v>
      </c>
      <c r="D169" s="228" t="s">
        <v>225</v>
      </c>
      <c r="E169" s="229" t="s">
        <v>7510</v>
      </c>
      <c r="F169" s="230" t="s">
        <v>7511</v>
      </c>
      <c r="G169" s="231" t="s">
        <v>1327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80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521</v>
      </c>
    </row>
    <row r="170" s="2" customFormat="1">
      <c r="A170" s="39"/>
      <c r="B170" s="40"/>
      <c r="C170" s="41"/>
      <c r="D170" s="243" t="s">
        <v>370</v>
      </c>
      <c r="E170" s="41"/>
      <c r="F170" s="284" t="s">
        <v>7507</v>
      </c>
      <c r="G170" s="41"/>
      <c r="H170" s="41"/>
      <c r="I170" s="285"/>
      <c r="J170" s="41"/>
      <c r="K170" s="41"/>
      <c r="L170" s="45"/>
      <c r="M170" s="286"/>
      <c r="N170" s="287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370</v>
      </c>
      <c r="AU170" s="18" t="s">
        <v>80</v>
      </c>
    </row>
    <row r="171" s="2" customFormat="1" ht="16.5" customHeight="1">
      <c r="A171" s="39"/>
      <c r="B171" s="40"/>
      <c r="C171" s="228" t="s">
        <v>348</v>
      </c>
      <c r="D171" s="228" t="s">
        <v>225</v>
      </c>
      <c r="E171" s="229" t="s">
        <v>7512</v>
      </c>
      <c r="F171" s="230" t="s">
        <v>7513</v>
      </c>
      <c r="G171" s="231" t="s">
        <v>1327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80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533</v>
      </c>
    </row>
    <row r="172" s="2" customFormat="1">
      <c r="A172" s="39"/>
      <c r="B172" s="40"/>
      <c r="C172" s="41"/>
      <c r="D172" s="243" t="s">
        <v>370</v>
      </c>
      <c r="E172" s="41"/>
      <c r="F172" s="284" t="s">
        <v>7507</v>
      </c>
      <c r="G172" s="41"/>
      <c r="H172" s="41"/>
      <c r="I172" s="285"/>
      <c r="J172" s="41"/>
      <c r="K172" s="41"/>
      <c r="L172" s="45"/>
      <c r="M172" s="286"/>
      <c r="N172" s="287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370</v>
      </c>
      <c r="AU172" s="18" t="s">
        <v>80</v>
      </c>
    </row>
    <row r="173" s="2" customFormat="1" ht="16.5" customHeight="1">
      <c r="A173" s="39"/>
      <c r="B173" s="40"/>
      <c r="C173" s="228" t="s">
        <v>354</v>
      </c>
      <c r="D173" s="228" t="s">
        <v>225</v>
      </c>
      <c r="E173" s="229" t="s">
        <v>7514</v>
      </c>
      <c r="F173" s="230" t="s">
        <v>7515</v>
      </c>
      <c r="G173" s="231" t="s">
        <v>1327</v>
      </c>
      <c r="H173" s="232">
        <v>2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80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545</v>
      </c>
    </row>
    <row r="174" s="2" customFormat="1">
      <c r="A174" s="39"/>
      <c r="B174" s="40"/>
      <c r="C174" s="41"/>
      <c r="D174" s="243" t="s">
        <v>370</v>
      </c>
      <c r="E174" s="41"/>
      <c r="F174" s="284" t="s">
        <v>7507</v>
      </c>
      <c r="G174" s="41"/>
      <c r="H174" s="41"/>
      <c r="I174" s="285"/>
      <c r="J174" s="41"/>
      <c r="K174" s="41"/>
      <c r="L174" s="45"/>
      <c r="M174" s="286"/>
      <c r="N174" s="287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370</v>
      </c>
      <c r="AU174" s="18" t="s">
        <v>80</v>
      </c>
    </row>
    <row r="175" s="2" customFormat="1" ht="16.5" customHeight="1">
      <c r="A175" s="39"/>
      <c r="B175" s="40"/>
      <c r="C175" s="228" t="s">
        <v>359</v>
      </c>
      <c r="D175" s="228" t="s">
        <v>225</v>
      </c>
      <c r="E175" s="229" t="s">
        <v>7516</v>
      </c>
      <c r="F175" s="230" t="s">
        <v>7517</v>
      </c>
      <c r="G175" s="231" t="s">
        <v>1327</v>
      </c>
      <c r="H175" s="232">
        <v>2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80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560</v>
      </c>
    </row>
    <row r="176" s="2" customFormat="1">
      <c r="A176" s="39"/>
      <c r="B176" s="40"/>
      <c r="C176" s="41"/>
      <c r="D176" s="243" t="s">
        <v>370</v>
      </c>
      <c r="E176" s="41"/>
      <c r="F176" s="284" t="s">
        <v>7518</v>
      </c>
      <c r="G176" s="41"/>
      <c r="H176" s="41"/>
      <c r="I176" s="285"/>
      <c r="J176" s="41"/>
      <c r="K176" s="41"/>
      <c r="L176" s="45"/>
      <c r="M176" s="286"/>
      <c r="N176" s="287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370</v>
      </c>
      <c r="AU176" s="18" t="s">
        <v>80</v>
      </c>
    </row>
    <row r="177" s="2" customFormat="1" ht="16.5" customHeight="1">
      <c r="A177" s="39"/>
      <c r="B177" s="40"/>
      <c r="C177" s="228" t="s">
        <v>366</v>
      </c>
      <c r="D177" s="228" t="s">
        <v>225</v>
      </c>
      <c r="E177" s="229" t="s">
        <v>7519</v>
      </c>
      <c r="F177" s="230" t="s">
        <v>7520</v>
      </c>
      <c r="G177" s="231" t="s">
        <v>1327</v>
      </c>
      <c r="H177" s="232">
        <v>6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80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577</v>
      </c>
    </row>
    <row r="178" s="2" customFormat="1">
      <c r="A178" s="39"/>
      <c r="B178" s="40"/>
      <c r="C178" s="41"/>
      <c r="D178" s="243" t="s">
        <v>370</v>
      </c>
      <c r="E178" s="41"/>
      <c r="F178" s="284" t="s">
        <v>7518</v>
      </c>
      <c r="G178" s="41"/>
      <c r="H178" s="41"/>
      <c r="I178" s="285"/>
      <c r="J178" s="41"/>
      <c r="K178" s="41"/>
      <c r="L178" s="45"/>
      <c r="M178" s="286"/>
      <c r="N178" s="287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370</v>
      </c>
      <c r="AU178" s="18" t="s">
        <v>80</v>
      </c>
    </row>
    <row r="179" s="2" customFormat="1" ht="16.5" customHeight="1">
      <c r="A179" s="39"/>
      <c r="B179" s="40"/>
      <c r="C179" s="228" t="s">
        <v>377</v>
      </c>
      <c r="D179" s="228" t="s">
        <v>225</v>
      </c>
      <c r="E179" s="229" t="s">
        <v>7521</v>
      </c>
      <c r="F179" s="230" t="s">
        <v>7522</v>
      </c>
      <c r="G179" s="231" t="s">
        <v>1327</v>
      </c>
      <c r="H179" s="232">
        <v>2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80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610</v>
      </c>
    </row>
    <row r="180" s="2" customFormat="1">
      <c r="A180" s="39"/>
      <c r="B180" s="40"/>
      <c r="C180" s="41"/>
      <c r="D180" s="243" t="s">
        <v>370</v>
      </c>
      <c r="E180" s="41"/>
      <c r="F180" s="284" t="s">
        <v>7518</v>
      </c>
      <c r="G180" s="41"/>
      <c r="H180" s="41"/>
      <c r="I180" s="285"/>
      <c r="J180" s="41"/>
      <c r="K180" s="41"/>
      <c r="L180" s="45"/>
      <c r="M180" s="286"/>
      <c r="N180" s="287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370</v>
      </c>
      <c r="AU180" s="18" t="s">
        <v>80</v>
      </c>
    </row>
    <row r="181" s="2" customFormat="1" ht="16.5" customHeight="1">
      <c r="A181" s="39"/>
      <c r="B181" s="40"/>
      <c r="C181" s="228" t="s">
        <v>383</v>
      </c>
      <c r="D181" s="228" t="s">
        <v>225</v>
      </c>
      <c r="E181" s="229" t="s">
        <v>7523</v>
      </c>
      <c r="F181" s="230" t="s">
        <v>7524</v>
      </c>
      <c r="G181" s="231" t="s">
        <v>1327</v>
      </c>
      <c r="H181" s="232">
        <v>2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80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620</v>
      </c>
    </row>
    <row r="182" s="2" customFormat="1">
      <c r="A182" s="39"/>
      <c r="B182" s="40"/>
      <c r="C182" s="41"/>
      <c r="D182" s="243" t="s">
        <v>370</v>
      </c>
      <c r="E182" s="41"/>
      <c r="F182" s="284" t="s">
        <v>7525</v>
      </c>
      <c r="G182" s="41"/>
      <c r="H182" s="41"/>
      <c r="I182" s="285"/>
      <c r="J182" s="41"/>
      <c r="K182" s="41"/>
      <c r="L182" s="45"/>
      <c r="M182" s="286"/>
      <c r="N182" s="287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370</v>
      </c>
      <c r="AU182" s="18" t="s">
        <v>80</v>
      </c>
    </row>
    <row r="183" s="2" customFormat="1" ht="16.5" customHeight="1">
      <c r="A183" s="39"/>
      <c r="B183" s="40"/>
      <c r="C183" s="228" t="s">
        <v>389</v>
      </c>
      <c r="D183" s="228" t="s">
        <v>225</v>
      </c>
      <c r="E183" s="229" t="s">
        <v>7526</v>
      </c>
      <c r="F183" s="230" t="s">
        <v>7527</v>
      </c>
      <c r="G183" s="231" t="s">
        <v>1327</v>
      </c>
      <c r="H183" s="232">
        <v>2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230</v>
      </c>
      <c r="AT183" s="239" t="s">
        <v>225</v>
      </c>
      <c r="AU183" s="239" t="s">
        <v>80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633</v>
      </c>
    </row>
    <row r="184" s="2" customFormat="1">
      <c r="A184" s="39"/>
      <c r="B184" s="40"/>
      <c r="C184" s="41"/>
      <c r="D184" s="243" t="s">
        <v>370</v>
      </c>
      <c r="E184" s="41"/>
      <c r="F184" s="284" t="s">
        <v>7525</v>
      </c>
      <c r="G184" s="41"/>
      <c r="H184" s="41"/>
      <c r="I184" s="285"/>
      <c r="J184" s="41"/>
      <c r="K184" s="41"/>
      <c r="L184" s="45"/>
      <c r="M184" s="286"/>
      <c r="N184" s="287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370</v>
      </c>
      <c r="AU184" s="18" t="s">
        <v>80</v>
      </c>
    </row>
    <row r="185" s="12" customFormat="1" ht="25.92" customHeight="1">
      <c r="A185" s="12"/>
      <c r="B185" s="212"/>
      <c r="C185" s="213"/>
      <c r="D185" s="214" t="s">
        <v>72</v>
      </c>
      <c r="E185" s="215" t="s">
        <v>6418</v>
      </c>
      <c r="F185" s="215" t="s">
        <v>7528</v>
      </c>
      <c r="G185" s="213"/>
      <c r="H185" s="213"/>
      <c r="I185" s="216"/>
      <c r="J185" s="217">
        <f>BK185</f>
        <v>0</v>
      </c>
      <c r="K185" s="213"/>
      <c r="L185" s="218"/>
      <c r="M185" s="219"/>
      <c r="N185" s="220"/>
      <c r="O185" s="220"/>
      <c r="P185" s="221">
        <f>SUM(P186:P255)</f>
        <v>0</v>
      </c>
      <c r="Q185" s="220"/>
      <c r="R185" s="221">
        <f>SUM(R186:R255)</f>
        <v>0</v>
      </c>
      <c r="S185" s="220"/>
      <c r="T185" s="222">
        <f>SUM(T186:T255)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80</v>
      </c>
      <c r="AT185" s="224" t="s">
        <v>72</v>
      </c>
      <c r="AU185" s="224" t="s">
        <v>73</v>
      </c>
      <c r="AY185" s="223" t="s">
        <v>223</v>
      </c>
      <c r="BK185" s="225">
        <f>SUM(BK186:BK255)</f>
        <v>0</v>
      </c>
    </row>
    <row r="186" s="2" customFormat="1" ht="16.5" customHeight="1">
      <c r="A186" s="39"/>
      <c r="B186" s="40"/>
      <c r="C186" s="228" t="s">
        <v>397</v>
      </c>
      <c r="D186" s="228" t="s">
        <v>225</v>
      </c>
      <c r="E186" s="229" t="s">
        <v>7463</v>
      </c>
      <c r="F186" s="230" t="s">
        <v>7464</v>
      </c>
      <c r="G186" s="231" t="s">
        <v>351</v>
      </c>
      <c r="H186" s="232">
        <v>48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80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643</v>
      </c>
    </row>
    <row r="187" s="2" customFormat="1">
      <c r="A187" s="39"/>
      <c r="B187" s="40"/>
      <c r="C187" s="41"/>
      <c r="D187" s="243" t="s">
        <v>370</v>
      </c>
      <c r="E187" s="41"/>
      <c r="F187" s="284" t="s">
        <v>7465</v>
      </c>
      <c r="G187" s="41"/>
      <c r="H187" s="41"/>
      <c r="I187" s="285"/>
      <c r="J187" s="41"/>
      <c r="K187" s="41"/>
      <c r="L187" s="45"/>
      <c r="M187" s="286"/>
      <c r="N187" s="287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370</v>
      </c>
      <c r="AU187" s="18" t="s">
        <v>80</v>
      </c>
    </row>
    <row r="188" s="2" customFormat="1" ht="16.5" customHeight="1">
      <c r="A188" s="39"/>
      <c r="B188" s="40"/>
      <c r="C188" s="228" t="s">
        <v>402</v>
      </c>
      <c r="D188" s="228" t="s">
        <v>225</v>
      </c>
      <c r="E188" s="229" t="s">
        <v>7466</v>
      </c>
      <c r="F188" s="230" t="s">
        <v>7467</v>
      </c>
      <c r="G188" s="231" t="s">
        <v>351</v>
      </c>
      <c r="H188" s="232">
        <v>41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230</v>
      </c>
      <c r="AT188" s="239" t="s">
        <v>225</v>
      </c>
      <c r="AU188" s="239" t="s">
        <v>80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652</v>
      </c>
    </row>
    <row r="189" s="2" customFormat="1">
      <c r="A189" s="39"/>
      <c r="B189" s="40"/>
      <c r="C189" s="41"/>
      <c r="D189" s="243" t="s">
        <v>370</v>
      </c>
      <c r="E189" s="41"/>
      <c r="F189" s="284" t="s">
        <v>7465</v>
      </c>
      <c r="G189" s="41"/>
      <c r="H189" s="41"/>
      <c r="I189" s="285"/>
      <c r="J189" s="41"/>
      <c r="K189" s="41"/>
      <c r="L189" s="45"/>
      <c r="M189" s="286"/>
      <c r="N189" s="287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370</v>
      </c>
      <c r="AU189" s="18" t="s">
        <v>80</v>
      </c>
    </row>
    <row r="190" s="2" customFormat="1" ht="16.5" customHeight="1">
      <c r="A190" s="39"/>
      <c r="B190" s="40"/>
      <c r="C190" s="228" t="s">
        <v>414</v>
      </c>
      <c r="D190" s="228" t="s">
        <v>225</v>
      </c>
      <c r="E190" s="229" t="s">
        <v>7529</v>
      </c>
      <c r="F190" s="230" t="s">
        <v>7530</v>
      </c>
      <c r="G190" s="231" t="s">
        <v>351</v>
      </c>
      <c r="H190" s="232">
        <v>42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80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661</v>
      </c>
    </row>
    <row r="191" s="2" customFormat="1">
      <c r="A191" s="39"/>
      <c r="B191" s="40"/>
      <c r="C191" s="41"/>
      <c r="D191" s="243" t="s">
        <v>370</v>
      </c>
      <c r="E191" s="41"/>
      <c r="F191" s="284" t="s">
        <v>7465</v>
      </c>
      <c r="G191" s="41"/>
      <c r="H191" s="41"/>
      <c r="I191" s="285"/>
      <c r="J191" s="41"/>
      <c r="K191" s="41"/>
      <c r="L191" s="45"/>
      <c r="M191" s="286"/>
      <c r="N191" s="287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370</v>
      </c>
      <c r="AU191" s="18" t="s">
        <v>80</v>
      </c>
    </row>
    <row r="192" s="2" customFormat="1" ht="16.5" customHeight="1">
      <c r="A192" s="39"/>
      <c r="B192" s="40"/>
      <c r="C192" s="228" t="s">
        <v>419</v>
      </c>
      <c r="D192" s="228" t="s">
        <v>225</v>
      </c>
      <c r="E192" s="229" t="s">
        <v>7470</v>
      </c>
      <c r="F192" s="230" t="s">
        <v>7471</v>
      </c>
      <c r="G192" s="231" t="s">
        <v>1327</v>
      </c>
      <c r="H192" s="232">
        <v>10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80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677</v>
      </c>
    </row>
    <row r="193" s="2" customFormat="1">
      <c r="A193" s="39"/>
      <c r="B193" s="40"/>
      <c r="C193" s="41"/>
      <c r="D193" s="243" t="s">
        <v>370</v>
      </c>
      <c r="E193" s="41"/>
      <c r="F193" s="284" t="s">
        <v>7472</v>
      </c>
      <c r="G193" s="41"/>
      <c r="H193" s="41"/>
      <c r="I193" s="285"/>
      <c r="J193" s="41"/>
      <c r="K193" s="41"/>
      <c r="L193" s="45"/>
      <c r="M193" s="286"/>
      <c r="N193" s="287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370</v>
      </c>
      <c r="AU193" s="18" t="s">
        <v>80</v>
      </c>
    </row>
    <row r="194" s="2" customFormat="1" ht="16.5" customHeight="1">
      <c r="A194" s="39"/>
      <c r="B194" s="40"/>
      <c r="C194" s="228" t="s">
        <v>425</v>
      </c>
      <c r="D194" s="228" t="s">
        <v>225</v>
      </c>
      <c r="E194" s="229" t="s">
        <v>7531</v>
      </c>
      <c r="F194" s="230" t="s">
        <v>7532</v>
      </c>
      <c r="G194" s="231" t="s">
        <v>1327</v>
      </c>
      <c r="H194" s="232">
        <v>5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38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230</v>
      </c>
      <c r="AT194" s="239" t="s">
        <v>225</v>
      </c>
      <c r="AU194" s="239" t="s">
        <v>80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230</v>
      </c>
      <c r="BM194" s="239" t="s">
        <v>700</v>
      </c>
    </row>
    <row r="195" s="2" customFormat="1">
      <c r="A195" s="39"/>
      <c r="B195" s="40"/>
      <c r="C195" s="41"/>
      <c r="D195" s="243" t="s">
        <v>370</v>
      </c>
      <c r="E195" s="41"/>
      <c r="F195" s="284" t="s">
        <v>7472</v>
      </c>
      <c r="G195" s="41"/>
      <c r="H195" s="41"/>
      <c r="I195" s="285"/>
      <c r="J195" s="41"/>
      <c r="K195" s="41"/>
      <c r="L195" s="45"/>
      <c r="M195" s="286"/>
      <c r="N195" s="287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370</v>
      </c>
      <c r="AU195" s="18" t="s">
        <v>80</v>
      </c>
    </row>
    <row r="196" s="2" customFormat="1" ht="16.5" customHeight="1">
      <c r="A196" s="39"/>
      <c r="B196" s="40"/>
      <c r="C196" s="228" t="s">
        <v>446</v>
      </c>
      <c r="D196" s="228" t="s">
        <v>225</v>
      </c>
      <c r="E196" s="229" t="s">
        <v>7533</v>
      </c>
      <c r="F196" s="230" t="s">
        <v>7534</v>
      </c>
      <c r="G196" s="231" t="s">
        <v>1327</v>
      </c>
      <c r="H196" s="232">
        <v>5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38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230</v>
      </c>
      <c r="AT196" s="239" t="s">
        <v>225</v>
      </c>
      <c r="AU196" s="239" t="s">
        <v>80</v>
      </c>
      <c r="AY196" s="18" t="s">
        <v>223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80</v>
      </c>
      <c r="BK196" s="240">
        <f>ROUND(I196*H196,2)</f>
        <v>0</v>
      </c>
      <c r="BL196" s="18" t="s">
        <v>230</v>
      </c>
      <c r="BM196" s="239" t="s">
        <v>712</v>
      </c>
    </row>
    <row r="197" s="2" customFormat="1">
      <c r="A197" s="39"/>
      <c r="B197" s="40"/>
      <c r="C197" s="41"/>
      <c r="D197" s="243" t="s">
        <v>370</v>
      </c>
      <c r="E197" s="41"/>
      <c r="F197" s="284" t="s">
        <v>7472</v>
      </c>
      <c r="G197" s="41"/>
      <c r="H197" s="41"/>
      <c r="I197" s="285"/>
      <c r="J197" s="41"/>
      <c r="K197" s="41"/>
      <c r="L197" s="45"/>
      <c r="M197" s="286"/>
      <c r="N197" s="287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370</v>
      </c>
      <c r="AU197" s="18" t="s">
        <v>80</v>
      </c>
    </row>
    <row r="198" s="2" customFormat="1" ht="16.5" customHeight="1">
      <c r="A198" s="39"/>
      <c r="B198" s="40"/>
      <c r="C198" s="228" t="s">
        <v>456</v>
      </c>
      <c r="D198" s="228" t="s">
        <v>225</v>
      </c>
      <c r="E198" s="229" t="s">
        <v>7535</v>
      </c>
      <c r="F198" s="230" t="s">
        <v>7536</v>
      </c>
      <c r="G198" s="231" t="s">
        <v>1327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80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731</v>
      </c>
    </row>
    <row r="199" s="2" customFormat="1">
      <c r="A199" s="39"/>
      <c r="B199" s="40"/>
      <c r="C199" s="41"/>
      <c r="D199" s="243" t="s">
        <v>370</v>
      </c>
      <c r="E199" s="41"/>
      <c r="F199" s="284" t="s">
        <v>7472</v>
      </c>
      <c r="G199" s="41"/>
      <c r="H199" s="41"/>
      <c r="I199" s="285"/>
      <c r="J199" s="41"/>
      <c r="K199" s="41"/>
      <c r="L199" s="45"/>
      <c r="M199" s="286"/>
      <c r="N199" s="287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370</v>
      </c>
      <c r="AU199" s="18" t="s">
        <v>80</v>
      </c>
    </row>
    <row r="200" s="2" customFormat="1" ht="16.5" customHeight="1">
      <c r="A200" s="39"/>
      <c r="B200" s="40"/>
      <c r="C200" s="228" t="s">
        <v>467</v>
      </c>
      <c r="D200" s="228" t="s">
        <v>225</v>
      </c>
      <c r="E200" s="229" t="s">
        <v>7537</v>
      </c>
      <c r="F200" s="230" t="s">
        <v>7538</v>
      </c>
      <c r="G200" s="231" t="s">
        <v>1327</v>
      </c>
      <c r="H200" s="232">
        <v>2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230</v>
      </c>
      <c r="AT200" s="239" t="s">
        <v>225</v>
      </c>
      <c r="AU200" s="239" t="s">
        <v>80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230</v>
      </c>
      <c r="BM200" s="239" t="s">
        <v>753</v>
      </c>
    </row>
    <row r="201" s="2" customFormat="1">
      <c r="A201" s="39"/>
      <c r="B201" s="40"/>
      <c r="C201" s="41"/>
      <c r="D201" s="243" t="s">
        <v>370</v>
      </c>
      <c r="E201" s="41"/>
      <c r="F201" s="284" t="s">
        <v>7472</v>
      </c>
      <c r="G201" s="41"/>
      <c r="H201" s="41"/>
      <c r="I201" s="285"/>
      <c r="J201" s="41"/>
      <c r="K201" s="41"/>
      <c r="L201" s="45"/>
      <c r="M201" s="286"/>
      <c r="N201" s="287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370</v>
      </c>
      <c r="AU201" s="18" t="s">
        <v>80</v>
      </c>
    </row>
    <row r="202" s="2" customFormat="1" ht="16.5" customHeight="1">
      <c r="A202" s="39"/>
      <c r="B202" s="40"/>
      <c r="C202" s="228" t="s">
        <v>472</v>
      </c>
      <c r="D202" s="228" t="s">
        <v>225</v>
      </c>
      <c r="E202" s="229" t="s">
        <v>7473</v>
      </c>
      <c r="F202" s="230" t="s">
        <v>7474</v>
      </c>
      <c r="G202" s="231" t="s">
        <v>1327</v>
      </c>
      <c r="H202" s="232">
        <v>20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230</v>
      </c>
      <c r="AT202" s="239" t="s">
        <v>225</v>
      </c>
      <c r="AU202" s="239" t="s">
        <v>80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767</v>
      </c>
    </row>
    <row r="203" s="2" customFormat="1">
      <c r="A203" s="39"/>
      <c r="B203" s="40"/>
      <c r="C203" s="41"/>
      <c r="D203" s="243" t="s">
        <v>370</v>
      </c>
      <c r="E203" s="41"/>
      <c r="F203" s="284" t="s">
        <v>7472</v>
      </c>
      <c r="G203" s="41"/>
      <c r="H203" s="41"/>
      <c r="I203" s="285"/>
      <c r="J203" s="41"/>
      <c r="K203" s="41"/>
      <c r="L203" s="45"/>
      <c r="M203" s="286"/>
      <c r="N203" s="287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370</v>
      </c>
      <c r="AU203" s="18" t="s">
        <v>80</v>
      </c>
    </row>
    <row r="204" s="2" customFormat="1" ht="16.5" customHeight="1">
      <c r="A204" s="39"/>
      <c r="B204" s="40"/>
      <c r="C204" s="228" t="s">
        <v>479</v>
      </c>
      <c r="D204" s="228" t="s">
        <v>225</v>
      </c>
      <c r="E204" s="229" t="s">
        <v>7539</v>
      </c>
      <c r="F204" s="230" t="s">
        <v>7540</v>
      </c>
      <c r="G204" s="231" t="s">
        <v>1327</v>
      </c>
      <c r="H204" s="232">
        <v>20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230</v>
      </c>
      <c r="AT204" s="239" t="s">
        <v>225</v>
      </c>
      <c r="AU204" s="239" t="s">
        <v>80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230</v>
      </c>
      <c r="BM204" s="239" t="s">
        <v>776</v>
      </c>
    </row>
    <row r="205" s="2" customFormat="1">
      <c r="A205" s="39"/>
      <c r="B205" s="40"/>
      <c r="C205" s="41"/>
      <c r="D205" s="243" t="s">
        <v>370</v>
      </c>
      <c r="E205" s="41"/>
      <c r="F205" s="284" t="s">
        <v>7472</v>
      </c>
      <c r="G205" s="41"/>
      <c r="H205" s="41"/>
      <c r="I205" s="285"/>
      <c r="J205" s="41"/>
      <c r="K205" s="41"/>
      <c r="L205" s="45"/>
      <c r="M205" s="286"/>
      <c r="N205" s="287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370</v>
      </c>
      <c r="AU205" s="18" t="s">
        <v>80</v>
      </c>
    </row>
    <row r="206" s="2" customFormat="1" ht="16.5" customHeight="1">
      <c r="A206" s="39"/>
      <c r="B206" s="40"/>
      <c r="C206" s="228" t="s">
        <v>485</v>
      </c>
      <c r="D206" s="228" t="s">
        <v>225</v>
      </c>
      <c r="E206" s="229" t="s">
        <v>7541</v>
      </c>
      <c r="F206" s="230" t="s">
        <v>7542</v>
      </c>
      <c r="G206" s="231" t="s">
        <v>1327</v>
      </c>
      <c r="H206" s="232">
        <v>40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230</v>
      </c>
      <c r="AT206" s="239" t="s">
        <v>225</v>
      </c>
      <c r="AU206" s="239" t="s">
        <v>80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786</v>
      </c>
    </row>
    <row r="207" s="2" customFormat="1">
      <c r="A207" s="39"/>
      <c r="B207" s="40"/>
      <c r="C207" s="41"/>
      <c r="D207" s="243" t="s">
        <v>370</v>
      </c>
      <c r="E207" s="41"/>
      <c r="F207" s="284" t="s">
        <v>7472</v>
      </c>
      <c r="G207" s="41"/>
      <c r="H207" s="41"/>
      <c r="I207" s="285"/>
      <c r="J207" s="41"/>
      <c r="K207" s="41"/>
      <c r="L207" s="45"/>
      <c r="M207" s="286"/>
      <c r="N207" s="287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370</v>
      </c>
      <c r="AU207" s="18" t="s">
        <v>80</v>
      </c>
    </row>
    <row r="208" s="2" customFormat="1" ht="16.5" customHeight="1">
      <c r="A208" s="39"/>
      <c r="B208" s="40"/>
      <c r="C208" s="228" t="s">
        <v>491</v>
      </c>
      <c r="D208" s="228" t="s">
        <v>225</v>
      </c>
      <c r="E208" s="229" t="s">
        <v>7543</v>
      </c>
      <c r="F208" s="230" t="s">
        <v>7544</v>
      </c>
      <c r="G208" s="231" t="s">
        <v>1327</v>
      </c>
      <c r="H208" s="232">
        <v>2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80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796</v>
      </c>
    </row>
    <row r="209" s="2" customFormat="1">
      <c r="A209" s="39"/>
      <c r="B209" s="40"/>
      <c r="C209" s="41"/>
      <c r="D209" s="243" t="s">
        <v>370</v>
      </c>
      <c r="E209" s="41"/>
      <c r="F209" s="284" t="s">
        <v>7472</v>
      </c>
      <c r="G209" s="41"/>
      <c r="H209" s="41"/>
      <c r="I209" s="285"/>
      <c r="J209" s="41"/>
      <c r="K209" s="41"/>
      <c r="L209" s="45"/>
      <c r="M209" s="286"/>
      <c r="N209" s="287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370</v>
      </c>
      <c r="AU209" s="18" t="s">
        <v>80</v>
      </c>
    </row>
    <row r="210" s="2" customFormat="1" ht="16.5" customHeight="1">
      <c r="A210" s="39"/>
      <c r="B210" s="40"/>
      <c r="C210" s="228" t="s">
        <v>497</v>
      </c>
      <c r="D210" s="228" t="s">
        <v>225</v>
      </c>
      <c r="E210" s="229" t="s">
        <v>7545</v>
      </c>
      <c r="F210" s="230" t="s">
        <v>7546</v>
      </c>
      <c r="G210" s="231" t="s">
        <v>1327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38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230</v>
      </c>
      <c r="AT210" s="239" t="s">
        <v>225</v>
      </c>
      <c r="AU210" s="239" t="s">
        <v>80</v>
      </c>
      <c r="AY210" s="18" t="s">
        <v>223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80</v>
      </c>
      <c r="BK210" s="240">
        <f>ROUND(I210*H210,2)</f>
        <v>0</v>
      </c>
      <c r="BL210" s="18" t="s">
        <v>230</v>
      </c>
      <c r="BM210" s="239" t="s">
        <v>806</v>
      </c>
    </row>
    <row r="211" s="2" customFormat="1">
      <c r="A211" s="39"/>
      <c r="B211" s="40"/>
      <c r="C211" s="41"/>
      <c r="D211" s="243" t="s">
        <v>370</v>
      </c>
      <c r="E211" s="41"/>
      <c r="F211" s="284" t="s">
        <v>7472</v>
      </c>
      <c r="G211" s="41"/>
      <c r="H211" s="41"/>
      <c r="I211" s="285"/>
      <c r="J211" s="41"/>
      <c r="K211" s="41"/>
      <c r="L211" s="45"/>
      <c r="M211" s="286"/>
      <c r="N211" s="287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370</v>
      </c>
      <c r="AU211" s="18" t="s">
        <v>80</v>
      </c>
    </row>
    <row r="212" s="2" customFormat="1" ht="16.5" customHeight="1">
      <c r="A212" s="39"/>
      <c r="B212" s="40"/>
      <c r="C212" s="228" t="s">
        <v>503</v>
      </c>
      <c r="D212" s="228" t="s">
        <v>225</v>
      </c>
      <c r="E212" s="229" t="s">
        <v>7547</v>
      </c>
      <c r="F212" s="230" t="s">
        <v>7488</v>
      </c>
      <c r="G212" s="231" t="s">
        <v>1327</v>
      </c>
      <c r="H212" s="232">
        <v>2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80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828</v>
      </c>
    </row>
    <row r="213" s="2" customFormat="1">
      <c r="A213" s="39"/>
      <c r="B213" s="40"/>
      <c r="C213" s="41"/>
      <c r="D213" s="243" t="s">
        <v>370</v>
      </c>
      <c r="E213" s="41"/>
      <c r="F213" s="284" t="s">
        <v>7472</v>
      </c>
      <c r="G213" s="41"/>
      <c r="H213" s="41"/>
      <c r="I213" s="285"/>
      <c r="J213" s="41"/>
      <c r="K213" s="41"/>
      <c r="L213" s="45"/>
      <c r="M213" s="286"/>
      <c r="N213" s="287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370</v>
      </c>
      <c r="AU213" s="18" t="s">
        <v>80</v>
      </c>
    </row>
    <row r="214" s="2" customFormat="1" ht="16.5" customHeight="1">
      <c r="A214" s="39"/>
      <c r="B214" s="40"/>
      <c r="C214" s="228" t="s">
        <v>512</v>
      </c>
      <c r="D214" s="228" t="s">
        <v>225</v>
      </c>
      <c r="E214" s="229" t="s">
        <v>7548</v>
      </c>
      <c r="F214" s="230" t="s">
        <v>7549</v>
      </c>
      <c r="G214" s="231" t="s">
        <v>1327</v>
      </c>
      <c r="H214" s="232">
        <v>21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38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230</v>
      </c>
      <c r="AT214" s="239" t="s">
        <v>225</v>
      </c>
      <c r="AU214" s="239" t="s">
        <v>80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839</v>
      </c>
    </row>
    <row r="215" s="2" customFormat="1">
      <c r="A215" s="39"/>
      <c r="B215" s="40"/>
      <c r="C215" s="41"/>
      <c r="D215" s="243" t="s">
        <v>370</v>
      </c>
      <c r="E215" s="41"/>
      <c r="F215" s="284" t="s">
        <v>7472</v>
      </c>
      <c r="G215" s="41"/>
      <c r="H215" s="41"/>
      <c r="I215" s="285"/>
      <c r="J215" s="41"/>
      <c r="K215" s="41"/>
      <c r="L215" s="45"/>
      <c r="M215" s="286"/>
      <c r="N215" s="287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370</v>
      </c>
      <c r="AU215" s="18" t="s">
        <v>80</v>
      </c>
    </row>
    <row r="216" s="2" customFormat="1" ht="16.5" customHeight="1">
      <c r="A216" s="39"/>
      <c r="B216" s="40"/>
      <c r="C216" s="228" t="s">
        <v>521</v>
      </c>
      <c r="D216" s="228" t="s">
        <v>225</v>
      </c>
      <c r="E216" s="229" t="s">
        <v>7550</v>
      </c>
      <c r="F216" s="230" t="s">
        <v>7551</v>
      </c>
      <c r="G216" s="231" t="s">
        <v>1327</v>
      </c>
      <c r="H216" s="232">
        <v>5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38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230</v>
      </c>
      <c r="AT216" s="239" t="s">
        <v>225</v>
      </c>
      <c r="AU216" s="239" t="s">
        <v>80</v>
      </c>
      <c r="AY216" s="18" t="s">
        <v>223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80</v>
      </c>
      <c r="BK216" s="240">
        <f>ROUND(I216*H216,2)</f>
        <v>0</v>
      </c>
      <c r="BL216" s="18" t="s">
        <v>230</v>
      </c>
      <c r="BM216" s="239" t="s">
        <v>850</v>
      </c>
    </row>
    <row r="217" s="2" customFormat="1">
      <c r="A217" s="39"/>
      <c r="B217" s="40"/>
      <c r="C217" s="41"/>
      <c r="D217" s="243" t="s">
        <v>370</v>
      </c>
      <c r="E217" s="41"/>
      <c r="F217" s="284" t="s">
        <v>7472</v>
      </c>
      <c r="G217" s="41"/>
      <c r="H217" s="41"/>
      <c r="I217" s="285"/>
      <c r="J217" s="41"/>
      <c r="K217" s="41"/>
      <c r="L217" s="45"/>
      <c r="M217" s="286"/>
      <c r="N217" s="287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370</v>
      </c>
      <c r="AU217" s="18" t="s">
        <v>80</v>
      </c>
    </row>
    <row r="218" s="2" customFormat="1" ht="16.5" customHeight="1">
      <c r="A218" s="39"/>
      <c r="B218" s="40"/>
      <c r="C218" s="228" t="s">
        <v>527</v>
      </c>
      <c r="D218" s="228" t="s">
        <v>225</v>
      </c>
      <c r="E218" s="229" t="s">
        <v>7552</v>
      </c>
      <c r="F218" s="230" t="s">
        <v>7492</v>
      </c>
      <c r="G218" s="231" t="s">
        <v>1327</v>
      </c>
      <c r="H218" s="232">
        <v>4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38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230</v>
      </c>
      <c r="AT218" s="239" t="s">
        <v>225</v>
      </c>
      <c r="AU218" s="239" t="s">
        <v>80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230</v>
      </c>
      <c r="BM218" s="239" t="s">
        <v>859</v>
      </c>
    </row>
    <row r="219" s="2" customFormat="1">
      <c r="A219" s="39"/>
      <c r="B219" s="40"/>
      <c r="C219" s="41"/>
      <c r="D219" s="243" t="s">
        <v>370</v>
      </c>
      <c r="E219" s="41"/>
      <c r="F219" s="284" t="s">
        <v>7472</v>
      </c>
      <c r="G219" s="41"/>
      <c r="H219" s="41"/>
      <c r="I219" s="285"/>
      <c r="J219" s="41"/>
      <c r="K219" s="41"/>
      <c r="L219" s="45"/>
      <c r="M219" s="286"/>
      <c r="N219" s="287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370</v>
      </c>
      <c r="AU219" s="18" t="s">
        <v>80</v>
      </c>
    </row>
    <row r="220" s="2" customFormat="1" ht="16.5" customHeight="1">
      <c r="A220" s="39"/>
      <c r="B220" s="40"/>
      <c r="C220" s="228" t="s">
        <v>533</v>
      </c>
      <c r="D220" s="228" t="s">
        <v>225</v>
      </c>
      <c r="E220" s="229" t="s">
        <v>7553</v>
      </c>
      <c r="F220" s="230" t="s">
        <v>7554</v>
      </c>
      <c r="G220" s="231" t="s">
        <v>1327</v>
      </c>
      <c r="H220" s="232">
        <v>2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38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230</v>
      </c>
      <c r="AT220" s="239" t="s">
        <v>225</v>
      </c>
      <c r="AU220" s="239" t="s">
        <v>80</v>
      </c>
      <c r="AY220" s="18" t="s">
        <v>223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80</v>
      </c>
      <c r="BK220" s="240">
        <f>ROUND(I220*H220,2)</f>
        <v>0</v>
      </c>
      <c r="BL220" s="18" t="s">
        <v>230</v>
      </c>
      <c r="BM220" s="239" t="s">
        <v>868</v>
      </c>
    </row>
    <row r="221" s="2" customFormat="1">
      <c r="A221" s="39"/>
      <c r="B221" s="40"/>
      <c r="C221" s="41"/>
      <c r="D221" s="243" t="s">
        <v>370</v>
      </c>
      <c r="E221" s="41"/>
      <c r="F221" s="284" t="s">
        <v>7472</v>
      </c>
      <c r="G221" s="41"/>
      <c r="H221" s="41"/>
      <c r="I221" s="285"/>
      <c r="J221" s="41"/>
      <c r="K221" s="41"/>
      <c r="L221" s="45"/>
      <c r="M221" s="286"/>
      <c r="N221" s="287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370</v>
      </c>
      <c r="AU221" s="18" t="s">
        <v>80</v>
      </c>
    </row>
    <row r="222" s="2" customFormat="1" ht="16.5" customHeight="1">
      <c r="A222" s="39"/>
      <c r="B222" s="40"/>
      <c r="C222" s="228" t="s">
        <v>539</v>
      </c>
      <c r="D222" s="228" t="s">
        <v>225</v>
      </c>
      <c r="E222" s="229" t="s">
        <v>7493</v>
      </c>
      <c r="F222" s="230" t="s">
        <v>7494</v>
      </c>
      <c r="G222" s="231" t="s">
        <v>1327</v>
      </c>
      <c r="H222" s="232">
        <v>37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38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230</v>
      </c>
      <c r="AT222" s="239" t="s">
        <v>225</v>
      </c>
      <c r="AU222" s="239" t="s">
        <v>80</v>
      </c>
      <c r="AY222" s="18" t="s">
        <v>223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80</v>
      </c>
      <c r="BK222" s="240">
        <f>ROUND(I222*H222,2)</f>
        <v>0</v>
      </c>
      <c r="BL222" s="18" t="s">
        <v>230</v>
      </c>
      <c r="BM222" s="239" t="s">
        <v>877</v>
      </c>
    </row>
    <row r="223" s="2" customFormat="1">
      <c r="A223" s="39"/>
      <c r="B223" s="40"/>
      <c r="C223" s="41"/>
      <c r="D223" s="243" t="s">
        <v>370</v>
      </c>
      <c r="E223" s="41"/>
      <c r="F223" s="284" t="s">
        <v>7472</v>
      </c>
      <c r="G223" s="41"/>
      <c r="H223" s="41"/>
      <c r="I223" s="285"/>
      <c r="J223" s="41"/>
      <c r="K223" s="41"/>
      <c r="L223" s="45"/>
      <c r="M223" s="286"/>
      <c r="N223" s="287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370</v>
      </c>
      <c r="AU223" s="18" t="s">
        <v>80</v>
      </c>
    </row>
    <row r="224" s="2" customFormat="1" ht="16.5" customHeight="1">
      <c r="A224" s="39"/>
      <c r="B224" s="40"/>
      <c r="C224" s="228" t="s">
        <v>545</v>
      </c>
      <c r="D224" s="228" t="s">
        <v>225</v>
      </c>
      <c r="E224" s="229" t="s">
        <v>7555</v>
      </c>
      <c r="F224" s="230" t="s">
        <v>7556</v>
      </c>
      <c r="G224" s="231" t="s">
        <v>1327</v>
      </c>
      <c r="H224" s="232">
        <v>20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38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230</v>
      </c>
      <c r="AT224" s="239" t="s">
        <v>225</v>
      </c>
      <c r="AU224" s="239" t="s">
        <v>80</v>
      </c>
      <c r="AY224" s="18" t="s">
        <v>223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80</v>
      </c>
      <c r="BK224" s="240">
        <f>ROUND(I224*H224,2)</f>
        <v>0</v>
      </c>
      <c r="BL224" s="18" t="s">
        <v>230</v>
      </c>
      <c r="BM224" s="239" t="s">
        <v>887</v>
      </c>
    </row>
    <row r="225" s="2" customFormat="1">
      <c r="A225" s="39"/>
      <c r="B225" s="40"/>
      <c r="C225" s="41"/>
      <c r="D225" s="243" t="s">
        <v>370</v>
      </c>
      <c r="E225" s="41"/>
      <c r="F225" s="284" t="s">
        <v>7472</v>
      </c>
      <c r="G225" s="41"/>
      <c r="H225" s="41"/>
      <c r="I225" s="285"/>
      <c r="J225" s="41"/>
      <c r="K225" s="41"/>
      <c r="L225" s="45"/>
      <c r="M225" s="286"/>
      <c r="N225" s="287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370</v>
      </c>
      <c r="AU225" s="18" t="s">
        <v>80</v>
      </c>
    </row>
    <row r="226" s="2" customFormat="1" ht="16.5" customHeight="1">
      <c r="A226" s="39"/>
      <c r="B226" s="40"/>
      <c r="C226" s="228" t="s">
        <v>554</v>
      </c>
      <c r="D226" s="228" t="s">
        <v>225</v>
      </c>
      <c r="E226" s="229" t="s">
        <v>7557</v>
      </c>
      <c r="F226" s="230" t="s">
        <v>7558</v>
      </c>
      <c r="G226" s="231" t="s">
        <v>1327</v>
      </c>
      <c r="H226" s="232">
        <v>8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38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230</v>
      </c>
      <c r="AT226" s="239" t="s">
        <v>225</v>
      </c>
      <c r="AU226" s="239" t="s">
        <v>80</v>
      </c>
      <c r="AY226" s="18" t="s">
        <v>223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80</v>
      </c>
      <c r="BK226" s="240">
        <f>ROUND(I226*H226,2)</f>
        <v>0</v>
      </c>
      <c r="BL226" s="18" t="s">
        <v>230</v>
      </c>
      <c r="BM226" s="239" t="s">
        <v>901</v>
      </c>
    </row>
    <row r="227" s="2" customFormat="1">
      <c r="A227" s="39"/>
      <c r="B227" s="40"/>
      <c r="C227" s="41"/>
      <c r="D227" s="243" t="s">
        <v>370</v>
      </c>
      <c r="E227" s="41"/>
      <c r="F227" s="284" t="s">
        <v>7472</v>
      </c>
      <c r="G227" s="41"/>
      <c r="H227" s="41"/>
      <c r="I227" s="285"/>
      <c r="J227" s="41"/>
      <c r="K227" s="41"/>
      <c r="L227" s="45"/>
      <c r="M227" s="286"/>
      <c r="N227" s="287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370</v>
      </c>
      <c r="AU227" s="18" t="s">
        <v>80</v>
      </c>
    </row>
    <row r="228" s="2" customFormat="1" ht="16.5" customHeight="1">
      <c r="A228" s="39"/>
      <c r="B228" s="40"/>
      <c r="C228" s="228" t="s">
        <v>560</v>
      </c>
      <c r="D228" s="228" t="s">
        <v>225</v>
      </c>
      <c r="E228" s="229" t="s">
        <v>7559</v>
      </c>
      <c r="F228" s="230" t="s">
        <v>7480</v>
      </c>
      <c r="G228" s="231" t="s">
        <v>1327</v>
      </c>
      <c r="H228" s="232">
        <v>7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38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230</v>
      </c>
      <c r="AT228" s="239" t="s">
        <v>225</v>
      </c>
      <c r="AU228" s="239" t="s">
        <v>80</v>
      </c>
      <c r="AY228" s="18" t="s">
        <v>223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80</v>
      </c>
      <c r="BK228" s="240">
        <f>ROUND(I228*H228,2)</f>
        <v>0</v>
      </c>
      <c r="BL228" s="18" t="s">
        <v>230</v>
      </c>
      <c r="BM228" s="239" t="s">
        <v>912</v>
      </c>
    </row>
    <row r="229" s="2" customFormat="1">
      <c r="A229" s="39"/>
      <c r="B229" s="40"/>
      <c r="C229" s="41"/>
      <c r="D229" s="243" t="s">
        <v>370</v>
      </c>
      <c r="E229" s="41"/>
      <c r="F229" s="284" t="s">
        <v>7472</v>
      </c>
      <c r="G229" s="41"/>
      <c r="H229" s="41"/>
      <c r="I229" s="285"/>
      <c r="J229" s="41"/>
      <c r="K229" s="41"/>
      <c r="L229" s="45"/>
      <c r="M229" s="286"/>
      <c r="N229" s="287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370</v>
      </c>
      <c r="AU229" s="18" t="s">
        <v>80</v>
      </c>
    </row>
    <row r="230" s="2" customFormat="1" ht="16.5" customHeight="1">
      <c r="A230" s="39"/>
      <c r="B230" s="40"/>
      <c r="C230" s="228" t="s">
        <v>565</v>
      </c>
      <c r="D230" s="228" t="s">
        <v>225</v>
      </c>
      <c r="E230" s="229" t="s">
        <v>7560</v>
      </c>
      <c r="F230" s="230" t="s">
        <v>7561</v>
      </c>
      <c r="G230" s="231" t="s">
        <v>1327</v>
      </c>
      <c r="H230" s="232">
        <v>4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38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230</v>
      </c>
      <c r="AT230" s="239" t="s">
        <v>225</v>
      </c>
      <c r="AU230" s="239" t="s">
        <v>80</v>
      </c>
      <c r="AY230" s="18" t="s">
        <v>223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80</v>
      </c>
      <c r="BK230" s="240">
        <f>ROUND(I230*H230,2)</f>
        <v>0</v>
      </c>
      <c r="BL230" s="18" t="s">
        <v>230</v>
      </c>
      <c r="BM230" s="239" t="s">
        <v>923</v>
      </c>
    </row>
    <row r="231" s="2" customFormat="1">
      <c r="A231" s="39"/>
      <c r="B231" s="40"/>
      <c r="C231" s="41"/>
      <c r="D231" s="243" t="s">
        <v>370</v>
      </c>
      <c r="E231" s="41"/>
      <c r="F231" s="284" t="s">
        <v>7472</v>
      </c>
      <c r="G231" s="41"/>
      <c r="H231" s="41"/>
      <c r="I231" s="285"/>
      <c r="J231" s="41"/>
      <c r="K231" s="41"/>
      <c r="L231" s="45"/>
      <c r="M231" s="286"/>
      <c r="N231" s="287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370</v>
      </c>
      <c r="AU231" s="18" t="s">
        <v>80</v>
      </c>
    </row>
    <row r="232" s="2" customFormat="1" ht="16.5" customHeight="1">
      <c r="A232" s="39"/>
      <c r="B232" s="40"/>
      <c r="C232" s="228" t="s">
        <v>577</v>
      </c>
      <c r="D232" s="228" t="s">
        <v>225</v>
      </c>
      <c r="E232" s="229" t="s">
        <v>7562</v>
      </c>
      <c r="F232" s="230" t="s">
        <v>7563</v>
      </c>
      <c r="G232" s="231" t="s">
        <v>1327</v>
      </c>
      <c r="H232" s="232">
        <v>2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38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230</v>
      </c>
      <c r="AT232" s="239" t="s">
        <v>225</v>
      </c>
      <c r="AU232" s="239" t="s">
        <v>80</v>
      </c>
      <c r="AY232" s="18" t="s">
        <v>223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80</v>
      </c>
      <c r="BK232" s="240">
        <f>ROUND(I232*H232,2)</f>
        <v>0</v>
      </c>
      <c r="BL232" s="18" t="s">
        <v>230</v>
      </c>
      <c r="BM232" s="239" t="s">
        <v>932</v>
      </c>
    </row>
    <row r="233" s="2" customFormat="1">
      <c r="A233" s="39"/>
      <c r="B233" s="40"/>
      <c r="C233" s="41"/>
      <c r="D233" s="243" t="s">
        <v>370</v>
      </c>
      <c r="E233" s="41"/>
      <c r="F233" s="284" t="s">
        <v>7472</v>
      </c>
      <c r="G233" s="41"/>
      <c r="H233" s="41"/>
      <c r="I233" s="285"/>
      <c r="J233" s="41"/>
      <c r="K233" s="41"/>
      <c r="L233" s="45"/>
      <c r="M233" s="286"/>
      <c r="N233" s="287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370</v>
      </c>
      <c r="AU233" s="18" t="s">
        <v>80</v>
      </c>
    </row>
    <row r="234" s="2" customFormat="1" ht="16.5" customHeight="1">
      <c r="A234" s="39"/>
      <c r="B234" s="40"/>
      <c r="C234" s="228" t="s">
        <v>592</v>
      </c>
      <c r="D234" s="228" t="s">
        <v>225</v>
      </c>
      <c r="E234" s="229" t="s">
        <v>7503</v>
      </c>
      <c r="F234" s="230" t="s">
        <v>7504</v>
      </c>
      <c r="G234" s="231" t="s">
        <v>1327</v>
      </c>
      <c r="H234" s="232">
        <v>20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38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230</v>
      </c>
      <c r="AT234" s="239" t="s">
        <v>225</v>
      </c>
      <c r="AU234" s="239" t="s">
        <v>80</v>
      </c>
      <c r="AY234" s="18" t="s">
        <v>223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80</v>
      </c>
      <c r="BK234" s="240">
        <f>ROUND(I234*H234,2)</f>
        <v>0</v>
      </c>
      <c r="BL234" s="18" t="s">
        <v>230</v>
      </c>
      <c r="BM234" s="239" t="s">
        <v>942</v>
      </c>
    </row>
    <row r="235" s="2" customFormat="1">
      <c r="A235" s="39"/>
      <c r="B235" s="40"/>
      <c r="C235" s="41"/>
      <c r="D235" s="243" t="s">
        <v>370</v>
      </c>
      <c r="E235" s="41"/>
      <c r="F235" s="284" t="s">
        <v>7472</v>
      </c>
      <c r="G235" s="41"/>
      <c r="H235" s="41"/>
      <c r="I235" s="285"/>
      <c r="J235" s="41"/>
      <c r="K235" s="41"/>
      <c r="L235" s="45"/>
      <c r="M235" s="286"/>
      <c r="N235" s="287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370</v>
      </c>
      <c r="AU235" s="18" t="s">
        <v>80</v>
      </c>
    </row>
    <row r="236" s="2" customFormat="1" ht="16.5" customHeight="1">
      <c r="A236" s="39"/>
      <c r="B236" s="40"/>
      <c r="C236" s="228" t="s">
        <v>610</v>
      </c>
      <c r="D236" s="228" t="s">
        <v>225</v>
      </c>
      <c r="E236" s="229" t="s">
        <v>7564</v>
      </c>
      <c r="F236" s="230" t="s">
        <v>7565</v>
      </c>
      <c r="G236" s="231" t="s">
        <v>351</v>
      </c>
      <c r="H236" s="232">
        <v>9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230</v>
      </c>
      <c r="AT236" s="239" t="s">
        <v>225</v>
      </c>
      <c r="AU236" s="239" t="s">
        <v>80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230</v>
      </c>
      <c r="BM236" s="239" t="s">
        <v>956</v>
      </c>
    </row>
    <row r="237" s="2" customFormat="1">
      <c r="A237" s="39"/>
      <c r="B237" s="40"/>
      <c r="C237" s="41"/>
      <c r="D237" s="243" t="s">
        <v>370</v>
      </c>
      <c r="E237" s="41"/>
      <c r="F237" s="284" t="s">
        <v>7525</v>
      </c>
      <c r="G237" s="41"/>
      <c r="H237" s="41"/>
      <c r="I237" s="285"/>
      <c r="J237" s="41"/>
      <c r="K237" s="41"/>
      <c r="L237" s="45"/>
      <c r="M237" s="286"/>
      <c r="N237" s="287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370</v>
      </c>
      <c r="AU237" s="18" t="s">
        <v>80</v>
      </c>
    </row>
    <row r="238" s="2" customFormat="1" ht="16.5" customHeight="1">
      <c r="A238" s="39"/>
      <c r="B238" s="40"/>
      <c r="C238" s="228" t="s">
        <v>615</v>
      </c>
      <c r="D238" s="228" t="s">
        <v>225</v>
      </c>
      <c r="E238" s="229" t="s">
        <v>7566</v>
      </c>
      <c r="F238" s="230" t="s">
        <v>7567</v>
      </c>
      <c r="G238" s="231" t="s">
        <v>1327</v>
      </c>
      <c r="H238" s="232">
        <v>3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230</v>
      </c>
      <c r="AT238" s="239" t="s">
        <v>225</v>
      </c>
      <c r="AU238" s="239" t="s">
        <v>80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230</v>
      </c>
      <c r="BM238" s="239" t="s">
        <v>968</v>
      </c>
    </row>
    <row r="239" s="2" customFormat="1">
      <c r="A239" s="39"/>
      <c r="B239" s="40"/>
      <c r="C239" s="41"/>
      <c r="D239" s="243" t="s">
        <v>370</v>
      </c>
      <c r="E239" s="41"/>
      <c r="F239" s="284" t="s">
        <v>7525</v>
      </c>
      <c r="G239" s="41"/>
      <c r="H239" s="41"/>
      <c r="I239" s="285"/>
      <c r="J239" s="41"/>
      <c r="K239" s="41"/>
      <c r="L239" s="45"/>
      <c r="M239" s="286"/>
      <c r="N239" s="287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370</v>
      </c>
      <c r="AU239" s="18" t="s">
        <v>80</v>
      </c>
    </row>
    <row r="240" s="2" customFormat="1" ht="16.5" customHeight="1">
      <c r="A240" s="39"/>
      <c r="B240" s="40"/>
      <c r="C240" s="228" t="s">
        <v>620</v>
      </c>
      <c r="D240" s="228" t="s">
        <v>225</v>
      </c>
      <c r="E240" s="229" t="s">
        <v>7523</v>
      </c>
      <c r="F240" s="230" t="s">
        <v>7524</v>
      </c>
      <c r="G240" s="231" t="s">
        <v>1327</v>
      </c>
      <c r="H240" s="232">
        <v>20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80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982</v>
      </c>
    </row>
    <row r="241" s="2" customFormat="1">
      <c r="A241" s="39"/>
      <c r="B241" s="40"/>
      <c r="C241" s="41"/>
      <c r="D241" s="243" t="s">
        <v>370</v>
      </c>
      <c r="E241" s="41"/>
      <c r="F241" s="284" t="s">
        <v>7525</v>
      </c>
      <c r="G241" s="41"/>
      <c r="H241" s="41"/>
      <c r="I241" s="285"/>
      <c r="J241" s="41"/>
      <c r="K241" s="41"/>
      <c r="L241" s="45"/>
      <c r="M241" s="286"/>
      <c r="N241" s="287"/>
      <c r="O241" s="92"/>
      <c r="P241" s="92"/>
      <c r="Q241" s="92"/>
      <c r="R241" s="92"/>
      <c r="S241" s="92"/>
      <c r="T241" s="93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370</v>
      </c>
      <c r="AU241" s="18" t="s">
        <v>80</v>
      </c>
    </row>
    <row r="242" s="2" customFormat="1" ht="16.5" customHeight="1">
      <c r="A242" s="39"/>
      <c r="B242" s="40"/>
      <c r="C242" s="228" t="s">
        <v>626</v>
      </c>
      <c r="D242" s="228" t="s">
        <v>225</v>
      </c>
      <c r="E242" s="229" t="s">
        <v>7568</v>
      </c>
      <c r="F242" s="230" t="s">
        <v>7569</v>
      </c>
      <c r="G242" s="231" t="s">
        <v>1327</v>
      </c>
      <c r="H242" s="232">
        <v>20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38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230</v>
      </c>
      <c r="AT242" s="239" t="s">
        <v>225</v>
      </c>
      <c r="AU242" s="239" t="s">
        <v>80</v>
      </c>
      <c r="AY242" s="18" t="s">
        <v>223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80</v>
      </c>
      <c r="BK242" s="240">
        <f>ROUND(I242*H242,2)</f>
        <v>0</v>
      </c>
      <c r="BL242" s="18" t="s">
        <v>230</v>
      </c>
      <c r="BM242" s="239" t="s">
        <v>997</v>
      </c>
    </row>
    <row r="243" s="2" customFormat="1">
      <c r="A243" s="39"/>
      <c r="B243" s="40"/>
      <c r="C243" s="41"/>
      <c r="D243" s="243" t="s">
        <v>370</v>
      </c>
      <c r="E243" s="41"/>
      <c r="F243" s="284" t="s">
        <v>7525</v>
      </c>
      <c r="G243" s="41"/>
      <c r="H243" s="41"/>
      <c r="I243" s="285"/>
      <c r="J243" s="41"/>
      <c r="K243" s="41"/>
      <c r="L243" s="45"/>
      <c r="M243" s="286"/>
      <c r="N243" s="287"/>
      <c r="O243" s="92"/>
      <c r="P243" s="92"/>
      <c r="Q243" s="92"/>
      <c r="R243" s="92"/>
      <c r="S243" s="92"/>
      <c r="T243" s="93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370</v>
      </c>
      <c r="AU243" s="18" t="s">
        <v>80</v>
      </c>
    </row>
    <row r="244" s="2" customFormat="1" ht="16.5" customHeight="1">
      <c r="A244" s="39"/>
      <c r="B244" s="40"/>
      <c r="C244" s="228" t="s">
        <v>633</v>
      </c>
      <c r="D244" s="228" t="s">
        <v>225</v>
      </c>
      <c r="E244" s="229" t="s">
        <v>7526</v>
      </c>
      <c r="F244" s="230" t="s">
        <v>7527</v>
      </c>
      <c r="G244" s="231" t="s">
        <v>1327</v>
      </c>
      <c r="H244" s="232">
        <v>15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38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230</v>
      </c>
      <c r="AT244" s="239" t="s">
        <v>225</v>
      </c>
      <c r="AU244" s="239" t="s">
        <v>80</v>
      </c>
      <c r="AY244" s="18" t="s">
        <v>223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80</v>
      </c>
      <c r="BK244" s="240">
        <f>ROUND(I244*H244,2)</f>
        <v>0</v>
      </c>
      <c r="BL244" s="18" t="s">
        <v>230</v>
      </c>
      <c r="BM244" s="239" t="s">
        <v>1007</v>
      </c>
    </row>
    <row r="245" s="2" customFormat="1">
      <c r="A245" s="39"/>
      <c r="B245" s="40"/>
      <c r="C245" s="41"/>
      <c r="D245" s="243" t="s">
        <v>370</v>
      </c>
      <c r="E245" s="41"/>
      <c r="F245" s="284" t="s">
        <v>7525</v>
      </c>
      <c r="G245" s="41"/>
      <c r="H245" s="41"/>
      <c r="I245" s="285"/>
      <c r="J245" s="41"/>
      <c r="K245" s="41"/>
      <c r="L245" s="45"/>
      <c r="M245" s="286"/>
      <c r="N245" s="287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370</v>
      </c>
      <c r="AU245" s="18" t="s">
        <v>80</v>
      </c>
    </row>
    <row r="246" s="2" customFormat="1" ht="16.5" customHeight="1">
      <c r="A246" s="39"/>
      <c r="B246" s="40"/>
      <c r="C246" s="228" t="s">
        <v>638</v>
      </c>
      <c r="D246" s="228" t="s">
        <v>225</v>
      </c>
      <c r="E246" s="229" t="s">
        <v>7570</v>
      </c>
      <c r="F246" s="230" t="s">
        <v>7571</v>
      </c>
      <c r="G246" s="231" t="s">
        <v>1327</v>
      </c>
      <c r="H246" s="232">
        <v>20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38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230</v>
      </c>
      <c r="AT246" s="239" t="s">
        <v>225</v>
      </c>
      <c r="AU246" s="239" t="s">
        <v>80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1016</v>
      </c>
    </row>
    <row r="247" s="2" customFormat="1">
      <c r="A247" s="39"/>
      <c r="B247" s="40"/>
      <c r="C247" s="41"/>
      <c r="D247" s="243" t="s">
        <v>370</v>
      </c>
      <c r="E247" s="41"/>
      <c r="F247" s="284" t="s">
        <v>7518</v>
      </c>
      <c r="G247" s="41"/>
      <c r="H247" s="41"/>
      <c r="I247" s="285"/>
      <c r="J247" s="41"/>
      <c r="K247" s="41"/>
      <c r="L247" s="45"/>
      <c r="M247" s="286"/>
      <c r="N247" s="287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370</v>
      </c>
      <c r="AU247" s="18" t="s">
        <v>80</v>
      </c>
    </row>
    <row r="248" s="2" customFormat="1" ht="16.5" customHeight="1">
      <c r="A248" s="39"/>
      <c r="B248" s="40"/>
      <c r="C248" s="228" t="s">
        <v>643</v>
      </c>
      <c r="D248" s="228" t="s">
        <v>225</v>
      </c>
      <c r="E248" s="229" t="s">
        <v>7572</v>
      </c>
      <c r="F248" s="230" t="s">
        <v>7573</v>
      </c>
      <c r="G248" s="231" t="s">
        <v>1327</v>
      </c>
      <c r="H248" s="232">
        <v>20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38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230</v>
      </c>
      <c r="AT248" s="239" t="s">
        <v>225</v>
      </c>
      <c r="AU248" s="239" t="s">
        <v>80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1028</v>
      </c>
    </row>
    <row r="249" s="2" customFormat="1">
      <c r="A249" s="39"/>
      <c r="B249" s="40"/>
      <c r="C249" s="41"/>
      <c r="D249" s="243" t="s">
        <v>370</v>
      </c>
      <c r="E249" s="41"/>
      <c r="F249" s="284" t="s">
        <v>7518</v>
      </c>
      <c r="G249" s="41"/>
      <c r="H249" s="41"/>
      <c r="I249" s="285"/>
      <c r="J249" s="41"/>
      <c r="K249" s="41"/>
      <c r="L249" s="45"/>
      <c r="M249" s="286"/>
      <c r="N249" s="287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370</v>
      </c>
      <c r="AU249" s="18" t="s">
        <v>80</v>
      </c>
    </row>
    <row r="250" s="2" customFormat="1" ht="16.5" customHeight="1">
      <c r="A250" s="39"/>
      <c r="B250" s="40"/>
      <c r="C250" s="228" t="s">
        <v>647</v>
      </c>
      <c r="D250" s="228" t="s">
        <v>225</v>
      </c>
      <c r="E250" s="229" t="s">
        <v>7574</v>
      </c>
      <c r="F250" s="230" t="s">
        <v>7575</v>
      </c>
      <c r="G250" s="231" t="s">
        <v>1327</v>
      </c>
      <c r="H250" s="232">
        <v>30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38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230</v>
      </c>
      <c r="AT250" s="239" t="s">
        <v>225</v>
      </c>
      <c r="AU250" s="239" t="s">
        <v>80</v>
      </c>
      <c r="AY250" s="18" t="s">
        <v>223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80</v>
      </c>
      <c r="BK250" s="240">
        <f>ROUND(I250*H250,2)</f>
        <v>0</v>
      </c>
      <c r="BL250" s="18" t="s">
        <v>230</v>
      </c>
      <c r="BM250" s="239" t="s">
        <v>1068</v>
      </c>
    </row>
    <row r="251" s="2" customFormat="1">
      <c r="A251" s="39"/>
      <c r="B251" s="40"/>
      <c r="C251" s="41"/>
      <c r="D251" s="243" t="s">
        <v>370</v>
      </c>
      <c r="E251" s="41"/>
      <c r="F251" s="284" t="s">
        <v>7518</v>
      </c>
      <c r="G251" s="41"/>
      <c r="H251" s="41"/>
      <c r="I251" s="285"/>
      <c r="J251" s="41"/>
      <c r="K251" s="41"/>
      <c r="L251" s="45"/>
      <c r="M251" s="286"/>
      <c r="N251" s="287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370</v>
      </c>
      <c r="AU251" s="18" t="s">
        <v>80</v>
      </c>
    </row>
    <row r="252" s="2" customFormat="1" ht="16.5" customHeight="1">
      <c r="A252" s="39"/>
      <c r="B252" s="40"/>
      <c r="C252" s="228" t="s">
        <v>652</v>
      </c>
      <c r="D252" s="228" t="s">
        <v>225</v>
      </c>
      <c r="E252" s="229" t="s">
        <v>7576</v>
      </c>
      <c r="F252" s="230" t="s">
        <v>7577</v>
      </c>
      <c r="G252" s="231" t="s">
        <v>1327</v>
      </c>
      <c r="H252" s="232">
        <v>15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230</v>
      </c>
      <c r="AT252" s="239" t="s">
        <v>225</v>
      </c>
      <c r="AU252" s="239" t="s">
        <v>80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1088</v>
      </c>
    </row>
    <row r="253" s="2" customFormat="1">
      <c r="A253" s="39"/>
      <c r="B253" s="40"/>
      <c r="C253" s="41"/>
      <c r="D253" s="243" t="s">
        <v>370</v>
      </c>
      <c r="E253" s="41"/>
      <c r="F253" s="284" t="s">
        <v>7578</v>
      </c>
      <c r="G253" s="41"/>
      <c r="H253" s="41"/>
      <c r="I253" s="285"/>
      <c r="J253" s="41"/>
      <c r="K253" s="41"/>
      <c r="L253" s="45"/>
      <c r="M253" s="286"/>
      <c r="N253" s="287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370</v>
      </c>
      <c r="AU253" s="18" t="s">
        <v>80</v>
      </c>
    </row>
    <row r="254" s="2" customFormat="1" ht="16.5" customHeight="1">
      <c r="A254" s="39"/>
      <c r="B254" s="40"/>
      <c r="C254" s="228" t="s">
        <v>656</v>
      </c>
      <c r="D254" s="228" t="s">
        <v>225</v>
      </c>
      <c r="E254" s="229" t="s">
        <v>7579</v>
      </c>
      <c r="F254" s="230" t="s">
        <v>7580</v>
      </c>
      <c r="G254" s="231" t="s">
        <v>847</v>
      </c>
      <c r="H254" s="232">
        <v>1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230</v>
      </c>
      <c r="AT254" s="239" t="s">
        <v>225</v>
      </c>
      <c r="AU254" s="239" t="s">
        <v>80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7581</v>
      </c>
    </row>
    <row r="255" s="2" customFormat="1">
      <c r="A255" s="39"/>
      <c r="B255" s="40"/>
      <c r="C255" s="41"/>
      <c r="D255" s="243" t="s">
        <v>370</v>
      </c>
      <c r="E255" s="41"/>
      <c r="F255" s="284" t="s">
        <v>7578</v>
      </c>
      <c r="G255" s="41"/>
      <c r="H255" s="41"/>
      <c r="I255" s="285"/>
      <c r="J255" s="41"/>
      <c r="K255" s="41"/>
      <c r="L255" s="45"/>
      <c r="M255" s="286"/>
      <c r="N255" s="287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370</v>
      </c>
      <c r="AU255" s="18" t="s">
        <v>80</v>
      </c>
    </row>
    <row r="256" s="12" customFormat="1" ht="25.92" customHeight="1">
      <c r="A256" s="12"/>
      <c r="B256" s="212"/>
      <c r="C256" s="213"/>
      <c r="D256" s="214" t="s">
        <v>72</v>
      </c>
      <c r="E256" s="215" t="s">
        <v>6480</v>
      </c>
      <c r="F256" s="215" t="s">
        <v>7582</v>
      </c>
      <c r="G256" s="213"/>
      <c r="H256" s="213"/>
      <c r="I256" s="216"/>
      <c r="J256" s="217">
        <f>BK256</f>
        <v>0</v>
      </c>
      <c r="K256" s="213"/>
      <c r="L256" s="218"/>
      <c r="M256" s="219"/>
      <c r="N256" s="220"/>
      <c r="O256" s="220"/>
      <c r="P256" s="221">
        <f>SUM(P257:P262)</f>
        <v>0</v>
      </c>
      <c r="Q256" s="220"/>
      <c r="R256" s="221">
        <f>SUM(R257:R262)</f>
        <v>0</v>
      </c>
      <c r="S256" s="220"/>
      <c r="T256" s="222">
        <f>SUM(T257:T262)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3" t="s">
        <v>80</v>
      </c>
      <c r="AT256" s="224" t="s">
        <v>72</v>
      </c>
      <c r="AU256" s="224" t="s">
        <v>73</v>
      </c>
      <c r="AY256" s="223" t="s">
        <v>223</v>
      </c>
      <c r="BK256" s="225">
        <f>SUM(BK257:BK262)</f>
        <v>0</v>
      </c>
    </row>
    <row r="257" s="2" customFormat="1" ht="16.5" customHeight="1">
      <c r="A257" s="39"/>
      <c r="B257" s="40"/>
      <c r="C257" s="228" t="s">
        <v>661</v>
      </c>
      <c r="D257" s="228" t="s">
        <v>225</v>
      </c>
      <c r="E257" s="229" t="s">
        <v>7450</v>
      </c>
      <c r="F257" s="230" t="s">
        <v>7451</v>
      </c>
      <c r="G257" s="231" t="s">
        <v>4486</v>
      </c>
      <c r="H257" s="232">
        <v>10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38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230</v>
      </c>
      <c r="AT257" s="239" t="s">
        <v>225</v>
      </c>
      <c r="AU257" s="239" t="s">
        <v>80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230</v>
      </c>
      <c r="BM257" s="239" t="s">
        <v>1097</v>
      </c>
    </row>
    <row r="258" s="2" customFormat="1" ht="16.5" customHeight="1">
      <c r="A258" s="39"/>
      <c r="B258" s="40"/>
      <c r="C258" s="228" t="s">
        <v>670</v>
      </c>
      <c r="D258" s="228" t="s">
        <v>225</v>
      </c>
      <c r="E258" s="229" t="s">
        <v>7583</v>
      </c>
      <c r="F258" s="230" t="s">
        <v>7584</v>
      </c>
      <c r="G258" s="231" t="s">
        <v>4486</v>
      </c>
      <c r="H258" s="232">
        <v>96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38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230</v>
      </c>
      <c r="AT258" s="239" t="s">
        <v>225</v>
      </c>
      <c r="AU258" s="239" t="s">
        <v>80</v>
      </c>
      <c r="AY258" s="18" t="s">
        <v>223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80</v>
      </c>
      <c r="BK258" s="240">
        <f>ROUND(I258*H258,2)</f>
        <v>0</v>
      </c>
      <c r="BL258" s="18" t="s">
        <v>230</v>
      </c>
      <c r="BM258" s="239" t="s">
        <v>1119</v>
      </c>
    </row>
    <row r="259" s="2" customFormat="1" ht="16.5" customHeight="1">
      <c r="A259" s="39"/>
      <c r="B259" s="40"/>
      <c r="C259" s="228" t="s">
        <v>677</v>
      </c>
      <c r="D259" s="228" t="s">
        <v>225</v>
      </c>
      <c r="E259" s="229" t="s">
        <v>7585</v>
      </c>
      <c r="F259" s="230" t="s">
        <v>7586</v>
      </c>
      <c r="G259" s="231" t="s">
        <v>4486</v>
      </c>
      <c r="H259" s="232">
        <v>192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38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230</v>
      </c>
      <c r="AT259" s="239" t="s">
        <v>225</v>
      </c>
      <c r="AU259" s="239" t="s">
        <v>80</v>
      </c>
      <c r="AY259" s="18" t="s">
        <v>223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80</v>
      </c>
      <c r="BK259" s="240">
        <f>ROUND(I259*H259,2)</f>
        <v>0</v>
      </c>
      <c r="BL259" s="18" t="s">
        <v>230</v>
      </c>
      <c r="BM259" s="239" t="s">
        <v>1132</v>
      </c>
    </row>
    <row r="260" s="2" customFormat="1">
      <c r="A260" s="39"/>
      <c r="B260" s="40"/>
      <c r="C260" s="41"/>
      <c r="D260" s="243" t="s">
        <v>370</v>
      </c>
      <c r="E260" s="41"/>
      <c r="F260" s="284" t="s">
        <v>7454</v>
      </c>
      <c r="G260" s="41"/>
      <c r="H260" s="41"/>
      <c r="I260" s="285"/>
      <c r="J260" s="41"/>
      <c r="K260" s="41"/>
      <c r="L260" s="45"/>
      <c r="M260" s="286"/>
      <c r="N260" s="287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370</v>
      </c>
      <c r="AU260" s="18" t="s">
        <v>80</v>
      </c>
    </row>
    <row r="261" s="2" customFormat="1" ht="16.5" customHeight="1">
      <c r="A261" s="39"/>
      <c r="B261" s="40"/>
      <c r="C261" s="228" t="s">
        <v>689</v>
      </c>
      <c r="D261" s="228" t="s">
        <v>225</v>
      </c>
      <c r="E261" s="229" t="s">
        <v>7587</v>
      </c>
      <c r="F261" s="230" t="s">
        <v>7586</v>
      </c>
      <c r="G261" s="231" t="s">
        <v>847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38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230</v>
      </c>
      <c r="AT261" s="239" t="s">
        <v>225</v>
      </c>
      <c r="AU261" s="239" t="s">
        <v>80</v>
      </c>
      <c r="AY261" s="18" t="s">
        <v>223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80</v>
      </c>
      <c r="BK261" s="240">
        <f>ROUND(I261*H261,2)</f>
        <v>0</v>
      </c>
      <c r="BL261" s="18" t="s">
        <v>230</v>
      </c>
      <c r="BM261" s="239" t="s">
        <v>7588</v>
      </c>
    </row>
    <row r="262" s="2" customFormat="1">
      <c r="A262" s="39"/>
      <c r="B262" s="40"/>
      <c r="C262" s="41"/>
      <c r="D262" s="243" t="s">
        <v>370</v>
      </c>
      <c r="E262" s="41"/>
      <c r="F262" s="284" t="s">
        <v>7454</v>
      </c>
      <c r="G262" s="41"/>
      <c r="H262" s="41"/>
      <c r="I262" s="285"/>
      <c r="J262" s="41"/>
      <c r="K262" s="41"/>
      <c r="L262" s="45"/>
      <c r="M262" s="306"/>
      <c r="N262" s="307"/>
      <c r="O262" s="301"/>
      <c r="P262" s="301"/>
      <c r="Q262" s="301"/>
      <c r="R262" s="301"/>
      <c r="S262" s="301"/>
      <c r="T262" s="308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370</v>
      </c>
      <c r="AU262" s="18" t="s">
        <v>80</v>
      </c>
    </row>
    <row r="263" s="2" customFormat="1" ht="6.96" customHeight="1">
      <c r="A263" s="39"/>
      <c r="B263" s="67"/>
      <c r="C263" s="68"/>
      <c r="D263" s="68"/>
      <c r="E263" s="68"/>
      <c r="F263" s="68"/>
      <c r="G263" s="68"/>
      <c r="H263" s="68"/>
      <c r="I263" s="68"/>
      <c r="J263" s="68"/>
      <c r="K263" s="68"/>
      <c r="L263" s="45"/>
      <c r="M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</sheetData>
  <sheetProtection sheet="1" autoFilter="0" formatColumns="0" formatRows="0" objects="1" scenarios="1" spinCount="100000" saltValue="vAGw4Csre2DXjhDmavpoHdr5pe/zyVCKPtqnq0syBFd5D3+Vf8V971dYzxYKRSB96u06g4MG4evQ8f2AJNyymA==" hashValue="ysoS1TroDE7R+8yrhTNxGFgJ+iWlKLF8MOtHQ0f2zaX3ikknpfWAbNQfQGx86VFjY+jKFH+VlMZNoTWGUpXsgg==" algorithmName="SHA-512" password="DDEF"/>
  <autoFilter ref="C126:K2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7434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7589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ROUND(J126,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ROUND((SUM(BE126:BE152)),  2)</f>
        <v>0</v>
      </c>
      <c r="G37" s="39"/>
      <c r="H37" s="39"/>
      <c r="I37" s="166">
        <v>0.20999999999999999</v>
      </c>
      <c r="J37" s="165">
        <f>ROUND(((SUM(BE126:BE152))*I37),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ROUND((SUM(BF126:BF152)),  2)</f>
        <v>0</v>
      </c>
      <c r="G38" s="39"/>
      <c r="H38" s="39"/>
      <c r="I38" s="166">
        <v>0.12</v>
      </c>
      <c r="J38" s="165">
        <f>ROUND(((SUM(BF126:BF152))*I38),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ROUND((SUM(BG126:BG152)),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ROUND((SUM(BH126:BH152)),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ROUND((SUM(BI126:BI152)),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7434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D1.4.8_3 - vzduchotechnika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J126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7590</v>
      </c>
      <c r="E101" s="193"/>
      <c r="F101" s="193"/>
      <c r="G101" s="193"/>
      <c r="H101" s="193"/>
      <c r="I101" s="193"/>
      <c r="J101" s="194">
        <f>J127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7591</v>
      </c>
      <c r="E102" s="193"/>
      <c r="F102" s="193"/>
      <c r="G102" s="193"/>
      <c r="H102" s="193"/>
      <c r="I102" s="193"/>
      <c r="J102" s="194">
        <f>J150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/>
    <row r="106" hidden="1"/>
    <row r="107" hidden="1"/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TŘEBOVSKO-ORLICKÝ PODNIKATELSKÝ INKUBÁTOR (TO-PINK)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164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1" customFormat="1" ht="16.5" customHeight="1">
      <c r="B114" s="22"/>
      <c r="C114" s="23"/>
      <c r="D114" s="23"/>
      <c r="E114" s="185" t="s">
        <v>165</v>
      </c>
      <c r="F114" s="23"/>
      <c r="G114" s="23"/>
      <c r="H114" s="23"/>
      <c r="I114" s="23"/>
      <c r="J114" s="23"/>
      <c r="K114" s="23"/>
      <c r="L114" s="21"/>
    </row>
    <row r="115" s="1" customFormat="1" ht="12" customHeight="1">
      <c r="B115" s="22"/>
      <c r="C115" s="33" t="s">
        <v>166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304" t="s">
        <v>7434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6395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E13</f>
        <v>D1.4.8_3 - vzduchotechnika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F16</f>
        <v xml:space="preserve"> </v>
      </c>
      <c r="G120" s="41"/>
      <c r="H120" s="41"/>
      <c r="I120" s="33" t="s">
        <v>22</v>
      </c>
      <c r="J120" s="80" t="str">
        <f>IF(J16="","",J16)</f>
        <v>26. 5. 2025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E19</f>
        <v xml:space="preserve"> </v>
      </c>
      <c r="G122" s="41"/>
      <c r="H122" s="41"/>
      <c r="I122" s="33" t="s">
        <v>29</v>
      </c>
      <c r="J122" s="37" t="str">
        <f>E25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27</v>
      </c>
      <c r="D123" s="41"/>
      <c r="E123" s="41"/>
      <c r="F123" s="28" t="str">
        <f>IF(E22="","",E22)</f>
        <v>Vyplň údaj</v>
      </c>
      <c r="G123" s="41"/>
      <c r="H123" s="41"/>
      <c r="I123" s="33" t="s">
        <v>31</v>
      </c>
      <c r="J123" s="37" t="str">
        <f>E28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58</v>
      </c>
      <c r="E125" s="204" t="s">
        <v>54</v>
      </c>
      <c r="F125" s="204" t="s">
        <v>55</v>
      </c>
      <c r="G125" s="204" t="s">
        <v>210</v>
      </c>
      <c r="H125" s="204" t="s">
        <v>211</v>
      </c>
      <c r="I125" s="204" t="s">
        <v>212</v>
      </c>
      <c r="J125" s="204" t="s">
        <v>170</v>
      </c>
      <c r="K125" s="205" t="s">
        <v>213</v>
      </c>
      <c r="L125" s="206"/>
      <c r="M125" s="101" t="s">
        <v>1</v>
      </c>
      <c r="N125" s="102" t="s">
        <v>37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P127+P150</f>
        <v>0</v>
      </c>
      <c r="Q126" s="105"/>
      <c r="R126" s="209">
        <f>R127+R150</f>
        <v>0</v>
      </c>
      <c r="S126" s="105"/>
      <c r="T126" s="210">
        <f>T127+T150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72</v>
      </c>
      <c r="AU126" s="18" t="s">
        <v>172</v>
      </c>
      <c r="BK126" s="211">
        <f>BK127+BK150</f>
        <v>0</v>
      </c>
    </row>
    <row r="127" s="12" customFormat="1" ht="25.92" customHeight="1">
      <c r="A127" s="12"/>
      <c r="B127" s="212"/>
      <c r="C127" s="213"/>
      <c r="D127" s="214" t="s">
        <v>72</v>
      </c>
      <c r="E127" s="215" t="s">
        <v>6416</v>
      </c>
      <c r="F127" s="215" t="s">
        <v>7592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SUM(P128:P149)</f>
        <v>0</v>
      </c>
      <c r="Q127" s="220"/>
      <c r="R127" s="221">
        <f>SUM(R128:R149)</f>
        <v>0</v>
      </c>
      <c r="S127" s="220"/>
      <c r="T127" s="222">
        <f>SUM(T128:T149)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80</v>
      </c>
      <c r="AT127" s="224" t="s">
        <v>72</v>
      </c>
      <c r="AU127" s="224" t="s">
        <v>73</v>
      </c>
      <c r="AY127" s="223" t="s">
        <v>223</v>
      </c>
      <c r="BK127" s="225">
        <f>SUM(BK128:BK149)</f>
        <v>0</v>
      </c>
    </row>
    <row r="128" s="2" customFormat="1" ht="16.5" customHeight="1">
      <c r="A128" s="39"/>
      <c r="B128" s="40"/>
      <c r="C128" s="228" t="s">
        <v>80</v>
      </c>
      <c r="D128" s="228" t="s">
        <v>225</v>
      </c>
      <c r="E128" s="229" t="s">
        <v>7593</v>
      </c>
      <c r="F128" s="230" t="s">
        <v>7594</v>
      </c>
      <c r="G128" s="231" t="s">
        <v>1</v>
      </c>
      <c r="H128" s="232">
        <v>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230</v>
      </c>
      <c r="AT128" s="239" t="s">
        <v>225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82</v>
      </c>
    </row>
    <row r="129" s="2" customFormat="1" ht="21.75" customHeight="1">
      <c r="A129" s="39"/>
      <c r="B129" s="40"/>
      <c r="C129" s="228" t="s">
        <v>82</v>
      </c>
      <c r="D129" s="228" t="s">
        <v>225</v>
      </c>
      <c r="E129" s="229" t="s">
        <v>7595</v>
      </c>
      <c r="F129" s="230" t="s">
        <v>7596</v>
      </c>
      <c r="G129" s="231" t="s">
        <v>1327</v>
      </c>
      <c r="H129" s="232">
        <v>1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230</v>
      </c>
      <c r="AT129" s="239" t="s">
        <v>225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230</v>
      </c>
    </row>
    <row r="130" s="2" customFormat="1">
      <c r="A130" s="39"/>
      <c r="B130" s="40"/>
      <c r="C130" s="41"/>
      <c r="D130" s="243" t="s">
        <v>370</v>
      </c>
      <c r="E130" s="41"/>
      <c r="F130" s="284" t="s">
        <v>7597</v>
      </c>
      <c r="G130" s="41"/>
      <c r="H130" s="41"/>
      <c r="I130" s="285"/>
      <c r="J130" s="41"/>
      <c r="K130" s="41"/>
      <c r="L130" s="45"/>
      <c r="M130" s="286"/>
      <c r="N130" s="287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370</v>
      </c>
      <c r="AU130" s="18" t="s">
        <v>80</v>
      </c>
    </row>
    <row r="131" s="2" customFormat="1" ht="16.5" customHeight="1">
      <c r="A131" s="39"/>
      <c r="B131" s="40"/>
      <c r="C131" s="228" t="s">
        <v>102</v>
      </c>
      <c r="D131" s="228" t="s">
        <v>225</v>
      </c>
      <c r="E131" s="229" t="s">
        <v>7598</v>
      </c>
      <c r="F131" s="230" t="s">
        <v>7599</v>
      </c>
      <c r="G131" s="231" t="s">
        <v>1327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253</v>
      </c>
    </row>
    <row r="132" s="2" customFormat="1">
      <c r="A132" s="39"/>
      <c r="B132" s="40"/>
      <c r="C132" s="41"/>
      <c r="D132" s="243" t="s">
        <v>370</v>
      </c>
      <c r="E132" s="41"/>
      <c r="F132" s="284" t="s">
        <v>7597</v>
      </c>
      <c r="G132" s="41"/>
      <c r="H132" s="41"/>
      <c r="I132" s="285"/>
      <c r="J132" s="41"/>
      <c r="K132" s="41"/>
      <c r="L132" s="45"/>
      <c r="M132" s="286"/>
      <c r="N132" s="287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370</v>
      </c>
      <c r="AU132" s="18" t="s">
        <v>80</v>
      </c>
    </row>
    <row r="133" s="2" customFormat="1" ht="16.5" customHeight="1">
      <c r="A133" s="39"/>
      <c r="B133" s="40"/>
      <c r="C133" s="228" t="s">
        <v>230</v>
      </c>
      <c r="D133" s="228" t="s">
        <v>225</v>
      </c>
      <c r="E133" s="229" t="s">
        <v>7600</v>
      </c>
      <c r="F133" s="230" t="s">
        <v>7601</v>
      </c>
      <c r="G133" s="231" t="s">
        <v>1327</v>
      </c>
      <c r="H133" s="232">
        <v>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262</v>
      </c>
    </row>
    <row r="134" s="2" customFormat="1">
      <c r="A134" s="39"/>
      <c r="B134" s="40"/>
      <c r="C134" s="41"/>
      <c r="D134" s="243" t="s">
        <v>370</v>
      </c>
      <c r="E134" s="41"/>
      <c r="F134" s="284" t="s">
        <v>7597</v>
      </c>
      <c r="G134" s="41"/>
      <c r="H134" s="41"/>
      <c r="I134" s="285"/>
      <c r="J134" s="41"/>
      <c r="K134" s="41"/>
      <c r="L134" s="45"/>
      <c r="M134" s="286"/>
      <c r="N134" s="287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370</v>
      </c>
      <c r="AU134" s="18" t="s">
        <v>80</v>
      </c>
    </row>
    <row r="135" s="2" customFormat="1" ht="16.5" customHeight="1">
      <c r="A135" s="39"/>
      <c r="B135" s="40"/>
      <c r="C135" s="228" t="s">
        <v>249</v>
      </c>
      <c r="D135" s="228" t="s">
        <v>225</v>
      </c>
      <c r="E135" s="229" t="s">
        <v>7602</v>
      </c>
      <c r="F135" s="230" t="s">
        <v>7603</v>
      </c>
      <c r="G135" s="231" t="s">
        <v>1327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275</v>
      </c>
    </row>
    <row r="136" s="2" customFormat="1">
      <c r="A136" s="39"/>
      <c r="B136" s="40"/>
      <c r="C136" s="41"/>
      <c r="D136" s="243" t="s">
        <v>370</v>
      </c>
      <c r="E136" s="41"/>
      <c r="F136" s="284" t="s">
        <v>7597</v>
      </c>
      <c r="G136" s="41"/>
      <c r="H136" s="41"/>
      <c r="I136" s="285"/>
      <c r="J136" s="41"/>
      <c r="K136" s="41"/>
      <c r="L136" s="45"/>
      <c r="M136" s="286"/>
      <c r="N136" s="287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370</v>
      </c>
      <c r="AU136" s="18" t="s">
        <v>80</v>
      </c>
    </row>
    <row r="137" s="2" customFormat="1" ht="16.5" customHeight="1">
      <c r="A137" s="39"/>
      <c r="B137" s="40"/>
      <c r="C137" s="228" t="s">
        <v>253</v>
      </c>
      <c r="D137" s="228" t="s">
        <v>225</v>
      </c>
      <c r="E137" s="229" t="s">
        <v>7604</v>
      </c>
      <c r="F137" s="230" t="s">
        <v>7605</v>
      </c>
      <c r="G137" s="231" t="s">
        <v>1327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8</v>
      </c>
    </row>
    <row r="138" s="2" customFormat="1">
      <c r="A138" s="39"/>
      <c r="B138" s="40"/>
      <c r="C138" s="41"/>
      <c r="D138" s="243" t="s">
        <v>370</v>
      </c>
      <c r="E138" s="41"/>
      <c r="F138" s="284" t="s">
        <v>7597</v>
      </c>
      <c r="G138" s="41"/>
      <c r="H138" s="41"/>
      <c r="I138" s="285"/>
      <c r="J138" s="41"/>
      <c r="K138" s="41"/>
      <c r="L138" s="45"/>
      <c r="M138" s="286"/>
      <c r="N138" s="287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370</v>
      </c>
      <c r="AU138" s="18" t="s">
        <v>80</v>
      </c>
    </row>
    <row r="139" s="2" customFormat="1" ht="16.5" customHeight="1">
      <c r="A139" s="39"/>
      <c r="B139" s="40"/>
      <c r="C139" s="228" t="s">
        <v>258</v>
      </c>
      <c r="D139" s="228" t="s">
        <v>225</v>
      </c>
      <c r="E139" s="229" t="s">
        <v>7606</v>
      </c>
      <c r="F139" s="230" t="s">
        <v>7607</v>
      </c>
      <c r="G139" s="231" t="s">
        <v>1327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80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297</v>
      </c>
    </row>
    <row r="140" s="2" customFormat="1">
      <c r="A140" s="39"/>
      <c r="B140" s="40"/>
      <c r="C140" s="41"/>
      <c r="D140" s="243" t="s">
        <v>370</v>
      </c>
      <c r="E140" s="41"/>
      <c r="F140" s="284" t="s">
        <v>7597</v>
      </c>
      <c r="G140" s="41"/>
      <c r="H140" s="41"/>
      <c r="I140" s="285"/>
      <c r="J140" s="41"/>
      <c r="K140" s="41"/>
      <c r="L140" s="45"/>
      <c r="M140" s="286"/>
      <c r="N140" s="287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370</v>
      </c>
      <c r="AU140" s="18" t="s">
        <v>80</v>
      </c>
    </row>
    <row r="141" s="2" customFormat="1" ht="16.5" customHeight="1">
      <c r="A141" s="39"/>
      <c r="B141" s="40"/>
      <c r="C141" s="228" t="s">
        <v>262</v>
      </c>
      <c r="D141" s="228" t="s">
        <v>225</v>
      </c>
      <c r="E141" s="229" t="s">
        <v>7608</v>
      </c>
      <c r="F141" s="230" t="s">
        <v>7609</v>
      </c>
      <c r="G141" s="231" t="s">
        <v>1327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80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310</v>
      </c>
    </row>
    <row r="142" s="2" customFormat="1">
      <c r="A142" s="39"/>
      <c r="B142" s="40"/>
      <c r="C142" s="41"/>
      <c r="D142" s="243" t="s">
        <v>370</v>
      </c>
      <c r="E142" s="41"/>
      <c r="F142" s="284" t="s">
        <v>7597</v>
      </c>
      <c r="G142" s="41"/>
      <c r="H142" s="41"/>
      <c r="I142" s="285"/>
      <c r="J142" s="41"/>
      <c r="K142" s="41"/>
      <c r="L142" s="45"/>
      <c r="M142" s="286"/>
      <c r="N142" s="287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370</v>
      </c>
      <c r="AU142" s="18" t="s">
        <v>80</v>
      </c>
    </row>
    <row r="143" s="2" customFormat="1" ht="16.5" customHeight="1">
      <c r="A143" s="39"/>
      <c r="B143" s="40"/>
      <c r="C143" s="228" t="s">
        <v>269</v>
      </c>
      <c r="D143" s="228" t="s">
        <v>225</v>
      </c>
      <c r="E143" s="229" t="s">
        <v>7610</v>
      </c>
      <c r="F143" s="230" t="s">
        <v>7611</v>
      </c>
      <c r="G143" s="231" t="s">
        <v>1327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80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320</v>
      </c>
    </row>
    <row r="144" s="2" customFormat="1">
      <c r="A144" s="39"/>
      <c r="B144" s="40"/>
      <c r="C144" s="41"/>
      <c r="D144" s="243" t="s">
        <v>370</v>
      </c>
      <c r="E144" s="41"/>
      <c r="F144" s="284" t="s">
        <v>7597</v>
      </c>
      <c r="G144" s="41"/>
      <c r="H144" s="41"/>
      <c r="I144" s="285"/>
      <c r="J144" s="41"/>
      <c r="K144" s="41"/>
      <c r="L144" s="45"/>
      <c r="M144" s="286"/>
      <c r="N144" s="287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370</v>
      </c>
      <c r="AU144" s="18" t="s">
        <v>80</v>
      </c>
    </row>
    <row r="145" s="2" customFormat="1" ht="16.5" customHeight="1">
      <c r="A145" s="39"/>
      <c r="B145" s="40"/>
      <c r="C145" s="228" t="s">
        <v>275</v>
      </c>
      <c r="D145" s="228" t="s">
        <v>225</v>
      </c>
      <c r="E145" s="229" t="s">
        <v>7612</v>
      </c>
      <c r="F145" s="230" t="s">
        <v>7613</v>
      </c>
      <c r="G145" s="231" t="s">
        <v>351</v>
      </c>
      <c r="H145" s="232">
        <v>5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80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330</v>
      </c>
    </row>
    <row r="146" s="2" customFormat="1" ht="16.5" customHeight="1">
      <c r="A146" s="39"/>
      <c r="B146" s="40"/>
      <c r="C146" s="228" t="s">
        <v>279</v>
      </c>
      <c r="D146" s="228" t="s">
        <v>225</v>
      </c>
      <c r="E146" s="229" t="s">
        <v>7614</v>
      </c>
      <c r="F146" s="230" t="s">
        <v>7615</v>
      </c>
      <c r="G146" s="231" t="s">
        <v>1327</v>
      </c>
      <c r="H146" s="232">
        <v>16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80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338</v>
      </c>
    </row>
    <row r="147" s="2" customFormat="1">
      <c r="A147" s="39"/>
      <c r="B147" s="40"/>
      <c r="C147" s="41"/>
      <c r="D147" s="243" t="s">
        <v>370</v>
      </c>
      <c r="E147" s="41"/>
      <c r="F147" s="284" t="s">
        <v>7597</v>
      </c>
      <c r="G147" s="41"/>
      <c r="H147" s="41"/>
      <c r="I147" s="285"/>
      <c r="J147" s="41"/>
      <c r="K147" s="41"/>
      <c r="L147" s="45"/>
      <c r="M147" s="286"/>
      <c r="N147" s="287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370</v>
      </c>
      <c r="AU147" s="18" t="s">
        <v>80</v>
      </c>
    </row>
    <row r="148" s="2" customFormat="1" ht="16.5" customHeight="1">
      <c r="A148" s="39"/>
      <c r="B148" s="40"/>
      <c r="C148" s="228" t="s">
        <v>8</v>
      </c>
      <c r="D148" s="228" t="s">
        <v>225</v>
      </c>
      <c r="E148" s="229" t="s">
        <v>7616</v>
      </c>
      <c r="F148" s="230" t="s">
        <v>7617</v>
      </c>
      <c r="G148" s="231" t="s">
        <v>847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80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348</v>
      </c>
    </row>
    <row r="149" s="2" customFormat="1">
      <c r="A149" s="39"/>
      <c r="B149" s="40"/>
      <c r="C149" s="41"/>
      <c r="D149" s="243" t="s">
        <v>370</v>
      </c>
      <c r="E149" s="41"/>
      <c r="F149" s="284" t="s">
        <v>7525</v>
      </c>
      <c r="G149" s="41"/>
      <c r="H149" s="41"/>
      <c r="I149" s="285"/>
      <c r="J149" s="41"/>
      <c r="K149" s="41"/>
      <c r="L149" s="45"/>
      <c r="M149" s="286"/>
      <c r="N149" s="287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370</v>
      </c>
      <c r="AU149" s="18" t="s">
        <v>80</v>
      </c>
    </row>
    <row r="150" s="12" customFormat="1" ht="25.92" customHeight="1">
      <c r="A150" s="12"/>
      <c r="B150" s="212"/>
      <c r="C150" s="213"/>
      <c r="D150" s="214" t="s">
        <v>72</v>
      </c>
      <c r="E150" s="215" t="s">
        <v>6418</v>
      </c>
      <c r="F150" s="215" t="s">
        <v>7618</v>
      </c>
      <c r="G150" s="213"/>
      <c r="H150" s="213"/>
      <c r="I150" s="216"/>
      <c r="J150" s="217">
        <f>BK150</f>
        <v>0</v>
      </c>
      <c r="K150" s="213"/>
      <c r="L150" s="218"/>
      <c r="M150" s="219"/>
      <c r="N150" s="220"/>
      <c r="O150" s="220"/>
      <c r="P150" s="221">
        <f>SUM(P151:P152)</f>
        <v>0</v>
      </c>
      <c r="Q150" s="220"/>
      <c r="R150" s="221">
        <f>SUM(R151:R152)</f>
        <v>0</v>
      </c>
      <c r="S150" s="220"/>
      <c r="T150" s="222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3" t="s">
        <v>80</v>
      </c>
      <c r="AT150" s="224" t="s">
        <v>72</v>
      </c>
      <c r="AU150" s="224" t="s">
        <v>73</v>
      </c>
      <c r="AY150" s="223" t="s">
        <v>223</v>
      </c>
      <c r="BK150" s="225">
        <f>SUM(BK151:BK152)</f>
        <v>0</v>
      </c>
    </row>
    <row r="151" s="2" customFormat="1" ht="16.5" customHeight="1">
      <c r="A151" s="39"/>
      <c r="B151" s="40"/>
      <c r="C151" s="228" t="s">
        <v>290</v>
      </c>
      <c r="D151" s="228" t="s">
        <v>225</v>
      </c>
      <c r="E151" s="229" t="s">
        <v>7619</v>
      </c>
      <c r="F151" s="230" t="s">
        <v>7451</v>
      </c>
      <c r="G151" s="231" t="s">
        <v>847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80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359</v>
      </c>
    </row>
    <row r="152" s="2" customFormat="1" ht="16.5" customHeight="1">
      <c r="A152" s="39"/>
      <c r="B152" s="40"/>
      <c r="C152" s="228" t="s">
        <v>297</v>
      </c>
      <c r="D152" s="228" t="s">
        <v>225</v>
      </c>
      <c r="E152" s="229" t="s">
        <v>7620</v>
      </c>
      <c r="F152" s="230" t="s">
        <v>7621</v>
      </c>
      <c r="G152" s="231" t="s">
        <v>847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99" t="s">
        <v>1</v>
      </c>
      <c r="N152" s="300" t="s">
        <v>38</v>
      </c>
      <c r="O152" s="301"/>
      <c r="P152" s="302">
        <f>O152*H152</f>
        <v>0</v>
      </c>
      <c r="Q152" s="302">
        <v>0</v>
      </c>
      <c r="R152" s="302">
        <f>Q152*H152</f>
        <v>0</v>
      </c>
      <c r="S152" s="302">
        <v>0</v>
      </c>
      <c r="T152" s="303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80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377</v>
      </c>
    </row>
    <row r="153" s="2" customFormat="1" ht="6.96" customHeight="1">
      <c r="A153" s="39"/>
      <c r="B153" s="67"/>
      <c r="C153" s="68"/>
      <c r="D153" s="68"/>
      <c r="E153" s="68"/>
      <c r="F153" s="68"/>
      <c r="G153" s="68"/>
      <c r="H153" s="68"/>
      <c r="I153" s="68"/>
      <c r="J153" s="68"/>
      <c r="K153" s="68"/>
      <c r="L153" s="45"/>
      <c r="M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</sheetData>
  <sheetProtection sheet="1" autoFilter="0" formatColumns="0" formatRows="0" objects="1" scenarios="1" spinCount="100000" saltValue="3dYboMIhxe/JyWMMxZUghw8YnV/lmiXM4ZXSzGjZxsUlOZMg8A96BTQvT7K+fBui3Ui9zCJ6/G/2ejnRoWY7Wg==" hashValue="YrjRh5oLLH0J72/kw7AtZdd7t1KTytzXhYAO7yQw01TApURdxa+D5aUnMyi6Fyx4gbM3uON+9qxowBPSamzamA==" algorithmName="SHA-512" password="DDEF"/>
  <autoFilter ref="C125:K15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7434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7622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ROUND(J126,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ROUND((SUM(BE126:BE184)),  2)</f>
        <v>0</v>
      </c>
      <c r="G37" s="39"/>
      <c r="H37" s="39"/>
      <c r="I37" s="166">
        <v>0.20999999999999999</v>
      </c>
      <c r="J37" s="165">
        <f>ROUND(((SUM(BE126:BE184))*I37),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ROUND((SUM(BF126:BF184)),  2)</f>
        <v>0</v>
      </c>
      <c r="G38" s="39"/>
      <c r="H38" s="39"/>
      <c r="I38" s="166">
        <v>0.12</v>
      </c>
      <c r="J38" s="165">
        <f>ROUND(((SUM(BF126:BF184))*I38),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ROUND((SUM(BG126:BG184)),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ROUND((SUM(BH126:BH184)),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ROUND((SUM(BI126:BI184)),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7434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D1.4.8_4 - potrubí pro odvod kondenzátu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J126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7623</v>
      </c>
      <c r="E101" s="193"/>
      <c r="F101" s="193"/>
      <c r="G101" s="193"/>
      <c r="H101" s="193"/>
      <c r="I101" s="193"/>
      <c r="J101" s="194">
        <f>J127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7624</v>
      </c>
      <c r="E102" s="193"/>
      <c r="F102" s="193"/>
      <c r="G102" s="193"/>
      <c r="H102" s="193"/>
      <c r="I102" s="193"/>
      <c r="J102" s="194">
        <f>J182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/>
    <row r="106" hidden="1"/>
    <row r="107" hidden="1"/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TŘEBOVSKO-ORLICKÝ PODNIKATELSKÝ INKUBÁTOR (TO-PINK)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164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1" customFormat="1" ht="16.5" customHeight="1">
      <c r="B114" s="22"/>
      <c r="C114" s="23"/>
      <c r="D114" s="23"/>
      <c r="E114" s="185" t="s">
        <v>165</v>
      </c>
      <c r="F114" s="23"/>
      <c r="G114" s="23"/>
      <c r="H114" s="23"/>
      <c r="I114" s="23"/>
      <c r="J114" s="23"/>
      <c r="K114" s="23"/>
      <c r="L114" s="21"/>
    </row>
    <row r="115" s="1" customFormat="1" ht="12" customHeight="1">
      <c r="B115" s="22"/>
      <c r="C115" s="33" t="s">
        <v>166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304" t="s">
        <v>7434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6395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E13</f>
        <v>D1.4.8_4 - potrubí pro odvod kondenzátu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F16</f>
        <v xml:space="preserve"> </v>
      </c>
      <c r="G120" s="41"/>
      <c r="H120" s="41"/>
      <c r="I120" s="33" t="s">
        <v>22</v>
      </c>
      <c r="J120" s="80" t="str">
        <f>IF(J16="","",J16)</f>
        <v>26. 5. 2025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E19</f>
        <v xml:space="preserve"> </v>
      </c>
      <c r="G122" s="41"/>
      <c r="H122" s="41"/>
      <c r="I122" s="33" t="s">
        <v>29</v>
      </c>
      <c r="J122" s="37" t="str">
        <f>E25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27</v>
      </c>
      <c r="D123" s="41"/>
      <c r="E123" s="41"/>
      <c r="F123" s="28" t="str">
        <f>IF(E22="","",E22)</f>
        <v>Vyplň údaj</v>
      </c>
      <c r="G123" s="41"/>
      <c r="H123" s="41"/>
      <c r="I123" s="33" t="s">
        <v>31</v>
      </c>
      <c r="J123" s="37" t="str">
        <f>E28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58</v>
      </c>
      <c r="E125" s="204" t="s">
        <v>54</v>
      </c>
      <c r="F125" s="204" t="s">
        <v>55</v>
      </c>
      <c r="G125" s="204" t="s">
        <v>210</v>
      </c>
      <c r="H125" s="204" t="s">
        <v>211</v>
      </c>
      <c r="I125" s="204" t="s">
        <v>212</v>
      </c>
      <c r="J125" s="204" t="s">
        <v>170</v>
      </c>
      <c r="K125" s="205" t="s">
        <v>213</v>
      </c>
      <c r="L125" s="206"/>
      <c r="M125" s="101" t="s">
        <v>1</v>
      </c>
      <c r="N125" s="102" t="s">
        <v>37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P127+P182</f>
        <v>0</v>
      </c>
      <c r="Q126" s="105"/>
      <c r="R126" s="209">
        <f>R127+R182</f>
        <v>0</v>
      </c>
      <c r="S126" s="105"/>
      <c r="T126" s="210">
        <f>T127+T182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72</v>
      </c>
      <c r="AU126" s="18" t="s">
        <v>172</v>
      </c>
      <c r="BK126" s="211">
        <f>BK127+BK182</f>
        <v>0</v>
      </c>
    </row>
    <row r="127" s="12" customFormat="1" ht="25.92" customHeight="1">
      <c r="A127" s="12"/>
      <c r="B127" s="212"/>
      <c r="C127" s="213"/>
      <c r="D127" s="214" t="s">
        <v>72</v>
      </c>
      <c r="E127" s="215" t="s">
        <v>6416</v>
      </c>
      <c r="F127" s="215" t="s">
        <v>7625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SUM(P128:P181)</f>
        <v>0</v>
      </c>
      <c r="Q127" s="220"/>
      <c r="R127" s="221">
        <f>SUM(R128:R181)</f>
        <v>0</v>
      </c>
      <c r="S127" s="220"/>
      <c r="T127" s="222">
        <f>SUM(T128:T181)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80</v>
      </c>
      <c r="AT127" s="224" t="s">
        <v>72</v>
      </c>
      <c r="AU127" s="224" t="s">
        <v>73</v>
      </c>
      <c r="AY127" s="223" t="s">
        <v>223</v>
      </c>
      <c r="BK127" s="225">
        <f>SUM(BK128:BK181)</f>
        <v>0</v>
      </c>
    </row>
    <row r="128" s="2" customFormat="1" ht="16.5" customHeight="1">
      <c r="A128" s="39"/>
      <c r="B128" s="40"/>
      <c r="C128" s="228" t="s">
        <v>80</v>
      </c>
      <c r="D128" s="228" t="s">
        <v>225</v>
      </c>
      <c r="E128" s="229" t="s">
        <v>7626</v>
      </c>
      <c r="F128" s="230" t="s">
        <v>7627</v>
      </c>
      <c r="G128" s="231" t="s">
        <v>351</v>
      </c>
      <c r="H128" s="232">
        <v>6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230</v>
      </c>
      <c r="AT128" s="239" t="s">
        <v>225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82</v>
      </c>
    </row>
    <row r="129" s="2" customFormat="1">
      <c r="A129" s="39"/>
      <c r="B129" s="40"/>
      <c r="C129" s="41"/>
      <c r="D129" s="243" t="s">
        <v>370</v>
      </c>
      <c r="E129" s="41"/>
      <c r="F129" s="284" t="s">
        <v>7628</v>
      </c>
      <c r="G129" s="41"/>
      <c r="H129" s="41"/>
      <c r="I129" s="285"/>
      <c r="J129" s="41"/>
      <c r="K129" s="41"/>
      <c r="L129" s="45"/>
      <c r="M129" s="286"/>
      <c r="N129" s="287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370</v>
      </c>
      <c r="AU129" s="18" t="s">
        <v>80</v>
      </c>
    </row>
    <row r="130" s="2" customFormat="1" ht="21.75" customHeight="1">
      <c r="A130" s="39"/>
      <c r="B130" s="40"/>
      <c r="C130" s="228" t="s">
        <v>82</v>
      </c>
      <c r="D130" s="228" t="s">
        <v>225</v>
      </c>
      <c r="E130" s="229" t="s">
        <v>7629</v>
      </c>
      <c r="F130" s="230" t="s">
        <v>7630</v>
      </c>
      <c r="G130" s="231" t="s">
        <v>351</v>
      </c>
      <c r="H130" s="232">
        <v>3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38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230</v>
      </c>
      <c r="AT130" s="239" t="s">
        <v>225</v>
      </c>
      <c r="AU130" s="239" t="s">
        <v>80</v>
      </c>
      <c r="AY130" s="18" t="s">
        <v>223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80</v>
      </c>
      <c r="BK130" s="240">
        <f>ROUND(I130*H130,2)</f>
        <v>0</v>
      </c>
      <c r="BL130" s="18" t="s">
        <v>230</v>
      </c>
      <c r="BM130" s="239" t="s">
        <v>230</v>
      </c>
    </row>
    <row r="131" s="2" customFormat="1">
      <c r="A131" s="39"/>
      <c r="B131" s="40"/>
      <c r="C131" s="41"/>
      <c r="D131" s="243" t="s">
        <v>370</v>
      </c>
      <c r="E131" s="41"/>
      <c r="F131" s="284" t="s">
        <v>7597</v>
      </c>
      <c r="G131" s="41"/>
      <c r="H131" s="41"/>
      <c r="I131" s="285"/>
      <c r="J131" s="41"/>
      <c r="K131" s="41"/>
      <c r="L131" s="45"/>
      <c r="M131" s="286"/>
      <c r="N131" s="287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370</v>
      </c>
      <c r="AU131" s="18" t="s">
        <v>80</v>
      </c>
    </row>
    <row r="132" s="2" customFormat="1" ht="16.5" customHeight="1">
      <c r="A132" s="39"/>
      <c r="B132" s="40"/>
      <c r="C132" s="228" t="s">
        <v>102</v>
      </c>
      <c r="D132" s="228" t="s">
        <v>225</v>
      </c>
      <c r="E132" s="229" t="s">
        <v>7631</v>
      </c>
      <c r="F132" s="230" t="s">
        <v>7632</v>
      </c>
      <c r="G132" s="231" t="s">
        <v>1327</v>
      </c>
      <c r="H132" s="232">
        <v>3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230</v>
      </c>
      <c r="AT132" s="239" t="s">
        <v>225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253</v>
      </c>
    </row>
    <row r="133" s="2" customFormat="1">
      <c r="A133" s="39"/>
      <c r="B133" s="40"/>
      <c r="C133" s="41"/>
      <c r="D133" s="243" t="s">
        <v>370</v>
      </c>
      <c r="E133" s="41"/>
      <c r="F133" s="284" t="s">
        <v>7628</v>
      </c>
      <c r="G133" s="41"/>
      <c r="H133" s="41"/>
      <c r="I133" s="285"/>
      <c r="J133" s="41"/>
      <c r="K133" s="41"/>
      <c r="L133" s="45"/>
      <c r="M133" s="286"/>
      <c r="N133" s="287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370</v>
      </c>
      <c r="AU133" s="18" t="s">
        <v>80</v>
      </c>
    </row>
    <row r="134" s="2" customFormat="1" ht="16.5" customHeight="1">
      <c r="A134" s="39"/>
      <c r="B134" s="40"/>
      <c r="C134" s="228" t="s">
        <v>230</v>
      </c>
      <c r="D134" s="228" t="s">
        <v>225</v>
      </c>
      <c r="E134" s="229" t="s">
        <v>7633</v>
      </c>
      <c r="F134" s="230" t="s">
        <v>7634</v>
      </c>
      <c r="G134" s="231" t="s">
        <v>1327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262</v>
      </c>
    </row>
    <row r="135" s="2" customFormat="1">
      <c r="A135" s="39"/>
      <c r="B135" s="40"/>
      <c r="C135" s="41"/>
      <c r="D135" s="243" t="s">
        <v>370</v>
      </c>
      <c r="E135" s="41"/>
      <c r="F135" s="284" t="s">
        <v>7628</v>
      </c>
      <c r="G135" s="41"/>
      <c r="H135" s="41"/>
      <c r="I135" s="285"/>
      <c r="J135" s="41"/>
      <c r="K135" s="41"/>
      <c r="L135" s="45"/>
      <c r="M135" s="286"/>
      <c r="N135" s="287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370</v>
      </c>
      <c r="AU135" s="18" t="s">
        <v>80</v>
      </c>
    </row>
    <row r="136" s="2" customFormat="1" ht="16.5" customHeight="1">
      <c r="A136" s="39"/>
      <c r="B136" s="40"/>
      <c r="C136" s="228" t="s">
        <v>249</v>
      </c>
      <c r="D136" s="228" t="s">
        <v>225</v>
      </c>
      <c r="E136" s="229" t="s">
        <v>7635</v>
      </c>
      <c r="F136" s="230" t="s">
        <v>7636</v>
      </c>
      <c r="G136" s="231" t="s">
        <v>1327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80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275</v>
      </c>
    </row>
    <row r="137" s="2" customFormat="1">
      <c r="A137" s="39"/>
      <c r="B137" s="40"/>
      <c r="C137" s="41"/>
      <c r="D137" s="243" t="s">
        <v>370</v>
      </c>
      <c r="E137" s="41"/>
      <c r="F137" s="284" t="s">
        <v>7628</v>
      </c>
      <c r="G137" s="41"/>
      <c r="H137" s="41"/>
      <c r="I137" s="285"/>
      <c r="J137" s="41"/>
      <c r="K137" s="41"/>
      <c r="L137" s="45"/>
      <c r="M137" s="286"/>
      <c r="N137" s="287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370</v>
      </c>
      <c r="AU137" s="18" t="s">
        <v>80</v>
      </c>
    </row>
    <row r="138" s="2" customFormat="1" ht="16.5" customHeight="1">
      <c r="A138" s="39"/>
      <c r="B138" s="40"/>
      <c r="C138" s="228" t="s">
        <v>253</v>
      </c>
      <c r="D138" s="228" t="s">
        <v>225</v>
      </c>
      <c r="E138" s="229" t="s">
        <v>7637</v>
      </c>
      <c r="F138" s="230" t="s">
        <v>7638</v>
      </c>
      <c r="G138" s="231" t="s">
        <v>1327</v>
      </c>
      <c r="H138" s="232">
        <v>2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80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8</v>
      </c>
    </row>
    <row r="139" s="2" customFormat="1">
      <c r="A139" s="39"/>
      <c r="B139" s="40"/>
      <c r="C139" s="41"/>
      <c r="D139" s="243" t="s">
        <v>370</v>
      </c>
      <c r="E139" s="41"/>
      <c r="F139" s="284" t="s">
        <v>7639</v>
      </c>
      <c r="G139" s="41"/>
      <c r="H139" s="41"/>
      <c r="I139" s="285"/>
      <c r="J139" s="41"/>
      <c r="K139" s="41"/>
      <c r="L139" s="45"/>
      <c r="M139" s="286"/>
      <c r="N139" s="287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370</v>
      </c>
      <c r="AU139" s="18" t="s">
        <v>80</v>
      </c>
    </row>
    <row r="140" s="2" customFormat="1" ht="16.5" customHeight="1">
      <c r="A140" s="39"/>
      <c r="B140" s="40"/>
      <c r="C140" s="228" t="s">
        <v>258</v>
      </c>
      <c r="D140" s="228" t="s">
        <v>225</v>
      </c>
      <c r="E140" s="229" t="s">
        <v>7640</v>
      </c>
      <c r="F140" s="230" t="s">
        <v>7641</v>
      </c>
      <c r="G140" s="231" t="s">
        <v>1327</v>
      </c>
      <c r="H140" s="232">
        <v>2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80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297</v>
      </c>
    </row>
    <row r="141" s="2" customFormat="1">
      <c r="A141" s="39"/>
      <c r="B141" s="40"/>
      <c r="C141" s="41"/>
      <c r="D141" s="243" t="s">
        <v>370</v>
      </c>
      <c r="E141" s="41"/>
      <c r="F141" s="284" t="s">
        <v>7639</v>
      </c>
      <c r="G141" s="41"/>
      <c r="H141" s="41"/>
      <c r="I141" s="285"/>
      <c r="J141" s="41"/>
      <c r="K141" s="41"/>
      <c r="L141" s="45"/>
      <c r="M141" s="286"/>
      <c r="N141" s="287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370</v>
      </c>
      <c r="AU141" s="18" t="s">
        <v>80</v>
      </c>
    </row>
    <row r="142" s="2" customFormat="1" ht="16.5" customHeight="1">
      <c r="A142" s="39"/>
      <c r="B142" s="40"/>
      <c r="C142" s="228" t="s">
        <v>262</v>
      </c>
      <c r="D142" s="228" t="s">
        <v>225</v>
      </c>
      <c r="E142" s="229" t="s">
        <v>7642</v>
      </c>
      <c r="F142" s="230" t="s">
        <v>7643</v>
      </c>
      <c r="G142" s="231" t="s">
        <v>351</v>
      </c>
      <c r="H142" s="232">
        <v>3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80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310</v>
      </c>
    </row>
    <row r="143" s="2" customFormat="1">
      <c r="A143" s="39"/>
      <c r="B143" s="40"/>
      <c r="C143" s="41"/>
      <c r="D143" s="243" t="s">
        <v>370</v>
      </c>
      <c r="E143" s="41"/>
      <c r="F143" s="284" t="s">
        <v>7639</v>
      </c>
      <c r="G143" s="41"/>
      <c r="H143" s="41"/>
      <c r="I143" s="285"/>
      <c r="J143" s="41"/>
      <c r="K143" s="41"/>
      <c r="L143" s="45"/>
      <c r="M143" s="286"/>
      <c r="N143" s="287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370</v>
      </c>
      <c r="AU143" s="18" t="s">
        <v>80</v>
      </c>
    </row>
    <row r="144" s="2" customFormat="1" ht="21.75" customHeight="1">
      <c r="A144" s="39"/>
      <c r="B144" s="40"/>
      <c r="C144" s="228" t="s">
        <v>269</v>
      </c>
      <c r="D144" s="228" t="s">
        <v>225</v>
      </c>
      <c r="E144" s="229" t="s">
        <v>7644</v>
      </c>
      <c r="F144" s="230" t="s">
        <v>7645</v>
      </c>
      <c r="G144" s="231" t="s">
        <v>1327</v>
      </c>
      <c r="H144" s="232">
        <v>4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80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320</v>
      </c>
    </row>
    <row r="145" s="2" customFormat="1">
      <c r="A145" s="39"/>
      <c r="B145" s="40"/>
      <c r="C145" s="41"/>
      <c r="D145" s="243" t="s">
        <v>370</v>
      </c>
      <c r="E145" s="41"/>
      <c r="F145" s="284" t="s">
        <v>7628</v>
      </c>
      <c r="G145" s="41"/>
      <c r="H145" s="41"/>
      <c r="I145" s="285"/>
      <c r="J145" s="41"/>
      <c r="K145" s="41"/>
      <c r="L145" s="45"/>
      <c r="M145" s="286"/>
      <c r="N145" s="287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370</v>
      </c>
      <c r="AU145" s="18" t="s">
        <v>80</v>
      </c>
    </row>
    <row r="146" s="2" customFormat="1" ht="16.5" customHeight="1">
      <c r="A146" s="39"/>
      <c r="B146" s="40"/>
      <c r="C146" s="228" t="s">
        <v>275</v>
      </c>
      <c r="D146" s="228" t="s">
        <v>225</v>
      </c>
      <c r="E146" s="229" t="s">
        <v>7646</v>
      </c>
      <c r="F146" s="230" t="s">
        <v>7647</v>
      </c>
      <c r="G146" s="231" t="s">
        <v>1327</v>
      </c>
      <c r="H146" s="232">
        <v>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80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330</v>
      </c>
    </row>
    <row r="147" s="2" customFormat="1">
      <c r="A147" s="39"/>
      <c r="B147" s="40"/>
      <c r="C147" s="41"/>
      <c r="D147" s="243" t="s">
        <v>370</v>
      </c>
      <c r="E147" s="41"/>
      <c r="F147" s="284" t="s">
        <v>7648</v>
      </c>
      <c r="G147" s="41"/>
      <c r="H147" s="41"/>
      <c r="I147" s="285"/>
      <c r="J147" s="41"/>
      <c r="K147" s="41"/>
      <c r="L147" s="45"/>
      <c r="M147" s="286"/>
      <c r="N147" s="287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370</v>
      </c>
      <c r="AU147" s="18" t="s">
        <v>80</v>
      </c>
    </row>
    <row r="148" s="2" customFormat="1" ht="21.75" customHeight="1">
      <c r="A148" s="39"/>
      <c r="B148" s="40"/>
      <c r="C148" s="228" t="s">
        <v>279</v>
      </c>
      <c r="D148" s="228" t="s">
        <v>225</v>
      </c>
      <c r="E148" s="229" t="s">
        <v>7649</v>
      </c>
      <c r="F148" s="230" t="s">
        <v>7650</v>
      </c>
      <c r="G148" s="231" t="s">
        <v>1327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80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338</v>
      </c>
    </row>
    <row r="149" s="2" customFormat="1">
      <c r="A149" s="39"/>
      <c r="B149" s="40"/>
      <c r="C149" s="41"/>
      <c r="D149" s="243" t="s">
        <v>370</v>
      </c>
      <c r="E149" s="41"/>
      <c r="F149" s="284" t="s">
        <v>7648</v>
      </c>
      <c r="G149" s="41"/>
      <c r="H149" s="41"/>
      <c r="I149" s="285"/>
      <c r="J149" s="41"/>
      <c r="K149" s="41"/>
      <c r="L149" s="45"/>
      <c r="M149" s="286"/>
      <c r="N149" s="287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370</v>
      </c>
      <c r="AU149" s="18" t="s">
        <v>80</v>
      </c>
    </row>
    <row r="150" s="2" customFormat="1" ht="21.75" customHeight="1">
      <c r="A150" s="39"/>
      <c r="B150" s="40"/>
      <c r="C150" s="228" t="s">
        <v>8</v>
      </c>
      <c r="D150" s="228" t="s">
        <v>225</v>
      </c>
      <c r="E150" s="229" t="s">
        <v>7651</v>
      </c>
      <c r="F150" s="230" t="s">
        <v>7652</v>
      </c>
      <c r="G150" s="231" t="s">
        <v>1327</v>
      </c>
      <c r="H150" s="232">
        <v>4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80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348</v>
      </c>
    </row>
    <row r="151" s="2" customFormat="1">
      <c r="A151" s="39"/>
      <c r="B151" s="40"/>
      <c r="C151" s="41"/>
      <c r="D151" s="243" t="s">
        <v>370</v>
      </c>
      <c r="E151" s="41"/>
      <c r="F151" s="284" t="s">
        <v>7648</v>
      </c>
      <c r="G151" s="41"/>
      <c r="H151" s="41"/>
      <c r="I151" s="285"/>
      <c r="J151" s="41"/>
      <c r="K151" s="41"/>
      <c r="L151" s="45"/>
      <c r="M151" s="286"/>
      <c r="N151" s="287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370</v>
      </c>
      <c r="AU151" s="18" t="s">
        <v>80</v>
      </c>
    </row>
    <row r="152" s="2" customFormat="1" ht="16.5" customHeight="1">
      <c r="A152" s="39"/>
      <c r="B152" s="40"/>
      <c r="C152" s="228" t="s">
        <v>290</v>
      </c>
      <c r="D152" s="228" t="s">
        <v>225</v>
      </c>
      <c r="E152" s="229" t="s">
        <v>7653</v>
      </c>
      <c r="F152" s="230" t="s">
        <v>7654</v>
      </c>
      <c r="G152" s="231" t="s">
        <v>1327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80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359</v>
      </c>
    </row>
    <row r="153" s="2" customFormat="1" ht="16.5" customHeight="1">
      <c r="A153" s="39"/>
      <c r="B153" s="40"/>
      <c r="C153" s="228" t="s">
        <v>297</v>
      </c>
      <c r="D153" s="228" t="s">
        <v>225</v>
      </c>
      <c r="E153" s="229" t="s">
        <v>7655</v>
      </c>
      <c r="F153" s="230" t="s">
        <v>7656</v>
      </c>
      <c r="G153" s="231" t="s">
        <v>1327</v>
      </c>
      <c r="H153" s="232">
        <v>2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80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377</v>
      </c>
    </row>
    <row r="154" s="2" customFormat="1">
      <c r="A154" s="39"/>
      <c r="B154" s="40"/>
      <c r="C154" s="41"/>
      <c r="D154" s="243" t="s">
        <v>370</v>
      </c>
      <c r="E154" s="41"/>
      <c r="F154" s="284" t="s">
        <v>7648</v>
      </c>
      <c r="G154" s="41"/>
      <c r="H154" s="41"/>
      <c r="I154" s="285"/>
      <c r="J154" s="41"/>
      <c r="K154" s="41"/>
      <c r="L154" s="45"/>
      <c r="M154" s="286"/>
      <c r="N154" s="287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370</v>
      </c>
      <c r="AU154" s="18" t="s">
        <v>80</v>
      </c>
    </row>
    <row r="155" s="2" customFormat="1" ht="16.5" customHeight="1">
      <c r="A155" s="39"/>
      <c r="B155" s="40"/>
      <c r="C155" s="228" t="s">
        <v>304</v>
      </c>
      <c r="D155" s="228" t="s">
        <v>225</v>
      </c>
      <c r="E155" s="229" t="s">
        <v>7657</v>
      </c>
      <c r="F155" s="230" t="s">
        <v>7658</v>
      </c>
      <c r="G155" s="231" t="s">
        <v>351</v>
      </c>
      <c r="H155" s="232">
        <v>10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230</v>
      </c>
      <c r="AT155" s="239" t="s">
        <v>225</v>
      </c>
      <c r="AU155" s="239" t="s">
        <v>80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389</v>
      </c>
    </row>
    <row r="156" s="2" customFormat="1">
      <c r="A156" s="39"/>
      <c r="B156" s="40"/>
      <c r="C156" s="41"/>
      <c r="D156" s="243" t="s">
        <v>370</v>
      </c>
      <c r="E156" s="41"/>
      <c r="F156" s="284" t="s">
        <v>7659</v>
      </c>
      <c r="G156" s="41"/>
      <c r="H156" s="41"/>
      <c r="I156" s="285"/>
      <c r="J156" s="41"/>
      <c r="K156" s="41"/>
      <c r="L156" s="45"/>
      <c r="M156" s="286"/>
      <c r="N156" s="287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370</v>
      </c>
      <c r="AU156" s="18" t="s">
        <v>80</v>
      </c>
    </row>
    <row r="157" s="2" customFormat="1" ht="16.5" customHeight="1">
      <c r="A157" s="39"/>
      <c r="B157" s="40"/>
      <c r="C157" s="228" t="s">
        <v>310</v>
      </c>
      <c r="D157" s="228" t="s">
        <v>225</v>
      </c>
      <c r="E157" s="229" t="s">
        <v>7657</v>
      </c>
      <c r="F157" s="230" t="s">
        <v>7658</v>
      </c>
      <c r="G157" s="231" t="s">
        <v>351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80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402</v>
      </c>
    </row>
    <row r="158" s="2" customFormat="1">
      <c r="A158" s="39"/>
      <c r="B158" s="40"/>
      <c r="C158" s="41"/>
      <c r="D158" s="243" t="s">
        <v>370</v>
      </c>
      <c r="E158" s="41"/>
      <c r="F158" s="284" t="s">
        <v>7659</v>
      </c>
      <c r="G158" s="41"/>
      <c r="H158" s="41"/>
      <c r="I158" s="285"/>
      <c r="J158" s="41"/>
      <c r="K158" s="41"/>
      <c r="L158" s="45"/>
      <c r="M158" s="286"/>
      <c r="N158" s="287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370</v>
      </c>
      <c r="AU158" s="18" t="s">
        <v>80</v>
      </c>
    </row>
    <row r="159" s="2" customFormat="1" ht="16.5" customHeight="1">
      <c r="A159" s="39"/>
      <c r="B159" s="40"/>
      <c r="C159" s="228" t="s">
        <v>314</v>
      </c>
      <c r="D159" s="228" t="s">
        <v>225</v>
      </c>
      <c r="E159" s="229" t="s">
        <v>7660</v>
      </c>
      <c r="F159" s="230" t="s">
        <v>7661</v>
      </c>
      <c r="G159" s="231" t="s">
        <v>1327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80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419</v>
      </c>
    </row>
    <row r="160" s="2" customFormat="1">
      <c r="A160" s="39"/>
      <c r="B160" s="40"/>
      <c r="C160" s="41"/>
      <c r="D160" s="243" t="s">
        <v>370</v>
      </c>
      <c r="E160" s="41"/>
      <c r="F160" s="284" t="s">
        <v>7659</v>
      </c>
      <c r="G160" s="41"/>
      <c r="H160" s="41"/>
      <c r="I160" s="285"/>
      <c r="J160" s="41"/>
      <c r="K160" s="41"/>
      <c r="L160" s="45"/>
      <c r="M160" s="286"/>
      <c r="N160" s="287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370</v>
      </c>
      <c r="AU160" s="18" t="s">
        <v>80</v>
      </c>
    </row>
    <row r="161" s="2" customFormat="1" ht="16.5" customHeight="1">
      <c r="A161" s="39"/>
      <c r="B161" s="40"/>
      <c r="C161" s="228" t="s">
        <v>320</v>
      </c>
      <c r="D161" s="228" t="s">
        <v>225</v>
      </c>
      <c r="E161" s="229" t="s">
        <v>7662</v>
      </c>
      <c r="F161" s="230" t="s">
        <v>7663</v>
      </c>
      <c r="G161" s="231" t="s">
        <v>1327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80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446</v>
      </c>
    </row>
    <row r="162" s="2" customFormat="1">
      <c r="A162" s="39"/>
      <c r="B162" s="40"/>
      <c r="C162" s="41"/>
      <c r="D162" s="243" t="s">
        <v>370</v>
      </c>
      <c r="E162" s="41"/>
      <c r="F162" s="284" t="s">
        <v>7525</v>
      </c>
      <c r="G162" s="41"/>
      <c r="H162" s="41"/>
      <c r="I162" s="285"/>
      <c r="J162" s="41"/>
      <c r="K162" s="41"/>
      <c r="L162" s="45"/>
      <c r="M162" s="286"/>
      <c r="N162" s="287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370</v>
      </c>
      <c r="AU162" s="18" t="s">
        <v>80</v>
      </c>
    </row>
    <row r="163" s="2" customFormat="1" ht="16.5" customHeight="1">
      <c r="A163" s="39"/>
      <c r="B163" s="40"/>
      <c r="C163" s="228" t="s">
        <v>325</v>
      </c>
      <c r="D163" s="228" t="s">
        <v>225</v>
      </c>
      <c r="E163" s="229" t="s">
        <v>7664</v>
      </c>
      <c r="F163" s="230" t="s">
        <v>7665</v>
      </c>
      <c r="G163" s="231" t="s">
        <v>1327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80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467</v>
      </c>
    </row>
    <row r="164" s="2" customFormat="1">
      <c r="A164" s="39"/>
      <c r="B164" s="40"/>
      <c r="C164" s="41"/>
      <c r="D164" s="243" t="s">
        <v>370</v>
      </c>
      <c r="E164" s="41"/>
      <c r="F164" s="284" t="s">
        <v>7525</v>
      </c>
      <c r="G164" s="41"/>
      <c r="H164" s="41"/>
      <c r="I164" s="285"/>
      <c r="J164" s="41"/>
      <c r="K164" s="41"/>
      <c r="L164" s="45"/>
      <c r="M164" s="286"/>
      <c r="N164" s="287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370</v>
      </c>
      <c r="AU164" s="18" t="s">
        <v>80</v>
      </c>
    </row>
    <row r="165" s="2" customFormat="1" ht="16.5" customHeight="1">
      <c r="A165" s="39"/>
      <c r="B165" s="40"/>
      <c r="C165" s="228" t="s">
        <v>330</v>
      </c>
      <c r="D165" s="228" t="s">
        <v>225</v>
      </c>
      <c r="E165" s="229" t="s">
        <v>7666</v>
      </c>
      <c r="F165" s="230" t="s">
        <v>7667</v>
      </c>
      <c r="G165" s="231" t="s">
        <v>1327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80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479</v>
      </c>
    </row>
    <row r="166" s="2" customFormat="1">
      <c r="A166" s="39"/>
      <c r="B166" s="40"/>
      <c r="C166" s="41"/>
      <c r="D166" s="243" t="s">
        <v>370</v>
      </c>
      <c r="E166" s="41"/>
      <c r="F166" s="284" t="s">
        <v>7639</v>
      </c>
      <c r="G166" s="41"/>
      <c r="H166" s="41"/>
      <c r="I166" s="285"/>
      <c r="J166" s="41"/>
      <c r="K166" s="41"/>
      <c r="L166" s="45"/>
      <c r="M166" s="286"/>
      <c r="N166" s="287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370</v>
      </c>
      <c r="AU166" s="18" t="s">
        <v>80</v>
      </c>
    </row>
    <row r="167" s="2" customFormat="1" ht="16.5" customHeight="1">
      <c r="A167" s="39"/>
      <c r="B167" s="40"/>
      <c r="C167" s="228" t="s">
        <v>7</v>
      </c>
      <c r="D167" s="228" t="s">
        <v>225</v>
      </c>
      <c r="E167" s="229" t="s">
        <v>7668</v>
      </c>
      <c r="F167" s="230" t="s">
        <v>7669</v>
      </c>
      <c r="G167" s="231" t="s">
        <v>1327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80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491</v>
      </c>
    </row>
    <row r="168" s="2" customFormat="1">
      <c r="A168" s="39"/>
      <c r="B168" s="40"/>
      <c r="C168" s="41"/>
      <c r="D168" s="243" t="s">
        <v>370</v>
      </c>
      <c r="E168" s="41"/>
      <c r="F168" s="284" t="s">
        <v>7639</v>
      </c>
      <c r="G168" s="41"/>
      <c r="H168" s="41"/>
      <c r="I168" s="285"/>
      <c r="J168" s="41"/>
      <c r="K168" s="41"/>
      <c r="L168" s="45"/>
      <c r="M168" s="286"/>
      <c r="N168" s="287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370</v>
      </c>
      <c r="AU168" s="18" t="s">
        <v>80</v>
      </c>
    </row>
    <row r="169" s="2" customFormat="1" ht="16.5" customHeight="1">
      <c r="A169" s="39"/>
      <c r="B169" s="40"/>
      <c r="C169" s="228" t="s">
        <v>338</v>
      </c>
      <c r="D169" s="228" t="s">
        <v>225</v>
      </c>
      <c r="E169" s="229" t="s">
        <v>7670</v>
      </c>
      <c r="F169" s="230" t="s">
        <v>7671</v>
      </c>
      <c r="G169" s="231" t="s">
        <v>1327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80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503</v>
      </c>
    </row>
    <row r="170" s="2" customFormat="1">
      <c r="A170" s="39"/>
      <c r="B170" s="40"/>
      <c r="C170" s="41"/>
      <c r="D170" s="243" t="s">
        <v>370</v>
      </c>
      <c r="E170" s="41"/>
      <c r="F170" s="284" t="s">
        <v>7639</v>
      </c>
      <c r="G170" s="41"/>
      <c r="H170" s="41"/>
      <c r="I170" s="285"/>
      <c r="J170" s="41"/>
      <c r="K170" s="41"/>
      <c r="L170" s="45"/>
      <c r="M170" s="286"/>
      <c r="N170" s="287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370</v>
      </c>
      <c r="AU170" s="18" t="s">
        <v>80</v>
      </c>
    </row>
    <row r="171" s="2" customFormat="1" ht="16.5" customHeight="1">
      <c r="A171" s="39"/>
      <c r="B171" s="40"/>
      <c r="C171" s="228" t="s">
        <v>343</v>
      </c>
      <c r="D171" s="228" t="s">
        <v>225</v>
      </c>
      <c r="E171" s="229" t="s">
        <v>7672</v>
      </c>
      <c r="F171" s="230" t="s">
        <v>7673</v>
      </c>
      <c r="G171" s="231" t="s">
        <v>351</v>
      </c>
      <c r="H171" s="232">
        <v>0.5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80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521</v>
      </c>
    </row>
    <row r="172" s="2" customFormat="1">
      <c r="A172" s="39"/>
      <c r="B172" s="40"/>
      <c r="C172" s="41"/>
      <c r="D172" s="243" t="s">
        <v>370</v>
      </c>
      <c r="E172" s="41"/>
      <c r="F172" s="284" t="s">
        <v>7674</v>
      </c>
      <c r="G172" s="41"/>
      <c r="H172" s="41"/>
      <c r="I172" s="285"/>
      <c r="J172" s="41"/>
      <c r="K172" s="41"/>
      <c r="L172" s="45"/>
      <c r="M172" s="286"/>
      <c r="N172" s="287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370</v>
      </c>
      <c r="AU172" s="18" t="s">
        <v>80</v>
      </c>
    </row>
    <row r="173" s="2" customFormat="1" ht="16.5" customHeight="1">
      <c r="A173" s="39"/>
      <c r="B173" s="40"/>
      <c r="C173" s="228" t="s">
        <v>348</v>
      </c>
      <c r="D173" s="228" t="s">
        <v>225</v>
      </c>
      <c r="E173" s="229" t="s">
        <v>7675</v>
      </c>
      <c r="F173" s="230" t="s">
        <v>7676</v>
      </c>
      <c r="G173" s="231" t="s">
        <v>1327</v>
      </c>
      <c r="H173" s="232">
        <v>2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80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533</v>
      </c>
    </row>
    <row r="174" s="2" customFormat="1">
      <c r="A174" s="39"/>
      <c r="B174" s="40"/>
      <c r="C174" s="41"/>
      <c r="D174" s="243" t="s">
        <v>370</v>
      </c>
      <c r="E174" s="41"/>
      <c r="F174" s="284" t="s">
        <v>7674</v>
      </c>
      <c r="G174" s="41"/>
      <c r="H174" s="41"/>
      <c r="I174" s="285"/>
      <c r="J174" s="41"/>
      <c r="K174" s="41"/>
      <c r="L174" s="45"/>
      <c r="M174" s="286"/>
      <c r="N174" s="287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370</v>
      </c>
      <c r="AU174" s="18" t="s">
        <v>80</v>
      </c>
    </row>
    <row r="175" s="2" customFormat="1" ht="16.5" customHeight="1">
      <c r="A175" s="39"/>
      <c r="B175" s="40"/>
      <c r="C175" s="228" t="s">
        <v>354</v>
      </c>
      <c r="D175" s="228" t="s">
        <v>225</v>
      </c>
      <c r="E175" s="229" t="s">
        <v>7677</v>
      </c>
      <c r="F175" s="230" t="s">
        <v>7678</v>
      </c>
      <c r="G175" s="231" t="s">
        <v>1327</v>
      </c>
      <c r="H175" s="232">
        <v>2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80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545</v>
      </c>
    </row>
    <row r="176" s="2" customFormat="1">
      <c r="A176" s="39"/>
      <c r="B176" s="40"/>
      <c r="C176" s="41"/>
      <c r="D176" s="243" t="s">
        <v>370</v>
      </c>
      <c r="E176" s="41"/>
      <c r="F176" s="284" t="s">
        <v>7639</v>
      </c>
      <c r="G176" s="41"/>
      <c r="H176" s="41"/>
      <c r="I176" s="285"/>
      <c r="J176" s="41"/>
      <c r="K176" s="41"/>
      <c r="L176" s="45"/>
      <c r="M176" s="286"/>
      <c r="N176" s="287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370</v>
      </c>
      <c r="AU176" s="18" t="s">
        <v>80</v>
      </c>
    </row>
    <row r="177" s="2" customFormat="1" ht="16.5" customHeight="1">
      <c r="A177" s="39"/>
      <c r="B177" s="40"/>
      <c r="C177" s="228" t="s">
        <v>359</v>
      </c>
      <c r="D177" s="228" t="s">
        <v>225</v>
      </c>
      <c r="E177" s="229" t="s">
        <v>7679</v>
      </c>
      <c r="F177" s="230" t="s">
        <v>7680</v>
      </c>
      <c r="G177" s="231" t="s">
        <v>1327</v>
      </c>
      <c r="H177" s="232">
        <v>3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80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560</v>
      </c>
    </row>
    <row r="178" s="2" customFormat="1">
      <c r="A178" s="39"/>
      <c r="B178" s="40"/>
      <c r="C178" s="41"/>
      <c r="D178" s="243" t="s">
        <v>370</v>
      </c>
      <c r="E178" s="41"/>
      <c r="F178" s="284" t="s">
        <v>7681</v>
      </c>
      <c r="G178" s="41"/>
      <c r="H178" s="41"/>
      <c r="I178" s="285"/>
      <c r="J178" s="41"/>
      <c r="K178" s="41"/>
      <c r="L178" s="45"/>
      <c r="M178" s="286"/>
      <c r="N178" s="287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370</v>
      </c>
      <c r="AU178" s="18" t="s">
        <v>80</v>
      </c>
    </row>
    <row r="179" s="2" customFormat="1" ht="16.5" customHeight="1">
      <c r="A179" s="39"/>
      <c r="B179" s="40"/>
      <c r="C179" s="228" t="s">
        <v>366</v>
      </c>
      <c r="D179" s="228" t="s">
        <v>225</v>
      </c>
      <c r="E179" s="229" t="s">
        <v>7682</v>
      </c>
      <c r="F179" s="230" t="s">
        <v>7683</v>
      </c>
      <c r="G179" s="231" t="s">
        <v>1327</v>
      </c>
      <c r="H179" s="232">
        <v>3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80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577</v>
      </c>
    </row>
    <row r="180" s="2" customFormat="1">
      <c r="A180" s="39"/>
      <c r="B180" s="40"/>
      <c r="C180" s="41"/>
      <c r="D180" s="243" t="s">
        <v>370</v>
      </c>
      <c r="E180" s="41"/>
      <c r="F180" s="284" t="s">
        <v>7681</v>
      </c>
      <c r="G180" s="41"/>
      <c r="H180" s="41"/>
      <c r="I180" s="285"/>
      <c r="J180" s="41"/>
      <c r="K180" s="41"/>
      <c r="L180" s="45"/>
      <c r="M180" s="286"/>
      <c r="N180" s="287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370</v>
      </c>
      <c r="AU180" s="18" t="s">
        <v>80</v>
      </c>
    </row>
    <row r="181" s="2" customFormat="1" ht="16.5" customHeight="1">
      <c r="A181" s="39"/>
      <c r="B181" s="40"/>
      <c r="C181" s="228" t="s">
        <v>377</v>
      </c>
      <c r="D181" s="228" t="s">
        <v>225</v>
      </c>
      <c r="E181" s="229" t="s">
        <v>7684</v>
      </c>
      <c r="F181" s="230" t="s">
        <v>7685</v>
      </c>
      <c r="G181" s="231" t="s">
        <v>1327</v>
      </c>
      <c r="H181" s="232">
        <v>3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80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610</v>
      </c>
    </row>
    <row r="182" s="12" customFormat="1" ht="25.92" customHeight="1">
      <c r="A182" s="12"/>
      <c r="B182" s="212"/>
      <c r="C182" s="213"/>
      <c r="D182" s="214" t="s">
        <v>72</v>
      </c>
      <c r="E182" s="215" t="s">
        <v>6418</v>
      </c>
      <c r="F182" s="215" t="s">
        <v>7686</v>
      </c>
      <c r="G182" s="213"/>
      <c r="H182" s="213"/>
      <c r="I182" s="216"/>
      <c r="J182" s="217">
        <f>BK182</f>
        <v>0</v>
      </c>
      <c r="K182" s="213"/>
      <c r="L182" s="218"/>
      <c r="M182" s="219"/>
      <c r="N182" s="220"/>
      <c r="O182" s="220"/>
      <c r="P182" s="221">
        <f>SUM(P183:P184)</f>
        <v>0</v>
      </c>
      <c r="Q182" s="220"/>
      <c r="R182" s="221">
        <f>SUM(R183:R184)</f>
        <v>0</v>
      </c>
      <c r="S182" s="220"/>
      <c r="T182" s="222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80</v>
      </c>
      <c r="AT182" s="224" t="s">
        <v>72</v>
      </c>
      <c r="AU182" s="224" t="s">
        <v>73</v>
      </c>
      <c r="AY182" s="223" t="s">
        <v>223</v>
      </c>
      <c r="BK182" s="225">
        <f>SUM(BK183:BK184)</f>
        <v>0</v>
      </c>
    </row>
    <row r="183" s="2" customFormat="1" ht="16.5" customHeight="1">
      <c r="A183" s="39"/>
      <c r="B183" s="40"/>
      <c r="C183" s="228" t="s">
        <v>383</v>
      </c>
      <c r="D183" s="228" t="s">
        <v>225</v>
      </c>
      <c r="E183" s="229" t="s">
        <v>7687</v>
      </c>
      <c r="F183" s="230" t="s">
        <v>7451</v>
      </c>
      <c r="G183" s="231" t="s">
        <v>4486</v>
      </c>
      <c r="H183" s="232">
        <v>3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230</v>
      </c>
      <c r="AT183" s="239" t="s">
        <v>225</v>
      </c>
      <c r="AU183" s="239" t="s">
        <v>80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620</v>
      </c>
    </row>
    <row r="184" s="2" customFormat="1" ht="16.5" customHeight="1">
      <c r="A184" s="39"/>
      <c r="B184" s="40"/>
      <c r="C184" s="228" t="s">
        <v>389</v>
      </c>
      <c r="D184" s="228" t="s">
        <v>225</v>
      </c>
      <c r="E184" s="229" t="s">
        <v>7688</v>
      </c>
      <c r="F184" s="230" t="s">
        <v>7621</v>
      </c>
      <c r="G184" s="231" t="s">
        <v>4486</v>
      </c>
      <c r="H184" s="232">
        <v>16</v>
      </c>
      <c r="I184" s="233"/>
      <c r="J184" s="234">
        <f>ROUND(I184*H184,2)</f>
        <v>0</v>
      </c>
      <c r="K184" s="230" t="s">
        <v>1</v>
      </c>
      <c r="L184" s="45"/>
      <c r="M184" s="299" t="s">
        <v>1</v>
      </c>
      <c r="N184" s="300" t="s">
        <v>38</v>
      </c>
      <c r="O184" s="301"/>
      <c r="P184" s="302">
        <f>O184*H184</f>
        <v>0</v>
      </c>
      <c r="Q184" s="302">
        <v>0</v>
      </c>
      <c r="R184" s="302">
        <f>Q184*H184</f>
        <v>0</v>
      </c>
      <c r="S184" s="302">
        <v>0</v>
      </c>
      <c r="T184" s="303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80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633</v>
      </c>
    </row>
    <row r="185" s="2" customFormat="1" ht="6.96" customHeight="1">
      <c r="A185" s="39"/>
      <c r="B185" s="67"/>
      <c r="C185" s="68"/>
      <c r="D185" s="68"/>
      <c r="E185" s="68"/>
      <c r="F185" s="68"/>
      <c r="G185" s="68"/>
      <c r="H185" s="68"/>
      <c r="I185" s="68"/>
      <c r="J185" s="68"/>
      <c r="K185" s="68"/>
      <c r="L185" s="45"/>
      <c r="M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</sheetData>
  <sheetProtection sheet="1" autoFilter="0" formatColumns="0" formatRows="0" objects="1" scenarios="1" spinCount="100000" saltValue="QCjo+cradEj9xJagGiVirP4rZLHs0RB66Bbjiiq8YA0+MYwjIU9WPYgPAX9xjGapH5niHlrs9E5/8i5XOOaftw==" hashValue="a2v07johp9VptrSHGR1SSXLUJsCRvquHdFcB5JHlwR3f4WPBm7ipWmLr8W5M4cmVXZ4SLDw7BRFdv05GrMNDbA==" algorithmName="SHA-512" password="DDEF"/>
  <autoFilter ref="C125:K18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7434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7689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ROUND(J126,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ROUND((SUM(BE126:BE175)),  2)</f>
        <v>0</v>
      </c>
      <c r="G37" s="39"/>
      <c r="H37" s="39"/>
      <c r="I37" s="166">
        <v>0.20999999999999999</v>
      </c>
      <c r="J37" s="165">
        <f>ROUND(((SUM(BE126:BE175))*I37),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ROUND((SUM(BF126:BF175)),  2)</f>
        <v>0</v>
      </c>
      <c r="G38" s="39"/>
      <c r="H38" s="39"/>
      <c r="I38" s="166">
        <v>0.12</v>
      </c>
      <c r="J38" s="165">
        <f>ROUND(((SUM(BF126:BF175))*I38),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ROUND((SUM(BG126:BG175)),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ROUND((SUM(BH126:BH175)),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ROUND((SUM(BI126:BI175)),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7434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D1.4.8_5 - stl. vzduch - elektroinstalace - MaR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J126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7690</v>
      </c>
      <c r="E101" s="193"/>
      <c r="F101" s="193"/>
      <c r="G101" s="193"/>
      <c r="H101" s="193"/>
      <c r="I101" s="193"/>
      <c r="J101" s="194">
        <f>J127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10" customFormat="1" ht="19.92" customHeight="1">
      <c r="A102" s="10"/>
      <c r="B102" s="196"/>
      <c r="C102" s="134"/>
      <c r="D102" s="197" t="s">
        <v>7691</v>
      </c>
      <c r="E102" s="198"/>
      <c r="F102" s="198"/>
      <c r="G102" s="198"/>
      <c r="H102" s="198"/>
      <c r="I102" s="198"/>
      <c r="J102" s="199">
        <f>J128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hidden="1"/>
    <row r="106" hidden="1"/>
    <row r="107" hidden="1"/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TŘEBOVSKO-ORLICKÝ PODNIKATELSKÝ INKUBÁTOR (TO-PINK)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164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1" customFormat="1" ht="16.5" customHeight="1">
      <c r="B114" s="22"/>
      <c r="C114" s="23"/>
      <c r="D114" s="23"/>
      <c r="E114" s="185" t="s">
        <v>165</v>
      </c>
      <c r="F114" s="23"/>
      <c r="G114" s="23"/>
      <c r="H114" s="23"/>
      <c r="I114" s="23"/>
      <c r="J114" s="23"/>
      <c r="K114" s="23"/>
      <c r="L114" s="21"/>
    </row>
    <row r="115" s="1" customFormat="1" ht="12" customHeight="1">
      <c r="B115" s="22"/>
      <c r="C115" s="33" t="s">
        <v>166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304" t="s">
        <v>7434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6395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E13</f>
        <v>D1.4.8_5 - stl. vzduch - elektroinstalace - MaR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F16</f>
        <v xml:space="preserve"> </v>
      </c>
      <c r="G120" s="41"/>
      <c r="H120" s="41"/>
      <c r="I120" s="33" t="s">
        <v>22</v>
      </c>
      <c r="J120" s="80" t="str">
        <f>IF(J16="","",J16)</f>
        <v>26. 5. 2025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E19</f>
        <v xml:space="preserve"> </v>
      </c>
      <c r="G122" s="41"/>
      <c r="H122" s="41"/>
      <c r="I122" s="33" t="s">
        <v>29</v>
      </c>
      <c r="J122" s="37" t="str">
        <f>E25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27</v>
      </c>
      <c r="D123" s="41"/>
      <c r="E123" s="41"/>
      <c r="F123" s="28" t="str">
        <f>IF(E22="","",E22)</f>
        <v>Vyplň údaj</v>
      </c>
      <c r="G123" s="41"/>
      <c r="H123" s="41"/>
      <c r="I123" s="33" t="s">
        <v>31</v>
      </c>
      <c r="J123" s="37" t="str">
        <f>E28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58</v>
      </c>
      <c r="E125" s="204" t="s">
        <v>54</v>
      </c>
      <c r="F125" s="204" t="s">
        <v>55</v>
      </c>
      <c r="G125" s="204" t="s">
        <v>210</v>
      </c>
      <c r="H125" s="204" t="s">
        <v>211</v>
      </c>
      <c r="I125" s="204" t="s">
        <v>212</v>
      </c>
      <c r="J125" s="204" t="s">
        <v>170</v>
      </c>
      <c r="K125" s="205" t="s">
        <v>213</v>
      </c>
      <c r="L125" s="206"/>
      <c r="M125" s="101" t="s">
        <v>1</v>
      </c>
      <c r="N125" s="102" t="s">
        <v>37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</f>
        <v>0</v>
      </c>
      <c r="Q126" s="105"/>
      <c r="R126" s="209">
        <f>R127</f>
        <v>0</v>
      </c>
      <c r="S126" s="105"/>
      <c r="T126" s="210">
        <f>T127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72</v>
      </c>
      <c r="AU126" s="18" t="s">
        <v>172</v>
      </c>
      <c r="BK126" s="211">
        <f>BK127</f>
        <v>0</v>
      </c>
    </row>
    <row r="127" s="12" customFormat="1" ht="25.92" customHeight="1">
      <c r="A127" s="12"/>
      <c r="B127" s="212"/>
      <c r="C127" s="213"/>
      <c r="D127" s="214" t="s">
        <v>72</v>
      </c>
      <c r="E127" s="215" t="s">
        <v>221</v>
      </c>
      <c r="F127" s="215" t="s">
        <v>221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</f>
        <v>0</v>
      </c>
      <c r="Q127" s="220"/>
      <c r="R127" s="221">
        <f>R128</f>
        <v>0</v>
      </c>
      <c r="S127" s="220"/>
      <c r="T127" s="222">
        <f>T128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80</v>
      </c>
      <c r="AT127" s="224" t="s">
        <v>72</v>
      </c>
      <c r="AU127" s="224" t="s">
        <v>73</v>
      </c>
      <c r="AY127" s="223" t="s">
        <v>223</v>
      </c>
      <c r="BK127" s="225">
        <f>BK128</f>
        <v>0</v>
      </c>
    </row>
    <row r="128" s="12" customFormat="1" ht="22.8" customHeight="1">
      <c r="A128" s="12"/>
      <c r="B128" s="212"/>
      <c r="C128" s="213"/>
      <c r="D128" s="214" t="s">
        <v>72</v>
      </c>
      <c r="E128" s="226" t="s">
        <v>160</v>
      </c>
      <c r="F128" s="226" t="s">
        <v>7692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SUM(P129:P175)</f>
        <v>0</v>
      </c>
      <c r="Q128" s="220"/>
      <c r="R128" s="221">
        <f>SUM(R129:R175)</f>
        <v>0</v>
      </c>
      <c r="S128" s="220"/>
      <c r="T128" s="222">
        <f>SUM(T129:T175)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80</v>
      </c>
      <c r="AT128" s="224" t="s">
        <v>72</v>
      </c>
      <c r="AU128" s="224" t="s">
        <v>80</v>
      </c>
      <c r="AY128" s="223" t="s">
        <v>223</v>
      </c>
      <c r="BK128" s="225">
        <f>SUM(BK129:BK175)</f>
        <v>0</v>
      </c>
    </row>
    <row r="129" s="2" customFormat="1" ht="16.5" customHeight="1">
      <c r="A129" s="39"/>
      <c r="B129" s="40"/>
      <c r="C129" s="274" t="s">
        <v>80</v>
      </c>
      <c r="D129" s="274" t="s">
        <v>285</v>
      </c>
      <c r="E129" s="275" t="s">
        <v>7693</v>
      </c>
      <c r="F129" s="276" t="s">
        <v>7694</v>
      </c>
      <c r="G129" s="277" t="s">
        <v>1327</v>
      </c>
      <c r="H129" s="278">
        <v>1</v>
      </c>
      <c r="I129" s="279"/>
      <c r="J129" s="280">
        <f>ROUND(I129*H129,2)</f>
        <v>0</v>
      </c>
      <c r="K129" s="276" t="s">
        <v>1</v>
      </c>
      <c r="L129" s="281"/>
      <c r="M129" s="282" t="s">
        <v>1</v>
      </c>
      <c r="N129" s="283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262</v>
      </c>
      <c r="AT129" s="239" t="s">
        <v>285</v>
      </c>
      <c r="AU129" s="239" t="s">
        <v>82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7695</v>
      </c>
    </row>
    <row r="130" s="2" customFormat="1">
      <c r="A130" s="39"/>
      <c r="B130" s="40"/>
      <c r="C130" s="41"/>
      <c r="D130" s="243" t="s">
        <v>370</v>
      </c>
      <c r="E130" s="41"/>
      <c r="F130" s="284" t="s">
        <v>7696</v>
      </c>
      <c r="G130" s="41"/>
      <c r="H130" s="41"/>
      <c r="I130" s="285"/>
      <c r="J130" s="41"/>
      <c r="K130" s="41"/>
      <c r="L130" s="45"/>
      <c r="M130" s="286"/>
      <c r="N130" s="287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370</v>
      </c>
      <c r="AU130" s="18" t="s">
        <v>82</v>
      </c>
    </row>
    <row r="131" s="2" customFormat="1" ht="16.5" customHeight="1">
      <c r="A131" s="39"/>
      <c r="B131" s="40"/>
      <c r="C131" s="274" t="s">
        <v>82</v>
      </c>
      <c r="D131" s="274" t="s">
        <v>285</v>
      </c>
      <c r="E131" s="275" t="s">
        <v>7697</v>
      </c>
      <c r="F131" s="276" t="s">
        <v>7698</v>
      </c>
      <c r="G131" s="277" t="s">
        <v>1327</v>
      </c>
      <c r="H131" s="278">
        <v>1</v>
      </c>
      <c r="I131" s="279"/>
      <c r="J131" s="280">
        <f>ROUND(I131*H131,2)</f>
        <v>0</v>
      </c>
      <c r="K131" s="276" t="s">
        <v>1</v>
      </c>
      <c r="L131" s="281"/>
      <c r="M131" s="282" t="s">
        <v>1</v>
      </c>
      <c r="N131" s="283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262</v>
      </c>
      <c r="AT131" s="239" t="s">
        <v>285</v>
      </c>
      <c r="AU131" s="239" t="s">
        <v>82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7699</v>
      </c>
    </row>
    <row r="132" s="2" customFormat="1">
      <c r="A132" s="39"/>
      <c r="B132" s="40"/>
      <c r="C132" s="41"/>
      <c r="D132" s="243" t="s">
        <v>370</v>
      </c>
      <c r="E132" s="41"/>
      <c r="F132" s="284" t="s">
        <v>7700</v>
      </c>
      <c r="G132" s="41"/>
      <c r="H132" s="41"/>
      <c r="I132" s="285"/>
      <c r="J132" s="41"/>
      <c r="K132" s="41"/>
      <c r="L132" s="45"/>
      <c r="M132" s="286"/>
      <c r="N132" s="287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370</v>
      </c>
      <c r="AU132" s="18" t="s">
        <v>82</v>
      </c>
    </row>
    <row r="133" s="2" customFormat="1" ht="16.5" customHeight="1">
      <c r="A133" s="39"/>
      <c r="B133" s="40"/>
      <c r="C133" s="274" t="s">
        <v>102</v>
      </c>
      <c r="D133" s="274" t="s">
        <v>285</v>
      </c>
      <c r="E133" s="275" t="s">
        <v>7701</v>
      </c>
      <c r="F133" s="276" t="s">
        <v>7702</v>
      </c>
      <c r="G133" s="277" t="s">
        <v>351</v>
      </c>
      <c r="H133" s="278">
        <v>10</v>
      </c>
      <c r="I133" s="279"/>
      <c r="J133" s="280">
        <f>ROUND(I133*H133,2)</f>
        <v>0</v>
      </c>
      <c r="K133" s="276" t="s">
        <v>1</v>
      </c>
      <c r="L133" s="281"/>
      <c r="M133" s="282" t="s">
        <v>1</v>
      </c>
      <c r="N133" s="283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262</v>
      </c>
      <c r="AT133" s="239" t="s">
        <v>285</v>
      </c>
      <c r="AU133" s="239" t="s">
        <v>82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7703</v>
      </c>
    </row>
    <row r="134" s="2" customFormat="1">
      <c r="A134" s="39"/>
      <c r="B134" s="40"/>
      <c r="C134" s="41"/>
      <c r="D134" s="243" t="s">
        <v>370</v>
      </c>
      <c r="E134" s="41"/>
      <c r="F134" s="284" t="s">
        <v>7704</v>
      </c>
      <c r="G134" s="41"/>
      <c r="H134" s="41"/>
      <c r="I134" s="285"/>
      <c r="J134" s="41"/>
      <c r="K134" s="41"/>
      <c r="L134" s="45"/>
      <c r="M134" s="286"/>
      <c r="N134" s="287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370</v>
      </c>
      <c r="AU134" s="18" t="s">
        <v>82</v>
      </c>
    </row>
    <row r="135" s="2" customFormat="1" ht="16.5" customHeight="1">
      <c r="A135" s="39"/>
      <c r="B135" s="40"/>
      <c r="C135" s="274" t="s">
        <v>230</v>
      </c>
      <c r="D135" s="274" t="s">
        <v>285</v>
      </c>
      <c r="E135" s="275" t="s">
        <v>7705</v>
      </c>
      <c r="F135" s="276" t="s">
        <v>7702</v>
      </c>
      <c r="G135" s="277" t="s">
        <v>351</v>
      </c>
      <c r="H135" s="278">
        <v>50</v>
      </c>
      <c r="I135" s="279"/>
      <c r="J135" s="280">
        <f>ROUND(I135*H135,2)</f>
        <v>0</v>
      </c>
      <c r="K135" s="276" t="s">
        <v>1</v>
      </c>
      <c r="L135" s="281"/>
      <c r="M135" s="282" t="s">
        <v>1</v>
      </c>
      <c r="N135" s="283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262</v>
      </c>
      <c r="AT135" s="239" t="s">
        <v>285</v>
      </c>
      <c r="AU135" s="239" t="s">
        <v>82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7706</v>
      </c>
    </row>
    <row r="136" s="2" customFormat="1">
      <c r="A136" s="39"/>
      <c r="B136" s="40"/>
      <c r="C136" s="41"/>
      <c r="D136" s="243" t="s">
        <v>370</v>
      </c>
      <c r="E136" s="41"/>
      <c r="F136" s="284" t="s">
        <v>7707</v>
      </c>
      <c r="G136" s="41"/>
      <c r="H136" s="41"/>
      <c r="I136" s="285"/>
      <c r="J136" s="41"/>
      <c r="K136" s="41"/>
      <c r="L136" s="45"/>
      <c r="M136" s="286"/>
      <c r="N136" s="287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370</v>
      </c>
      <c r="AU136" s="18" t="s">
        <v>82</v>
      </c>
    </row>
    <row r="137" s="2" customFormat="1" ht="16.5" customHeight="1">
      <c r="A137" s="39"/>
      <c r="B137" s="40"/>
      <c r="C137" s="274" t="s">
        <v>249</v>
      </c>
      <c r="D137" s="274" t="s">
        <v>285</v>
      </c>
      <c r="E137" s="275" t="s">
        <v>7708</v>
      </c>
      <c r="F137" s="276" t="s">
        <v>7702</v>
      </c>
      <c r="G137" s="277" t="s">
        <v>351</v>
      </c>
      <c r="H137" s="278">
        <v>30</v>
      </c>
      <c r="I137" s="279"/>
      <c r="J137" s="280">
        <f>ROUND(I137*H137,2)</f>
        <v>0</v>
      </c>
      <c r="K137" s="276" t="s">
        <v>1</v>
      </c>
      <c r="L137" s="281"/>
      <c r="M137" s="282" t="s">
        <v>1</v>
      </c>
      <c r="N137" s="283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262</v>
      </c>
      <c r="AT137" s="239" t="s">
        <v>285</v>
      </c>
      <c r="AU137" s="239" t="s">
        <v>82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7709</v>
      </c>
    </row>
    <row r="138" s="2" customFormat="1">
      <c r="A138" s="39"/>
      <c r="B138" s="40"/>
      <c r="C138" s="41"/>
      <c r="D138" s="243" t="s">
        <v>370</v>
      </c>
      <c r="E138" s="41"/>
      <c r="F138" s="284" t="s">
        <v>7710</v>
      </c>
      <c r="G138" s="41"/>
      <c r="H138" s="41"/>
      <c r="I138" s="285"/>
      <c r="J138" s="41"/>
      <c r="K138" s="41"/>
      <c r="L138" s="45"/>
      <c r="M138" s="286"/>
      <c r="N138" s="287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370</v>
      </c>
      <c r="AU138" s="18" t="s">
        <v>82</v>
      </c>
    </row>
    <row r="139" s="2" customFormat="1" ht="16.5" customHeight="1">
      <c r="A139" s="39"/>
      <c r="B139" s="40"/>
      <c r="C139" s="274" t="s">
        <v>253</v>
      </c>
      <c r="D139" s="274" t="s">
        <v>285</v>
      </c>
      <c r="E139" s="275" t="s">
        <v>7711</v>
      </c>
      <c r="F139" s="276" t="s">
        <v>7702</v>
      </c>
      <c r="G139" s="277" t="s">
        <v>351</v>
      </c>
      <c r="H139" s="278">
        <v>10</v>
      </c>
      <c r="I139" s="279"/>
      <c r="J139" s="280">
        <f>ROUND(I139*H139,2)</f>
        <v>0</v>
      </c>
      <c r="K139" s="276" t="s">
        <v>1</v>
      </c>
      <c r="L139" s="281"/>
      <c r="M139" s="282" t="s">
        <v>1</v>
      </c>
      <c r="N139" s="283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262</v>
      </c>
      <c r="AT139" s="239" t="s">
        <v>285</v>
      </c>
      <c r="AU139" s="239" t="s">
        <v>82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7712</v>
      </c>
    </row>
    <row r="140" s="2" customFormat="1">
      <c r="A140" s="39"/>
      <c r="B140" s="40"/>
      <c r="C140" s="41"/>
      <c r="D140" s="243" t="s">
        <v>370</v>
      </c>
      <c r="E140" s="41"/>
      <c r="F140" s="284" t="s">
        <v>7713</v>
      </c>
      <c r="G140" s="41"/>
      <c r="H140" s="41"/>
      <c r="I140" s="285"/>
      <c r="J140" s="41"/>
      <c r="K140" s="41"/>
      <c r="L140" s="45"/>
      <c r="M140" s="286"/>
      <c r="N140" s="287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370</v>
      </c>
      <c r="AU140" s="18" t="s">
        <v>82</v>
      </c>
    </row>
    <row r="141" s="2" customFormat="1" ht="16.5" customHeight="1">
      <c r="A141" s="39"/>
      <c r="B141" s="40"/>
      <c r="C141" s="274" t="s">
        <v>258</v>
      </c>
      <c r="D141" s="274" t="s">
        <v>285</v>
      </c>
      <c r="E141" s="275" t="s">
        <v>7714</v>
      </c>
      <c r="F141" s="276" t="s">
        <v>7715</v>
      </c>
      <c r="G141" s="277" t="s">
        <v>351</v>
      </c>
      <c r="H141" s="278">
        <v>15</v>
      </c>
      <c r="I141" s="279"/>
      <c r="J141" s="280">
        <f>ROUND(I141*H141,2)</f>
        <v>0</v>
      </c>
      <c r="K141" s="276" t="s">
        <v>1</v>
      </c>
      <c r="L141" s="281"/>
      <c r="M141" s="282" t="s">
        <v>1</v>
      </c>
      <c r="N141" s="283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262</v>
      </c>
      <c r="AT141" s="239" t="s">
        <v>285</v>
      </c>
      <c r="AU141" s="239" t="s">
        <v>82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7716</v>
      </c>
    </row>
    <row r="142" s="2" customFormat="1">
      <c r="A142" s="39"/>
      <c r="B142" s="40"/>
      <c r="C142" s="41"/>
      <c r="D142" s="243" t="s">
        <v>370</v>
      </c>
      <c r="E142" s="41"/>
      <c r="F142" s="284" t="s">
        <v>7717</v>
      </c>
      <c r="G142" s="41"/>
      <c r="H142" s="41"/>
      <c r="I142" s="285"/>
      <c r="J142" s="41"/>
      <c r="K142" s="41"/>
      <c r="L142" s="45"/>
      <c r="M142" s="286"/>
      <c r="N142" s="287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370</v>
      </c>
      <c r="AU142" s="18" t="s">
        <v>82</v>
      </c>
    </row>
    <row r="143" s="2" customFormat="1" ht="16.5" customHeight="1">
      <c r="A143" s="39"/>
      <c r="B143" s="40"/>
      <c r="C143" s="274" t="s">
        <v>262</v>
      </c>
      <c r="D143" s="274" t="s">
        <v>285</v>
      </c>
      <c r="E143" s="275" t="s">
        <v>7718</v>
      </c>
      <c r="F143" s="276" t="s">
        <v>7719</v>
      </c>
      <c r="G143" s="277" t="s">
        <v>1327</v>
      </c>
      <c r="H143" s="278">
        <v>100</v>
      </c>
      <c r="I143" s="279"/>
      <c r="J143" s="280">
        <f>ROUND(I143*H143,2)</f>
        <v>0</v>
      </c>
      <c r="K143" s="276" t="s">
        <v>1</v>
      </c>
      <c r="L143" s="281"/>
      <c r="M143" s="282" t="s">
        <v>1</v>
      </c>
      <c r="N143" s="283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262</v>
      </c>
      <c r="AT143" s="239" t="s">
        <v>285</v>
      </c>
      <c r="AU143" s="239" t="s">
        <v>82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7720</v>
      </c>
    </row>
    <row r="144" s="2" customFormat="1">
      <c r="A144" s="39"/>
      <c r="B144" s="40"/>
      <c r="C144" s="41"/>
      <c r="D144" s="243" t="s">
        <v>370</v>
      </c>
      <c r="E144" s="41"/>
      <c r="F144" s="284" t="s">
        <v>7721</v>
      </c>
      <c r="G144" s="41"/>
      <c r="H144" s="41"/>
      <c r="I144" s="285"/>
      <c r="J144" s="41"/>
      <c r="K144" s="41"/>
      <c r="L144" s="45"/>
      <c r="M144" s="286"/>
      <c r="N144" s="287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370</v>
      </c>
      <c r="AU144" s="18" t="s">
        <v>82</v>
      </c>
    </row>
    <row r="145" s="2" customFormat="1" ht="16.5" customHeight="1">
      <c r="A145" s="39"/>
      <c r="B145" s="40"/>
      <c r="C145" s="274" t="s">
        <v>269</v>
      </c>
      <c r="D145" s="274" t="s">
        <v>285</v>
      </c>
      <c r="E145" s="275" t="s">
        <v>7718</v>
      </c>
      <c r="F145" s="276" t="s">
        <v>7719</v>
      </c>
      <c r="G145" s="277" t="s">
        <v>1327</v>
      </c>
      <c r="H145" s="278">
        <v>100</v>
      </c>
      <c r="I145" s="279"/>
      <c r="J145" s="280">
        <f>ROUND(I145*H145,2)</f>
        <v>0</v>
      </c>
      <c r="K145" s="276" t="s">
        <v>1</v>
      </c>
      <c r="L145" s="281"/>
      <c r="M145" s="282" t="s">
        <v>1</v>
      </c>
      <c r="N145" s="283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262</v>
      </c>
      <c r="AT145" s="239" t="s">
        <v>285</v>
      </c>
      <c r="AU145" s="239" t="s">
        <v>82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7722</v>
      </c>
    </row>
    <row r="146" s="2" customFormat="1">
      <c r="A146" s="39"/>
      <c r="B146" s="40"/>
      <c r="C146" s="41"/>
      <c r="D146" s="243" t="s">
        <v>370</v>
      </c>
      <c r="E146" s="41"/>
      <c r="F146" s="284" t="s">
        <v>7723</v>
      </c>
      <c r="G146" s="41"/>
      <c r="H146" s="41"/>
      <c r="I146" s="285"/>
      <c r="J146" s="41"/>
      <c r="K146" s="41"/>
      <c r="L146" s="45"/>
      <c r="M146" s="286"/>
      <c r="N146" s="287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370</v>
      </c>
      <c r="AU146" s="18" t="s">
        <v>82</v>
      </c>
    </row>
    <row r="147" s="2" customFormat="1" ht="16.5" customHeight="1">
      <c r="A147" s="39"/>
      <c r="B147" s="40"/>
      <c r="C147" s="274" t="s">
        <v>275</v>
      </c>
      <c r="D147" s="274" t="s">
        <v>285</v>
      </c>
      <c r="E147" s="275" t="s">
        <v>7724</v>
      </c>
      <c r="F147" s="276" t="s">
        <v>7725</v>
      </c>
      <c r="G147" s="277" t="s">
        <v>1327</v>
      </c>
      <c r="H147" s="278">
        <v>100</v>
      </c>
      <c r="I147" s="279"/>
      <c r="J147" s="280">
        <f>ROUND(I147*H147,2)</f>
        <v>0</v>
      </c>
      <c r="K147" s="276" t="s">
        <v>1</v>
      </c>
      <c r="L147" s="281"/>
      <c r="M147" s="282" t="s">
        <v>1</v>
      </c>
      <c r="N147" s="283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262</v>
      </c>
      <c r="AT147" s="239" t="s">
        <v>285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7726</v>
      </c>
    </row>
    <row r="148" s="2" customFormat="1">
      <c r="A148" s="39"/>
      <c r="B148" s="40"/>
      <c r="C148" s="41"/>
      <c r="D148" s="243" t="s">
        <v>370</v>
      </c>
      <c r="E148" s="41"/>
      <c r="F148" s="284" t="s">
        <v>7727</v>
      </c>
      <c r="G148" s="41"/>
      <c r="H148" s="41"/>
      <c r="I148" s="285"/>
      <c r="J148" s="41"/>
      <c r="K148" s="41"/>
      <c r="L148" s="45"/>
      <c r="M148" s="286"/>
      <c r="N148" s="287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370</v>
      </c>
      <c r="AU148" s="18" t="s">
        <v>82</v>
      </c>
    </row>
    <row r="149" s="2" customFormat="1" ht="16.5" customHeight="1">
      <c r="A149" s="39"/>
      <c r="B149" s="40"/>
      <c r="C149" s="274" t="s">
        <v>279</v>
      </c>
      <c r="D149" s="274" t="s">
        <v>285</v>
      </c>
      <c r="E149" s="275" t="s">
        <v>7728</v>
      </c>
      <c r="F149" s="276" t="s">
        <v>7729</v>
      </c>
      <c r="G149" s="277" t="s">
        <v>1327</v>
      </c>
      <c r="H149" s="278">
        <v>100</v>
      </c>
      <c r="I149" s="279"/>
      <c r="J149" s="280">
        <f>ROUND(I149*H149,2)</f>
        <v>0</v>
      </c>
      <c r="K149" s="276" t="s">
        <v>1</v>
      </c>
      <c r="L149" s="281"/>
      <c r="M149" s="282" t="s">
        <v>1</v>
      </c>
      <c r="N149" s="283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262</v>
      </c>
      <c r="AT149" s="239" t="s">
        <v>285</v>
      </c>
      <c r="AU149" s="239" t="s">
        <v>82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7730</v>
      </c>
    </row>
    <row r="150" s="2" customFormat="1">
      <c r="A150" s="39"/>
      <c r="B150" s="40"/>
      <c r="C150" s="41"/>
      <c r="D150" s="243" t="s">
        <v>370</v>
      </c>
      <c r="E150" s="41"/>
      <c r="F150" s="284" t="s">
        <v>7731</v>
      </c>
      <c r="G150" s="41"/>
      <c r="H150" s="41"/>
      <c r="I150" s="285"/>
      <c r="J150" s="41"/>
      <c r="K150" s="41"/>
      <c r="L150" s="45"/>
      <c r="M150" s="286"/>
      <c r="N150" s="287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370</v>
      </c>
      <c r="AU150" s="18" t="s">
        <v>82</v>
      </c>
    </row>
    <row r="151" s="2" customFormat="1" ht="16.5" customHeight="1">
      <c r="A151" s="39"/>
      <c r="B151" s="40"/>
      <c r="C151" s="274" t="s">
        <v>8</v>
      </c>
      <c r="D151" s="274" t="s">
        <v>285</v>
      </c>
      <c r="E151" s="275" t="s">
        <v>7732</v>
      </c>
      <c r="F151" s="276" t="s">
        <v>7733</v>
      </c>
      <c r="G151" s="277" t="s">
        <v>351</v>
      </c>
      <c r="H151" s="278">
        <v>15</v>
      </c>
      <c r="I151" s="279"/>
      <c r="J151" s="280">
        <f>ROUND(I151*H151,2)</f>
        <v>0</v>
      </c>
      <c r="K151" s="276" t="s">
        <v>1</v>
      </c>
      <c r="L151" s="281"/>
      <c r="M151" s="282" t="s">
        <v>1</v>
      </c>
      <c r="N151" s="283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262</v>
      </c>
      <c r="AT151" s="239" t="s">
        <v>285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7734</v>
      </c>
    </row>
    <row r="152" s="2" customFormat="1">
      <c r="A152" s="39"/>
      <c r="B152" s="40"/>
      <c r="C152" s="41"/>
      <c r="D152" s="243" t="s">
        <v>370</v>
      </c>
      <c r="E152" s="41"/>
      <c r="F152" s="284" t="s">
        <v>7735</v>
      </c>
      <c r="G152" s="41"/>
      <c r="H152" s="41"/>
      <c r="I152" s="285"/>
      <c r="J152" s="41"/>
      <c r="K152" s="41"/>
      <c r="L152" s="45"/>
      <c r="M152" s="286"/>
      <c r="N152" s="287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370</v>
      </c>
      <c r="AU152" s="18" t="s">
        <v>82</v>
      </c>
    </row>
    <row r="153" s="2" customFormat="1" ht="16.5" customHeight="1">
      <c r="A153" s="39"/>
      <c r="B153" s="40"/>
      <c r="C153" s="274" t="s">
        <v>290</v>
      </c>
      <c r="D153" s="274" t="s">
        <v>285</v>
      </c>
      <c r="E153" s="275" t="s">
        <v>7736</v>
      </c>
      <c r="F153" s="276" t="s">
        <v>7737</v>
      </c>
      <c r="G153" s="277" t="s">
        <v>1327</v>
      </c>
      <c r="H153" s="278">
        <v>20</v>
      </c>
      <c r="I153" s="279"/>
      <c r="J153" s="280">
        <f>ROUND(I153*H153,2)</f>
        <v>0</v>
      </c>
      <c r="K153" s="276" t="s">
        <v>1</v>
      </c>
      <c r="L153" s="281"/>
      <c r="M153" s="282" t="s">
        <v>1</v>
      </c>
      <c r="N153" s="283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262</v>
      </c>
      <c r="AT153" s="239" t="s">
        <v>285</v>
      </c>
      <c r="AU153" s="239" t="s">
        <v>82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7738</v>
      </c>
    </row>
    <row r="154" s="2" customFormat="1">
      <c r="A154" s="39"/>
      <c r="B154" s="40"/>
      <c r="C154" s="41"/>
      <c r="D154" s="243" t="s">
        <v>370</v>
      </c>
      <c r="E154" s="41"/>
      <c r="F154" s="284" t="s">
        <v>7739</v>
      </c>
      <c r="G154" s="41"/>
      <c r="H154" s="41"/>
      <c r="I154" s="285"/>
      <c r="J154" s="41"/>
      <c r="K154" s="41"/>
      <c r="L154" s="45"/>
      <c r="M154" s="286"/>
      <c r="N154" s="287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370</v>
      </c>
      <c r="AU154" s="18" t="s">
        <v>82</v>
      </c>
    </row>
    <row r="155" s="2" customFormat="1" ht="16.5" customHeight="1">
      <c r="A155" s="39"/>
      <c r="B155" s="40"/>
      <c r="C155" s="274" t="s">
        <v>297</v>
      </c>
      <c r="D155" s="274" t="s">
        <v>285</v>
      </c>
      <c r="E155" s="275" t="s">
        <v>7740</v>
      </c>
      <c r="F155" s="276" t="s">
        <v>7741</v>
      </c>
      <c r="G155" s="277" t="s">
        <v>351</v>
      </c>
      <c r="H155" s="278">
        <v>10</v>
      </c>
      <c r="I155" s="279"/>
      <c r="J155" s="280">
        <f>ROUND(I155*H155,2)</f>
        <v>0</v>
      </c>
      <c r="K155" s="276" t="s">
        <v>1</v>
      </c>
      <c r="L155" s="281"/>
      <c r="M155" s="282" t="s">
        <v>1</v>
      </c>
      <c r="N155" s="283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262</v>
      </c>
      <c r="AT155" s="239" t="s">
        <v>285</v>
      </c>
      <c r="AU155" s="239" t="s">
        <v>82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7742</v>
      </c>
    </row>
    <row r="156" s="2" customFormat="1">
      <c r="A156" s="39"/>
      <c r="B156" s="40"/>
      <c r="C156" s="41"/>
      <c r="D156" s="243" t="s">
        <v>370</v>
      </c>
      <c r="E156" s="41"/>
      <c r="F156" s="284" t="s">
        <v>7743</v>
      </c>
      <c r="G156" s="41"/>
      <c r="H156" s="41"/>
      <c r="I156" s="285"/>
      <c r="J156" s="41"/>
      <c r="K156" s="41"/>
      <c r="L156" s="45"/>
      <c r="M156" s="286"/>
      <c r="N156" s="287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370</v>
      </c>
      <c r="AU156" s="18" t="s">
        <v>82</v>
      </c>
    </row>
    <row r="157" s="2" customFormat="1" ht="16.5" customHeight="1">
      <c r="A157" s="39"/>
      <c r="B157" s="40"/>
      <c r="C157" s="274" t="s">
        <v>304</v>
      </c>
      <c r="D157" s="274" t="s">
        <v>285</v>
      </c>
      <c r="E157" s="275" t="s">
        <v>7744</v>
      </c>
      <c r="F157" s="276" t="s">
        <v>7745</v>
      </c>
      <c r="G157" s="277" t="s">
        <v>1327</v>
      </c>
      <c r="H157" s="278">
        <v>10</v>
      </c>
      <c r="I157" s="279"/>
      <c r="J157" s="280">
        <f>ROUND(I157*H157,2)</f>
        <v>0</v>
      </c>
      <c r="K157" s="276" t="s">
        <v>1</v>
      </c>
      <c r="L157" s="281"/>
      <c r="M157" s="282" t="s">
        <v>1</v>
      </c>
      <c r="N157" s="283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262</v>
      </c>
      <c r="AT157" s="239" t="s">
        <v>285</v>
      </c>
      <c r="AU157" s="239" t="s">
        <v>82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7746</v>
      </c>
    </row>
    <row r="158" s="2" customFormat="1">
      <c r="A158" s="39"/>
      <c r="B158" s="40"/>
      <c r="C158" s="41"/>
      <c r="D158" s="243" t="s">
        <v>370</v>
      </c>
      <c r="E158" s="41"/>
      <c r="F158" s="284" t="s">
        <v>7747</v>
      </c>
      <c r="G158" s="41"/>
      <c r="H158" s="41"/>
      <c r="I158" s="285"/>
      <c r="J158" s="41"/>
      <c r="K158" s="41"/>
      <c r="L158" s="45"/>
      <c r="M158" s="286"/>
      <c r="N158" s="287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370</v>
      </c>
      <c r="AU158" s="18" t="s">
        <v>82</v>
      </c>
    </row>
    <row r="159" s="2" customFormat="1" ht="16.5" customHeight="1">
      <c r="A159" s="39"/>
      <c r="B159" s="40"/>
      <c r="C159" s="274" t="s">
        <v>310</v>
      </c>
      <c r="D159" s="274" t="s">
        <v>285</v>
      </c>
      <c r="E159" s="275" t="s">
        <v>7748</v>
      </c>
      <c r="F159" s="276" t="s">
        <v>7749</v>
      </c>
      <c r="G159" s="277" t="s">
        <v>1327</v>
      </c>
      <c r="H159" s="278">
        <v>15</v>
      </c>
      <c r="I159" s="279"/>
      <c r="J159" s="280">
        <f>ROUND(I159*H159,2)</f>
        <v>0</v>
      </c>
      <c r="K159" s="276" t="s">
        <v>1</v>
      </c>
      <c r="L159" s="281"/>
      <c r="M159" s="282" t="s">
        <v>1</v>
      </c>
      <c r="N159" s="283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262</v>
      </c>
      <c r="AT159" s="239" t="s">
        <v>285</v>
      </c>
      <c r="AU159" s="239" t="s">
        <v>82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7750</v>
      </c>
    </row>
    <row r="160" s="2" customFormat="1">
      <c r="A160" s="39"/>
      <c r="B160" s="40"/>
      <c r="C160" s="41"/>
      <c r="D160" s="243" t="s">
        <v>370</v>
      </c>
      <c r="E160" s="41"/>
      <c r="F160" s="284" t="s">
        <v>7751</v>
      </c>
      <c r="G160" s="41"/>
      <c r="H160" s="41"/>
      <c r="I160" s="285"/>
      <c r="J160" s="41"/>
      <c r="K160" s="41"/>
      <c r="L160" s="45"/>
      <c r="M160" s="286"/>
      <c r="N160" s="287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370</v>
      </c>
      <c r="AU160" s="18" t="s">
        <v>82</v>
      </c>
    </row>
    <row r="161" s="2" customFormat="1" ht="16.5" customHeight="1">
      <c r="A161" s="39"/>
      <c r="B161" s="40"/>
      <c r="C161" s="274" t="s">
        <v>314</v>
      </c>
      <c r="D161" s="274" t="s">
        <v>285</v>
      </c>
      <c r="E161" s="275" t="s">
        <v>7752</v>
      </c>
      <c r="F161" s="276" t="s">
        <v>7749</v>
      </c>
      <c r="G161" s="277" t="s">
        <v>351</v>
      </c>
      <c r="H161" s="278">
        <v>4</v>
      </c>
      <c r="I161" s="279"/>
      <c r="J161" s="280">
        <f>ROUND(I161*H161,2)</f>
        <v>0</v>
      </c>
      <c r="K161" s="276" t="s">
        <v>1</v>
      </c>
      <c r="L161" s="281"/>
      <c r="M161" s="282" t="s">
        <v>1</v>
      </c>
      <c r="N161" s="283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262</v>
      </c>
      <c r="AT161" s="239" t="s">
        <v>285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7753</v>
      </c>
    </row>
    <row r="162" s="2" customFormat="1">
      <c r="A162" s="39"/>
      <c r="B162" s="40"/>
      <c r="C162" s="41"/>
      <c r="D162" s="243" t="s">
        <v>370</v>
      </c>
      <c r="E162" s="41"/>
      <c r="F162" s="284" t="s">
        <v>7751</v>
      </c>
      <c r="G162" s="41"/>
      <c r="H162" s="41"/>
      <c r="I162" s="285"/>
      <c r="J162" s="41"/>
      <c r="K162" s="41"/>
      <c r="L162" s="45"/>
      <c r="M162" s="286"/>
      <c r="N162" s="287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370</v>
      </c>
      <c r="AU162" s="18" t="s">
        <v>82</v>
      </c>
    </row>
    <row r="163" s="2" customFormat="1" ht="16.5" customHeight="1">
      <c r="A163" s="39"/>
      <c r="B163" s="40"/>
      <c r="C163" s="274" t="s">
        <v>320</v>
      </c>
      <c r="D163" s="274" t="s">
        <v>285</v>
      </c>
      <c r="E163" s="275" t="s">
        <v>7754</v>
      </c>
      <c r="F163" s="276" t="s">
        <v>7755</v>
      </c>
      <c r="G163" s="277" t="s">
        <v>351</v>
      </c>
      <c r="H163" s="278">
        <v>10</v>
      </c>
      <c r="I163" s="279"/>
      <c r="J163" s="280">
        <f>ROUND(I163*H163,2)</f>
        <v>0</v>
      </c>
      <c r="K163" s="276" t="s">
        <v>1</v>
      </c>
      <c r="L163" s="281"/>
      <c r="M163" s="282" t="s">
        <v>1</v>
      </c>
      <c r="N163" s="283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262</v>
      </c>
      <c r="AT163" s="239" t="s">
        <v>285</v>
      </c>
      <c r="AU163" s="239" t="s">
        <v>82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7756</v>
      </c>
    </row>
    <row r="164" s="2" customFormat="1">
      <c r="A164" s="39"/>
      <c r="B164" s="40"/>
      <c r="C164" s="41"/>
      <c r="D164" s="243" t="s">
        <v>370</v>
      </c>
      <c r="E164" s="41"/>
      <c r="F164" s="284" t="s">
        <v>7757</v>
      </c>
      <c r="G164" s="41"/>
      <c r="H164" s="41"/>
      <c r="I164" s="285"/>
      <c r="J164" s="41"/>
      <c r="K164" s="41"/>
      <c r="L164" s="45"/>
      <c r="M164" s="286"/>
      <c r="N164" s="287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370</v>
      </c>
      <c r="AU164" s="18" t="s">
        <v>82</v>
      </c>
    </row>
    <row r="165" s="2" customFormat="1" ht="16.5" customHeight="1">
      <c r="A165" s="39"/>
      <c r="B165" s="40"/>
      <c r="C165" s="274" t="s">
        <v>325</v>
      </c>
      <c r="D165" s="274" t="s">
        <v>285</v>
      </c>
      <c r="E165" s="275" t="s">
        <v>7758</v>
      </c>
      <c r="F165" s="276" t="s">
        <v>7755</v>
      </c>
      <c r="G165" s="277" t="s">
        <v>351</v>
      </c>
      <c r="H165" s="278">
        <v>10</v>
      </c>
      <c r="I165" s="279"/>
      <c r="J165" s="280">
        <f>ROUND(I165*H165,2)</f>
        <v>0</v>
      </c>
      <c r="K165" s="276" t="s">
        <v>1</v>
      </c>
      <c r="L165" s="281"/>
      <c r="M165" s="282" t="s">
        <v>1</v>
      </c>
      <c r="N165" s="283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262</v>
      </c>
      <c r="AT165" s="239" t="s">
        <v>285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7759</v>
      </c>
    </row>
    <row r="166" s="2" customFormat="1">
      <c r="A166" s="39"/>
      <c r="B166" s="40"/>
      <c r="C166" s="41"/>
      <c r="D166" s="243" t="s">
        <v>370</v>
      </c>
      <c r="E166" s="41"/>
      <c r="F166" s="284" t="s">
        <v>7760</v>
      </c>
      <c r="G166" s="41"/>
      <c r="H166" s="41"/>
      <c r="I166" s="285"/>
      <c r="J166" s="41"/>
      <c r="K166" s="41"/>
      <c r="L166" s="45"/>
      <c r="M166" s="286"/>
      <c r="N166" s="287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370</v>
      </c>
      <c r="AU166" s="18" t="s">
        <v>82</v>
      </c>
    </row>
    <row r="167" s="2" customFormat="1" ht="16.5" customHeight="1">
      <c r="A167" s="39"/>
      <c r="B167" s="40"/>
      <c r="C167" s="274" t="s">
        <v>330</v>
      </c>
      <c r="D167" s="274" t="s">
        <v>285</v>
      </c>
      <c r="E167" s="275" t="s">
        <v>7761</v>
      </c>
      <c r="F167" s="276" t="s">
        <v>7762</v>
      </c>
      <c r="G167" s="277" t="s">
        <v>1327</v>
      </c>
      <c r="H167" s="278">
        <v>2</v>
      </c>
      <c r="I167" s="279"/>
      <c r="J167" s="280">
        <f>ROUND(I167*H167,2)</f>
        <v>0</v>
      </c>
      <c r="K167" s="276" t="s">
        <v>1</v>
      </c>
      <c r="L167" s="281"/>
      <c r="M167" s="282" t="s">
        <v>1</v>
      </c>
      <c r="N167" s="283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262</v>
      </c>
      <c r="AT167" s="239" t="s">
        <v>285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7763</v>
      </c>
    </row>
    <row r="168" s="2" customFormat="1">
      <c r="A168" s="39"/>
      <c r="B168" s="40"/>
      <c r="C168" s="41"/>
      <c r="D168" s="243" t="s">
        <v>370</v>
      </c>
      <c r="E168" s="41"/>
      <c r="F168" s="284" t="s">
        <v>7764</v>
      </c>
      <c r="G168" s="41"/>
      <c r="H168" s="41"/>
      <c r="I168" s="285"/>
      <c r="J168" s="41"/>
      <c r="K168" s="41"/>
      <c r="L168" s="45"/>
      <c r="M168" s="286"/>
      <c r="N168" s="287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370</v>
      </c>
      <c r="AU168" s="18" t="s">
        <v>82</v>
      </c>
    </row>
    <row r="169" s="2" customFormat="1" ht="16.5" customHeight="1">
      <c r="A169" s="39"/>
      <c r="B169" s="40"/>
      <c r="C169" s="274" t="s">
        <v>7</v>
      </c>
      <c r="D169" s="274" t="s">
        <v>285</v>
      </c>
      <c r="E169" s="275" t="s">
        <v>7765</v>
      </c>
      <c r="F169" s="276" t="s">
        <v>7766</v>
      </c>
      <c r="G169" s="277" t="s">
        <v>1327</v>
      </c>
      <c r="H169" s="278">
        <v>1</v>
      </c>
      <c r="I169" s="279"/>
      <c r="J169" s="280">
        <f>ROUND(I169*H169,2)</f>
        <v>0</v>
      </c>
      <c r="K169" s="276" t="s">
        <v>1</v>
      </c>
      <c r="L169" s="281"/>
      <c r="M169" s="282" t="s">
        <v>1</v>
      </c>
      <c r="N169" s="283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262</v>
      </c>
      <c r="AT169" s="239" t="s">
        <v>285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7767</v>
      </c>
    </row>
    <row r="170" s="2" customFormat="1">
      <c r="A170" s="39"/>
      <c r="B170" s="40"/>
      <c r="C170" s="41"/>
      <c r="D170" s="243" t="s">
        <v>370</v>
      </c>
      <c r="E170" s="41"/>
      <c r="F170" s="284" t="s">
        <v>7768</v>
      </c>
      <c r="G170" s="41"/>
      <c r="H170" s="41"/>
      <c r="I170" s="285"/>
      <c r="J170" s="41"/>
      <c r="K170" s="41"/>
      <c r="L170" s="45"/>
      <c r="M170" s="286"/>
      <c r="N170" s="287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370</v>
      </c>
      <c r="AU170" s="18" t="s">
        <v>82</v>
      </c>
    </row>
    <row r="171" s="2" customFormat="1" ht="16.5" customHeight="1">
      <c r="A171" s="39"/>
      <c r="B171" s="40"/>
      <c r="C171" s="274" t="s">
        <v>338</v>
      </c>
      <c r="D171" s="274" t="s">
        <v>285</v>
      </c>
      <c r="E171" s="275" t="s">
        <v>7769</v>
      </c>
      <c r="F171" s="276" t="s">
        <v>7770</v>
      </c>
      <c r="G171" s="277" t="s">
        <v>1327</v>
      </c>
      <c r="H171" s="278">
        <v>3</v>
      </c>
      <c r="I171" s="279"/>
      <c r="J171" s="280">
        <f>ROUND(I171*H171,2)</f>
        <v>0</v>
      </c>
      <c r="K171" s="276" t="s">
        <v>1</v>
      </c>
      <c r="L171" s="281"/>
      <c r="M171" s="282" t="s">
        <v>1</v>
      </c>
      <c r="N171" s="283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262</v>
      </c>
      <c r="AT171" s="239" t="s">
        <v>285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7771</v>
      </c>
    </row>
    <row r="172" s="2" customFormat="1">
      <c r="A172" s="39"/>
      <c r="B172" s="40"/>
      <c r="C172" s="41"/>
      <c r="D172" s="243" t="s">
        <v>370</v>
      </c>
      <c r="E172" s="41"/>
      <c r="F172" s="284" t="s">
        <v>7772</v>
      </c>
      <c r="G172" s="41"/>
      <c r="H172" s="41"/>
      <c r="I172" s="285"/>
      <c r="J172" s="41"/>
      <c r="K172" s="41"/>
      <c r="L172" s="45"/>
      <c r="M172" s="286"/>
      <c r="N172" s="287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370</v>
      </c>
      <c r="AU172" s="18" t="s">
        <v>82</v>
      </c>
    </row>
    <row r="173" s="2" customFormat="1" ht="16.5" customHeight="1">
      <c r="A173" s="39"/>
      <c r="B173" s="40"/>
      <c r="C173" s="274" t="s">
        <v>343</v>
      </c>
      <c r="D173" s="274" t="s">
        <v>285</v>
      </c>
      <c r="E173" s="275" t="s">
        <v>7773</v>
      </c>
      <c r="F173" s="276" t="s">
        <v>7774</v>
      </c>
      <c r="G173" s="277" t="s">
        <v>2993</v>
      </c>
      <c r="H173" s="278">
        <v>5</v>
      </c>
      <c r="I173" s="279"/>
      <c r="J173" s="280">
        <f>ROUND(I173*H173,2)</f>
        <v>0</v>
      </c>
      <c r="K173" s="276" t="s">
        <v>1</v>
      </c>
      <c r="L173" s="281"/>
      <c r="M173" s="282" t="s">
        <v>1</v>
      </c>
      <c r="N173" s="283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262</v>
      </c>
      <c r="AT173" s="239" t="s">
        <v>285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7775</v>
      </c>
    </row>
    <row r="174" s="2" customFormat="1" ht="16.5" customHeight="1">
      <c r="A174" s="39"/>
      <c r="B174" s="40"/>
      <c r="C174" s="228" t="s">
        <v>348</v>
      </c>
      <c r="D174" s="228" t="s">
        <v>225</v>
      </c>
      <c r="E174" s="229" t="s">
        <v>7776</v>
      </c>
      <c r="F174" s="230" t="s">
        <v>7777</v>
      </c>
      <c r="G174" s="231" t="s">
        <v>4486</v>
      </c>
      <c r="H174" s="232">
        <v>60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38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230</v>
      </c>
      <c r="AT174" s="239" t="s">
        <v>225</v>
      </c>
      <c r="AU174" s="239" t="s">
        <v>82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230</v>
      </c>
      <c r="BM174" s="239" t="s">
        <v>7778</v>
      </c>
    </row>
    <row r="175" s="2" customFormat="1" ht="16.5" customHeight="1">
      <c r="A175" s="39"/>
      <c r="B175" s="40"/>
      <c r="C175" s="228" t="s">
        <v>354</v>
      </c>
      <c r="D175" s="228" t="s">
        <v>225</v>
      </c>
      <c r="E175" s="229" t="s">
        <v>7779</v>
      </c>
      <c r="F175" s="230" t="s">
        <v>7780</v>
      </c>
      <c r="G175" s="231" t="s">
        <v>847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99" t="s">
        <v>1</v>
      </c>
      <c r="N175" s="300" t="s">
        <v>38</v>
      </c>
      <c r="O175" s="301"/>
      <c r="P175" s="302">
        <f>O175*H175</f>
        <v>0</v>
      </c>
      <c r="Q175" s="302">
        <v>0</v>
      </c>
      <c r="R175" s="302">
        <f>Q175*H175</f>
        <v>0</v>
      </c>
      <c r="S175" s="302">
        <v>0</v>
      </c>
      <c r="T175" s="303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82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7781</v>
      </c>
    </row>
    <row r="176" s="2" customFormat="1" ht="6.96" customHeight="1">
      <c r="A176" s="39"/>
      <c r="B176" s="67"/>
      <c r="C176" s="68"/>
      <c r="D176" s="68"/>
      <c r="E176" s="68"/>
      <c r="F176" s="68"/>
      <c r="G176" s="68"/>
      <c r="H176" s="68"/>
      <c r="I176" s="68"/>
      <c r="J176" s="68"/>
      <c r="K176" s="68"/>
      <c r="L176" s="45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sheetProtection sheet="1" autoFilter="0" formatColumns="0" formatRows="0" objects="1" scenarios="1" spinCount="100000" saltValue="DvzLKpBtol3KP8J6ZXhVe0gOWiOxKch0duc5W0GQ1a8LklOy5KnIqnjlQT8wDCEz+e3KhchPprefYo3qCnEjpA==" hashValue="2jVP6c/3mkWq+yNiC3GQVcefwYcVYRpFU3PU4yU5KSaxVU9pEnqcER4Fhmms8Ubhm1MtrX5cC9Uv0xCzWD5heA==" algorithmName="SHA-512" password="DDEF"/>
  <autoFilter ref="C125:K17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7782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7783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5448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21</v>
      </c>
      <c r="F17" s="39"/>
      <c r="G17" s="39"/>
      <c r="H17" s="39"/>
      <c r="I17" s="152" t="s">
        <v>26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21</v>
      </c>
      <c r="F23" s="39"/>
      <c r="G23" s="39"/>
      <c r="H23" s="39"/>
      <c r="I23" s="152" t="s">
        <v>26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7784</v>
      </c>
      <c r="F26" s="39"/>
      <c r="G26" s="39"/>
      <c r="H26" s="39"/>
      <c r="I26" s="152" t="s">
        <v>26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ROUND((SUM(BE132:BE474)),  2)</f>
        <v>0</v>
      </c>
      <c r="G35" s="39"/>
      <c r="H35" s="39"/>
      <c r="I35" s="166">
        <v>0.20999999999999999</v>
      </c>
      <c r="J35" s="165">
        <f>ROUND(((SUM(BE132:BE474))*I35),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ROUND((SUM(BF132:BF474)),  2)</f>
        <v>0</v>
      </c>
      <c r="G36" s="39"/>
      <c r="H36" s="39"/>
      <c r="I36" s="166">
        <v>0.12</v>
      </c>
      <c r="J36" s="165">
        <f>ROUND(((SUM(BF132:BF474))*I36),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ROUND((SUM(BG132:BG474)),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ROUND((SUM(BH132:BH474)),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ROUND((SUM(BI132:BI474)),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7782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02.01 - komunikace a zpevněné plochy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Česká Třebová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>Suchánek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175</v>
      </c>
      <c r="E101" s="198"/>
      <c r="F101" s="198"/>
      <c r="G101" s="198"/>
      <c r="H101" s="198"/>
      <c r="I101" s="198"/>
      <c r="J101" s="199">
        <f>J287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176</v>
      </c>
      <c r="E102" s="198"/>
      <c r="F102" s="198"/>
      <c r="G102" s="198"/>
      <c r="H102" s="198"/>
      <c r="I102" s="198"/>
      <c r="J102" s="199">
        <f>J291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178</v>
      </c>
      <c r="E103" s="198"/>
      <c r="F103" s="198"/>
      <c r="G103" s="198"/>
      <c r="H103" s="198"/>
      <c r="I103" s="198"/>
      <c r="J103" s="199">
        <f>J297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5451</v>
      </c>
      <c r="E104" s="198"/>
      <c r="F104" s="198"/>
      <c r="G104" s="198"/>
      <c r="H104" s="198"/>
      <c r="I104" s="198"/>
      <c r="J104" s="199">
        <f>J349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182</v>
      </c>
      <c r="E105" s="198"/>
      <c r="F105" s="198"/>
      <c r="G105" s="198"/>
      <c r="H105" s="198"/>
      <c r="I105" s="198"/>
      <c r="J105" s="199">
        <f>J365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5452</v>
      </c>
      <c r="E106" s="198"/>
      <c r="F106" s="198"/>
      <c r="G106" s="198"/>
      <c r="H106" s="198"/>
      <c r="I106" s="198"/>
      <c r="J106" s="199">
        <f>J436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187</v>
      </c>
      <c r="E107" s="198"/>
      <c r="F107" s="198"/>
      <c r="G107" s="198"/>
      <c r="H107" s="198"/>
      <c r="I107" s="198"/>
      <c r="J107" s="199">
        <f>J453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9" customFormat="1" ht="24.96" customHeight="1">
      <c r="A108" s="9"/>
      <c r="B108" s="190"/>
      <c r="C108" s="191"/>
      <c r="D108" s="192" t="s">
        <v>188</v>
      </c>
      <c r="E108" s="193"/>
      <c r="F108" s="193"/>
      <c r="G108" s="193"/>
      <c r="H108" s="193"/>
      <c r="I108" s="193"/>
      <c r="J108" s="194">
        <f>J455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hidden="1" s="10" customFormat="1" ht="19.92" customHeight="1">
      <c r="A109" s="10"/>
      <c r="B109" s="196"/>
      <c r="C109" s="134"/>
      <c r="D109" s="197" t="s">
        <v>189</v>
      </c>
      <c r="E109" s="198"/>
      <c r="F109" s="198"/>
      <c r="G109" s="198"/>
      <c r="H109" s="198"/>
      <c r="I109" s="198"/>
      <c r="J109" s="199">
        <f>J456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196</v>
      </c>
      <c r="E110" s="198"/>
      <c r="F110" s="198"/>
      <c r="G110" s="198"/>
      <c r="H110" s="198"/>
      <c r="I110" s="198"/>
      <c r="J110" s="199">
        <f>J472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hidden="1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hidden="1"/>
    <row r="114" hidden="1"/>
    <row r="115" hidden="1"/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TŘEBOVSKO-ORLICKÝ PODNIKATELSKÝ INKUBÁTOR (TO-PINK)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164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7782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02.01 - komunikace a zpevněné plochy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Česká Třebová</v>
      </c>
      <c r="G126" s="41"/>
      <c r="H126" s="41"/>
      <c r="I126" s="33" t="s">
        <v>22</v>
      </c>
      <c r="J126" s="80" t="str">
        <f>IF(J14="","",J14)</f>
        <v>26. 5. 2025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 xml:space="preserve"> </v>
      </c>
      <c r="G128" s="41"/>
      <c r="H128" s="41"/>
      <c r="I128" s="33" t="s">
        <v>29</v>
      </c>
      <c r="J128" s="37" t="str">
        <f>E23</f>
        <v xml:space="preserve"> 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27</v>
      </c>
      <c r="D129" s="41"/>
      <c r="E129" s="41"/>
      <c r="F129" s="28" t="str">
        <f>IF(E20="","",E20)</f>
        <v>Vyplň údaj</v>
      </c>
      <c r="G129" s="41"/>
      <c r="H129" s="41"/>
      <c r="I129" s="33" t="s">
        <v>31</v>
      </c>
      <c r="J129" s="37" t="str">
        <f>E26</f>
        <v>Suchánek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209</v>
      </c>
      <c r="D131" s="204" t="s">
        <v>58</v>
      </c>
      <c r="E131" s="204" t="s">
        <v>54</v>
      </c>
      <c r="F131" s="204" t="s">
        <v>55</v>
      </c>
      <c r="G131" s="204" t="s">
        <v>210</v>
      </c>
      <c r="H131" s="204" t="s">
        <v>211</v>
      </c>
      <c r="I131" s="204" t="s">
        <v>212</v>
      </c>
      <c r="J131" s="204" t="s">
        <v>170</v>
      </c>
      <c r="K131" s="205" t="s">
        <v>213</v>
      </c>
      <c r="L131" s="206"/>
      <c r="M131" s="101" t="s">
        <v>1</v>
      </c>
      <c r="N131" s="102" t="s">
        <v>37</v>
      </c>
      <c r="O131" s="102" t="s">
        <v>214</v>
      </c>
      <c r="P131" s="102" t="s">
        <v>215</v>
      </c>
      <c r="Q131" s="102" t="s">
        <v>216</v>
      </c>
      <c r="R131" s="102" t="s">
        <v>217</v>
      </c>
      <c r="S131" s="102" t="s">
        <v>218</v>
      </c>
      <c r="T131" s="103" t="s">
        <v>219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220</v>
      </c>
      <c r="D132" s="41"/>
      <c r="E132" s="41"/>
      <c r="F132" s="41"/>
      <c r="G132" s="41"/>
      <c r="H132" s="41"/>
      <c r="I132" s="41"/>
      <c r="J132" s="207">
        <f>BK132</f>
        <v>0</v>
      </c>
      <c r="K132" s="41"/>
      <c r="L132" s="45"/>
      <c r="M132" s="104"/>
      <c r="N132" s="208"/>
      <c r="O132" s="105"/>
      <c r="P132" s="209">
        <f>P133+P455</f>
        <v>0</v>
      </c>
      <c r="Q132" s="105"/>
      <c r="R132" s="209">
        <f>R133+R455</f>
        <v>2897.4886145999994</v>
      </c>
      <c r="S132" s="105"/>
      <c r="T132" s="210">
        <f>T133+T455</f>
        <v>1431.3573999999999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72</v>
      </c>
      <c r="AU132" s="18" t="s">
        <v>172</v>
      </c>
      <c r="BK132" s="211">
        <f>BK133+BK455</f>
        <v>0</v>
      </c>
    </row>
    <row r="133" s="12" customFormat="1" ht="25.92" customHeight="1">
      <c r="A133" s="12"/>
      <c r="B133" s="212"/>
      <c r="C133" s="213"/>
      <c r="D133" s="214" t="s">
        <v>72</v>
      </c>
      <c r="E133" s="215" t="s">
        <v>221</v>
      </c>
      <c r="F133" s="215" t="s">
        <v>222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P134+P287+P291+P297+P349+P365+P436+P453</f>
        <v>0</v>
      </c>
      <c r="Q133" s="220"/>
      <c r="R133" s="221">
        <f>R134+R287+R291+R297+R349+R365+R436+R453</f>
        <v>2897.3240670999994</v>
      </c>
      <c r="S133" s="220"/>
      <c r="T133" s="222">
        <f>T134+T287+T291+T297+T349+T365+T436+T453</f>
        <v>1431.0709999999999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80</v>
      </c>
      <c r="AT133" s="224" t="s">
        <v>72</v>
      </c>
      <c r="AU133" s="224" t="s">
        <v>73</v>
      </c>
      <c r="AY133" s="223" t="s">
        <v>223</v>
      </c>
      <c r="BK133" s="225">
        <f>BK134+BK287+BK291+BK297+BK349+BK365+BK436+BK453</f>
        <v>0</v>
      </c>
    </row>
    <row r="134" s="12" customFormat="1" ht="22.8" customHeight="1">
      <c r="A134" s="12"/>
      <c r="B134" s="212"/>
      <c r="C134" s="213"/>
      <c r="D134" s="214" t="s">
        <v>72</v>
      </c>
      <c r="E134" s="226" t="s">
        <v>80</v>
      </c>
      <c r="F134" s="226" t="s">
        <v>224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SUM(P135:P286)</f>
        <v>0</v>
      </c>
      <c r="Q134" s="220"/>
      <c r="R134" s="221">
        <f>SUM(R135:R286)</f>
        <v>46.832899999999995</v>
      </c>
      <c r="S134" s="220"/>
      <c r="T134" s="222">
        <f>SUM(T135:T286)</f>
        <v>1295.5509999999999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80</v>
      </c>
      <c r="AT134" s="224" t="s">
        <v>72</v>
      </c>
      <c r="AU134" s="224" t="s">
        <v>80</v>
      </c>
      <c r="AY134" s="223" t="s">
        <v>223</v>
      </c>
      <c r="BK134" s="225">
        <f>SUM(BK135:BK286)</f>
        <v>0</v>
      </c>
    </row>
    <row r="135" s="2" customFormat="1" ht="44.25" customHeight="1">
      <c r="A135" s="39"/>
      <c r="B135" s="40"/>
      <c r="C135" s="228" t="s">
        <v>80</v>
      </c>
      <c r="D135" s="228" t="s">
        <v>225</v>
      </c>
      <c r="E135" s="229" t="s">
        <v>7785</v>
      </c>
      <c r="F135" s="230" t="s">
        <v>7786</v>
      </c>
      <c r="G135" s="231" t="s">
        <v>293</v>
      </c>
      <c r="H135" s="232">
        <v>280</v>
      </c>
      <c r="I135" s="233"/>
      <c r="J135" s="234">
        <f>ROUND(I135*H135,2)</f>
        <v>0</v>
      </c>
      <c r="K135" s="230" t="s">
        <v>229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82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7787</v>
      </c>
    </row>
    <row r="136" s="14" customFormat="1">
      <c r="A136" s="14"/>
      <c r="B136" s="253"/>
      <c r="C136" s="254"/>
      <c r="D136" s="243" t="s">
        <v>232</v>
      </c>
      <c r="E136" s="255" t="s">
        <v>1</v>
      </c>
      <c r="F136" s="256" t="s">
        <v>7788</v>
      </c>
      <c r="G136" s="254"/>
      <c r="H136" s="255" t="s">
        <v>1</v>
      </c>
      <c r="I136" s="257"/>
      <c r="J136" s="254"/>
      <c r="K136" s="254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232</v>
      </c>
      <c r="AU136" s="262" t="s">
        <v>82</v>
      </c>
      <c r="AV136" s="14" t="s">
        <v>80</v>
      </c>
      <c r="AW136" s="14" t="s">
        <v>30</v>
      </c>
      <c r="AX136" s="14" t="s">
        <v>73</v>
      </c>
      <c r="AY136" s="262" t="s">
        <v>223</v>
      </c>
    </row>
    <row r="137" s="13" customFormat="1">
      <c r="A137" s="13"/>
      <c r="B137" s="241"/>
      <c r="C137" s="242"/>
      <c r="D137" s="243" t="s">
        <v>232</v>
      </c>
      <c r="E137" s="244" t="s">
        <v>1</v>
      </c>
      <c r="F137" s="245" t="s">
        <v>7789</v>
      </c>
      <c r="G137" s="242"/>
      <c r="H137" s="246">
        <v>280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232</v>
      </c>
      <c r="AU137" s="252" t="s">
        <v>82</v>
      </c>
      <c r="AV137" s="13" t="s">
        <v>82</v>
      </c>
      <c r="AW137" s="13" t="s">
        <v>30</v>
      </c>
      <c r="AX137" s="13" t="s">
        <v>80</v>
      </c>
      <c r="AY137" s="252" t="s">
        <v>223</v>
      </c>
    </row>
    <row r="138" s="2" customFormat="1" ht="66.75" customHeight="1">
      <c r="A138" s="39"/>
      <c r="B138" s="40"/>
      <c r="C138" s="228" t="s">
        <v>82</v>
      </c>
      <c r="D138" s="228" t="s">
        <v>225</v>
      </c>
      <c r="E138" s="229" t="s">
        <v>7790</v>
      </c>
      <c r="F138" s="230" t="s">
        <v>7791</v>
      </c>
      <c r="G138" s="231" t="s">
        <v>293</v>
      </c>
      <c r="H138" s="232">
        <v>264</v>
      </c>
      <c r="I138" s="233"/>
      <c r="J138" s="234">
        <f>ROUND(I138*H138,2)</f>
        <v>0</v>
      </c>
      <c r="K138" s="230" t="s">
        <v>229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0.28999999999999998</v>
      </c>
      <c r="T138" s="238">
        <f>S138*H138</f>
        <v>76.559999999999988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82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7792</v>
      </c>
    </row>
    <row r="139" s="14" customFormat="1">
      <c r="A139" s="14"/>
      <c r="B139" s="253"/>
      <c r="C139" s="254"/>
      <c r="D139" s="243" t="s">
        <v>232</v>
      </c>
      <c r="E139" s="255" t="s">
        <v>1</v>
      </c>
      <c r="F139" s="256" t="s">
        <v>7793</v>
      </c>
      <c r="G139" s="254"/>
      <c r="H139" s="255" t="s">
        <v>1</v>
      </c>
      <c r="I139" s="257"/>
      <c r="J139" s="254"/>
      <c r="K139" s="254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232</v>
      </c>
      <c r="AU139" s="262" t="s">
        <v>82</v>
      </c>
      <c r="AV139" s="14" t="s">
        <v>80</v>
      </c>
      <c r="AW139" s="14" t="s">
        <v>30</v>
      </c>
      <c r="AX139" s="14" t="s">
        <v>73</v>
      </c>
      <c r="AY139" s="262" t="s">
        <v>223</v>
      </c>
    </row>
    <row r="140" s="13" customFormat="1">
      <c r="A140" s="13"/>
      <c r="B140" s="241"/>
      <c r="C140" s="242"/>
      <c r="D140" s="243" t="s">
        <v>232</v>
      </c>
      <c r="E140" s="244" t="s">
        <v>1</v>
      </c>
      <c r="F140" s="245" t="s">
        <v>1333</v>
      </c>
      <c r="G140" s="242"/>
      <c r="H140" s="246">
        <v>157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232</v>
      </c>
      <c r="AU140" s="252" t="s">
        <v>82</v>
      </c>
      <c r="AV140" s="13" t="s">
        <v>82</v>
      </c>
      <c r="AW140" s="13" t="s">
        <v>30</v>
      </c>
      <c r="AX140" s="13" t="s">
        <v>73</v>
      </c>
      <c r="AY140" s="252" t="s">
        <v>223</v>
      </c>
    </row>
    <row r="141" s="14" customFormat="1">
      <c r="A141" s="14"/>
      <c r="B141" s="253"/>
      <c r="C141" s="254"/>
      <c r="D141" s="243" t="s">
        <v>232</v>
      </c>
      <c r="E141" s="255" t="s">
        <v>1</v>
      </c>
      <c r="F141" s="256" t="s">
        <v>7794</v>
      </c>
      <c r="G141" s="254"/>
      <c r="H141" s="255" t="s">
        <v>1</v>
      </c>
      <c r="I141" s="257"/>
      <c r="J141" s="254"/>
      <c r="K141" s="254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232</v>
      </c>
      <c r="AU141" s="262" t="s">
        <v>82</v>
      </c>
      <c r="AV141" s="14" t="s">
        <v>80</v>
      </c>
      <c r="AW141" s="14" t="s">
        <v>30</v>
      </c>
      <c r="AX141" s="14" t="s">
        <v>73</v>
      </c>
      <c r="AY141" s="262" t="s">
        <v>223</v>
      </c>
    </row>
    <row r="142" s="13" customFormat="1">
      <c r="A142" s="13"/>
      <c r="B142" s="241"/>
      <c r="C142" s="242"/>
      <c r="D142" s="243" t="s">
        <v>232</v>
      </c>
      <c r="E142" s="244" t="s">
        <v>1</v>
      </c>
      <c r="F142" s="245" t="s">
        <v>927</v>
      </c>
      <c r="G142" s="242"/>
      <c r="H142" s="246">
        <v>107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232</v>
      </c>
      <c r="AU142" s="252" t="s">
        <v>82</v>
      </c>
      <c r="AV142" s="13" t="s">
        <v>82</v>
      </c>
      <c r="AW142" s="13" t="s">
        <v>30</v>
      </c>
      <c r="AX142" s="13" t="s">
        <v>73</v>
      </c>
      <c r="AY142" s="252" t="s">
        <v>223</v>
      </c>
    </row>
    <row r="143" s="15" customFormat="1">
      <c r="A143" s="15"/>
      <c r="B143" s="263"/>
      <c r="C143" s="264"/>
      <c r="D143" s="243" t="s">
        <v>232</v>
      </c>
      <c r="E143" s="265" t="s">
        <v>1</v>
      </c>
      <c r="F143" s="266" t="s">
        <v>245</v>
      </c>
      <c r="G143" s="264"/>
      <c r="H143" s="267">
        <v>264</v>
      </c>
      <c r="I143" s="268"/>
      <c r="J143" s="264"/>
      <c r="K143" s="264"/>
      <c r="L143" s="269"/>
      <c r="M143" s="270"/>
      <c r="N143" s="271"/>
      <c r="O143" s="271"/>
      <c r="P143" s="271"/>
      <c r="Q143" s="271"/>
      <c r="R143" s="271"/>
      <c r="S143" s="271"/>
      <c r="T143" s="272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3" t="s">
        <v>232</v>
      </c>
      <c r="AU143" s="273" t="s">
        <v>82</v>
      </c>
      <c r="AV143" s="15" t="s">
        <v>230</v>
      </c>
      <c r="AW143" s="15" t="s">
        <v>30</v>
      </c>
      <c r="AX143" s="15" t="s">
        <v>80</v>
      </c>
      <c r="AY143" s="273" t="s">
        <v>223</v>
      </c>
    </row>
    <row r="144" s="2" customFormat="1" ht="66.75" customHeight="1">
      <c r="A144" s="39"/>
      <c r="B144" s="40"/>
      <c r="C144" s="228" t="s">
        <v>102</v>
      </c>
      <c r="D144" s="228" t="s">
        <v>225</v>
      </c>
      <c r="E144" s="229" t="s">
        <v>7795</v>
      </c>
      <c r="F144" s="230" t="s">
        <v>7796</v>
      </c>
      <c r="G144" s="231" t="s">
        <v>293</v>
      </c>
      <c r="H144" s="232">
        <v>264</v>
      </c>
      <c r="I144" s="233"/>
      <c r="J144" s="234">
        <f>ROUND(I144*H144,2)</f>
        <v>0</v>
      </c>
      <c r="K144" s="230" t="s">
        <v>229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0.625</v>
      </c>
      <c r="T144" s="238">
        <f>S144*H144</f>
        <v>165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82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7797</v>
      </c>
    </row>
    <row r="145" s="14" customFormat="1">
      <c r="A145" s="14"/>
      <c r="B145" s="253"/>
      <c r="C145" s="254"/>
      <c r="D145" s="243" t="s">
        <v>232</v>
      </c>
      <c r="E145" s="255" t="s">
        <v>1</v>
      </c>
      <c r="F145" s="256" t="s">
        <v>7793</v>
      </c>
      <c r="G145" s="254"/>
      <c r="H145" s="255" t="s">
        <v>1</v>
      </c>
      <c r="I145" s="257"/>
      <c r="J145" s="254"/>
      <c r="K145" s="254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232</v>
      </c>
      <c r="AU145" s="262" t="s">
        <v>82</v>
      </c>
      <c r="AV145" s="14" t="s">
        <v>80</v>
      </c>
      <c r="AW145" s="14" t="s">
        <v>30</v>
      </c>
      <c r="AX145" s="14" t="s">
        <v>73</v>
      </c>
      <c r="AY145" s="262" t="s">
        <v>223</v>
      </c>
    </row>
    <row r="146" s="13" customFormat="1">
      <c r="A146" s="13"/>
      <c r="B146" s="241"/>
      <c r="C146" s="242"/>
      <c r="D146" s="243" t="s">
        <v>232</v>
      </c>
      <c r="E146" s="244" t="s">
        <v>1</v>
      </c>
      <c r="F146" s="245" t="s">
        <v>1333</v>
      </c>
      <c r="G146" s="242"/>
      <c r="H146" s="246">
        <v>157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232</v>
      </c>
      <c r="AU146" s="252" t="s">
        <v>82</v>
      </c>
      <c r="AV146" s="13" t="s">
        <v>82</v>
      </c>
      <c r="AW146" s="13" t="s">
        <v>30</v>
      </c>
      <c r="AX146" s="13" t="s">
        <v>73</v>
      </c>
      <c r="AY146" s="252" t="s">
        <v>223</v>
      </c>
    </row>
    <row r="147" s="14" customFormat="1">
      <c r="A147" s="14"/>
      <c r="B147" s="253"/>
      <c r="C147" s="254"/>
      <c r="D147" s="243" t="s">
        <v>232</v>
      </c>
      <c r="E147" s="255" t="s">
        <v>1</v>
      </c>
      <c r="F147" s="256" t="s">
        <v>7798</v>
      </c>
      <c r="G147" s="254"/>
      <c r="H147" s="255" t="s">
        <v>1</v>
      </c>
      <c r="I147" s="257"/>
      <c r="J147" s="254"/>
      <c r="K147" s="254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232</v>
      </c>
      <c r="AU147" s="262" t="s">
        <v>82</v>
      </c>
      <c r="AV147" s="14" t="s">
        <v>80</v>
      </c>
      <c r="AW147" s="14" t="s">
        <v>30</v>
      </c>
      <c r="AX147" s="14" t="s">
        <v>73</v>
      </c>
      <c r="AY147" s="262" t="s">
        <v>223</v>
      </c>
    </row>
    <row r="148" s="13" customFormat="1">
      <c r="A148" s="13"/>
      <c r="B148" s="241"/>
      <c r="C148" s="242"/>
      <c r="D148" s="243" t="s">
        <v>232</v>
      </c>
      <c r="E148" s="244" t="s">
        <v>1</v>
      </c>
      <c r="F148" s="245" t="s">
        <v>927</v>
      </c>
      <c r="G148" s="242"/>
      <c r="H148" s="246">
        <v>107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232</v>
      </c>
      <c r="AU148" s="252" t="s">
        <v>82</v>
      </c>
      <c r="AV148" s="13" t="s">
        <v>82</v>
      </c>
      <c r="AW148" s="13" t="s">
        <v>30</v>
      </c>
      <c r="AX148" s="13" t="s">
        <v>73</v>
      </c>
      <c r="AY148" s="252" t="s">
        <v>223</v>
      </c>
    </row>
    <row r="149" s="15" customFormat="1">
      <c r="A149" s="15"/>
      <c r="B149" s="263"/>
      <c r="C149" s="264"/>
      <c r="D149" s="243" t="s">
        <v>232</v>
      </c>
      <c r="E149" s="265" t="s">
        <v>1</v>
      </c>
      <c r="F149" s="266" t="s">
        <v>245</v>
      </c>
      <c r="G149" s="264"/>
      <c r="H149" s="267">
        <v>264</v>
      </c>
      <c r="I149" s="268"/>
      <c r="J149" s="264"/>
      <c r="K149" s="264"/>
      <c r="L149" s="269"/>
      <c r="M149" s="270"/>
      <c r="N149" s="271"/>
      <c r="O149" s="271"/>
      <c r="P149" s="271"/>
      <c r="Q149" s="271"/>
      <c r="R149" s="271"/>
      <c r="S149" s="271"/>
      <c r="T149" s="272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3" t="s">
        <v>232</v>
      </c>
      <c r="AU149" s="273" t="s">
        <v>82</v>
      </c>
      <c r="AV149" s="15" t="s">
        <v>230</v>
      </c>
      <c r="AW149" s="15" t="s">
        <v>30</v>
      </c>
      <c r="AX149" s="15" t="s">
        <v>80</v>
      </c>
      <c r="AY149" s="273" t="s">
        <v>223</v>
      </c>
    </row>
    <row r="150" s="2" customFormat="1" ht="66.75" customHeight="1">
      <c r="A150" s="39"/>
      <c r="B150" s="40"/>
      <c r="C150" s="228" t="s">
        <v>230</v>
      </c>
      <c r="D150" s="228" t="s">
        <v>225</v>
      </c>
      <c r="E150" s="229" t="s">
        <v>7799</v>
      </c>
      <c r="F150" s="230" t="s">
        <v>7800</v>
      </c>
      <c r="G150" s="231" t="s">
        <v>293</v>
      </c>
      <c r="H150" s="232">
        <v>1057</v>
      </c>
      <c r="I150" s="233"/>
      <c r="J150" s="234">
        <f>ROUND(I150*H150,2)</f>
        <v>0</v>
      </c>
      <c r="K150" s="230" t="s">
        <v>229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0.28999999999999998</v>
      </c>
      <c r="T150" s="238">
        <f>S150*H150</f>
        <v>306.52999999999997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82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7801</v>
      </c>
    </row>
    <row r="151" s="14" customFormat="1">
      <c r="A151" s="14"/>
      <c r="B151" s="253"/>
      <c r="C151" s="254"/>
      <c r="D151" s="243" t="s">
        <v>232</v>
      </c>
      <c r="E151" s="255" t="s">
        <v>1</v>
      </c>
      <c r="F151" s="256" t="s">
        <v>7802</v>
      </c>
      <c r="G151" s="254"/>
      <c r="H151" s="255" t="s">
        <v>1</v>
      </c>
      <c r="I151" s="257"/>
      <c r="J151" s="254"/>
      <c r="K151" s="254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232</v>
      </c>
      <c r="AU151" s="262" t="s">
        <v>82</v>
      </c>
      <c r="AV151" s="14" t="s">
        <v>80</v>
      </c>
      <c r="AW151" s="14" t="s">
        <v>30</v>
      </c>
      <c r="AX151" s="14" t="s">
        <v>73</v>
      </c>
      <c r="AY151" s="262" t="s">
        <v>223</v>
      </c>
    </row>
    <row r="152" s="13" customFormat="1">
      <c r="A152" s="13"/>
      <c r="B152" s="241"/>
      <c r="C152" s="242"/>
      <c r="D152" s="243" t="s">
        <v>232</v>
      </c>
      <c r="E152" s="244" t="s">
        <v>1</v>
      </c>
      <c r="F152" s="245" t="s">
        <v>2357</v>
      </c>
      <c r="G152" s="242"/>
      <c r="H152" s="246">
        <v>275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232</v>
      </c>
      <c r="AU152" s="252" t="s">
        <v>82</v>
      </c>
      <c r="AV152" s="13" t="s">
        <v>82</v>
      </c>
      <c r="AW152" s="13" t="s">
        <v>30</v>
      </c>
      <c r="AX152" s="13" t="s">
        <v>73</v>
      </c>
      <c r="AY152" s="252" t="s">
        <v>223</v>
      </c>
    </row>
    <row r="153" s="14" customFormat="1">
      <c r="A153" s="14"/>
      <c r="B153" s="253"/>
      <c r="C153" s="254"/>
      <c r="D153" s="243" t="s">
        <v>232</v>
      </c>
      <c r="E153" s="255" t="s">
        <v>1</v>
      </c>
      <c r="F153" s="256" t="s">
        <v>7803</v>
      </c>
      <c r="G153" s="254"/>
      <c r="H153" s="255" t="s">
        <v>1</v>
      </c>
      <c r="I153" s="257"/>
      <c r="J153" s="254"/>
      <c r="K153" s="254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232</v>
      </c>
      <c r="AU153" s="262" t="s">
        <v>82</v>
      </c>
      <c r="AV153" s="14" t="s">
        <v>80</v>
      </c>
      <c r="AW153" s="14" t="s">
        <v>30</v>
      </c>
      <c r="AX153" s="14" t="s">
        <v>73</v>
      </c>
      <c r="AY153" s="262" t="s">
        <v>223</v>
      </c>
    </row>
    <row r="154" s="13" customFormat="1">
      <c r="A154" s="13"/>
      <c r="B154" s="241"/>
      <c r="C154" s="242"/>
      <c r="D154" s="243" t="s">
        <v>232</v>
      </c>
      <c r="E154" s="244" t="s">
        <v>1</v>
      </c>
      <c r="F154" s="245" t="s">
        <v>5026</v>
      </c>
      <c r="G154" s="242"/>
      <c r="H154" s="246">
        <v>782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232</v>
      </c>
      <c r="AU154" s="252" t="s">
        <v>82</v>
      </c>
      <c r="AV154" s="13" t="s">
        <v>82</v>
      </c>
      <c r="AW154" s="13" t="s">
        <v>30</v>
      </c>
      <c r="AX154" s="13" t="s">
        <v>73</v>
      </c>
      <c r="AY154" s="252" t="s">
        <v>223</v>
      </c>
    </row>
    <row r="155" s="15" customFormat="1">
      <c r="A155" s="15"/>
      <c r="B155" s="263"/>
      <c r="C155" s="264"/>
      <c r="D155" s="243" t="s">
        <v>232</v>
      </c>
      <c r="E155" s="265" t="s">
        <v>1</v>
      </c>
      <c r="F155" s="266" t="s">
        <v>245</v>
      </c>
      <c r="G155" s="264"/>
      <c r="H155" s="267">
        <v>1057</v>
      </c>
      <c r="I155" s="268"/>
      <c r="J155" s="264"/>
      <c r="K155" s="264"/>
      <c r="L155" s="269"/>
      <c r="M155" s="270"/>
      <c r="N155" s="271"/>
      <c r="O155" s="271"/>
      <c r="P155" s="271"/>
      <c r="Q155" s="271"/>
      <c r="R155" s="271"/>
      <c r="S155" s="271"/>
      <c r="T155" s="272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3" t="s">
        <v>232</v>
      </c>
      <c r="AU155" s="273" t="s">
        <v>82</v>
      </c>
      <c r="AV155" s="15" t="s">
        <v>230</v>
      </c>
      <c r="AW155" s="15" t="s">
        <v>30</v>
      </c>
      <c r="AX155" s="15" t="s">
        <v>80</v>
      </c>
      <c r="AY155" s="273" t="s">
        <v>223</v>
      </c>
    </row>
    <row r="156" s="2" customFormat="1" ht="66.75" customHeight="1">
      <c r="A156" s="39"/>
      <c r="B156" s="40"/>
      <c r="C156" s="228" t="s">
        <v>249</v>
      </c>
      <c r="D156" s="228" t="s">
        <v>225</v>
      </c>
      <c r="E156" s="229" t="s">
        <v>7804</v>
      </c>
      <c r="F156" s="230" t="s">
        <v>7805</v>
      </c>
      <c r="G156" s="231" t="s">
        <v>293</v>
      </c>
      <c r="H156" s="232">
        <v>502</v>
      </c>
      <c r="I156" s="233"/>
      <c r="J156" s="234">
        <f>ROUND(I156*H156,2)</f>
        <v>0</v>
      </c>
      <c r="K156" s="230" t="s">
        <v>229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0.44</v>
      </c>
      <c r="T156" s="238">
        <f>S156*H156</f>
        <v>220.88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7806</v>
      </c>
    </row>
    <row r="157" s="14" customFormat="1">
      <c r="A157" s="14"/>
      <c r="B157" s="253"/>
      <c r="C157" s="254"/>
      <c r="D157" s="243" t="s">
        <v>232</v>
      </c>
      <c r="E157" s="255" t="s">
        <v>1</v>
      </c>
      <c r="F157" s="256" t="s">
        <v>7807</v>
      </c>
      <c r="G157" s="254"/>
      <c r="H157" s="255" t="s">
        <v>1</v>
      </c>
      <c r="I157" s="257"/>
      <c r="J157" s="254"/>
      <c r="K157" s="254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232</v>
      </c>
      <c r="AU157" s="262" t="s">
        <v>82</v>
      </c>
      <c r="AV157" s="14" t="s">
        <v>80</v>
      </c>
      <c r="AW157" s="14" t="s">
        <v>30</v>
      </c>
      <c r="AX157" s="14" t="s">
        <v>73</v>
      </c>
      <c r="AY157" s="262" t="s">
        <v>223</v>
      </c>
    </row>
    <row r="158" s="13" customFormat="1">
      <c r="A158" s="13"/>
      <c r="B158" s="241"/>
      <c r="C158" s="242"/>
      <c r="D158" s="243" t="s">
        <v>232</v>
      </c>
      <c r="E158" s="244" t="s">
        <v>1</v>
      </c>
      <c r="F158" s="245" t="s">
        <v>7808</v>
      </c>
      <c r="G158" s="242"/>
      <c r="H158" s="246">
        <v>502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232</v>
      </c>
      <c r="AU158" s="252" t="s">
        <v>82</v>
      </c>
      <c r="AV158" s="13" t="s">
        <v>82</v>
      </c>
      <c r="AW158" s="13" t="s">
        <v>30</v>
      </c>
      <c r="AX158" s="13" t="s">
        <v>80</v>
      </c>
      <c r="AY158" s="252" t="s">
        <v>223</v>
      </c>
    </row>
    <row r="159" s="2" customFormat="1" ht="66.75" customHeight="1">
      <c r="A159" s="39"/>
      <c r="B159" s="40"/>
      <c r="C159" s="228" t="s">
        <v>253</v>
      </c>
      <c r="D159" s="228" t="s">
        <v>225</v>
      </c>
      <c r="E159" s="229" t="s">
        <v>7809</v>
      </c>
      <c r="F159" s="230" t="s">
        <v>7810</v>
      </c>
      <c r="G159" s="231" t="s">
        <v>293</v>
      </c>
      <c r="H159" s="232">
        <v>782</v>
      </c>
      <c r="I159" s="233"/>
      <c r="J159" s="234">
        <f>ROUND(I159*H159,2)</f>
        <v>0</v>
      </c>
      <c r="K159" s="230" t="s">
        <v>229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0.33000000000000002</v>
      </c>
      <c r="T159" s="238">
        <f>S159*H159</f>
        <v>258.06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82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7811</v>
      </c>
    </row>
    <row r="160" s="14" customFormat="1">
      <c r="A160" s="14"/>
      <c r="B160" s="253"/>
      <c r="C160" s="254"/>
      <c r="D160" s="243" t="s">
        <v>232</v>
      </c>
      <c r="E160" s="255" t="s">
        <v>1</v>
      </c>
      <c r="F160" s="256" t="s">
        <v>7812</v>
      </c>
      <c r="G160" s="254"/>
      <c r="H160" s="255" t="s">
        <v>1</v>
      </c>
      <c r="I160" s="257"/>
      <c r="J160" s="254"/>
      <c r="K160" s="254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232</v>
      </c>
      <c r="AU160" s="262" t="s">
        <v>82</v>
      </c>
      <c r="AV160" s="14" t="s">
        <v>80</v>
      </c>
      <c r="AW160" s="14" t="s">
        <v>30</v>
      </c>
      <c r="AX160" s="14" t="s">
        <v>73</v>
      </c>
      <c r="AY160" s="262" t="s">
        <v>223</v>
      </c>
    </row>
    <row r="161" s="13" customFormat="1">
      <c r="A161" s="13"/>
      <c r="B161" s="241"/>
      <c r="C161" s="242"/>
      <c r="D161" s="243" t="s">
        <v>232</v>
      </c>
      <c r="E161" s="244" t="s">
        <v>1</v>
      </c>
      <c r="F161" s="245" t="s">
        <v>7813</v>
      </c>
      <c r="G161" s="242"/>
      <c r="H161" s="246">
        <v>782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232</v>
      </c>
      <c r="AU161" s="252" t="s">
        <v>82</v>
      </c>
      <c r="AV161" s="13" t="s">
        <v>82</v>
      </c>
      <c r="AW161" s="13" t="s">
        <v>30</v>
      </c>
      <c r="AX161" s="13" t="s">
        <v>80</v>
      </c>
      <c r="AY161" s="252" t="s">
        <v>223</v>
      </c>
    </row>
    <row r="162" s="2" customFormat="1" ht="55.5" customHeight="1">
      <c r="A162" s="39"/>
      <c r="B162" s="40"/>
      <c r="C162" s="228" t="s">
        <v>258</v>
      </c>
      <c r="D162" s="228" t="s">
        <v>225</v>
      </c>
      <c r="E162" s="229" t="s">
        <v>7814</v>
      </c>
      <c r="F162" s="230" t="s">
        <v>7815</v>
      </c>
      <c r="G162" s="231" t="s">
        <v>293</v>
      </c>
      <c r="H162" s="232">
        <v>475</v>
      </c>
      <c r="I162" s="233"/>
      <c r="J162" s="234">
        <f>ROUND(I162*H162,2)</f>
        <v>0</v>
      </c>
      <c r="K162" s="230" t="s">
        <v>229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0.098000000000000004</v>
      </c>
      <c r="T162" s="238">
        <f>S162*H162</f>
        <v>46.550000000000004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7816</v>
      </c>
    </row>
    <row r="163" s="14" customFormat="1">
      <c r="A163" s="14"/>
      <c r="B163" s="253"/>
      <c r="C163" s="254"/>
      <c r="D163" s="243" t="s">
        <v>232</v>
      </c>
      <c r="E163" s="255" t="s">
        <v>1</v>
      </c>
      <c r="F163" s="256" t="s">
        <v>7807</v>
      </c>
      <c r="G163" s="254"/>
      <c r="H163" s="255" t="s">
        <v>1</v>
      </c>
      <c r="I163" s="257"/>
      <c r="J163" s="254"/>
      <c r="K163" s="254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232</v>
      </c>
      <c r="AU163" s="262" t="s">
        <v>82</v>
      </c>
      <c r="AV163" s="14" t="s">
        <v>80</v>
      </c>
      <c r="AW163" s="14" t="s">
        <v>30</v>
      </c>
      <c r="AX163" s="14" t="s">
        <v>73</v>
      </c>
      <c r="AY163" s="262" t="s">
        <v>223</v>
      </c>
    </row>
    <row r="164" s="14" customFormat="1">
      <c r="A164" s="14"/>
      <c r="B164" s="253"/>
      <c r="C164" s="254"/>
      <c r="D164" s="243" t="s">
        <v>232</v>
      </c>
      <c r="E164" s="255" t="s">
        <v>1</v>
      </c>
      <c r="F164" s="256" t="s">
        <v>7817</v>
      </c>
      <c r="G164" s="254"/>
      <c r="H164" s="255" t="s">
        <v>1</v>
      </c>
      <c r="I164" s="257"/>
      <c r="J164" s="254"/>
      <c r="K164" s="254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232</v>
      </c>
      <c r="AU164" s="262" t="s">
        <v>82</v>
      </c>
      <c r="AV164" s="14" t="s">
        <v>80</v>
      </c>
      <c r="AW164" s="14" t="s">
        <v>30</v>
      </c>
      <c r="AX164" s="14" t="s">
        <v>73</v>
      </c>
      <c r="AY164" s="262" t="s">
        <v>223</v>
      </c>
    </row>
    <row r="165" s="13" customFormat="1">
      <c r="A165" s="13"/>
      <c r="B165" s="241"/>
      <c r="C165" s="242"/>
      <c r="D165" s="243" t="s">
        <v>232</v>
      </c>
      <c r="E165" s="244" t="s">
        <v>1</v>
      </c>
      <c r="F165" s="245" t="s">
        <v>3577</v>
      </c>
      <c r="G165" s="242"/>
      <c r="H165" s="246">
        <v>475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232</v>
      </c>
      <c r="AU165" s="252" t="s">
        <v>82</v>
      </c>
      <c r="AV165" s="13" t="s">
        <v>82</v>
      </c>
      <c r="AW165" s="13" t="s">
        <v>30</v>
      </c>
      <c r="AX165" s="13" t="s">
        <v>80</v>
      </c>
      <c r="AY165" s="252" t="s">
        <v>223</v>
      </c>
    </row>
    <row r="166" s="2" customFormat="1" ht="55.5" customHeight="1">
      <c r="A166" s="39"/>
      <c r="B166" s="40"/>
      <c r="C166" s="228" t="s">
        <v>262</v>
      </c>
      <c r="D166" s="228" t="s">
        <v>225</v>
      </c>
      <c r="E166" s="229" t="s">
        <v>7818</v>
      </c>
      <c r="F166" s="230" t="s">
        <v>7819</v>
      </c>
      <c r="G166" s="231" t="s">
        <v>293</v>
      </c>
      <c r="H166" s="232">
        <v>417</v>
      </c>
      <c r="I166" s="233"/>
      <c r="J166" s="234">
        <f>ROUND(I166*H166,2)</f>
        <v>0</v>
      </c>
      <c r="K166" s="230" t="s">
        <v>229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0.22</v>
      </c>
      <c r="T166" s="238">
        <f>S166*H166</f>
        <v>91.739999999999995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82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7820</v>
      </c>
    </row>
    <row r="167" s="14" customFormat="1">
      <c r="A167" s="14"/>
      <c r="B167" s="253"/>
      <c r="C167" s="254"/>
      <c r="D167" s="243" t="s">
        <v>232</v>
      </c>
      <c r="E167" s="255" t="s">
        <v>1</v>
      </c>
      <c r="F167" s="256" t="s">
        <v>7821</v>
      </c>
      <c r="G167" s="254"/>
      <c r="H167" s="255" t="s">
        <v>1</v>
      </c>
      <c r="I167" s="257"/>
      <c r="J167" s="254"/>
      <c r="K167" s="254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232</v>
      </c>
      <c r="AU167" s="262" t="s">
        <v>82</v>
      </c>
      <c r="AV167" s="14" t="s">
        <v>80</v>
      </c>
      <c r="AW167" s="14" t="s">
        <v>30</v>
      </c>
      <c r="AX167" s="14" t="s">
        <v>73</v>
      </c>
      <c r="AY167" s="262" t="s">
        <v>223</v>
      </c>
    </row>
    <row r="168" s="13" customFormat="1">
      <c r="A168" s="13"/>
      <c r="B168" s="241"/>
      <c r="C168" s="242"/>
      <c r="D168" s="243" t="s">
        <v>232</v>
      </c>
      <c r="E168" s="244" t="s">
        <v>1</v>
      </c>
      <c r="F168" s="245" t="s">
        <v>3231</v>
      </c>
      <c r="G168" s="242"/>
      <c r="H168" s="246">
        <v>417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232</v>
      </c>
      <c r="AU168" s="252" t="s">
        <v>82</v>
      </c>
      <c r="AV168" s="13" t="s">
        <v>82</v>
      </c>
      <c r="AW168" s="13" t="s">
        <v>30</v>
      </c>
      <c r="AX168" s="13" t="s">
        <v>80</v>
      </c>
      <c r="AY168" s="252" t="s">
        <v>223</v>
      </c>
    </row>
    <row r="169" s="2" customFormat="1" ht="55.5" customHeight="1">
      <c r="A169" s="39"/>
      <c r="B169" s="40"/>
      <c r="C169" s="228" t="s">
        <v>269</v>
      </c>
      <c r="D169" s="228" t="s">
        <v>225</v>
      </c>
      <c r="E169" s="229" t="s">
        <v>7822</v>
      </c>
      <c r="F169" s="230" t="s">
        <v>7823</v>
      </c>
      <c r="G169" s="231" t="s">
        <v>293</v>
      </c>
      <c r="H169" s="232">
        <v>85</v>
      </c>
      <c r="I169" s="233"/>
      <c r="J169" s="234">
        <f>ROUND(I169*H169,2)</f>
        <v>0</v>
      </c>
      <c r="K169" s="230" t="s">
        <v>229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0.316</v>
      </c>
      <c r="T169" s="238">
        <f>S169*H169</f>
        <v>26.859999999999999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7824</v>
      </c>
    </row>
    <row r="170" s="14" customFormat="1">
      <c r="A170" s="14"/>
      <c r="B170" s="253"/>
      <c r="C170" s="254"/>
      <c r="D170" s="243" t="s">
        <v>232</v>
      </c>
      <c r="E170" s="255" t="s">
        <v>1</v>
      </c>
      <c r="F170" s="256" t="s">
        <v>7825</v>
      </c>
      <c r="G170" s="254"/>
      <c r="H170" s="255" t="s">
        <v>1</v>
      </c>
      <c r="I170" s="257"/>
      <c r="J170" s="254"/>
      <c r="K170" s="254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232</v>
      </c>
      <c r="AU170" s="262" t="s">
        <v>82</v>
      </c>
      <c r="AV170" s="14" t="s">
        <v>80</v>
      </c>
      <c r="AW170" s="14" t="s">
        <v>30</v>
      </c>
      <c r="AX170" s="14" t="s">
        <v>73</v>
      </c>
      <c r="AY170" s="262" t="s">
        <v>223</v>
      </c>
    </row>
    <row r="171" s="13" customFormat="1">
      <c r="A171" s="13"/>
      <c r="B171" s="241"/>
      <c r="C171" s="242"/>
      <c r="D171" s="243" t="s">
        <v>232</v>
      </c>
      <c r="E171" s="244" t="s">
        <v>1</v>
      </c>
      <c r="F171" s="245" t="s">
        <v>801</v>
      </c>
      <c r="G171" s="242"/>
      <c r="H171" s="246">
        <v>85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232</v>
      </c>
      <c r="AU171" s="252" t="s">
        <v>82</v>
      </c>
      <c r="AV171" s="13" t="s">
        <v>82</v>
      </c>
      <c r="AW171" s="13" t="s">
        <v>30</v>
      </c>
      <c r="AX171" s="13" t="s">
        <v>80</v>
      </c>
      <c r="AY171" s="252" t="s">
        <v>223</v>
      </c>
    </row>
    <row r="172" s="2" customFormat="1" ht="66.75" customHeight="1">
      <c r="A172" s="39"/>
      <c r="B172" s="40"/>
      <c r="C172" s="228" t="s">
        <v>275</v>
      </c>
      <c r="D172" s="228" t="s">
        <v>225</v>
      </c>
      <c r="E172" s="229" t="s">
        <v>7826</v>
      </c>
      <c r="F172" s="230" t="s">
        <v>7827</v>
      </c>
      <c r="G172" s="231" t="s">
        <v>293</v>
      </c>
      <c r="H172" s="232">
        <v>27</v>
      </c>
      <c r="I172" s="233"/>
      <c r="J172" s="234">
        <f>ROUND(I172*H172,2)</f>
        <v>0</v>
      </c>
      <c r="K172" s="230" t="s">
        <v>229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0.28999999999999998</v>
      </c>
      <c r="T172" s="238">
        <f>S172*H172</f>
        <v>7.8299999999999992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82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7828</v>
      </c>
    </row>
    <row r="173" s="14" customFormat="1">
      <c r="A173" s="14"/>
      <c r="B173" s="253"/>
      <c r="C173" s="254"/>
      <c r="D173" s="243" t="s">
        <v>232</v>
      </c>
      <c r="E173" s="255" t="s">
        <v>1</v>
      </c>
      <c r="F173" s="256" t="s">
        <v>7829</v>
      </c>
      <c r="G173" s="254"/>
      <c r="H173" s="255" t="s">
        <v>1</v>
      </c>
      <c r="I173" s="257"/>
      <c r="J173" s="254"/>
      <c r="K173" s="254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232</v>
      </c>
      <c r="AU173" s="262" t="s">
        <v>82</v>
      </c>
      <c r="AV173" s="14" t="s">
        <v>80</v>
      </c>
      <c r="AW173" s="14" t="s">
        <v>30</v>
      </c>
      <c r="AX173" s="14" t="s">
        <v>73</v>
      </c>
      <c r="AY173" s="262" t="s">
        <v>223</v>
      </c>
    </row>
    <row r="174" s="13" customFormat="1">
      <c r="A174" s="13"/>
      <c r="B174" s="241"/>
      <c r="C174" s="242"/>
      <c r="D174" s="243" t="s">
        <v>232</v>
      </c>
      <c r="E174" s="244" t="s">
        <v>1</v>
      </c>
      <c r="F174" s="245" t="s">
        <v>366</v>
      </c>
      <c r="G174" s="242"/>
      <c r="H174" s="246">
        <v>27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232</v>
      </c>
      <c r="AU174" s="252" t="s">
        <v>82</v>
      </c>
      <c r="AV174" s="13" t="s">
        <v>82</v>
      </c>
      <c r="AW174" s="13" t="s">
        <v>30</v>
      </c>
      <c r="AX174" s="13" t="s">
        <v>80</v>
      </c>
      <c r="AY174" s="252" t="s">
        <v>223</v>
      </c>
    </row>
    <row r="175" s="2" customFormat="1" ht="62.7" customHeight="1">
      <c r="A175" s="39"/>
      <c r="B175" s="40"/>
      <c r="C175" s="228" t="s">
        <v>279</v>
      </c>
      <c r="D175" s="228" t="s">
        <v>225</v>
      </c>
      <c r="E175" s="229" t="s">
        <v>7830</v>
      </c>
      <c r="F175" s="230" t="s">
        <v>7831</v>
      </c>
      <c r="G175" s="231" t="s">
        <v>293</v>
      </c>
      <c r="H175" s="232">
        <v>27</v>
      </c>
      <c r="I175" s="233"/>
      <c r="J175" s="234">
        <f>ROUND(I175*H175,2)</f>
        <v>0</v>
      </c>
      <c r="K175" s="230" t="s">
        <v>229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0.24299999999999999</v>
      </c>
      <c r="T175" s="238">
        <f>S175*H175</f>
        <v>6.5609999999999999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82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7832</v>
      </c>
    </row>
    <row r="176" s="14" customFormat="1">
      <c r="A176" s="14"/>
      <c r="B176" s="253"/>
      <c r="C176" s="254"/>
      <c r="D176" s="243" t="s">
        <v>232</v>
      </c>
      <c r="E176" s="255" t="s">
        <v>1</v>
      </c>
      <c r="F176" s="256" t="s">
        <v>7829</v>
      </c>
      <c r="G176" s="254"/>
      <c r="H176" s="255" t="s">
        <v>1</v>
      </c>
      <c r="I176" s="257"/>
      <c r="J176" s="254"/>
      <c r="K176" s="254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232</v>
      </c>
      <c r="AU176" s="262" t="s">
        <v>82</v>
      </c>
      <c r="AV176" s="14" t="s">
        <v>80</v>
      </c>
      <c r="AW176" s="14" t="s">
        <v>30</v>
      </c>
      <c r="AX176" s="14" t="s">
        <v>73</v>
      </c>
      <c r="AY176" s="262" t="s">
        <v>223</v>
      </c>
    </row>
    <row r="177" s="13" customFormat="1">
      <c r="A177" s="13"/>
      <c r="B177" s="241"/>
      <c r="C177" s="242"/>
      <c r="D177" s="243" t="s">
        <v>232</v>
      </c>
      <c r="E177" s="244" t="s">
        <v>1</v>
      </c>
      <c r="F177" s="245" t="s">
        <v>366</v>
      </c>
      <c r="G177" s="242"/>
      <c r="H177" s="246">
        <v>27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232</v>
      </c>
      <c r="AU177" s="252" t="s">
        <v>82</v>
      </c>
      <c r="AV177" s="13" t="s">
        <v>82</v>
      </c>
      <c r="AW177" s="13" t="s">
        <v>30</v>
      </c>
      <c r="AX177" s="13" t="s">
        <v>80</v>
      </c>
      <c r="AY177" s="252" t="s">
        <v>223</v>
      </c>
    </row>
    <row r="178" s="2" customFormat="1" ht="44.25" customHeight="1">
      <c r="A178" s="39"/>
      <c r="B178" s="40"/>
      <c r="C178" s="228" t="s">
        <v>8</v>
      </c>
      <c r="D178" s="228" t="s">
        <v>225</v>
      </c>
      <c r="E178" s="229" t="s">
        <v>7833</v>
      </c>
      <c r="F178" s="230" t="s">
        <v>7834</v>
      </c>
      <c r="G178" s="231" t="s">
        <v>293</v>
      </c>
      <c r="H178" s="232">
        <v>475</v>
      </c>
      <c r="I178" s="233"/>
      <c r="J178" s="234">
        <f>ROUND(I178*H178,2)</f>
        <v>0</v>
      </c>
      <c r="K178" s="230" t="s">
        <v>229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2.0000000000000002E-05</v>
      </c>
      <c r="R178" s="237">
        <f>Q178*H178</f>
        <v>0.0095000000000000015</v>
      </c>
      <c r="S178" s="237">
        <v>0.161</v>
      </c>
      <c r="T178" s="238">
        <f>S178*H178</f>
        <v>76.475000000000009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230</v>
      </c>
      <c r="AT178" s="239" t="s">
        <v>225</v>
      </c>
      <c r="AU178" s="239" t="s">
        <v>82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230</v>
      </c>
      <c r="BM178" s="239" t="s">
        <v>7835</v>
      </c>
    </row>
    <row r="179" s="14" customFormat="1">
      <c r="A179" s="14"/>
      <c r="B179" s="253"/>
      <c r="C179" s="254"/>
      <c r="D179" s="243" t="s">
        <v>232</v>
      </c>
      <c r="E179" s="255" t="s">
        <v>1</v>
      </c>
      <c r="F179" s="256" t="s">
        <v>7807</v>
      </c>
      <c r="G179" s="254"/>
      <c r="H179" s="255" t="s">
        <v>1</v>
      </c>
      <c r="I179" s="257"/>
      <c r="J179" s="254"/>
      <c r="K179" s="254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232</v>
      </c>
      <c r="AU179" s="262" t="s">
        <v>82</v>
      </c>
      <c r="AV179" s="14" t="s">
        <v>80</v>
      </c>
      <c r="AW179" s="14" t="s">
        <v>30</v>
      </c>
      <c r="AX179" s="14" t="s">
        <v>73</v>
      </c>
      <c r="AY179" s="262" t="s">
        <v>223</v>
      </c>
    </row>
    <row r="180" s="13" customFormat="1">
      <c r="A180" s="13"/>
      <c r="B180" s="241"/>
      <c r="C180" s="242"/>
      <c r="D180" s="243" t="s">
        <v>232</v>
      </c>
      <c r="E180" s="244" t="s">
        <v>1</v>
      </c>
      <c r="F180" s="245" t="s">
        <v>3577</v>
      </c>
      <c r="G180" s="242"/>
      <c r="H180" s="246">
        <v>475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232</v>
      </c>
      <c r="AU180" s="252" t="s">
        <v>82</v>
      </c>
      <c r="AV180" s="13" t="s">
        <v>82</v>
      </c>
      <c r="AW180" s="13" t="s">
        <v>30</v>
      </c>
      <c r="AX180" s="13" t="s">
        <v>80</v>
      </c>
      <c r="AY180" s="252" t="s">
        <v>223</v>
      </c>
    </row>
    <row r="181" s="2" customFormat="1" ht="49.05" customHeight="1">
      <c r="A181" s="39"/>
      <c r="B181" s="40"/>
      <c r="C181" s="228" t="s">
        <v>290</v>
      </c>
      <c r="D181" s="228" t="s">
        <v>225</v>
      </c>
      <c r="E181" s="229" t="s">
        <v>7836</v>
      </c>
      <c r="F181" s="230" t="s">
        <v>7837</v>
      </c>
      <c r="G181" s="231" t="s">
        <v>351</v>
      </c>
      <c r="H181" s="232">
        <v>61</v>
      </c>
      <c r="I181" s="233"/>
      <c r="J181" s="234">
        <f>ROUND(I181*H181,2)</f>
        <v>0</v>
      </c>
      <c r="K181" s="230" t="s">
        <v>229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0.20499999999999999</v>
      </c>
      <c r="T181" s="238">
        <f>S181*H181</f>
        <v>12.504999999999999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7838</v>
      </c>
    </row>
    <row r="182" s="14" customFormat="1">
      <c r="A182" s="14"/>
      <c r="B182" s="253"/>
      <c r="C182" s="254"/>
      <c r="D182" s="243" t="s">
        <v>232</v>
      </c>
      <c r="E182" s="255" t="s">
        <v>1</v>
      </c>
      <c r="F182" s="256" t="s">
        <v>7839</v>
      </c>
      <c r="G182" s="254"/>
      <c r="H182" s="255" t="s">
        <v>1</v>
      </c>
      <c r="I182" s="257"/>
      <c r="J182" s="254"/>
      <c r="K182" s="254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232</v>
      </c>
      <c r="AU182" s="262" t="s">
        <v>82</v>
      </c>
      <c r="AV182" s="14" t="s">
        <v>80</v>
      </c>
      <c r="AW182" s="14" t="s">
        <v>30</v>
      </c>
      <c r="AX182" s="14" t="s">
        <v>73</v>
      </c>
      <c r="AY182" s="262" t="s">
        <v>223</v>
      </c>
    </row>
    <row r="183" s="13" customFormat="1">
      <c r="A183" s="13"/>
      <c r="B183" s="241"/>
      <c r="C183" s="242"/>
      <c r="D183" s="243" t="s">
        <v>232</v>
      </c>
      <c r="E183" s="244" t="s">
        <v>1</v>
      </c>
      <c r="F183" s="245" t="s">
        <v>638</v>
      </c>
      <c r="G183" s="242"/>
      <c r="H183" s="246">
        <v>61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232</v>
      </c>
      <c r="AU183" s="252" t="s">
        <v>82</v>
      </c>
      <c r="AV183" s="13" t="s">
        <v>82</v>
      </c>
      <c r="AW183" s="13" t="s">
        <v>30</v>
      </c>
      <c r="AX183" s="13" t="s">
        <v>80</v>
      </c>
      <c r="AY183" s="252" t="s">
        <v>223</v>
      </c>
    </row>
    <row r="184" s="2" customFormat="1" ht="90" customHeight="1">
      <c r="A184" s="39"/>
      <c r="B184" s="40"/>
      <c r="C184" s="228" t="s">
        <v>297</v>
      </c>
      <c r="D184" s="228" t="s">
        <v>225</v>
      </c>
      <c r="E184" s="229" t="s">
        <v>7840</v>
      </c>
      <c r="F184" s="230" t="s">
        <v>7841</v>
      </c>
      <c r="G184" s="231" t="s">
        <v>351</v>
      </c>
      <c r="H184" s="232">
        <v>30</v>
      </c>
      <c r="I184" s="233"/>
      <c r="J184" s="234">
        <f>ROUND(I184*H184,2)</f>
        <v>0</v>
      </c>
      <c r="K184" s="230" t="s">
        <v>229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0.0086800000000000002</v>
      </c>
      <c r="R184" s="237">
        <f>Q184*H184</f>
        <v>0.26040000000000002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82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7842</v>
      </c>
    </row>
    <row r="185" s="14" customFormat="1">
      <c r="A185" s="14"/>
      <c r="B185" s="253"/>
      <c r="C185" s="254"/>
      <c r="D185" s="243" t="s">
        <v>232</v>
      </c>
      <c r="E185" s="255" t="s">
        <v>1</v>
      </c>
      <c r="F185" s="256" t="s">
        <v>7843</v>
      </c>
      <c r="G185" s="254"/>
      <c r="H185" s="255" t="s">
        <v>1</v>
      </c>
      <c r="I185" s="257"/>
      <c r="J185" s="254"/>
      <c r="K185" s="254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232</v>
      </c>
      <c r="AU185" s="262" t="s">
        <v>82</v>
      </c>
      <c r="AV185" s="14" t="s">
        <v>80</v>
      </c>
      <c r="AW185" s="14" t="s">
        <v>30</v>
      </c>
      <c r="AX185" s="14" t="s">
        <v>73</v>
      </c>
      <c r="AY185" s="262" t="s">
        <v>223</v>
      </c>
    </row>
    <row r="186" s="13" customFormat="1">
      <c r="A186" s="13"/>
      <c r="B186" s="241"/>
      <c r="C186" s="242"/>
      <c r="D186" s="243" t="s">
        <v>232</v>
      </c>
      <c r="E186" s="244" t="s">
        <v>1</v>
      </c>
      <c r="F186" s="245" t="s">
        <v>389</v>
      </c>
      <c r="G186" s="242"/>
      <c r="H186" s="246">
        <v>30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232</v>
      </c>
      <c r="AU186" s="252" t="s">
        <v>82</v>
      </c>
      <c r="AV186" s="13" t="s">
        <v>82</v>
      </c>
      <c r="AW186" s="13" t="s">
        <v>30</v>
      </c>
      <c r="AX186" s="13" t="s">
        <v>80</v>
      </c>
      <c r="AY186" s="252" t="s">
        <v>223</v>
      </c>
    </row>
    <row r="187" s="2" customFormat="1" ht="90" customHeight="1">
      <c r="A187" s="39"/>
      <c r="B187" s="40"/>
      <c r="C187" s="228" t="s">
        <v>304</v>
      </c>
      <c r="D187" s="228" t="s">
        <v>225</v>
      </c>
      <c r="E187" s="229" t="s">
        <v>7844</v>
      </c>
      <c r="F187" s="230" t="s">
        <v>7845</v>
      </c>
      <c r="G187" s="231" t="s">
        <v>351</v>
      </c>
      <c r="H187" s="232">
        <v>89</v>
      </c>
      <c r="I187" s="233"/>
      <c r="J187" s="234">
        <f>ROUND(I187*H187,2)</f>
        <v>0</v>
      </c>
      <c r="K187" s="230" t="s">
        <v>229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0.036900000000000002</v>
      </c>
      <c r="R187" s="237">
        <f>Q187*H187</f>
        <v>3.2841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82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7846</v>
      </c>
    </row>
    <row r="188" s="14" customFormat="1">
      <c r="A188" s="14"/>
      <c r="B188" s="253"/>
      <c r="C188" s="254"/>
      <c r="D188" s="243" t="s">
        <v>232</v>
      </c>
      <c r="E188" s="255" t="s">
        <v>1</v>
      </c>
      <c r="F188" s="256" t="s">
        <v>7847</v>
      </c>
      <c r="G188" s="254"/>
      <c r="H188" s="255" t="s">
        <v>1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232</v>
      </c>
      <c r="AU188" s="262" t="s">
        <v>82</v>
      </c>
      <c r="AV188" s="14" t="s">
        <v>80</v>
      </c>
      <c r="AW188" s="14" t="s">
        <v>30</v>
      </c>
      <c r="AX188" s="14" t="s">
        <v>73</v>
      </c>
      <c r="AY188" s="262" t="s">
        <v>223</v>
      </c>
    </row>
    <row r="189" s="13" customFormat="1">
      <c r="A189" s="13"/>
      <c r="B189" s="241"/>
      <c r="C189" s="242"/>
      <c r="D189" s="243" t="s">
        <v>232</v>
      </c>
      <c r="E189" s="244" t="s">
        <v>1</v>
      </c>
      <c r="F189" s="245" t="s">
        <v>7848</v>
      </c>
      <c r="G189" s="242"/>
      <c r="H189" s="246">
        <v>89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232</v>
      </c>
      <c r="AU189" s="252" t="s">
        <v>82</v>
      </c>
      <c r="AV189" s="13" t="s">
        <v>82</v>
      </c>
      <c r="AW189" s="13" t="s">
        <v>30</v>
      </c>
      <c r="AX189" s="13" t="s">
        <v>80</v>
      </c>
      <c r="AY189" s="252" t="s">
        <v>223</v>
      </c>
    </row>
    <row r="190" s="2" customFormat="1" ht="33" customHeight="1">
      <c r="A190" s="39"/>
      <c r="B190" s="40"/>
      <c r="C190" s="228" t="s">
        <v>310</v>
      </c>
      <c r="D190" s="228" t="s">
        <v>225</v>
      </c>
      <c r="E190" s="229" t="s">
        <v>7849</v>
      </c>
      <c r="F190" s="230" t="s">
        <v>7850</v>
      </c>
      <c r="G190" s="231" t="s">
        <v>293</v>
      </c>
      <c r="H190" s="232">
        <v>393</v>
      </c>
      <c r="I190" s="233"/>
      <c r="J190" s="234">
        <f>ROUND(I190*H190,2)</f>
        <v>0</v>
      </c>
      <c r="K190" s="230" t="s">
        <v>229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82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7851</v>
      </c>
    </row>
    <row r="191" s="14" customFormat="1">
      <c r="A191" s="14"/>
      <c r="B191" s="253"/>
      <c r="C191" s="254"/>
      <c r="D191" s="243" t="s">
        <v>232</v>
      </c>
      <c r="E191" s="255" t="s">
        <v>1</v>
      </c>
      <c r="F191" s="256" t="s">
        <v>7852</v>
      </c>
      <c r="G191" s="254"/>
      <c r="H191" s="255" t="s">
        <v>1</v>
      </c>
      <c r="I191" s="257"/>
      <c r="J191" s="254"/>
      <c r="K191" s="254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232</v>
      </c>
      <c r="AU191" s="262" t="s">
        <v>82</v>
      </c>
      <c r="AV191" s="14" t="s">
        <v>80</v>
      </c>
      <c r="AW191" s="14" t="s">
        <v>30</v>
      </c>
      <c r="AX191" s="14" t="s">
        <v>73</v>
      </c>
      <c r="AY191" s="262" t="s">
        <v>223</v>
      </c>
    </row>
    <row r="192" s="13" customFormat="1">
      <c r="A192" s="13"/>
      <c r="B192" s="241"/>
      <c r="C192" s="242"/>
      <c r="D192" s="243" t="s">
        <v>232</v>
      </c>
      <c r="E192" s="244" t="s">
        <v>1</v>
      </c>
      <c r="F192" s="245" t="s">
        <v>7853</v>
      </c>
      <c r="G192" s="242"/>
      <c r="H192" s="246">
        <v>242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232</v>
      </c>
      <c r="AU192" s="252" t="s">
        <v>82</v>
      </c>
      <c r="AV192" s="13" t="s">
        <v>82</v>
      </c>
      <c r="AW192" s="13" t="s">
        <v>30</v>
      </c>
      <c r="AX192" s="13" t="s">
        <v>73</v>
      </c>
      <c r="AY192" s="252" t="s">
        <v>223</v>
      </c>
    </row>
    <row r="193" s="14" customFormat="1">
      <c r="A193" s="14"/>
      <c r="B193" s="253"/>
      <c r="C193" s="254"/>
      <c r="D193" s="243" t="s">
        <v>232</v>
      </c>
      <c r="E193" s="255" t="s">
        <v>1</v>
      </c>
      <c r="F193" s="256" t="s">
        <v>7854</v>
      </c>
      <c r="G193" s="254"/>
      <c r="H193" s="255" t="s">
        <v>1</v>
      </c>
      <c r="I193" s="257"/>
      <c r="J193" s="254"/>
      <c r="K193" s="254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232</v>
      </c>
      <c r="AU193" s="262" t="s">
        <v>82</v>
      </c>
      <c r="AV193" s="14" t="s">
        <v>80</v>
      </c>
      <c r="AW193" s="14" t="s">
        <v>30</v>
      </c>
      <c r="AX193" s="14" t="s">
        <v>73</v>
      </c>
      <c r="AY193" s="262" t="s">
        <v>223</v>
      </c>
    </row>
    <row r="194" s="13" customFormat="1">
      <c r="A194" s="13"/>
      <c r="B194" s="241"/>
      <c r="C194" s="242"/>
      <c r="D194" s="243" t="s">
        <v>232</v>
      </c>
      <c r="E194" s="244" t="s">
        <v>1</v>
      </c>
      <c r="F194" s="245" t="s">
        <v>1299</v>
      </c>
      <c r="G194" s="242"/>
      <c r="H194" s="246">
        <v>151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232</v>
      </c>
      <c r="AU194" s="252" t="s">
        <v>82</v>
      </c>
      <c r="AV194" s="13" t="s">
        <v>82</v>
      </c>
      <c r="AW194" s="13" t="s">
        <v>30</v>
      </c>
      <c r="AX194" s="13" t="s">
        <v>73</v>
      </c>
      <c r="AY194" s="252" t="s">
        <v>223</v>
      </c>
    </row>
    <row r="195" s="15" customFormat="1">
      <c r="A195" s="15"/>
      <c r="B195" s="263"/>
      <c r="C195" s="264"/>
      <c r="D195" s="243" t="s">
        <v>232</v>
      </c>
      <c r="E195" s="265" t="s">
        <v>1</v>
      </c>
      <c r="F195" s="266" t="s">
        <v>245</v>
      </c>
      <c r="G195" s="264"/>
      <c r="H195" s="267">
        <v>393</v>
      </c>
      <c r="I195" s="268"/>
      <c r="J195" s="264"/>
      <c r="K195" s="264"/>
      <c r="L195" s="269"/>
      <c r="M195" s="270"/>
      <c r="N195" s="271"/>
      <c r="O195" s="271"/>
      <c r="P195" s="271"/>
      <c r="Q195" s="271"/>
      <c r="R195" s="271"/>
      <c r="S195" s="271"/>
      <c r="T195" s="27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3" t="s">
        <v>232</v>
      </c>
      <c r="AU195" s="273" t="s">
        <v>82</v>
      </c>
      <c r="AV195" s="15" t="s">
        <v>230</v>
      </c>
      <c r="AW195" s="15" t="s">
        <v>30</v>
      </c>
      <c r="AX195" s="15" t="s">
        <v>80</v>
      </c>
      <c r="AY195" s="273" t="s">
        <v>223</v>
      </c>
    </row>
    <row r="196" s="2" customFormat="1" ht="37.8" customHeight="1">
      <c r="A196" s="39"/>
      <c r="B196" s="40"/>
      <c r="C196" s="228" t="s">
        <v>314</v>
      </c>
      <c r="D196" s="228" t="s">
        <v>225</v>
      </c>
      <c r="E196" s="229" t="s">
        <v>7855</v>
      </c>
      <c r="F196" s="230" t="s">
        <v>7856</v>
      </c>
      <c r="G196" s="231" t="s">
        <v>228</v>
      </c>
      <c r="H196" s="232">
        <v>613.13800000000003</v>
      </c>
      <c r="I196" s="233"/>
      <c r="J196" s="234">
        <f>ROUND(I196*H196,2)</f>
        <v>0</v>
      </c>
      <c r="K196" s="230" t="s">
        <v>229</v>
      </c>
      <c r="L196" s="45"/>
      <c r="M196" s="235" t="s">
        <v>1</v>
      </c>
      <c r="N196" s="236" t="s">
        <v>38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230</v>
      </c>
      <c r="AT196" s="239" t="s">
        <v>225</v>
      </c>
      <c r="AU196" s="239" t="s">
        <v>82</v>
      </c>
      <c r="AY196" s="18" t="s">
        <v>223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80</v>
      </c>
      <c r="BK196" s="240">
        <f>ROUND(I196*H196,2)</f>
        <v>0</v>
      </c>
      <c r="BL196" s="18" t="s">
        <v>230</v>
      </c>
      <c r="BM196" s="239" t="s">
        <v>7857</v>
      </c>
    </row>
    <row r="197" s="14" customFormat="1">
      <c r="A197" s="14"/>
      <c r="B197" s="253"/>
      <c r="C197" s="254"/>
      <c r="D197" s="243" t="s">
        <v>232</v>
      </c>
      <c r="E197" s="255" t="s">
        <v>1</v>
      </c>
      <c r="F197" s="256" t="s">
        <v>7858</v>
      </c>
      <c r="G197" s="254"/>
      <c r="H197" s="255" t="s">
        <v>1</v>
      </c>
      <c r="I197" s="257"/>
      <c r="J197" s="254"/>
      <c r="K197" s="254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232</v>
      </c>
      <c r="AU197" s="262" t="s">
        <v>82</v>
      </c>
      <c r="AV197" s="14" t="s">
        <v>80</v>
      </c>
      <c r="AW197" s="14" t="s">
        <v>30</v>
      </c>
      <c r="AX197" s="14" t="s">
        <v>73</v>
      </c>
      <c r="AY197" s="262" t="s">
        <v>223</v>
      </c>
    </row>
    <row r="198" s="13" customFormat="1">
      <c r="A198" s="13"/>
      <c r="B198" s="241"/>
      <c r="C198" s="242"/>
      <c r="D198" s="243" t="s">
        <v>232</v>
      </c>
      <c r="E198" s="244" t="s">
        <v>1</v>
      </c>
      <c r="F198" s="245" t="s">
        <v>7859</v>
      </c>
      <c r="G198" s="242"/>
      <c r="H198" s="246">
        <v>77.700000000000003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232</v>
      </c>
      <c r="AU198" s="252" t="s">
        <v>82</v>
      </c>
      <c r="AV198" s="13" t="s">
        <v>82</v>
      </c>
      <c r="AW198" s="13" t="s">
        <v>30</v>
      </c>
      <c r="AX198" s="13" t="s">
        <v>73</v>
      </c>
      <c r="AY198" s="252" t="s">
        <v>223</v>
      </c>
    </row>
    <row r="199" s="14" customFormat="1">
      <c r="A199" s="14"/>
      <c r="B199" s="253"/>
      <c r="C199" s="254"/>
      <c r="D199" s="243" t="s">
        <v>232</v>
      </c>
      <c r="E199" s="255" t="s">
        <v>1</v>
      </c>
      <c r="F199" s="256" t="s">
        <v>7860</v>
      </c>
      <c r="G199" s="254"/>
      <c r="H199" s="255" t="s">
        <v>1</v>
      </c>
      <c r="I199" s="257"/>
      <c r="J199" s="254"/>
      <c r="K199" s="254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232</v>
      </c>
      <c r="AU199" s="262" t="s">
        <v>82</v>
      </c>
      <c r="AV199" s="14" t="s">
        <v>80</v>
      </c>
      <c r="AW199" s="14" t="s">
        <v>30</v>
      </c>
      <c r="AX199" s="14" t="s">
        <v>73</v>
      </c>
      <c r="AY199" s="262" t="s">
        <v>223</v>
      </c>
    </row>
    <row r="200" s="13" customFormat="1">
      <c r="A200" s="13"/>
      <c r="B200" s="241"/>
      <c r="C200" s="242"/>
      <c r="D200" s="243" t="s">
        <v>232</v>
      </c>
      <c r="E200" s="244" t="s">
        <v>1</v>
      </c>
      <c r="F200" s="245" t="s">
        <v>7861</v>
      </c>
      <c r="G200" s="242"/>
      <c r="H200" s="246">
        <v>5.6280000000000001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232</v>
      </c>
      <c r="AU200" s="252" t="s">
        <v>82</v>
      </c>
      <c r="AV200" s="13" t="s">
        <v>82</v>
      </c>
      <c r="AW200" s="13" t="s">
        <v>30</v>
      </c>
      <c r="AX200" s="13" t="s">
        <v>73</v>
      </c>
      <c r="AY200" s="252" t="s">
        <v>223</v>
      </c>
    </row>
    <row r="201" s="14" customFormat="1">
      <c r="A201" s="14"/>
      <c r="B201" s="253"/>
      <c r="C201" s="254"/>
      <c r="D201" s="243" t="s">
        <v>232</v>
      </c>
      <c r="E201" s="255" t="s">
        <v>1</v>
      </c>
      <c r="F201" s="256" t="s">
        <v>7862</v>
      </c>
      <c r="G201" s="254"/>
      <c r="H201" s="255" t="s">
        <v>1</v>
      </c>
      <c r="I201" s="257"/>
      <c r="J201" s="254"/>
      <c r="K201" s="254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232</v>
      </c>
      <c r="AU201" s="262" t="s">
        <v>82</v>
      </c>
      <c r="AV201" s="14" t="s">
        <v>80</v>
      </c>
      <c r="AW201" s="14" t="s">
        <v>30</v>
      </c>
      <c r="AX201" s="14" t="s">
        <v>73</v>
      </c>
      <c r="AY201" s="262" t="s">
        <v>223</v>
      </c>
    </row>
    <row r="202" s="13" customFormat="1">
      <c r="A202" s="13"/>
      <c r="B202" s="241"/>
      <c r="C202" s="242"/>
      <c r="D202" s="243" t="s">
        <v>232</v>
      </c>
      <c r="E202" s="244" t="s">
        <v>1</v>
      </c>
      <c r="F202" s="245" t="s">
        <v>73</v>
      </c>
      <c r="G202" s="242"/>
      <c r="H202" s="246">
        <v>0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232</v>
      </c>
      <c r="AU202" s="252" t="s">
        <v>82</v>
      </c>
      <c r="AV202" s="13" t="s">
        <v>82</v>
      </c>
      <c r="AW202" s="13" t="s">
        <v>30</v>
      </c>
      <c r="AX202" s="13" t="s">
        <v>73</v>
      </c>
      <c r="AY202" s="252" t="s">
        <v>223</v>
      </c>
    </row>
    <row r="203" s="14" customFormat="1">
      <c r="A203" s="14"/>
      <c r="B203" s="253"/>
      <c r="C203" s="254"/>
      <c r="D203" s="243" t="s">
        <v>232</v>
      </c>
      <c r="E203" s="255" t="s">
        <v>1</v>
      </c>
      <c r="F203" s="256" t="s">
        <v>7863</v>
      </c>
      <c r="G203" s="254"/>
      <c r="H203" s="255" t="s">
        <v>1</v>
      </c>
      <c r="I203" s="257"/>
      <c r="J203" s="254"/>
      <c r="K203" s="254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232</v>
      </c>
      <c r="AU203" s="262" t="s">
        <v>82</v>
      </c>
      <c r="AV203" s="14" t="s">
        <v>80</v>
      </c>
      <c r="AW203" s="14" t="s">
        <v>30</v>
      </c>
      <c r="AX203" s="14" t="s">
        <v>73</v>
      </c>
      <c r="AY203" s="262" t="s">
        <v>223</v>
      </c>
    </row>
    <row r="204" s="13" customFormat="1">
      <c r="A204" s="13"/>
      <c r="B204" s="241"/>
      <c r="C204" s="242"/>
      <c r="D204" s="243" t="s">
        <v>232</v>
      </c>
      <c r="E204" s="244" t="s">
        <v>1</v>
      </c>
      <c r="F204" s="245" t="s">
        <v>7864</v>
      </c>
      <c r="G204" s="242"/>
      <c r="H204" s="246">
        <v>163.06</v>
      </c>
      <c r="I204" s="247"/>
      <c r="J204" s="242"/>
      <c r="K204" s="242"/>
      <c r="L204" s="248"/>
      <c r="M204" s="249"/>
      <c r="N204" s="250"/>
      <c r="O204" s="250"/>
      <c r="P204" s="250"/>
      <c r="Q204" s="250"/>
      <c r="R204" s="250"/>
      <c r="S204" s="250"/>
      <c r="T204" s="25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2" t="s">
        <v>232</v>
      </c>
      <c r="AU204" s="252" t="s">
        <v>82</v>
      </c>
      <c r="AV204" s="13" t="s">
        <v>82</v>
      </c>
      <c r="AW204" s="13" t="s">
        <v>30</v>
      </c>
      <c r="AX204" s="13" t="s">
        <v>73</v>
      </c>
      <c r="AY204" s="252" t="s">
        <v>223</v>
      </c>
    </row>
    <row r="205" s="14" customFormat="1">
      <c r="A205" s="14"/>
      <c r="B205" s="253"/>
      <c r="C205" s="254"/>
      <c r="D205" s="243" t="s">
        <v>232</v>
      </c>
      <c r="E205" s="255" t="s">
        <v>1</v>
      </c>
      <c r="F205" s="256" t="s">
        <v>7865</v>
      </c>
      <c r="G205" s="254"/>
      <c r="H205" s="255" t="s">
        <v>1</v>
      </c>
      <c r="I205" s="257"/>
      <c r="J205" s="254"/>
      <c r="K205" s="254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232</v>
      </c>
      <c r="AU205" s="262" t="s">
        <v>82</v>
      </c>
      <c r="AV205" s="14" t="s">
        <v>80</v>
      </c>
      <c r="AW205" s="14" t="s">
        <v>30</v>
      </c>
      <c r="AX205" s="14" t="s">
        <v>73</v>
      </c>
      <c r="AY205" s="262" t="s">
        <v>223</v>
      </c>
    </row>
    <row r="206" s="13" customFormat="1">
      <c r="A206" s="13"/>
      <c r="B206" s="241"/>
      <c r="C206" s="242"/>
      <c r="D206" s="243" t="s">
        <v>232</v>
      </c>
      <c r="E206" s="244" t="s">
        <v>1</v>
      </c>
      <c r="F206" s="245" t="s">
        <v>7866</v>
      </c>
      <c r="G206" s="242"/>
      <c r="H206" s="246">
        <v>366.75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232</v>
      </c>
      <c r="AU206" s="252" t="s">
        <v>82</v>
      </c>
      <c r="AV206" s="13" t="s">
        <v>82</v>
      </c>
      <c r="AW206" s="13" t="s">
        <v>30</v>
      </c>
      <c r="AX206" s="13" t="s">
        <v>73</v>
      </c>
      <c r="AY206" s="252" t="s">
        <v>223</v>
      </c>
    </row>
    <row r="207" s="15" customFormat="1">
      <c r="A207" s="15"/>
      <c r="B207" s="263"/>
      <c r="C207" s="264"/>
      <c r="D207" s="243" t="s">
        <v>232</v>
      </c>
      <c r="E207" s="265" t="s">
        <v>1</v>
      </c>
      <c r="F207" s="266" t="s">
        <v>245</v>
      </c>
      <c r="G207" s="264"/>
      <c r="H207" s="267">
        <v>613.13800000000003</v>
      </c>
      <c r="I207" s="268"/>
      <c r="J207" s="264"/>
      <c r="K207" s="264"/>
      <c r="L207" s="269"/>
      <c r="M207" s="270"/>
      <c r="N207" s="271"/>
      <c r="O207" s="271"/>
      <c r="P207" s="271"/>
      <c r="Q207" s="271"/>
      <c r="R207" s="271"/>
      <c r="S207" s="271"/>
      <c r="T207" s="272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3" t="s">
        <v>232</v>
      </c>
      <c r="AU207" s="273" t="s">
        <v>82</v>
      </c>
      <c r="AV207" s="15" t="s">
        <v>230</v>
      </c>
      <c r="AW207" s="15" t="s">
        <v>30</v>
      </c>
      <c r="AX207" s="15" t="s">
        <v>80</v>
      </c>
      <c r="AY207" s="273" t="s">
        <v>223</v>
      </c>
    </row>
    <row r="208" s="2" customFormat="1" ht="55.5" customHeight="1">
      <c r="A208" s="39"/>
      <c r="B208" s="40"/>
      <c r="C208" s="228" t="s">
        <v>320</v>
      </c>
      <c r="D208" s="228" t="s">
        <v>225</v>
      </c>
      <c r="E208" s="229" t="s">
        <v>7867</v>
      </c>
      <c r="F208" s="230" t="s">
        <v>7868</v>
      </c>
      <c r="G208" s="231" t="s">
        <v>228</v>
      </c>
      <c r="H208" s="232">
        <v>1.3500000000000001</v>
      </c>
      <c r="I208" s="233"/>
      <c r="J208" s="234">
        <f>ROUND(I208*H208,2)</f>
        <v>0</v>
      </c>
      <c r="K208" s="230" t="s">
        <v>229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82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7869</v>
      </c>
    </row>
    <row r="209" s="14" customFormat="1">
      <c r="A209" s="14"/>
      <c r="B209" s="253"/>
      <c r="C209" s="254"/>
      <c r="D209" s="243" t="s">
        <v>232</v>
      </c>
      <c r="E209" s="255" t="s">
        <v>1</v>
      </c>
      <c r="F209" s="256" t="s">
        <v>7870</v>
      </c>
      <c r="G209" s="254"/>
      <c r="H209" s="255" t="s">
        <v>1</v>
      </c>
      <c r="I209" s="257"/>
      <c r="J209" s="254"/>
      <c r="K209" s="254"/>
      <c r="L209" s="258"/>
      <c r="M209" s="259"/>
      <c r="N209" s="260"/>
      <c r="O209" s="260"/>
      <c r="P209" s="260"/>
      <c r="Q209" s="260"/>
      <c r="R209" s="260"/>
      <c r="S209" s="260"/>
      <c r="T209" s="26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2" t="s">
        <v>232</v>
      </c>
      <c r="AU209" s="262" t="s">
        <v>82</v>
      </c>
      <c r="AV209" s="14" t="s">
        <v>80</v>
      </c>
      <c r="AW209" s="14" t="s">
        <v>30</v>
      </c>
      <c r="AX209" s="14" t="s">
        <v>73</v>
      </c>
      <c r="AY209" s="262" t="s">
        <v>223</v>
      </c>
    </row>
    <row r="210" s="13" customFormat="1">
      <c r="A210" s="13"/>
      <c r="B210" s="241"/>
      <c r="C210" s="242"/>
      <c r="D210" s="243" t="s">
        <v>232</v>
      </c>
      <c r="E210" s="244" t="s">
        <v>1</v>
      </c>
      <c r="F210" s="245" t="s">
        <v>7871</v>
      </c>
      <c r="G210" s="242"/>
      <c r="H210" s="246">
        <v>1.3500000000000001</v>
      </c>
      <c r="I210" s="247"/>
      <c r="J210" s="242"/>
      <c r="K210" s="242"/>
      <c r="L210" s="248"/>
      <c r="M210" s="249"/>
      <c r="N210" s="250"/>
      <c r="O210" s="250"/>
      <c r="P210" s="250"/>
      <c r="Q210" s="250"/>
      <c r="R210" s="250"/>
      <c r="S210" s="250"/>
      <c r="T210" s="25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2" t="s">
        <v>232</v>
      </c>
      <c r="AU210" s="252" t="s">
        <v>82</v>
      </c>
      <c r="AV210" s="13" t="s">
        <v>82</v>
      </c>
      <c r="AW210" s="13" t="s">
        <v>30</v>
      </c>
      <c r="AX210" s="13" t="s">
        <v>80</v>
      </c>
      <c r="AY210" s="252" t="s">
        <v>223</v>
      </c>
    </row>
    <row r="211" s="2" customFormat="1" ht="44.25" customHeight="1">
      <c r="A211" s="39"/>
      <c r="B211" s="40"/>
      <c r="C211" s="228" t="s">
        <v>325</v>
      </c>
      <c r="D211" s="228" t="s">
        <v>225</v>
      </c>
      <c r="E211" s="229" t="s">
        <v>7872</v>
      </c>
      <c r="F211" s="230" t="s">
        <v>7873</v>
      </c>
      <c r="G211" s="231" t="s">
        <v>228</v>
      </c>
      <c r="H211" s="232">
        <v>33</v>
      </c>
      <c r="I211" s="233"/>
      <c r="J211" s="234">
        <f>ROUND(I211*H211,2)</f>
        <v>0</v>
      </c>
      <c r="K211" s="230" t="s">
        <v>229</v>
      </c>
      <c r="L211" s="45"/>
      <c r="M211" s="235" t="s">
        <v>1</v>
      </c>
      <c r="N211" s="236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230</v>
      </c>
      <c r="AT211" s="239" t="s">
        <v>225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7874</v>
      </c>
    </row>
    <row r="212" s="14" customFormat="1">
      <c r="A212" s="14"/>
      <c r="B212" s="253"/>
      <c r="C212" s="254"/>
      <c r="D212" s="243" t="s">
        <v>232</v>
      </c>
      <c r="E212" s="255" t="s">
        <v>1</v>
      </c>
      <c r="F212" s="256" t="s">
        <v>7875</v>
      </c>
      <c r="G212" s="254"/>
      <c r="H212" s="255" t="s">
        <v>1</v>
      </c>
      <c r="I212" s="257"/>
      <c r="J212" s="254"/>
      <c r="K212" s="254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232</v>
      </c>
      <c r="AU212" s="262" t="s">
        <v>82</v>
      </c>
      <c r="AV212" s="14" t="s">
        <v>80</v>
      </c>
      <c r="AW212" s="14" t="s">
        <v>30</v>
      </c>
      <c r="AX212" s="14" t="s">
        <v>73</v>
      </c>
      <c r="AY212" s="262" t="s">
        <v>223</v>
      </c>
    </row>
    <row r="213" s="13" customFormat="1">
      <c r="A213" s="13"/>
      <c r="B213" s="241"/>
      <c r="C213" s="242"/>
      <c r="D213" s="243" t="s">
        <v>232</v>
      </c>
      <c r="E213" s="244" t="s">
        <v>1</v>
      </c>
      <c r="F213" s="245" t="s">
        <v>7876</v>
      </c>
      <c r="G213" s="242"/>
      <c r="H213" s="246">
        <v>33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232</v>
      </c>
      <c r="AU213" s="252" t="s">
        <v>82</v>
      </c>
      <c r="AV213" s="13" t="s">
        <v>82</v>
      </c>
      <c r="AW213" s="13" t="s">
        <v>30</v>
      </c>
      <c r="AX213" s="13" t="s">
        <v>80</v>
      </c>
      <c r="AY213" s="252" t="s">
        <v>223</v>
      </c>
    </row>
    <row r="214" s="2" customFormat="1" ht="49.05" customHeight="1">
      <c r="A214" s="39"/>
      <c r="B214" s="40"/>
      <c r="C214" s="228" t="s">
        <v>330</v>
      </c>
      <c r="D214" s="228" t="s">
        <v>225</v>
      </c>
      <c r="E214" s="229" t="s">
        <v>7877</v>
      </c>
      <c r="F214" s="230" t="s">
        <v>7878</v>
      </c>
      <c r="G214" s="231" t="s">
        <v>228</v>
      </c>
      <c r="H214" s="232">
        <v>78.849999999999994</v>
      </c>
      <c r="I214" s="233"/>
      <c r="J214" s="234">
        <f>ROUND(I214*H214,2)</f>
        <v>0</v>
      </c>
      <c r="K214" s="230" t="s">
        <v>229</v>
      </c>
      <c r="L214" s="45"/>
      <c r="M214" s="235" t="s">
        <v>1</v>
      </c>
      <c r="N214" s="236" t="s">
        <v>38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230</v>
      </c>
      <c r="AT214" s="239" t="s">
        <v>225</v>
      </c>
      <c r="AU214" s="239" t="s">
        <v>82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7879</v>
      </c>
    </row>
    <row r="215" s="14" customFormat="1">
      <c r="A215" s="14"/>
      <c r="B215" s="253"/>
      <c r="C215" s="254"/>
      <c r="D215" s="243" t="s">
        <v>232</v>
      </c>
      <c r="E215" s="255" t="s">
        <v>1</v>
      </c>
      <c r="F215" s="256" t="s">
        <v>7880</v>
      </c>
      <c r="G215" s="254"/>
      <c r="H215" s="255" t="s">
        <v>1</v>
      </c>
      <c r="I215" s="257"/>
      <c r="J215" s="254"/>
      <c r="K215" s="254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232</v>
      </c>
      <c r="AU215" s="262" t="s">
        <v>82</v>
      </c>
      <c r="AV215" s="14" t="s">
        <v>80</v>
      </c>
      <c r="AW215" s="14" t="s">
        <v>30</v>
      </c>
      <c r="AX215" s="14" t="s">
        <v>73</v>
      </c>
      <c r="AY215" s="262" t="s">
        <v>223</v>
      </c>
    </row>
    <row r="216" s="13" customFormat="1">
      <c r="A216" s="13"/>
      <c r="B216" s="241"/>
      <c r="C216" s="242"/>
      <c r="D216" s="243" t="s">
        <v>232</v>
      </c>
      <c r="E216" s="244" t="s">
        <v>1</v>
      </c>
      <c r="F216" s="245" t="s">
        <v>7881</v>
      </c>
      <c r="G216" s="242"/>
      <c r="H216" s="246">
        <v>78.849999999999994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232</v>
      </c>
      <c r="AU216" s="252" t="s">
        <v>82</v>
      </c>
      <c r="AV216" s="13" t="s">
        <v>82</v>
      </c>
      <c r="AW216" s="13" t="s">
        <v>30</v>
      </c>
      <c r="AX216" s="13" t="s">
        <v>80</v>
      </c>
      <c r="AY216" s="252" t="s">
        <v>223</v>
      </c>
    </row>
    <row r="217" s="2" customFormat="1" ht="37.8" customHeight="1">
      <c r="A217" s="39"/>
      <c r="B217" s="40"/>
      <c r="C217" s="228" t="s">
        <v>7</v>
      </c>
      <c r="D217" s="228" t="s">
        <v>225</v>
      </c>
      <c r="E217" s="229" t="s">
        <v>7882</v>
      </c>
      <c r="F217" s="230" t="s">
        <v>7883</v>
      </c>
      <c r="G217" s="231" t="s">
        <v>228</v>
      </c>
      <c r="H217" s="232">
        <v>17.100000000000001</v>
      </c>
      <c r="I217" s="233"/>
      <c r="J217" s="234">
        <f>ROUND(I217*H217,2)</f>
        <v>0</v>
      </c>
      <c r="K217" s="230" t="s">
        <v>229</v>
      </c>
      <c r="L217" s="45"/>
      <c r="M217" s="235" t="s">
        <v>1</v>
      </c>
      <c r="N217" s="236" t="s">
        <v>38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230</v>
      </c>
      <c r="AT217" s="239" t="s">
        <v>225</v>
      </c>
      <c r="AU217" s="239" t="s">
        <v>82</v>
      </c>
      <c r="AY217" s="18" t="s">
        <v>223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80</v>
      </c>
      <c r="BK217" s="240">
        <f>ROUND(I217*H217,2)</f>
        <v>0</v>
      </c>
      <c r="BL217" s="18" t="s">
        <v>230</v>
      </c>
      <c r="BM217" s="239" t="s">
        <v>7884</v>
      </c>
    </row>
    <row r="218" s="13" customFormat="1">
      <c r="A218" s="13"/>
      <c r="B218" s="241"/>
      <c r="C218" s="242"/>
      <c r="D218" s="243" t="s">
        <v>232</v>
      </c>
      <c r="E218" s="244" t="s">
        <v>1</v>
      </c>
      <c r="F218" s="245" t="s">
        <v>7885</v>
      </c>
      <c r="G218" s="242"/>
      <c r="H218" s="246">
        <v>17.100000000000001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232</v>
      </c>
      <c r="AU218" s="252" t="s">
        <v>82</v>
      </c>
      <c r="AV218" s="13" t="s">
        <v>82</v>
      </c>
      <c r="AW218" s="13" t="s">
        <v>30</v>
      </c>
      <c r="AX218" s="13" t="s">
        <v>80</v>
      </c>
      <c r="AY218" s="252" t="s">
        <v>223</v>
      </c>
    </row>
    <row r="219" s="2" customFormat="1" ht="55.5" customHeight="1">
      <c r="A219" s="39"/>
      <c r="B219" s="40"/>
      <c r="C219" s="228" t="s">
        <v>338</v>
      </c>
      <c r="D219" s="228" t="s">
        <v>225</v>
      </c>
      <c r="E219" s="229" t="s">
        <v>7886</v>
      </c>
      <c r="F219" s="230" t="s">
        <v>7887</v>
      </c>
      <c r="G219" s="231" t="s">
        <v>228</v>
      </c>
      <c r="H219" s="232">
        <v>21</v>
      </c>
      <c r="I219" s="233"/>
      <c r="J219" s="234">
        <f>ROUND(I219*H219,2)</f>
        <v>0</v>
      </c>
      <c r="K219" s="230" t="s">
        <v>229</v>
      </c>
      <c r="L219" s="45"/>
      <c r="M219" s="235" t="s">
        <v>1</v>
      </c>
      <c r="N219" s="236" t="s">
        <v>38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230</v>
      </c>
      <c r="AT219" s="239" t="s">
        <v>225</v>
      </c>
      <c r="AU219" s="239" t="s">
        <v>82</v>
      </c>
      <c r="AY219" s="18" t="s">
        <v>223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80</v>
      </c>
      <c r="BK219" s="240">
        <f>ROUND(I219*H219,2)</f>
        <v>0</v>
      </c>
      <c r="BL219" s="18" t="s">
        <v>230</v>
      </c>
      <c r="BM219" s="239" t="s">
        <v>7888</v>
      </c>
    </row>
    <row r="220" s="14" customFormat="1">
      <c r="A220" s="14"/>
      <c r="B220" s="253"/>
      <c r="C220" s="254"/>
      <c r="D220" s="243" t="s">
        <v>232</v>
      </c>
      <c r="E220" s="255" t="s">
        <v>1</v>
      </c>
      <c r="F220" s="256" t="s">
        <v>7889</v>
      </c>
      <c r="G220" s="254"/>
      <c r="H220" s="255" t="s">
        <v>1</v>
      </c>
      <c r="I220" s="257"/>
      <c r="J220" s="254"/>
      <c r="K220" s="254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232</v>
      </c>
      <c r="AU220" s="262" t="s">
        <v>82</v>
      </c>
      <c r="AV220" s="14" t="s">
        <v>80</v>
      </c>
      <c r="AW220" s="14" t="s">
        <v>30</v>
      </c>
      <c r="AX220" s="14" t="s">
        <v>73</v>
      </c>
      <c r="AY220" s="262" t="s">
        <v>223</v>
      </c>
    </row>
    <row r="221" s="13" customFormat="1">
      <c r="A221" s="13"/>
      <c r="B221" s="241"/>
      <c r="C221" s="242"/>
      <c r="D221" s="243" t="s">
        <v>232</v>
      </c>
      <c r="E221" s="244" t="s">
        <v>1</v>
      </c>
      <c r="F221" s="245" t="s">
        <v>7890</v>
      </c>
      <c r="G221" s="242"/>
      <c r="H221" s="246">
        <v>5</v>
      </c>
      <c r="I221" s="247"/>
      <c r="J221" s="242"/>
      <c r="K221" s="242"/>
      <c r="L221" s="248"/>
      <c r="M221" s="249"/>
      <c r="N221" s="250"/>
      <c r="O221" s="250"/>
      <c r="P221" s="250"/>
      <c r="Q221" s="250"/>
      <c r="R221" s="250"/>
      <c r="S221" s="250"/>
      <c r="T221" s="25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2" t="s">
        <v>232</v>
      </c>
      <c r="AU221" s="252" t="s">
        <v>82</v>
      </c>
      <c r="AV221" s="13" t="s">
        <v>82</v>
      </c>
      <c r="AW221" s="13" t="s">
        <v>30</v>
      </c>
      <c r="AX221" s="13" t="s">
        <v>73</v>
      </c>
      <c r="AY221" s="252" t="s">
        <v>223</v>
      </c>
    </row>
    <row r="222" s="14" customFormat="1">
      <c r="A222" s="14"/>
      <c r="B222" s="253"/>
      <c r="C222" s="254"/>
      <c r="D222" s="243" t="s">
        <v>232</v>
      </c>
      <c r="E222" s="255" t="s">
        <v>1</v>
      </c>
      <c r="F222" s="256" t="s">
        <v>7891</v>
      </c>
      <c r="G222" s="254"/>
      <c r="H222" s="255" t="s">
        <v>1</v>
      </c>
      <c r="I222" s="257"/>
      <c r="J222" s="254"/>
      <c r="K222" s="254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232</v>
      </c>
      <c r="AU222" s="262" t="s">
        <v>82</v>
      </c>
      <c r="AV222" s="14" t="s">
        <v>80</v>
      </c>
      <c r="AW222" s="14" t="s">
        <v>30</v>
      </c>
      <c r="AX222" s="14" t="s">
        <v>73</v>
      </c>
      <c r="AY222" s="262" t="s">
        <v>223</v>
      </c>
    </row>
    <row r="223" s="13" customFormat="1">
      <c r="A223" s="13"/>
      <c r="B223" s="241"/>
      <c r="C223" s="242"/>
      <c r="D223" s="243" t="s">
        <v>232</v>
      </c>
      <c r="E223" s="244" t="s">
        <v>1</v>
      </c>
      <c r="F223" s="245" t="s">
        <v>7892</v>
      </c>
      <c r="G223" s="242"/>
      <c r="H223" s="246">
        <v>16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232</v>
      </c>
      <c r="AU223" s="252" t="s">
        <v>82</v>
      </c>
      <c r="AV223" s="13" t="s">
        <v>82</v>
      </c>
      <c r="AW223" s="13" t="s">
        <v>30</v>
      </c>
      <c r="AX223" s="13" t="s">
        <v>73</v>
      </c>
      <c r="AY223" s="252" t="s">
        <v>223</v>
      </c>
    </row>
    <row r="224" s="15" customFormat="1">
      <c r="A224" s="15"/>
      <c r="B224" s="263"/>
      <c r="C224" s="264"/>
      <c r="D224" s="243" t="s">
        <v>232</v>
      </c>
      <c r="E224" s="265" t="s">
        <v>1</v>
      </c>
      <c r="F224" s="266" t="s">
        <v>245</v>
      </c>
      <c r="G224" s="264"/>
      <c r="H224" s="267">
        <v>21</v>
      </c>
      <c r="I224" s="268"/>
      <c r="J224" s="264"/>
      <c r="K224" s="264"/>
      <c r="L224" s="269"/>
      <c r="M224" s="270"/>
      <c r="N224" s="271"/>
      <c r="O224" s="271"/>
      <c r="P224" s="271"/>
      <c r="Q224" s="271"/>
      <c r="R224" s="271"/>
      <c r="S224" s="271"/>
      <c r="T224" s="272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3" t="s">
        <v>232</v>
      </c>
      <c r="AU224" s="273" t="s">
        <v>82</v>
      </c>
      <c r="AV224" s="15" t="s">
        <v>230</v>
      </c>
      <c r="AW224" s="15" t="s">
        <v>30</v>
      </c>
      <c r="AX224" s="15" t="s">
        <v>80</v>
      </c>
      <c r="AY224" s="273" t="s">
        <v>223</v>
      </c>
    </row>
    <row r="225" s="2" customFormat="1" ht="62.7" customHeight="1">
      <c r="A225" s="39"/>
      <c r="B225" s="40"/>
      <c r="C225" s="228" t="s">
        <v>343</v>
      </c>
      <c r="D225" s="228" t="s">
        <v>225</v>
      </c>
      <c r="E225" s="229" t="s">
        <v>7893</v>
      </c>
      <c r="F225" s="230" t="s">
        <v>7894</v>
      </c>
      <c r="G225" s="231" t="s">
        <v>228</v>
      </c>
      <c r="H225" s="232">
        <v>157.19999999999999</v>
      </c>
      <c r="I225" s="233"/>
      <c r="J225" s="234">
        <f>ROUND(I225*H225,2)</f>
        <v>0</v>
      </c>
      <c r="K225" s="230" t="s">
        <v>229</v>
      </c>
      <c r="L225" s="45"/>
      <c r="M225" s="235" t="s">
        <v>1</v>
      </c>
      <c r="N225" s="236" t="s">
        <v>38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230</v>
      </c>
      <c r="AT225" s="239" t="s">
        <v>225</v>
      </c>
      <c r="AU225" s="239" t="s">
        <v>82</v>
      </c>
      <c r="AY225" s="18" t="s">
        <v>223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80</v>
      </c>
      <c r="BK225" s="240">
        <f>ROUND(I225*H225,2)</f>
        <v>0</v>
      </c>
      <c r="BL225" s="18" t="s">
        <v>230</v>
      </c>
      <c r="BM225" s="239" t="s">
        <v>7895</v>
      </c>
    </row>
    <row r="226" s="14" customFormat="1">
      <c r="A226" s="14"/>
      <c r="B226" s="253"/>
      <c r="C226" s="254"/>
      <c r="D226" s="243" t="s">
        <v>232</v>
      </c>
      <c r="E226" s="255" t="s">
        <v>1</v>
      </c>
      <c r="F226" s="256" t="s">
        <v>7896</v>
      </c>
      <c r="G226" s="254"/>
      <c r="H226" s="255" t="s">
        <v>1</v>
      </c>
      <c r="I226" s="257"/>
      <c r="J226" s="254"/>
      <c r="K226" s="254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232</v>
      </c>
      <c r="AU226" s="262" t="s">
        <v>82</v>
      </c>
      <c r="AV226" s="14" t="s">
        <v>80</v>
      </c>
      <c r="AW226" s="14" t="s">
        <v>30</v>
      </c>
      <c r="AX226" s="14" t="s">
        <v>73</v>
      </c>
      <c r="AY226" s="262" t="s">
        <v>223</v>
      </c>
    </row>
    <row r="227" s="13" customFormat="1">
      <c r="A227" s="13"/>
      <c r="B227" s="241"/>
      <c r="C227" s="242"/>
      <c r="D227" s="243" t="s">
        <v>232</v>
      </c>
      <c r="E227" s="244" t="s">
        <v>1</v>
      </c>
      <c r="F227" s="245" t="s">
        <v>7897</v>
      </c>
      <c r="G227" s="242"/>
      <c r="H227" s="246">
        <v>157.19999999999999</v>
      </c>
      <c r="I227" s="247"/>
      <c r="J227" s="242"/>
      <c r="K227" s="242"/>
      <c r="L227" s="248"/>
      <c r="M227" s="249"/>
      <c r="N227" s="250"/>
      <c r="O227" s="250"/>
      <c r="P227" s="250"/>
      <c r="Q227" s="250"/>
      <c r="R227" s="250"/>
      <c r="S227" s="250"/>
      <c r="T227" s="251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2" t="s">
        <v>232</v>
      </c>
      <c r="AU227" s="252" t="s">
        <v>82</v>
      </c>
      <c r="AV227" s="13" t="s">
        <v>82</v>
      </c>
      <c r="AW227" s="13" t="s">
        <v>30</v>
      </c>
      <c r="AX227" s="13" t="s">
        <v>80</v>
      </c>
      <c r="AY227" s="252" t="s">
        <v>223</v>
      </c>
    </row>
    <row r="228" s="2" customFormat="1" ht="62.7" customHeight="1">
      <c r="A228" s="39"/>
      <c r="B228" s="40"/>
      <c r="C228" s="228" t="s">
        <v>348</v>
      </c>
      <c r="D228" s="228" t="s">
        <v>225</v>
      </c>
      <c r="E228" s="229" t="s">
        <v>7898</v>
      </c>
      <c r="F228" s="230" t="s">
        <v>7899</v>
      </c>
      <c r="G228" s="231" t="s">
        <v>228</v>
      </c>
      <c r="H228" s="232">
        <v>669.20799999999997</v>
      </c>
      <c r="I228" s="233"/>
      <c r="J228" s="234">
        <f>ROUND(I228*H228,2)</f>
        <v>0</v>
      </c>
      <c r="K228" s="230" t="s">
        <v>229</v>
      </c>
      <c r="L228" s="45"/>
      <c r="M228" s="235" t="s">
        <v>1</v>
      </c>
      <c r="N228" s="236" t="s">
        <v>38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230</v>
      </c>
      <c r="AT228" s="239" t="s">
        <v>225</v>
      </c>
      <c r="AU228" s="239" t="s">
        <v>82</v>
      </c>
      <c r="AY228" s="18" t="s">
        <v>223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80</v>
      </c>
      <c r="BK228" s="240">
        <f>ROUND(I228*H228,2)</f>
        <v>0</v>
      </c>
      <c r="BL228" s="18" t="s">
        <v>230</v>
      </c>
      <c r="BM228" s="239" t="s">
        <v>7900</v>
      </c>
    </row>
    <row r="229" s="13" customFormat="1">
      <c r="A229" s="13"/>
      <c r="B229" s="241"/>
      <c r="C229" s="242"/>
      <c r="D229" s="243" t="s">
        <v>232</v>
      </c>
      <c r="E229" s="244" t="s">
        <v>1</v>
      </c>
      <c r="F229" s="245" t="s">
        <v>7901</v>
      </c>
      <c r="G229" s="242"/>
      <c r="H229" s="246">
        <v>613.13800000000003</v>
      </c>
      <c r="I229" s="247"/>
      <c r="J229" s="242"/>
      <c r="K229" s="242"/>
      <c r="L229" s="248"/>
      <c r="M229" s="249"/>
      <c r="N229" s="250"/>
      <c r="O229" s="250"/>
      <c r="P229" s="250"/>
      <c r="Q229" s="250"/>
      <c r="R229" s="250"/>
      <c r="S229" s="250"/>
      <c r="T229" s="25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2" t="s">
        <v>232</v>
      </c>
      <c r="AU229" s="252" t="s">
        <v>82</v>
      </c>
      <c r="AV229" s="13" t="s">
        <v>82</v>
      </c>
      <c r="AW229" s="13" t="s">
        <v>30</v>
      </c>
      <c r="AX229" s="13" t="s">
        <v>73</v>
      </c>
      <c r="AY229" s="252" t="s">
        <v>223</v>
      </c>
    </row>
    <row r="230" s="13" customFormat="1">
      <c r="A230" s="13"/>
      <c r="B230" s="241"/>
      <c r="C230" s="242"/>
      <c r="D230" s="243" t="s">
        <v>232</v>
      </c>
      <c r="E230" s="244" t="s">
        <v>1</v>
      </c>
      <c r="F230" s="245" t="s">
        <v>414</v>
      </c>
      <c r="G230" s="242"/>
      <c r="H230" s="246">
        <v>33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232</v>
      </c>
      <c r="AU230" s="252" t="s">
        <v>82</v>
      </c>
      <c r="AV230" s="13" t="s">
        <v>82</v>
      </c>
      <c r="AW230" s="13" t="s">
        <v>30</v>
      </c>
      <c r="AX230" s="13" t="s">
        <v>73</v>
      </c>
      <c r="AY230" s="252" t="s">
        <v>223</v>
      </c>
    </row>
    <row r="231" s="13" customFormat="1">
      <c r="A231" s="13"/>
      <c r="B231" s="241"/>
      <c r="C231" s="242"/>
      <c r="D231" s="243" t="s">
        <v>232</v>
      </c>
      <c r="E231" s="244" t="s">
        <v>1</v>
      </c>
      <c r="F231" s="245" t="s">
        <v>7902</v>
      </c>
      <c r="G231" s="242"/>
      <c r="H231" s="246">
        <v>78.849999999999994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232</v>
      </c>
      <c r="AU231" s="252" t="s">
        <v>82</v>
      </c>
      <c r="AV231" s="13" t="s">
        <v>82</v>
      </c>
      <c r="AW231" s="13" t="s">
        <v>30</v>
      </c>
      <c r="AX231" s="13" t="s">
        <v>73</v>
      </c>
      <c r="AY231" s="252" t="s">
        <v>223</v>
      </c>
    </row>
    <row r="232" s="13" customFormat="1">
      <c r="A232" s="13"/>
      <c r="B232" s="241"/>
      <c r="C232" s="242"/>
      <c r="D232" s="243" t="s">
        <v>232</v>
      </c>
      <c r="E232" s="244" t="s">
        <v>1</v>
      </c>
      <c r="F232" s="245" t="s">
        <v>7903</v>
      </c>
      <c r="G232" s="242"/>
      <c r="H232" s="246">
        <v>-27.879999999999999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232</v>
      </c>
      <c r="AU232" s="252" t="s">
        <v>82</v>
      </c>
      <c r="AV232" s="13" t="s">
        <v>82</v>
      </c>
      <c r="AW232" s="13" t="s">
        <v>30</v>
      </c>
      <c r="AX232" s="13" t="s">
        <v>73</v>
      </c>
      <c r="AY232" s="252" t="s">
        <v>223</v>
      </c>
    </row>
    <row r="233" s="13" customFormat="1">
      <c r="A233" s="13"/>
      <c r="B233" s="241"/>
      <c r="C233" s="242"/>
      <c r="D233" s="243" t="s">
        <v>232</v>
      </c>
      <c r="E233" s="244" t="s">
        <v>1</v>
      </c>
      <c r="F233" s="245" t="s">
        <v>7904</v>
      </c>
      <c r="G233" s="242"/>
      <c r="H233" s="246">
        <v>-27.899999999999999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232</v>
      </c>
      <c r="AU233" s="252" t="s">
        <v>82</v>
      </c>
      <c r="AV233" s="13" t="s">
        <v>82</v>
      </c>
      <c r="AW233" s="13" t="s">
        <v>30</v>
      </c>
      <c r="AX233" s="13" t="s">
        <v>73</v>
      </c>
      <c r="AY233" s="252" t="s">
        <v>223</v>
      </c>
    </row>
    <row r="234" s="15" customFormat="1">
      <c r="A234" s="15"/>
      <c r="B234" s="263"/>
      <c r="C234" s="264"/>
      <c r="D234" s="243" t="s">
        <v>232</v>
      </c>
      <c r="E234" s="265" t="s">
        <v>1</v>
      </c>
      <c r="F234" s="266" t="s">
        <v>245</v>
      </c>
      <c r="G234" s="264"/>
      <c r="H234" s="267">
        <v>669.20799999999997</v>
      </c>
      <c r="I234" s="268"/>
      <c r="J234" s="264"/>
      <c r="K234" s="264"/>
      <c r="L234" s="269"/>
      <c r="M234" s="270"/>
      <c r="N234" s="271"/>
      <c r="O234" s="271"/>
      <c r="P234" s="271"/>
      <c r="Q234" s="271"/>
      <c r="R234" s="271"/>
      <c r="S234" s="271"/>
      <c r="T234" s="272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3" t="s">
        <v>232</v>
      </c>
      <c r="AU234" s="273" t="s">
        <v>82</v>
      </c>
      <c r="AV234" s="15" t="s">
        <v>230</v>
      </c>
      <c r="AW234" s="15" t="s">
        <v>30</v>
      </c>
      <c r="AX234" s="15" t="s">
        <v>80</v>
      </c>
      <c r="AY234" s="273" t="s">
        <v>223</v>
      </c>
    </row>
    <row r="235" s="2" customFormat="1" ht="66.75" customHeight="1">
      <c r="A235" s="39"/>
      <c r="B235" s="40"/>
      <c r="C235" s="228" t="s">
        <v>354</v>
      </c>
      <c r="D235" s="228" t="s">
        <v>225</v>
      </c>
      <c r="E235" s="229" t="s">
        <v>7905</v>
      </c>
      <c r="F235" s="230" t="s">
        <v>7906</v>
      </c>
      <c r="G235" s="231" t="s">
        <v>228</v>
      </c>
      <c r="H235" s="232">
        <v>4015.248</v>
      </c>
      <c r="I235" s="233"/>
      <c r="J235" s="234">
        <f>ROUND(I235*H235,2)</f>
        <v>0</v>
      </c>
      <c r="K235" s="230" t="s">
        <v>229</v>
      </c>
      <c r="L235" s="45"/>
      <c r="M235" s="235" t="s">
        <v>1</v>
      </c>
      <c r="N235" s="236" t="s">
        <v>38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230</v>
      </c>
      <c r="AT235" s="239" t="s">
        <v>225</v>
      </c>
      <c r="AU235" s="239" t="s">
        <v>82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230</v>
      </c>
      <c r="BM235" s="239" t="s">
        <v>7907</v>
      </c>
    </row>
    <row r="236" s="13" customFormat="1">
      <c r="A236" s="13"/>
      <c r="B236" s="241"/>
      <c r="C236" s="242"/>
      <c r="D236" s="243" t="s">
        <v>232</v>
      </c>
      <c r="E236" s="244" t="s">
        <v>1</v>
      </c>
      <c r="F236" s="245" t="s">
        <v>7908</v>
      </c>
      <c r="G236" s="242"/>
      <c r="H236" s="246">
        <v>4015.248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232</v>
      </c>
      <c r="AU236" s="252" t="s">
        <v>82</v>
      </c>
      <c r="AV236" s="13" t="s">
        <v>82</v>
      </c>
      <c r="AW236" s="13" t="s">
        <v>30</v>
      </c>
      <c r="AX236" s="13" t="s">
        <v>80</v>
      </c>
      <c r="AY236" s="252" t="s">
        <v>223</v>
      </c>
    </row>
    <row r="237" s="2" customFormat="1" ht="44.25" customHeight="1">
      <c r="A237" s="39"/>
      <c r="B237" s="40"/>
      <c r="C237" s="228" t="s">
        <v>359</v>
      </c>
      <c r="D237" s="228" t="s">
        <v>225</v>
      </c>
      <c r="E237" s="229" t="s">
        <v>259</v>
      </c>
      <c r="F237" s="230" t="s">
        <v>260</v>
      </c>
      <c r="G237" s="231" t="s">
        <v>228</v>
      </c>
      <c r="H237" s="232">
        <v>78.599999999999994</v>
      </c>
      <c r="I237" s="233"/>
      <c r="J237" s="234">
        <f>ROUND(I237*H237,2)</f>
        <v>0</v>
      </c>
      <c r="K237" s="230" t="s">
        <v>229</v>
      </c>
      <c r="L237" s="45"/>
      <c r="M237" s="235" t="s">
        <v>1</v>
      </c>
      <c r="N237" s="236" t="s">
        <v>38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230</v>
      </c>
      <c r="AT237" s="239" t="s">
        <v>225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230</v>
      </c>
      <c r="BM237" s="239" t="s">
        <v>7909</v>
      </c>
    </row>
    <row r="238" s="14" customFormat="1">
      <c r="A238" s="14"/>
      <c r="B238" s="253"/>
      <c r="C238" s="254"/>
      <c r="D238" s="243" t="s">
        <v>232</v>
      </c>
      <c r="E238" s="255" t="s">
        <v>1</v>
      </c>
      <c r="F238" s="256" t="s">
        <v>7896</v>
      </c>
      <c r="G238" s="254"/>
      <c r="H238" s="255" t="s">
        <v>1</v>
      </c>
      <c r="I238" s="257"/>
      <c r="J238" s="254"/>
      <c r="K238" s="254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232</v>
      </c>
      <c r="AU238" s="262" t="s">
        <v>82</v>
      </c>
      <c r="AV238" s="14" t="s">
        <v>80</v>
      </c>
      <c r="AW238" s="14" t="s">
        <v>30</v>
      </c>
      <c r="AX238" s="14" t="s">
        <v>73</v>
      </c>
      <c r="AY238" s="262" t="s">
        <v>223</v>
      </c>
    </row>
    <row r="239" s="13" customFormat="1">
      <c r="A239" s="13"/>
      <c r="B239" s="241"/>
      <c r="C239" s="242"/>
      <c r="D239" s="243" t="s">
        <v>232</v>
      </c>
      <c r="E239" s="244" t="s">
        <v>1</v>
      </c>
      <c r="F239" s="245" t="s">
        <v>7910</v>
      </c>
      <c r="G239" s="242"/>
      <c r="H239" s="246">
        <v>78.599999999999994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232</v>
      </c>
      <c r="AU239" s="252" t="s">
        <v>82</v>
      </c>
      <c r="AV239" s="13" t="s">
        <v>82</v>
      </c>
      <c r="AW239" s="13" t="s">
        <v>30</v>
      </c>
      <c r="AX239" s="13" t="s">
        <v>80</v>
      </c>
      <c r="AY239" s="252" t="s">
        <v>223</v>
      </c>
    </row>
    <row r="240" s="2" customFormat="1" ht="49.05" customHeight="1">
      <c r="A240" s="39"/>
      <c r="B240" s="40"/>
      <c r="C240" s="228" t="s">
        <v>366</v>
      </c>
      <c r="D240" s="228" t="s">
        <v>225</v>
      </c>
      <c r="E240" s="229" t="s">
        <v>7911</v>
      </c>
      <c r="F240" s="230" t="s">
        <v>7912</v>
      </c>
      <c r="G240" s="231" t="s">
        <v>228</v>
      </c>
      <c r="H240" s="232">
        <v>27.899999999999999</v>
      </c>
      <c r="I240" s="233"/>
      <c r="J240" s="234">
        <f>ROUND(I240*H240,2)</f>
        <v>0</v>
      </c>
      <c r="K240" s="230" t="s">
        <v>229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82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7913</v>
      </c>
    </row>
    <row r="241" s="14" customFormat="1">
      <c r="A241" s="14"/>
      <c r="B241" s="253"/>
      <c r="C241" s="254"/>
      <c r="D241" s="243" t="s">
        <v>232</v>
      </c>
      <c r="E241" s="255" t="s">
        <v>1</v>
      </c>
      <c r="F241" s="256" t="s">
        <v>7914</v>
      </c>
      <c r="G241" s="254"/>
      <c r="H241" s="255" t="s">
        <v>1</v>
      </c>
      <c r="I241" s="257"/>
      <c r="J241" s="254"/>
      <c r="K241" s="254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232</v>
      </c>
      <c r="AU241" s="262" t="s">
        <v>82</v>
      </c>
      <c r="AV241" s="14" t="s">
        <v>80</v>
      </c>
      <c r="AW241" s="14" t="s">
        <v>30</v>
      </c>
      <c r="AX241" s="14" t="s">
        <v>73</v>
      </c>
      <c r="AY241" s="262" t="s">
        <v>223</v>
      </c>
    </row>
    <row r="242" s="13" customFormat="1">
      <c r="A242" s="13"/>
      <c r="B242" s="241"/>
      <c r="C242" s="242"/>
      <c r="D242" s="243" t="s">
        <v>232</v>
      </c>
      <c r="E242" s="244" t="s">
        <v>1</v>
      </c>
      <c r="F242" s="245" t="s">
        <v>7915</v>
      </c>
      <c r="G242" s="242"/>
      <c r="H242" s="246">
        <v>23.300000000000001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232</v>
      </c>
      <c r="AU242" s="252" t="s">
        <v>82</v>
      </c>
      <c r="AV242" s="13" t="s">
        <v>82</v>
      </c>
      <c r="AW242" s="13" t="s">
        <v>30</v>
      </c>
      <c r="AX242" s="13" t="s">
        <v>73</v>
      </c>
      <c r="AY242" s="252" t="s">
        <v>223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7916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3" customFormat="1">
      <c r="A244" s="13"/>
      <c r="B244" s="241"/>
      <c r="C244" s="242"/>
      <c r="D244" s="243" t="s">
        <v>232</v>
      </c>
      <c r="E244" s="244" t="s">
        <v>1</v>
      </c>
      <c r="F244" s="245" t="s">
        <v>7917</v>
      </c>
      <c r="G244" s="242"/>
      <c r="H244" s="246">
        <v>4.5999999999999996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30</v>
      </c>
      <c r="AX244" s="13" t="s">
        <v>73</v>
      </c>
      <c r="AY244" s="252" t="s">
        <v>223</v>
      </c>
    </row>
    <row r="245" s="15" customFormat="1">
      <c r="A245" s="15"/>
      <c r="B245" s="263"/>
      <c r="C245" s="264"/>
      <c r="D245" s="243" t="s">
        <v>232</v>
      </c>
      <c r="E245" s="265" t="s">
        <v>1</v>
      </c>
      <c r="F245" s="266" t="s">
        <v>245</v>
      </c>
      <c r="G245" s="264"/>
      <c r="H245" s="267">
        <v>27.899999999999999</v>
      </c>
      <c r="I245" s="268"/>
      <c r="J245" s="264"/>
      <c r="K245" s="264"/>
      <c r="L245" s="269"/>
      <c r="M245" s="270"/>
      <c r="N245" s="271"/>
      <c r="O245" s="271"/>
      <c r="P245" s="271"/>
      <c r="Q245" s="271"/>
      <c r="R245" s="271"/>
      <c r="S245" s="271"/>
      <c r="T245" s="272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3" t="s">
        <v>232</v>
      </c>
      <c r="AU245" s="273" t="s">
        <v>82</v>
      </c>
      <c r="AV245" s="15" t="s">
        <v>230</v>
      </c>
      <c r="AW245" s="15" t="s">
        <v>30</v>
      </c>
      <c r="AX245" s="15" t="s">
        <v>80</v>
      </c>
      <c r="AY245" s="273" t="s">
        <v>223</v>
      </c>
    </row>
    <row r="246" s="2" customFormat="1" ht="44.25" customHeight="1">
      <c r="A246" s="39"/>
      <c r="B246" s="40"/>
      <c r="C246" s="228" t="s">
        <v>377</v>
      </c>
      <c r="D246" s="228" t="s">
        <v>225</v>
      </c>
      <c r="E246" s="229" t="s">
        <v>270</v>
      </c>
      <c r="F246" s="230" t="s">
        <v>271</v>
      </c>
      <c r="G246" s="231" t="s">
        <v>265</v>
      </c>
      <c r="H246" s="232">
        <v>1117.577</v>
      </c>
      <c r="I246" s="233"/>
      <c r="J246" s="234">
        <f>ROUND(I246*H246,2)</f>
        <v>0</v>
      </c>
      <c r="K246" s="230" t="s">
        <v>229</v>
      </c>
      <c r="L246" s="45"/>
      <c r="M246" s="235" t="s">
        <v>1</v>
      </c>
      <c r="N246" s="236" t="s">
        <v>38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230</v>
      </c>
      <c r="AT246" s="239" t="s">
        <v>225</v>
      </c>
      <c r="AU246" s="239" t="s">
        <v>82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7918</v>
      </c>
    </row>
    <row r="247" s="13" customFormat="1">
      <c r="A247" s="13"/>
      <c r="B247" s="241"/>
      <c r="C247" s="242"/>
      <c r="D247" s="243" t="s">
        <v>232</v>
      </c>
      <c r="E247" s="244" t="s">
        <v>1</v>
      </c>
      <c r="F247" s="245" t="s">
        <v>7919</v>
      </c>
      <c r="G247" s="242"/>
      <c r="H247" s="246">
        <v>1117.577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232</v>
      </c>
      <c r="AU247" s="252" t="s">
        <v>82</v>
      </c>
      <c r="AV247" s="13" t="s">
        <v>82</v>
      </c>
      <c r="AW247" s="13" t="s">
        <v>30</v>
      </c>
      <c r="AX247" s="13" t="s">
        <v>80</v>
      </c>
      <c r="AY247" s="252" t="s">
        <v>223</v>
      </c>
    </row>
    <row r="248" s="2" customFormat="1" ht="37.8" customHeight="1">
      <c r="A248" s="39"/>
      <c r="B248" s="40"/>
      <c r="C248" s="228" t="s">
        <v>383</v>
      </c>
      <c r="D248" s="228" t="s">
        <v>225</v>
      </c>
      <c r="E248" s="229" t="s">
        <v>276</v>
      </c>
      <c r="F248" s="230" t="s">
        <v>277</v>
      </c>
      <c r="G248" s="231" t="s">
        <v>228</v>
      </c>
      <c r="H248" s="232">
        <v>669.20799999999997</v>
      </c>
      <c r="I248" s="233"/>
      <c r="J248" s="234">
        <f>ROUND(I248*H248,2)</f>
        <v>0</v>
      </c>
      <c r="K248" s="230" t="s">
        <v>229</v>
      </c>
      <c r="L248" s="45"/>
      <c r="M248" s="235" t="s">
        <v>1</v>
      </c>
      <c r="N248" s="236" t="s">
        <v>38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230</v>
      </c>
      <c r="AT248" s="239" t="s">
        <v>225</v>
      </c>
      <c r="AU248" s="239" t="s">
        <v>82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7920</v>
      </c>
    </row>
    <row r="249" s="2" customFormat="1" ht="66.75" customHeight="1">
      <c r="A249" s="39"/>
      <c r="B249" s="40"/>
      <c r="C249" s="228" t="s">
        <v>389</v>
      </c>
      <c r="D249" s="228" t="s">
        <v>225</v>
      </c>
      <c r="E249" s="229" t="s">
        <v>7921</v>
      </c>
      <c r="F249" s="230" t="s">
        <v>7922</v>
      </c>
      <c r="G249" s="231" t="s">
        <v>228</v>
      </c>
      <c r="H249" s="232">
        <v>49.799999999999997</v>
      </c>
      <c r="I249" s="233"/>
      <c r="J249" s="234">
        <f>ROUND(I249*H249,2)</f>
        <v>0</v>
      </c>
      <c r="K249" s="230" t="s">
        <v>229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82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7923</v>
      </c>
    </row>
    <row r="250" s="14" customFormat="1">
      <c r="A250" s="14"/>
      <c r="B250" s="253"/>
      <c r="C250" s="254"/>
      <c r="D250" s="243" t="s">
        <v>232</v>
      </c>
      <c r="E250" s="255" t="s">
        <v>1</v>
      </c>
      <c r="F250" s="256" t="s">
        <v>7924</v>
      </c>
      <c r="G250" s="254"/>
      <c r="H250" s="255" t="s">
        <v>1</v>
      </c>
      <c r="I250" s="257"/>
      <c r="J250" s="254"/>
      <c r="K250" s="254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232</v>
      </c>
      <c r="AU250" s="262" t="s">
        <v>82</v>
      </c>
      <c r="AV250" s="14" t="s">
        <v>80</v>
      </c>
      <c r="AW250" s="14" t="s">
        <v>30</v>
      </c>
      <c r="AX250" s="14" t="s">
        <v>73</v>
      </c>
      <c r="AY250" s="262" t="s">
        <v>223</v>
      </c>
    </row>
    <row r="251" s="13" customFormat="1">
      <c r="A251" s="13"/>
      <c r="B251" s="241"/>
      <c r="C251" s="242"/>
      <c r="D251" s="243" t="s">
        <v>232</v>
      </c>
      <c r="E251" s="244" t="s">
        <v>1</v>
      </c>
      <c r="F251" s="245" t="s">
        <v>7925</v>
      </c>
      <c r="G251" s="242"/>
      <c r="H251" s="246">
        <v>49.799999999999997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232</v>
      </c>
      <c r="AU251" s="252" t="s">
        <v>82</v>
      </c>
      <c r="AV251" s="13" t="s">
        <v>82</v>
      </c>
      <c r="AW251" s="13" t="s">
        <v>30</v>
      </c>
      <c r="AX251" s="13" t="s">
        <v>80</v>
      </c>
      <c r="AY251" s="252" t="s">
        <v>223</v>
      </c>
    </row>
    <row r="252" s="2" customFormat="1" ht="16.5" customHeight="1">
      <c r="A252" s="39"/>
      <c r="B252" s="40"/>
      <c r="C252" s="274" t="s">
        <v>397</v>
      </c>
      <c r="D252" s="274" t="s">
        <v>285</v>
      </c>
      <c r="E252" s="275" t="s">
        <v>5492</v>
      </c>
      <c r="F252" s="276" t="s">
        <v>5493</v>
      </c>
      <c r="G252" s="277" t="s">
        <v>265</v>
      </c>
      <c r="H252" s="278">
        <v>43.159999999999997</v>
      </c>
      <c r="I252" s="279"/>
      <c r="J252" s="280">
        <f>ROUND(I252*H252,2)</f>
        <v>0</v>
      </c>
      <c r="K252" s="276" t="s">
        <v>229</v>
      </c>
      <c r="L252" s="281"/>
      <c r="M252" s="282" t="s">
        <v>1</v>
      </c>
      <c r="N252" s="283" t="s">
        <v>38</v>
      </c>
      <c r="O252" s="92"/>
      <c r="P252" s="237">
        <f>O252*H252</f>
        <v>0</v>
      </c>
      <c r="Q252" s="237">
        <v>1</v>
      </c>
      <c r="R252" s="237">
        <f>Q252*H252</f>
        <v>43.159999999999997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262</v>
      </c>
      <c r="AT252" s="239" t="s">
        <v>285</v>
      </c>
      <c r="AU252" s="239" t="s">
        <v>82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7926</v>
      </c>
    </row>
    <row r="253" s="14" customFormat="1">
      <c r="A253" s="14"/>
      <c r="B253" s="253"/>
      <c r="C253" s="254"/>
      <c r="D253" s="243" t="s">
        <v>232</v>
      </c>
      <c r="E253" s="255" t="s">
        <v>1</v>
      </c>
      <c r="F253" s="256" t="s">
        <v>7927</v>
      </c>
      <c r="G253" s="254"/>
      <c r="H253" s="255" t="s">
        <v>1</v>
      </c>
      <c r="I253" s="257"/>
      <c r="J253" s="254"/>
      <c r="K253" s="254"/>
      <c r="L253" s="258"/>
      <c r="M253" s="259"/>
      <c r="N253" s="260"/>
      <c r="O253" s="260"/>
      <c r="P253" s="260"/>
      <c r="Q253" s="260"/>
      <c r="R253" s="260"/>
      <c r="S253" s="260"/>
      <c r="T253" s="261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2" t="s">
        <v>232</v>
      </c>
      <c r="AU253" s="262" t="s">
        <v>82</v>
      </c>
      <c r="AV253" s="14" t="s">
        <v>80</v>
      </c>
      <c r="AW253" s="14" t="s">
        <v>30</v>
      </c>
      <c r="AX253" s="14" t="s">
        <v>73</v>
      </c>
      <c r="AY253" s="262" t="s">
        <v>223</v>
      </c>
    </row>
    <row r="254" s="13" customFormat="1">
      <c r="A254" s="13"/>
      <c r="B254" s="241"/>
      <c r="C254" s="242"/>
      <c r="D254" s="243" t="s">
        <v>232</v>
      </c>
      <c r="E254" s="244" t="s">
        <v>1</v>
      </c>
      <c r="F254" s="245" t="s">
        <v>7928</v>
      </c>
      <c r="G254" s="242"/>
      <c r="H254" s="246">
        <v>21.579999999999998</v>
      </c>
      <c r="I254" s="247"/>
      <c r="J254" s="242"/>
      <c r="K254" s="242"/>
      <c r="L254" s="248"/>
      <c r="M254" s="249"/>
      <c r="N254" s="250"/>
      <c r="O254" s="250"/>
      <c r="P254" s="250"/>
      <c r="Q254" s="250"/>
      <c r="R254" s="250"/>
      <c r="S254" s="250"/>
      <c r="T254" s="25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2" t="s">
        <v>232</v>
      </c>
      <c r="AU254" s="252" t="s">
        <v>82</v>
      </c>
      <c r="AV254" s="13" t="s">
        <v>82</v>
      </c>
      <c r="AW254" s="13" t="s">
        <v>30</v>
      </c>
      <c r="AX254" s="13" t="s">
        <v>73</v>
      </c>
      <c r="AY254" s="252" t="s">
        <v>223</v>
      </c>
    </row>
    <row r="255" s="13" customFormat="1">
      <c r="A255" s="13"/>
      <c r="B255" s="241"/>
      <c r="C255" s="242"/>
      <c r="D255" s="243" t="s">
        <v>232</v>
      </c>
      <c r="E255" s="244" t="s">
        <v>1</v>
      </c>
      <c r="F255" s="245" t="s">
        <v>7929</v>
      </c>
      <c r="G255" s="242"/>
      <c r="H255" s="246">
        <v>43.159999999999997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232</v>
      </c>
      <c r="AU255" s="252" t="s">
        <v>82</v>
      </c>
      <c r="AV255" s="13" t="s">
        <v>82</v>
      </c>
      <c r="AW255" s="13" t="s">
        <v>30</v>
      </c>
      <c r="AX255" s="13" t="s">
        <v>80</v>
      </c>
      <c r="AY255" s="252" t="s">
        <v>223</v>
      </c>
    </row>
    <row r="256" s="2" customFormat="1" ht="37.8" customHeight="1">
      <c r="A256" s="39"/>
      <c r="B256" s="40"/>
      <c r="C256" s="228" t="s">
        <v>402</v>
      </c>
      <c r="D256" s="228" t="s">
        <v>225</v>
      </c>
      <c r="E256" s="229" t="s">
        <v>7930</v>
      </c>
      <c r="F256" s="230" t="s">
        <v>7931</v>
      </c>
      <c r="G256" s="231" t="s">
        <v>293</v>
      </c>
      <c r="H256" s="232">
        <v>347.5</v>
      </c>
      <c r="I256" s="233"/>
      <c r="J256" s="234">
        <f>ROUND(I256*H256,2)</f>
        <v>0</v>
      </c>
      <c r="K256" s="230" t="s">
        <v>229</v>
      </c>
      <c r="L256" s="45"/>
      <c r="M256" s="235" t="s">
        <v>1</v>
      </c>
      <c r="N256" s="236" t="s">
        <v>38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230</v>
      </c>
      <c r="AT256" s="239" t="s">
        <v>225</v>
      </c>
      <c r="AU256" s="239" t="s">
        <v>82</v>
      </c>
      <c r="AY256" s="18" t="s">
        <v>223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80</v>
      </c>
      <c r="BK256" s="240">
        <f>ROUND(I256*H256,2)</f>
        <v>0</v>
      </c>
      <c r="BL256" s="18" t="s">
        <v>230</v>
      </c>
      <c r="BM256" s="239" t="s">
        <v>7932</v>
      </c>
    </row>
    <row r="257" s="14" customFormat="1">
      <c r="A257" s="14"/>
      <c r="B257" s="253"/>
      <c r="C257" s="254"/>
      <c r="D257" s="243" t="s">
        <v>232</v>
      </c>
      <c r="E257" s="255" t="s">
        <v>1</v>
      </c>
      <c r="F257" s="256" t="s">
        <v>7933</v>
      </c>
      <c r="G257" s="254"/>
      <c r="H257" s="255" t="s">
        <v>1</v>
      </c>
      <c r="I257" s="257"/>
      <c r="J257" s="254"/>
      <c r="K257" s="254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232</v>
      </c>
      <c r="AU257" s="262" t="s">
        <v>82</v>
      </c>
      <c r="AV257" s="14" t="s">
        <v>80</v>
      </c>
      <c r="AW257" s="14" t="s">
        <v>30</v>
      </c>
      <c r="AX257" s="14" t="s">
        <v>73</v>
      </c>
      <c r="AY257" s="262" t="s">
        <v>223</v>
      </c>
    </row>
    <row r="258" s="13" customFormat="1">
      <c r="A258" s="13"/>
      <c r="B258" s="241"/>
      <c r="C258" s="242"/>
      <c r="D258" s="243" t="s">
        <v>232</v>
      </c>
      <c r="E258" s="244" t="s">
        <v>1</v>
      </c>
      <c r="F258" s="245" t="s">
        <v>7934</v>
      </c>
      <c r="G258" s="242"/>
      <c r="H258" s="246">
        <v>264.5</v>
      </c>
      <c r="I258" s="247"/>
      <c r="J258" s="242"/>
      <c r="K258" s="242"/>
      <c r="L258" s="248"/>
      <c r="M258" s="249"/>
      <c r="N258" s="250"/>
      <c r="O258" s="250"/>
      <c r="P258" s="250"/>
      <c r="Q258" s="250"/>
      <c r="R258" s="250"/>
      <c r="S258" s="250"/>
      <c r="T258" s="25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2" t="s">
        <v>232</v>
      </c>
      <c r="AU258" s="252" t="s">
        <v>82</v>
      </c>
      <c r="AV258" s="13" t="s">
        <v>82</v>
      </c>
      <c r="AW258" s="13" t="s">
        <v>30</v>
      </c>
      <c r="AX258" s="13" t="s">
        <v>73</v>
      </c>
      <c r="AY258" s="252" t="s">
        <v>223</v>
      </c>
    </row>
    <row r="259" s="14" customFormat="1">
      <c r="A259" s="14"/>
      <c r="B259" s="253"/>
      <c r="C259" s="254"/>
      <c r="D259" s="243" t="s">
        <v>232</v>
      </c>
      <c r="E259" s="255" t="s">
        <v>1</v>
      </c>
      <c r="F259" s="256" t="s">
        <v>7935</v>
      </c>
      <c r="G259" s="254"/>
      <c r="H259" s="255" t="s">
        <v>1</v>
      </c>
      <c r="I259" s="257"/>
      <c r="J259" s="254"/>
      <c r="K259" s="254"/>
      <c r="L259" s="258"/>
      <c r="M259" s="259"/>
      <c r="N259" s="260"/>
      <c r="O259" s="260"/>
      <c r="P259" s="260"/>
      <c r="Q259" s="260"/>
      <c r="R259" s="260"/>
      <c r="S259" s="260"/>
      <c r="T259" s="261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2" t="s">
        <v>232</v>
      </c>
      <c r="AU259" s="262" t="s">
        <v>82</v>
      </c>
      <c r="AV259" s="14" t="s">
        <v>80</v>
      </c>
      <c r="AW259" s="14" t="s">
        <v>30</v>
      </c>
      <c r="AX259" s="14" t="s">
        <v>73</v>
      </c>
      <c r="AY259" s="262" t="s">
        <v>223</v>
      </c>
    </row>
    <row r="260" s="13" customFormat="1">
      <c r="A260" s="13"/>
      <c r="B260" s="241"/>
      <c r="C260" s="242"/>
      <c r="D260" s="243" t="s">
        <v>232</v>
      </c>
      <c r="E260" s="244" t="s">
        <v>1</v>
      </c>
      <c r="F260" s="245" t="s">
        <v>791</v>
      </c>
      <c r="G260" s="242"/>
      <c r="H260" s="246">
        <v>83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232</v>
      </c>
      <c r="AU260" s="252" t="s">
        <v>82</v>
      </c>
      <c r="AV260" s="13" t="s">
        <v>82</v>
      </c>
      <c r="AW260" s="13" t="s">
        <v>30</v>
      </c>
      <c r="AX260" s="13" t="s">
        <v>73</v>
      </c>
      <c r="AY260" s="252" t="s">
        <v>223</v>
      </c>
    </row>
    <row r="261" s="15" customFormat="1">
      <c r="A261" s="15"/>
      <c r="B261" s="263"/>
      <c r="C261" s="264"/>
      <c r="D261" s="243" t="s">
        <v>232</v>
      </c>
      <c r="E261" s="265" t="s">
        <v>1</v>
      </c>
      <c r="F261" s="266" t="s">
        <v>245</v>
      </c>
      <c r="G261" s="264"/>
      <c r="H261" s="267">
        <v>347.5</v>
      </c>
      <c r="I261" s="268"/>
      <c r="J261" s="264"/>
      <c r="K261" s="264"/>
      <c r="L261" s="269"/>
      <c r="M261" s="270"/>
      <c r="N261" s="271"/>
      <c r="O261" s="271"/>
      <c r="P261" s="271"/>
      <c r="Q261" s="271"/>
      <c r="R261" s="271"/>
      <c r="S261" s="271"/>
      <c r="T261" s="272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3" t="s">
        <v>232</v>
      </c>
      <c r="AU261" s="273" t="s">
        <v>82</v>
      </c>
      <c r="AV261" s="15" t="s">
        <v>230</v>
      </c>
      <c r="AW261" s="15" t="s">
        <v>30</v>
      </c>
      <c r="AX261" s="15" t="s">
        <v>80</v>
      </c>
      <c r="AY261" s="273" t="s">
        <v>223</v>
      </c>
    </row>
    <row r="262" s="2" customFormat="1" ht="37.8" customHeight="1">
      <c r="A262" s="39"/>
      <c r="B262" s="40"/>
      <c r="C262" s="228" t="s">
        <v>414</v>
      </c>
      <c r="D262" s="228" t="s">
        <v>225</v>
      </c>
      <c r="E262" s="229" t="s">
        <v>7936</v>
      </c>
      <c r="F262" s="230" t="s">
        <v>7937</v>
      </c>
      <c r="G262" s="231" t="s">
        <v>293</v>
      </c>
      <c r="H262" s="232">
        <v>347.5</v>
      </c>
      <c r="I262" s="233"/>
      <c r="J262" s="234">
        <f>ROUND(I262*H262,2)</f>
        <v>0</v>
      </c>
      <c r="K262" s="230" t="s">
        <v>229</v>
      </c>
      <c r="L262" s="45"/>
      <c r="M262" s="235" t="s">
        <v>1</v>
      </c>
      <c r="N262" s="236" t="s">
        <v>38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230</v>
      </c>
      <c r="AT262" s="239" t="s">
        <v>225</v>
      </c>
      <c r="AU262" s="239" t="s">
        <v>82</v>
      </c>
      <c r="AY262" s="18" t="s">
        <v>223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80</v>
      </c>
      <c r="BK262" s="240">
        <f>ROUND(I262*H262,2)</f>
        <v>0</v>
      </c>
      <c r="BL262" s="18" t="s">
        <v>230</v>
      </c>
      <c r="BM262" s="239" t="s">
        <v>7938</v>
      </c>
    </row>
    <row r="263" s="13" customFormat="1">
      <c r="A263" s="13"/>
      <c r="B263" s="241"/>
      <c r="C263" s="242"/>
      <c r="D263" s="243" t="s">
        <v>232</v>
      </c>
      <c r="E263" s="244" t="s">
        <v>1</v>
      </c>
      <c r="F263" s="245" t="s">
        <v>7939</v>
      </c>
      <c r="G263" s="242"/>
      <c r="H263" s="246">
        <v>347.5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232</v>
      </c>
      <c r="AU263" s="252" t="s">
        <v>82</v>
      </c>
      <c r="AV263" s="13" t="s">
        <v>82</v>
      </c>
      <c r="AW263" s="13" t="s">
        <v>30</v>
      </c>
      <c r="AX263" s="13" t="s">
        <v>80</v>
      </c>
      <c r="AY263" s="252" t="s">
        <v>223</v>
      </c>
    </row>
    <row r="264" s="2" customFormat="1" ht="16.5" customHeight="1">
      <c r="A264" s="39"/>
      <c r="B264" s="40"/>
      <c r="C264" s="274" t="s">
        <v>419</v>
      </c>
      <c r="D264" s="274" t="s">
        <v>285</v>
      </c>
      <c r="E264" s="275" t="s">
        <v>7940</v>
      </c>
      <c r="F264" s="276" t="s">
        <v>7941</v>
      </c>
      <c r="G264" s="277" t="s">
        <v>2993</v>
      </c>
      <c r="H264" s="278">
        <v>12.15</v>
      </c>
      <c r="I264" s="279"/>
      <c r="J264" s="280">
        <f>ROUND(I264*H264,2)</f>
        <v>0</v>
      </c>
      <c r="K264" s="276" t="s">
        <v>229</v>
      </c>
      <c r="L264" s="281"/>
      <c r="M264" s="282" t="s">
        <v>1</v>
      </c>
      <c r="N264" s="283" t="s">
        <v>38</v>
      </c>
      <c r="O264" s="92"/>
      <c r="P264" s="237">
        <f>O264*H264</f>
        <v>0</v>
      </c>
      <c r="Q264" s="237">
        <v>0.001</v>
      </c>
      <c r="R264" s="237">
        <f>Q264*H264</f>
        <v>0.012150000000000001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262</v>
      </c>
      <c r="AT264" s="239" t="s">
        <v>285</v>
      </c>
      <c r="AU264" s="239" t="s">
        <v>82</v>
      </c>
      <c r="AY264" s="18" t="s">
        <v>223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80</v>
      </c>
      <c r="BK264" s="240">
        <f>ROUND(I264*H264,2)</f>
        <v>0</v>
      </c>
      <c r="BL264" s="18" t="s">
        <v>230</v>
      </c>
      <c r="BM264" s="239" t="s">
        <v>7942</v>
      </c>
    </row>
    <row r="265" s="13" customFormat="1">
      <c r="A265" s="13"/>
      <c r="B265" s="241"/>
      <c r="C265" s="242"/>
      <c r="D265" s="243" t="s">
        <v>232</v>
      </c>
      <c r="E265" s="244" t="s">
        <v>1</v>
      </c>
      <c r="F265" s="245" t="s">
        <v>7943</v>
      </c>
      <c r="G265" s="242"/>
      <c r="H265" s="246">
        <v>607.5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232</v>
      </c>
      <c r="AU265" s="252" t="s">
        <v>82</v>
      </c>
      <c r="AV265" s="13" t="s">
        <v>82</v>
      </c>
      <c r="AW265" s="13" t="s">
        <v>30</v>
      </c>
      <c r="AX265" s="13" t="s">
        <v>73</v>
      </c>
      <c r="AY265" s="252" t="s">
        <v>223</v>
      </c>
    </row>
    <row r="266" s="13" customFormat="1">
      <c r="A266" s="13"/>
      <c r="B266" s="241"/>
      <c r="C266" s="242"/>
      <c r="D266" s="243" t="s">
        <v>232</v>
      </c>
      <c r="E266" s="244" t="s">
        <v>1</v>
      </c>
      <c r="F266" s="245" t="s">
        <v>7944</v>
      </c>
      <c r="G266" s="242"/>
      <c r="H266" s="246">
        <v>12.15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232</v>
      </c>
      <c r="AU266" s="252" t="s">
        <v>82</v>
      </c>
      <c r="AV266" s="13" t="s">
        <v>82</v>
      </c>
      <c r="AW266" s="13" t="s">
        <v>30</v>
      </c>
      <c r="AX266" s="13" t="s">
        <v>80</v>
      </c>
      <c r="AY266" s="252" t="s">
        <v>223</v>
      </c>
    </row>
    <row r="267" s="2" customFormat="1" ht="37.8" customHeight="1">
      <c r="A267" s="39"/>
      <c r="B267" s="40"/>
      <c r="C267" s="228" t="s">
        <v>425</v>
      </c>
      <c r="D267" s="228" t="s">
        <v>225</v>
      </c>
      <c r="E267" s="229" t="s">
        <v>7945</v>
      </c>
      <c r="F267" s="230" t="s">
        <v>7946</v>
      </c>
      <c r="G267" s="231" t="s">
        <v>293</v>
      </c>
      <c r="H267" s="232">
        <v>260</v>
      </c>
      <c r="I267" s="233"/>
      <c r="J267" s="234">
        <f>ROUND(I267*H267,2)</f>
        <v>0</v>
      </c>
      <c r="K267" s="230" t="s">
        <v>229</v>
      </c>
      <c r="L267" s="45"/>
      <c r="M267" s="235" t="s">
        <v>1</v>
      </c>
      <c r="N267" s="236" t="s">
        <v>38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230</v>
      </c>
      <c r="AT267" s="239" t="s">
        <v>225</v>
      </c>
      <c r="AU267" s="239" t="s">
        <v>82</v>
      </c>
      <c r="AY267" s="18" t="s">
        <v>223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80</v>
      </c>
      <c r="BK267" s="240">
        <f>ROUND(I267*H267,2)</f>
        <v>0</v>
      </c>
      <c r="BL267" s="18" t="s">
        <v>230</v>
      </c>
      <c r="BM267" s="239" t="s">
        <v>7947</v>
      </c>
    </row>
    <row r="268" s="13" customFormat="1">
      <c r="A268" s="13"/>
      <c r="B268" s="241"/>
      <c r="C268" s="242"/>
      <c r="D268" s="243" t="s">
        <v>232</v>
      </c>
      <c r="E268" s="244" t="s">
        <v>1</v>
      </c>
      <c r="F268" s="245" t="s">
        <v>2262</v>
      </c>
      <c r="G268" s="242"/>
      <c r="H268" s="246">
        <v>260</v>
      </c>
      <c r="I268" s="247"/>
      <c r="J268" s="242"/>
      <c r="K268" s="242"/>
      <c r="L268" s="248"/>
      <c r="M268" s="249"/>
      <c r="N268" s="250"/>
      <c r="O268" s="250"/>
      <c r="P268" s="250"/>
      <c r="Q268" s="250"/>
      <c r="R268" s="250"/>
      <c r="S268" s="250"/>
      <c r="T268" s="25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2" t="s">
        <v>232</v>
      </c>
      <c r="AU268" s="252" t="s">
        <v>82</v>
      </c>
      <c r="AV268" s="13" t="s">
        <v>82</v>
      </c>
      <c r="AW268" s="13" t="s">
        <v>30</v>
      </c>
      <c r="AX268" s="13" t="s">
        <v>80</v>
      </c>
      <c r="AY268" s="252" t="s">
        <v>223</v>
      </c>
    </row>
    <row r="269" s="2" customFormat="1" ht="33" customHeight="1">
      <c r="A269" s="39"/>
      <c r="B269" s="40"/>
      <c r="C269" s="228" t="s">
        <v>446</v>
      </c>
      <c r="D269" s="228" t="s">
        <v>225</v>
      </c>
      <c r="E269" s="229" t="s">
        <v>7948</v>
      </c>
      <c r="F269" s="230" t="s">
        <v>7949</v>
      </c>
      <c r="G269" s="231" t="s">
        <v>293</v>
      </c>
      <c r="H269" s="232">
        <v>1552</v>
      </c>
      <c r="I269" s="233"/>
      <c r="J269" s="234">
        <f>ROUND(I269*H269,2)</f>
        <v>0</v>
      </c>
      <c r="K269" s="230" t="s">
        <v>229</v>
      </c>
      <c r="L269" s="45"/>
      <c r="M269" s="235" t="s">
        <v>1</v>
      </c>
      <c r="N269" s="236" t="s">
        <v>38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230</v>
      </c>
      <c r="AT269" s="239" t="s">
        <v>225</v>
      </c>
      <c r="AU269" s="239" t="s">
        <v>82</v>
      </c>
      <c r="AY269" s="18" t="s">
        <v>223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80</v>
      </c>
      <c r="BK269" s="240">
        <f>ROUND(I269*H269,2)</f>
        <v>0</v>
      </c>
      <c r="BL269" s="18" t="s">
        <v>230</v>
      </c>
      <c r="BM269" s="239" t="s">
        <v>7950</v>
      </c>
    </row>
    <row r="270" s="14" customFormat="1">
      <c r="A270" s="14"/>
      <c r="B270" s="253"/>
      <c r="C270" s="254"/>
      <c r="D270" s="243" t="s">
        <v>232</v>
      </c>
      <c r="E270" s="255" t="s">
        <v>1</v>
      </c>
      <c r="F270" s="256" t="s">
        <v>7951</v>
      </c>
      <c r="G270" s="254"/>
      <c r="H270" s="255" t="s">
        <v>1</v>
      </c>
      <c r="I270" s="257"/>
      <c r="J270" s="254"/>
      <c r="K270" s="254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232</v>
      </c>
      <c r="AU270" s="262" t="s">
        <v>82</v>
      </c>
      <c r="AV270" s="14" t="s">
        <v>80</v>
      </c>
      <c r="AW270" s="14" t="s">
        <v>30</v>
      </c>
      <c r="AX270" s="14" t="s">
        <v>73</v>
      </c>
      <c r="AY270" s="262" t="s">
        <v>223</v>
      </c>
    </row>
    <row r="271" s="13" customFormat="1">
      <c r="A271" s="13"/>
      <c r="B271" s="241"/>
      <c r="C271" s="242"/>
      <c r="D271" s="243" t="s">
        <v>232</v>
      </c>
      <c r="E271" s="244" t="s">
        <v>1</v>
      </c>
      <c r="F271" s="245" t="s">
        <v>3577</v>
      </c>
      <c r="G271" s="242"/>
      <c r="H271" s="246">
        <v>475</v>
      </c>
      <c r="I271" s="247"/>
      <c r="J271" s="242"/>
      <c r="K271" s="242"/>
      <c r="L271" s="248"/>
      <c r="M271" s="249"/>
      <c r="N271" s="250"/>
      <c r="O271" s="250"/>
      <c r="P271" s="250"/>
      <c r="Q271" s="250"/>
      <c r="R271" s="250"/>
      <c r="S271" s="250"/>
      <c r="T271" s="251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2" t="s">
        <v>232</v>
      </c>
      <c r="AU271" s="252" t="s">
        <v>82</v>
      </c>
      <c r="AV271" s="13" t="s">
        <v>82</v>
      </c>
      <c r="AW271" s="13" t="s">
        <v>30</v>
      </c>
      <c r="AX271" s="13" t="s">
        <v>73</v>
      </c>
      <c r="AY271" s="252" t="s">
        <v>223</v>
      </c>
    </row>
    <row r="272" s="14" customFormat="1">
      <c r="A272" s="14"/>
      <c r="B272" s="253"/>
      <c r="C272" s="254"/>
      <c r="D272" s="243" t="s">
        <v>232</v>
      </c>
      <c r="E272" s="255" t="s">
        <v>1</v>
      </c>
      <c r="F272" s="256" t="s">
        <v>7952</v>
      </c>
      <c r="G272" s="254"/>
      <c r="H272" s="255" t="s">
        <v>1</v>
      </c>
      <c r="I272" s="257"/>
      <c r="J272" s="254"/>
      <c r="K272" s="254"/>
      <c r="L272" s="258"/>
      <c r="M272" s="259"/>
      <c r="N272" s="260"/>
      <c r="O272" s="260"/>
      <c r="P272" s="260"/>
      <c r="Q272" s="260"/>
      <c r="R272" s="260"/>
      <c r="S272" s="260"/>
      <c r="T272" s="26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2" t="s">
        <v>232</v>
      </c>
      <c r="AU272" s="262" t="s">
        <v>82</v>
      </c>
      <c r="AV272" s="14" t="s">
        <v>80</v>
      </c>
      <c r="AW272" s="14" t="s">
        <v>30</v>
      </c>
      <c r="AX272" s="14" t="s">
        <v>73</v>
      </c>
      <c r="AY272" s="262" t="s">
        <v>223</v>
      </c>
    </row>
    <row r="273" s="13" customFormat="1">
      <c r="A273" s="13"/>
      <c r="B273" s="241"/>
      <c r="C273" s="242"/>
      <c r="D273" s="243" t="s">
        <v>232</v>
      </c>
      <c r="E273" s="244" t="s">
        <v>1</v>
      </c>
      <c r="F273" s="245" t="s">
        <v>7953</v>
      </c>
      <c r="G273" s="242"/>
      <c r="H273" s="246">
        <v>1077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232</v>
      </c>
      <c r="AU273" s="252" t="s">
        <v>82</v>
      </c>
      <c r="AV273" s="13" t="s">
        <v>82</v>
      </c>
      <c r="AW273" s="13" t="s">
        <v>30</v>
      </c>
      <c r="AX273" s="13" t="s">
        <v>73</v>
      </c>
      <c r="AY273" s="252" t="s">
        <v>223</v>
      </c>
    </row>
    <row r="274" s="15" customFormat="1">
      <c r="A274" s="15"/>
      <c r="B274" s="263"/>
      <c r="C274" s="264"/>
      <c r="D274" s="243" t="s">
        <v>232</v>
      </c>
      <c r="E274" s="265" t="s">
        <v>1</v>
      </c>
      <c r="F274" s="266" t="s">
        <v>245</v>
      </c>
      <c r="G274" s="264"/>
      <c r="H274" s="267">
        <v>1552</v>
      </c>
      <c r="I274" s="268"/>
      <c r="J274" s="264"/>
      <c r="K274" s="264"/>
      <c r="L274" s="269"/>
      <c r="M274" s="270"/>
      <c r="N274" s="271"/>
      <c r="O274" s="271"/>
      <c r="P274" s="271"/>
      <c r="Q274" s="271"/>
      <c r="R274" s="271"/>
      <c r="S274" s="271"/>
      <c r="T274" s="272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3" t="s">
        <v>232</v>
      </c>
      <c r="AU274" s="273" t="s">
        <v>82</v>
      </c>
      <c r="AV274" s="15" t="s">
        <v>230</v>
      </c>
      <c r="AW274" s="15" t="s">
        <v>30</v>
      </c>
      <c r="AX274" s="15" t="s">
        <v>80</v>
      </c>
      <c r="AY274" s="273" t="s">
        <v>223</v>
      </c>
    </row>
    <row r="275" s="2" customFormat="1" ht="37.8" customHeight="1">
      <c r="A275" s="39"/>
      <c r="B275" s="40"/>
      <c r="C275" s="228" t="s">
        <v>456</v>
      </c>
      <c r="D275" s="228" t="s">
        <v>225</v>
      </c>
      <c r="E275" s="229" t="s">
        <v>7954</v>
      </c>
      <c r="F275" s="230" t="s">
        <v>7955</v>
      </c>
      <c r="G275" s="231" t="s">
        <v>293</v>
      </c>
      <c r="H275" s="232">
        <v>260</v>
      </c>
      <c r="I275" s="233"/>
      <c r="J275" s="234">
        <f>ROUND(I275*H275,2)</f>
        <v>0</v>
      </c>
      <c r="K275" s="230" t="s">
        <v>229</v>
      </c>
      <c r="L275" s="45"/>
      <c r="M275" s="235" t="s">
        <v>1</v>
      </c>
      <c r="N275" s="236" t="s">
        <v>38</v>
      </c>
      <c r="O275" s="92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230</v>
      </c>
      <c r="AT275" s="239" t="s">
        <v>225</v>
      </c>
      <c r="AU275" s="239" t="s">
        <v>82</v>
      </c>
      <c r="AY275" s="18" t="s">
        <v>223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80</v>
      </c>
      <c r="BK275" s="240">
        <f>ROUND(I275*H275,2)</f>
        <v>0</v>
      </c>
      <c r="BL275" s="18" t="s">
        <v>230</v>
      </c>
      <c r="BM275" s="239" t="s">
        <v>7956</v>
      </c>
    </row>
    <row r="276" s="2" customFormat="1" ht="33" customHeight="1">
      <c r="A276" s="39"/>
      <c r="B276" s="40"/>
      <c r="C276" s="228" t="s">
        <v>467</v>
      </c>
      <c r="D276" s="228" t="s">
        <v>225</v>
      </c>
      <c r="E276" s="229" t="s">
        <v>7957</v>
      </c>
      <c r="F276" s="230" t="s">
        <v>7958</v>
      </c>
      <c r="G276" s="231" t="s">
        <v>293</v>
      </c>
      <c r="H276" s="232">
        <v>260</v>
      </c>
      <c r="I276" s="233"/>
      <c r="J276" s="234">
        <f>ROUND(I276*H276,2)</f>
        <v>0</v>
      </c>
      <c r="K276" s="230" t="s">
        <v>229</v>
      </c>
      <c r="L276" s="45"/>
      <c r="M276" s="235" t="s">
        <v>1</v>
      </c>
      <c r="N276" s="236" t="s">
        <v>38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230</v>
      </c>
      <c r="AT276" s="239" t="s">
        <v>225</v>
      </c>
      <c r="AU276" s="239" t="s">
        <v>82</v>
      </c>
      <c r="AY276" s="18" t="s">
        <v>223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80</v>
      </c>
      <c r="BK276" s="240">
        <f>ROUND(I276*H276,2)</f>
        <v>0</v>
      </c>
      <c r="BL276" s="18" t="s">
        <v>230</v>
      </c>
      <c r="BM276" s="239" t="s">
        <v>7959</v>
      </c>
    </row>
    <row r="277" s="2" customFormat="1" ht="24.15" customHeight="1">
      <c r="A277" s="39"/>
      <c r="B277" s="40"/>
      <c r="C277" s="228" t="s">
        <v>472</v>
      </c>
      <c r="D277" s="228" t="s">
        <v>225</v>
      </c>
      <c r="E277" s="229" t="s">
        <v>7960</v>
      </c>
      <c r="F277" s="230" t="s">
        <v>7961</v>
      </c>
      <c r="G277" s="231" t="s">
        <v>475</v>
      </c>
      <c r="H277" s="232">
        <v>15</v>
      </c>
      <c r="I277" s="233"/>
      <c r="J277" s="234">
        <f>ROUND(I277*H277,2)</f>
        <v>0</v>
      </c>
      <c r="K277" s="230" t="s">
        <v>229</v>
      </c>
      <c r="L277" s="45"/>
      <c r="M277" s="235" t="s">
        <v>1</v>
      </c>
      <c r="N277" s="236" t="s">
        <v>38</v>
      </c>
      <c r="O277" s="92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230</v>
      </c>
      <c r="AT277" s="239" t="s">
        <v>225</v>
      </c>
      <c r="AU277" s="239" t="s">
        <v>82</v>
      </c>
      <c r="AY277" s="18" t="s">
        <v>223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80</v>
      </c>
      <c r="BK277" s="240">
        <f>ROUND(I277*H277,2)</f>
        <v>0</v>
      </c>
      <c r="BL277" s="18" t="s">
        <v>230</v>
      </c>
      <c r="BM277" s="239" t="s">
        <v>7962</v>
      </c>
    </row>
    <row r="278" s="14" customFormat="1">
      <c r="A278" s="14"/>
      <c r="B278" s="253"/>
      <c r="C278" s="254"/>
      <c r="D278" s="243" t="s">
        <v>232</v>
      </c>
      <c r="E278" s="255" t="s">
        <v>1</v>
      </c>
      <c r="F278" s="256" t="s">
        <v>7963</v>
      </c>
      <c r="G278" s="254"/>
      <c r="H278" s="255" t="s">
        <v>1</v>
      </c>
      <c r="I278" s="257"/>
      <c r="J278" s="254"/>
      <c r="K278" s="254"/>
      <c r="L278" s="258"/>
      <c r="M278" s="259"/>
      <c r="N278" s="260"/>
      <c r="O278" s="260"/>
      <c r="P278" s="260"/>
      <c r="Q278" s="260"/>
      <c r="R278" s="260"/>
      <c r="S278" s="260"/>
      <c r="T278" s="261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2" t="s">
        <v>232</v>
      </c>
      <c r="AU278" s="262" t="s">
        <v>82</v>
      </c>
      <c r="AV278" s="14" t="s">
        <v>80</v>
      </c>
      <c r="AW278" s="14" t="s">
        <v>30</v>
      </c>
      <c r="AX278" s="14" t="s">
        <v>73</v>
      </c>
      <c r="AY278" s="262" t="s">
        <v>223</v>
      </c>
    </row>
    <row r="279" s="13" customFormat="1">
      <c r="A279" s="13"/>
      <c r="B279" s="241"/>
      <c r="C279" s="242"/>
      <c r="D279" s="243" t="s">
        <v>232</v>
      </c>
      <c r="E279" s="244" t="s">
        <v>1</v>
      </c>
      <c r="F279" s="245" t="s">
        <v>304</v>
      </c>
      <c r="G279" s="242"/>
      <c r="H279" s="246">
        <v>15</v>
      </c>
      <c r="I279" s="247"/>
      <c r="J279" s="242"/>
      <c r="K279" s="242"/>
      <c r="L279" s="248"/>
      <c r="M279" s="249"/>
      <c r="N279" s="250"/>
      <c r="O279" s="250"/>
      <c r="P279" s="250"/>
      <c r="Q279" s="250"/>
      <c r="R279" s="250"/>
      <c r="S279" s="250"/>
      <c r="T279" s="251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2" t="s">
        <v>232</v>
      </c>
      <c r="AU279" s="252" t="s">
        <v>82</v>
      </c>
      <c r="AV279" s="13" t="s">
        <v>82</v>
      </c>
      <c r="AW279" s="13" t="s">
        <v>30</v>
      </c>
      <c r="AX279" s="13" t="s">
        <v>80</v>
      </c>
      <c r="AY279" s="252" t="s">
        <v>223</v>
      </c>
    </row>
    <row r="280" s="2" customFormat="1" ht="33" customHeight="1">
      <c r="A280" s="39"/>
      <c r="B280" s="40"/>
      <c r="C280" s="228" t="s">
        <v>479</v>
      </c>
      <c r="D280" s="228" t="s">
        <v>225</v>
      </c>
      <c r="E280" s="229" t="s">
        <v>7964</v>
      </c>
      <c r="F280" s="230" t="s">
        <v>7965</v>
      </c>
      <c r="G280" s="231" t="s">
        <v>293</v>
      </c>
      <c r="H280" s="232">
        <v>653</v>
      </c>
      <c r="I280" s="233"/>
      <c r="J280" s="234">
        <f>ROUND(I280*H280,2)</f>
        <v>0</v>
      </c>
      <c r="K280" s="230" t="s">
        <v>229</v>
      </c>
      <c r="L280" s="45"/>
      <c r="M280" s="235" t="s">
        <v>1</v>
      </c>
      <c r="N280" s="236" t="s">
        <v>38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230</v>
      </c>
      <c r="AT280" s="239" t="s">
        <v>225</v>
      </c>
      <c r="AU280" s="239" t="s">
        <v>82</v>
      </c>
      <c r="AY280" s="18" t="s">
        <v>223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80</v>
      </c>
      <c r="BK280" s="240">
        <f>ROUND(I280*H280,2)</f>
        <v>0</v>
      </c>
      <c r="BL280" s="18" t="s">
        <v>230</v>
      </c>
      <c r="BM280" s="239" t="s">
        <v>7966</v>
      </c>
    </row>
    <row r="281" s="14" customFormat="1">
      <c r="A281" s="14"/>
      <c r="B281" s="253"/>
      <c r="C281" s="254"/>
      <c r="D281" s="243" t="s">
        <v>232</v>
      </c>
      <c r="E281" s="255" t="s">
        <v>1</v>
      </c>
      <c r="F281" s="256" t="s">
        <v>7967</v>
      </c>
      <c r="G281" s="254"/>
      <c r="H281" s="255" t="s">
        <v>1</v>
      </c>
      <c r="I281" s="257"/>
      <c r="J281" s="254"/>
      <c r="K281" s="254"/>
      <c r="L281" s="258"/>
      <c r="M281" s="259"/>
      <c r="N281" s="260"/>
      <c r="O281" s="260"/>
      <c r="P281" s="260"/>
      <c r="Q281" s="260"/>
      <c r="R281" s="260"/>
      <c r="S281" s="260"/>
      <c r="T281" s="261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2" t="s">
        <v>232</v>
      </c>
      <c r="AU281" s="262" t="s">
        <v>82</v>
      </c>
      <c r="AV281" s="14" t="s">
        <v>80</v>
      </c>
      <c r="AW281" s="14" t="s">
        <v>30</v>
      </c>
      <c r="AX281" s="14" t="s">
        <v>73</v>
      </c>
      <c r="AY281" s="262" t="s">
        <v>223</v>
      </c>
    </row>
    <row r="282" s="13" customFormat="1">
      <c r="A282" s="13"/>
      <c r="B282" s="241"/>
      <c r="C282" s="242"/>
      <c r="D282" s="243" t="s">
        <v>232</v>
      </c>
      <c r="E282" s="244" t="s">
        <v>1</v>
      </c>
      <c r="F282" s="245" t="s">
        <v>3108</v>
      </c>
      <c r="G282" s="242"/>
      <c r="H282" s="246">
        <v>393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232</v>
      </c>
      <c r="AU282" s="252" t="s">
        <v>82</v>
      </c>
      <c r="AV282" s="13" t="s">
        <v>82</v>
      </c>
      <c r="AW282" s="13" t="s">
        <v>30</v>
      </c>
      <c r="AX282" s="13" t="s">
        <v>73</v>
      </c>
      <c r="AY282" s="252" t="s">
        <v>223</v>
      </c>
    </row>
    <row r="283" s="14" customFormat="1">
      <c r="A283" s="14"/>
      <c r="B283" s="253"/>
      <c r="C283" s="254"/>
      <c r="D283" s="243" t="s">
        <v>232</v>
      </c>
      <c r="E283" s="255" t="s">
        <v>1</v>
      </c>
      <c r="F283" s="256" t="s">
        <v>7968</v>
      </c>
      <c r="G283" s="254"/>
      <c r="H283" s="255" t="s">
        <v>1</v>
      </c>
      <c r="I283" s="257"/>
      <c r="J283" s="254"/>
      <c r="K283" s="254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232</v>
      </c>
      <c r="AU283" s="262" t="s">
        <v>82</v>
      </c>
      <c r="AV283" s="14" t="s">
        <v>80</v>
      </c>
      <c r="AW283" s="14" t="s">
        <v>30</v>
      </c>
      <c r="AX283" s="14" t="s">
        <v>73</v>
      </c>
      <c r="AY283" s="262" t="s">
        <v>223</v>
      </c>
    </row>
    <row r="284" s="13" customFormat="1">
      <c r="A284" s="13"/>
      <c r="B284" s="241"/>
      <c r="C284" s="242"/>
      <c r="D284" s="243" t="s">
        <v>232</v>
      </c>
      <c r="E284" s="244" t="s">
        <v>1</v>
      </c>
      <c r="F284" s="245" t="s">
        <v>2262</v>
      </c>
      <c r="G284" s="242"/>
      <c r="H284" s="246">
        <v>260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232</v>
      </c>
      <c r="AU284" s="252" t="s">
        <v>82</v>
      </c>
      <c r="AV284" s="13" t="s">
        <v>82</v>
      </c>
      <c r="AW284" s="13" t="s">
        <v>30</v>
      </c>
      <c r="AX284" s="13" t="s">
        <v>73</v>
      </c>
      <c r="AY284" s="252" t="s">
        <v>223</v>
      </c>
    </row>
    <row r="285" s="15" customFormat="1">
      <c r="A285" s="15"/>
      <c r="B285" s="263"/>
      <c r="C285" s="264"/>
      <c r="D285" s="243" t="s">
        <v>232</v>
      </c>
      <c r="E285" s="265" t="s">
        <v>1</v>
      </c>
      <c r="F285" s="266" t="s">
        <v>245</v>
      </c>
      <c r="G285" s="264"/>
      <c r="H285" s="267">
        <v>653</v>
      </c>
      <c r="I285" s="268"/>
      <c r="J285" s="264"/>
      <c r="K285" s="264"/>
      <c r="L285" s="269"/>
      <c r="M285" s="270"/>
      <c r="N285" s="271"/>
      <c r="O285" s="271"/>
      <c r="P285" s="271"/>
      <c r="Q285" s="271"/>
      <c r="R285" s="271"/>
      <c r="S285" s="271"/>
      <c r="T285" s="272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3" t="s">
        <v>232</v>
      </c>
      <c r="AU285" s="273" t="s">
        <v>82</v>
      </c>
      <c r="AV285" s="15" t="s">
        <v>230</v>
      </c>
      <c r="AW285" s="15" t="s">
        <v>30</v>
      </c>
      <c r="AX285" s="15" t="s">
        <v>80</v>
      </c>
      <c r="AY285" s="273" t="s">
        <v>223</v>
      </c>
    </row>
    <row r="286" s="2" customFormat="1" ht="44.25" customHeight="1">
      <c r="A286" s="39"/>
      <c r="B286" s="40"/>
      <c r="C286" s="228" t="s">
        <v>485</v>
      </c>
      <c r="D286" s="228" t="s">
        <v>225</v>
      </c>
      <c r="E286" s="229" t="s">
        <v>7969</v>
      </c>
      <c r="F286" s="230" t="s">
        <v>7970</v>
      </c>
      <c r="G286" s="231" t="s">
        <v>475</v>
      </c>
      <c r="H286" s="232">
        <v>5</v>
      </c>
      <c r="I286" s="233"/>
      <c r="J286" s="234">
        <f>ROUND(I286*H286,2)</f>
        <v>0</v>
      </c>
      <c r="K286" s="230" t="s">
        <v>229</v>
      </c>
      <c r="L286" s="45"/>
      <c r="M286" s="235" t="s">
        <v>1</v>
      </c>
      <c r="N286" s="236" t="s">
        <v>38</v>
      </c>
      <c r="O286" s="92"/>
      <c r="P286" s="237">
        <f>O286*H286</f>
        <v>0</v>
      </c>
      <c r="Q286" s="237">
        <v>0.021350000000000001</v>
      </c>
      <c r="R286" s="237">
        <f>Q286*H286</f>
        <v>0.10675000000000001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230</v>
      </c>
      <c r="AT286" s="239" t="s">
        <v>225</v>
      </c>
      <c r="AU286" s="239" t="s">
        <v>82</v>
      </c>
      <c r="AY286" s="18" t="s">
        <v>223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80</v>
      </c>
      <c r="BK286" s="240">
        <f>ROUND(I286*H286,2)</f>
        <v>0</v>
      </c>
      <c r="BL286" s="18" t="s">
        <v>230</v>
      </c>
      <c r="BM286" s="239" t="s">
        <v>7971</v>
      </c>
    </row>
    <row r="287" s="12" customFormat="1" ht="22.8" customHeight="1">
      <c r="A287" s="12"/>
      <c r="B287" s="212"/>
      <c r="C287" s="213"/>
      <c r="D287" s="214" t="s">
        <v>72</v>
      </c>
      <c r="E287" s="226" t="s">
        <v>82</v>
      </c>
      <c r="F287" s="226" t="s">
        <v>296</v>
      </c>
      <c r="G287" s="213"/>
      <c r="H287" s="213"/>
      <c r="I287" s="216"/>
      <c r="J287" s="227">
        <f>BK287</f>
        <v>0</v>
      </c>
      <c r="K287" s="213"/>
      <c r="L287" s="218"/>
      <c r="M287" s="219"/>
      <c r="N287" s="220"/>
      <c r="O287" s="220"/>
      <c r="P287" s="221">
        <f>SUM(P288:P290)</f>
        <v>0</v>
      </c>
      <c r="Q287" s="220"/>
      <c r="R287" s="221">
        <f>SUM(R288:R290)</f>
        <v>33.787050000000001</v>
      </c>
      <c r="S287" s="220"/>
      <c r="T287" s="222">
        <f>SUM(T288:T290)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23" t="s">
        <v>80</v>
      </c>
      <c r="AT287" s="224" t="s">
        <v>72</v>
      </c>
      <c r="AU287" s="224" t="s">
        <v>80</v>
      </c>
      <c r="AY287" s="223" t="s">
        <v>223</v>
      </c>
      <c r="BK287" s="225">
        <f>SUM(BK288:BK290)</f>
        <v>0</v>
      </c>
    </row>
    <row r="288" s="2" customFormat="1" ht="55.5" customHeight="1">
      <c r="A288" s="39"/>
      <c r="B288" s="40"/>
      <c r="C288" s="228" t="s">
        <v>491</v>
      </c>
      <c r="D288" s="228" t="s">
        <v>225</v>
      </c>
      <c r="E288" s="229" t="s">
        <v>7972</v>
      </c>
      <c r="F288" s="230" t="s">
        <v>7973</v>
      </c>
      <c r="G288" s="231" t="s">
        <v>351</v>
      </c>
      <c r="H288" s="232">
        <v>165</v>
      </c>
      <c r="I288" s="233"/>
      <c r="J288" s="234">
        <f>ROUND(I288*H288,2)</f>
        <v>0</v>
      </c>
      <c r="K288" s="230" t="s">
        <v>229</v>
      </c>
      <c r="L288" s="45"/>
      <c r="M288" s="235" t="s">
        <v>1</v>
      </c>
      <c r="N288" s="236" t="s">
        <v>38</v>
      </c>
      <c r="O288" s="92"/>
      <c r="P288" s="237">
        <f>O288*H288</f>
        <v>0</v>
      </c>
      <c r="Q288" s="237">
        <v>0.20477000000000001</v>
      </c>
      <c r="R288" s="237">
        <f>Q288*H288</f>
        <v>33.787050000000001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230</v>
      </c>
      <c r="AT288" s="239" t="s">
        <v>225</v>
      </c>
      <c r="AU288" s="239" t="s">
        <v>82</v>
      </c>
      <c r="AY288" s="18" t="s">
        <v>223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80</v>
      </c>
      <c r="BK288" s="240">
        <f>ROUND(I288*H288,2)</f>
        <v>0</v>
      </c>
      <c r="BL288" s="18" t="s">
        <v>230</v>
      </c>
      <c r="BM288" s="239" t="s">
        <v>7974</v>
      </c>
    </row>
    <row r="289" s="14" customFormat="1">
      <c r="A289" s="14"/>
      <c r="B289" s="253"/>
      <c r="C289" s="254"/>
      <c r="D289" s="243" t="s">
        <v>232</v>
      </c>
      <c r="E289" s="255" t="s">
        <v>1</v>
      </c>
      <c r="F289" s="256" t="s">
        <v>7975</v>
      </c>
      <c r="G289" s="254"/>
      <c r="H289" s="255" t="s">
        <v>1</v>
      </c>
      <c r="I289" s="257"/>
      <c r="J289" s="254"/>
      <c r="K289" s="254"/>
      <c r="L289" s="258"/>
      <c r="M289" s="259"/>
      <c r="N289" s="260"/>
      <c r="O289" s="260"/>
      <c r="P289" s="260"/>
      <c r="Q289" s="260"/>
      <c r="R289" s="260"/>
      <c r="S289" s="260"/>
      <c r="T289" s="261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2" t="s">
        <v>232</v>
      </c>
      <c r="AU289" s="262" t="s">
        <v>82</v>
      </c>
      <c r="AV289" s="14" t="s">
        <v>80</v>
      </c>
      <c r="AW289" s="14" t="s">
        <v>30</v>
      </c>
      <c r="AX289" s="14" t="s">
        <v>73</v>
      </c>
      <c r="AY289" s="262" t="s">
        <v>223</v>
      </c>
    </row>
    <row r="290" s="13" customFormat="1">
      <c r="A290" s="13"/>
      <c r="B290" s="241"/>
      <c r="C290" s="242"/>
      <c r="D290" s="243" t="s">
        <v>232</v>
      </c>
      <c r="E290" s="244" t="s">
        <v>1</v>
      </c>
      <c r="F290" s="245" t="s">
        <v>7976</v>
      </c>
      <c r="G290" s="242"/>
      <c r="H290" s="246">
        <v>165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232</v>
      </c>
      <c r="AU290" s="252" t="s">
        <v>82</v>
      </c>
      <c r="AV290" s="13" t="s">
        <v>82</v>
      </c>
      <c r="AW290" s="13" t="s">
        <v>30</v>
      </c>
      <c r="AX290" s="13" t="s">
        <v>80</v>
      </c>
      <c r="AY290" s="252" t="s">
        <v>223</v>
      </c>
    </row>
    <row r="291" s="12" customFormat="1" ht="22.8" customHeight="1">
      <c r="A291" s="12"/>
      <c r="B291" s="212"/>
      <c r="C291" s="213"/>
      <c r="D291" s="214" t="s">
        <v>72</v>
      </c>
      <c r="E291" s="226" t="s">
        <v>102</v>
      </c>
      <c r="F291" s="226" t="s">
        <v>376</v>
      </c>
      <c r="G291" s="213"/>
      <c r="H291" s="213"/>
      <c r="I291" s="216"/>
      <c r="J291" s="227">
        <f>BK291</f>
        <v>0</v>
      </c>
      <c r="K291" s="213"/>
      <c r="L291" s="218"/>
      <c r="M291" s="219"/>
      <c r="N291" s="220"/>
      <c r="O291" s="220"/>
      <c r="P291" s="221">
        <f>SUM(P292:P296)</f>
        <v>0</v>
      </c>
      <c r="Q291" s="220"/>
      <c r="R291" s="221">
        <f>SUM(R292:R296)</f>
        <v>26.094370000000001</v>
      </c>
      <c r="S291" s="220"/>
      <c r="T291" s="222">
        <f>SUM(T292:T296)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23" t="s">
        <v>80</v>
      </c>
      <c r="AT291" s="224" t="s">
        <v>72</v>
      </c>
      <c r="AU291" s="224" t="s">
        <v>80</v>
      </c>
      <c r="AY291" s="223" t="s">
        <v>223</v>
      </c>
      <c r="BK291" s="225">
        <f>SUM(BK292:BK296)</f>
        <v>0</v>
      </c>
    </row>
    <row r="292" s="2" customFormat="1" ht="24.15" customHeight="1">
      <c r="A292" s="39"/>
      <c r="B292" s="40"/>
      <c r="C292" s="228" t="s">
        <v>497</v>
      </c>
      <c r="D292" s="228" t="s">
        <v>225</v>
      </c>
      <c r="E292" s="229" t="s">
        <v>7977</v>
      </c>
      <c r="F292" s="230" t="s">
        <v>7978</v>
      </c>
      <c r="G292" s="231" t="s">
        <v>351</v>
      </c>
      <c r="H292" s="232">
        <v>83</v>
      </c>
      <c r="I292" s="233"/>
      <c r="J292" s="234">
        <f>ROUND(I292*H292,2)</f>
        <v>0</v>
      </c>
      <c r="K292" s="230" t="s">
        <v>229</v>
      </c>
      <c r="L292" s="45"/>
      <c r="M292" s="235" t="s">
        <v>1</v>
      </c>
      <c r="N292" s="236" t="s">
        <v>38</v>
      </c>
      <c r="O292" s="92"/>
      <c r="P292" s="237">
        <f>O292*H292</f>
        <v>0</v>
      </c>
      <c r="Q292" s="237">
        <v>0.0023900000000000002</v>
      </c>
      <c r="R292" s="237">
        <f>Q292*H292</f>
        <v>0.19837000000000002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230</v>
      </c>
      <c r="AT292" s="239" t="s">
        <v>225</v>
      </c>
      <c r="AU292" s="239" t="s">
        <v>82</v>
      </c>
      <c r="AY292" s="18" t="s">
        <v>223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80</v>
      </c>
      <c r="BK292" s="240">
        <f>ROUND(I292*H292,2)</f>
        <v>0</v>
      </c>
      <c r="BL292" s="18" t="s">
        <v>230</v>
      </c>
      <c r="BM292" s="239" t="s">
        <v>7979</v>
      </c>
    </row>
    <row r="293" s="14" customFormat="1">
      <c r="A293" s="14"/>
      <c r="B293" s="253"/>
      <c r="C293" s="254"/>
      <c r="D293" s="243" t="s">
        <v>232</v>
      </c>
      <c r="E293" s="255" t="s">
        <v>1</v>
      </c>
      <c r="F293" s="256" t="s">
        <v>7980</v>
      </c>
      <c r="G293" s="254"/>
      <c r="H293" s="255" t="s">
        <v>1</v>
      </c>
      <c r="I293" s="257"/>
      <c r="J293" s="254"/>
      <c r="K293" s="254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232</v>
      </c>
      <c r="AU293" s="262" t="s">
        <v>82</v>
      </c>
      <c r="AV293" s="14" t="s">
        <v>80</v>
      </c>
      <c r="AW293" s="14" t="s">
        <v>30</v>
      </c>
      <c r="AX293" s="14" t="s">
        <v>73</v>
      </c>
      <c r="AY293" s="262" t="s">
        <v>223</v>
      </c>
    </row>
    <row r="294" s="13" customFormat="1">
      <c r="A294" s="13"/>
      <c r="B294" s="241"/>
      <c r="C294" s="242"/>
      <c r="D294" s="243" t="s">
        <v>232</v>
      </c>
      <c r="E294" s="244" t="s">
        <v>1</v>
      </c>
      <c r="F294" s="245" t="s">
        <v>7981</v>
      </c>
      <c r="G294" s="242"/>
      <c r="H294" s="246">
        <v>83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232</v>
      </c>
      <c r="AU294" s="252" t="s">
        <v>82</v>
      </c>
      <c r="AV294" s="13" t="s">
        <v>82</v>
      </c>
      <c r="AW294" s="13" t="s">
        <v>30</v>
      </c>
      <c r="AX294" s="13" t="s">
        <v>80</v>
      </c>
      <c r="AY294" s="252" t="s">
        <v>223</v>
      </c>
    </row>
    <row r="295" s="2" customFormat="1" ht="24.15" customHeight="1">
      <c r="A295" s="39"/>
      <c r="B295" s="40"/>
      <c r="C295" s="274" t="s">
        <v>503</v>
      </c>
      <c r="D295" s="274" t="s">
        <v>285</v>
      </c>
      <c r="E295" s="275" t="s">
        <v>7982</v>
      </c>
      <c r="F295" s="276" t="s">
        <v>7983</v>
      </c>
      <c r="G295" s="277" t="s">
        <v>475</v>
      </c>
      <c r="H295" s="278">
        <v>166</v>
      </c>
      <c r="I295" s="279"/>
      <c r="J295" s="280">
        <f>ROUND(I295*H295,2)</f>
        <v>0</v>
      </c>
      <c r="K295" s="276" t="s">
        <v>229</v>
      </c>
      <c r="L295" s="281"/>
      <c r="M295" s="282" t="s">
        <v>1</v>
      </c>
      <c r="N295" s="283" t="s">
        <v>38</v>
      </c>
      <c r="O295" s="92"/>
      <c r="P295" s="237">
        <f>O295*H295</f>
        <v>0</v>
      </c>
      <c r="Q295" s="237">
        <v>0.156</v>
      </c>
      <c r="R295" s="237">
        <f>Q295*H295</f>
        <v>25.896000000000001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262</v>
      </c>
      <c r="AT295" s="239" t="s">
        <v>285</v>
      </c>
      <c r="AU295" s="239" t="s">
        <v>82</v>
      </c>
      <c r="AY295" s="18" t="s">
        <v>223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80</v>
      </c>
      <c r="BK295" s="240">
        <f>ROUND(I295*H295,2)</f>
        <v>0</v>
      </c>
      <c r="BL295" s="18" t="s">
        <v>230</v>
      </c>
      <c r="BM295" s="239" t="s">
        <v>7984</v>
      </c>
    </row>
    <row r="296" s="13" customFormat="1">
      <c r="A296" s="13"/>
      <c r="B296" s="241"/>
      <c r="C296" s="242"/>
      <c r="D296" s="243" t="s">
        <v>232</v>
      </c>
      <c r="E296" s="244" t="s">
        <v>1</v>
      </c>
      <c r="F296" s="245" t="s">
        <v>7985</v>
      </c>
      <c r="G296" s="242"/>
      <c r="H296" s="246">
        <v>166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232</v>
      </c>
      <c r="AU296" s="252" t="s">
        <v>82</v>
      </c>
      <c r="AV296" s="13" t="s">
        <v>82</v>
      </c>
      <c r="AW296" s="13" t="s">
        <v>30</v>
      </c>
      <c r="AX296" s="13" t="s">
        <v>80</v>
      </c>
      <c r="AY296" s="252" t="s">
        <v>223</v>
      </c>
    </row>
    <row r="297" s="12" customFormat="1" ht="22.8" customHeight="1">
      <c r="A297" s="12"/>
      <c r="B297" s="212"/>
      <c r="C297" s="213"/>
      <c r="D297" s="214" t="s">
        <v>72</v>
      </c>
      <c r="E297" s="226" t="s">
        <v>249</v>
      </c>
      <c r="F297" s="226" t="s">
        <v>1378</v>
      </c>
      <c r="G297" s="213"/>
      <c r="H297" s="213"/>
      <c r="I297" s="216"/>
      <c r="J297" s="227">
        <f>BK297</f>
        <v>0</v>
      </c>
      <c r="K297" s="213"/>
      <c r="L297" s="218"/>
      <c r="M297" s="219"/>
      <c r="N297" s="220"/>
      <c r="O297" s="220"/>
      <c r="P297" s="221">
        <f>SUM(P298:P348)</f>
        <v>0</v>
      </c>
      <c r="Q297" s="220"/>
      <c r="R297" s="221">
        <f>SUM(R298:R348)</f>
        <v>2635.9591959999998</v>
      </c>
      <c r="S297" s="220"/>
      <c r="T297" s="222">
        <f>SUM(T298:T348)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3" t="s">
        <v>80</v>
      </c>
      <c r="AT297" s="224" t="s">
        <v>72</v>
      </c>
      <c r="AU297" s="224" t="s">
        <v>80</v>
      </c>
      <c r="AY297" s="223" t="s">
        <v>223</v>
      </c>
      <c r="BK297" s="225">
        <f>SUM(BK298:BK348)</f>
        <v>0</v>
      </c>
    </row>
    <row r="298" s="2" customFormat="1" ht="44.25" customHeight="1">
      <c r="A298" s="39"/>
      <c r="B298" s="40"/>
      <c r="C298" s="228" t="s">
        <v>512</v>
      </c>
      <c r="D298" s="228" t="s">
        <v>225</v>
      </c>
      <c r="E298" s="229" t="s">
        <v>7986</v>
      </c>
      <c r="F298" s="230" t="s">
        <v>7987</v>
      </c>
      <c r="G298" s="231" t="s">
        <v>293</v>
      </c>
      <c r="H298" s="232">
        <v>1575.8</v>
      </c>
      <c r="I298" s="233"/>
      <c r="J298" s="234">
        <f>ROUND(I298*H298,2)</f>
        <v>0</v>
      </c>
      <c r="K298" s="230" t="s">
        <v>229</v>
      </c>
      <c r="L298" s="45"/>
      <c r="M298" s="235" t="s">
        <v>1</v>
      </c>
      <c r="N298" s="236" t="s">
        <v>38</v>
      </c>
      <c r="O298" s="92"/>
      <c r="P298" s="237">
        <f>O298*H298</f>
        <v>0</v>
      </c>
      <c r="Q298" s="237">
        <v>0.19700000000000001</v>
      </c>
      <c r="R298" s="237">
        <f>Q298*H298</f>
        <v>310.43259999999998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230</v>
      </c>
      <c r="AT298" s="239" t="s">
        <v>225</v>
      </c>
      <c r="AU298" s="239" t="s">
        <v>82</v>
      </c>
      <c r="AY298" s="18" t="s">
        <v>223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80</v>
      </c>
      <c r="BK298" s="240">
        <f>ROUND(I298*H298,2)</f>
        <v>0</v>
      </c>
      <c r="BL298" s="18" t="s">
        <v>230</v>
      </c>
      <c r="BM298" s="239" t="s">
        <v>7988</v>
      </c>
    </row>
    <row r="299" s="14" customFormat="1">
      <c r="A299" s="14"/>
      <c r="B299" s="253"/>
      <c r="C299" s="254"/>
      <c r="D299" s="243" t="s">
        <v>232</v>
      </c>
      <c r="E299" s="255" t="s">
        <v>1</v>
      </c>
      <c r="F299" s="256" t="s">
        <v>7989</v>
      </c>
      <c r="G299" s="254"/>
      <c r="H299" s="255" t="s">
        <v>1</v>
      </c>
      <c r="I299" s="257"/>
      <c r="J299" s="254"/>
      <c r="K299" s="254"/>
      <c r="L299" s="258"/>
      <c r="M299" s="259"/>
      <c r="N299" s="260"/>
      <c r="O299" s="260"/>
      <c r="P299" s="260"/>
      <c r="Q299" s="260"/>
      <c r="R299" s="260"/>
      <c r="S299" s="260"/>
      <c r="T299" s="261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2" t="s">
        <v>232</v>
      </c>
      <c r="AU299" s="262" t="s">
        <v>82</v>
      </c>
      <c r="AV299" s="14" t="s">
        <v>80</v>
      </c>
      <c r="AW299" s="14" t="s">
        <v>30</v>
      </c>
      <c r="AX299" s="14" t="s">
        <v>73</v>
      </c>
      <c r="AY299" s="262" t="s">
        <v>223</v>
      </c>
    </row>
    <row r="300" s="13" customFormat="1">
      <c r="A300" s="13"/>
      <c r="B300" s="241"/>
      <c r="C300" s="242"/>
      <c r="D300" s="243" t="s">
        <v>232</v>
      </c>
      <c r="E300" s="244" t="s">
        <v>1</v>
      </c>
      <c r="F300" s="245" t="s">
        <v>7990</v>
      </c>
      <c r="G300" s="242"/>
      <c r="H300" s="246">
        <v>1575.8</v>
      </c>
      <c r="I300" s="247"/>
      <c r="J300" s="242"/>
      <c r="K300" s="242"/>
      <c r="L300" s="248"/>
      <c r="M300" s="249"/>
      <c r="N300" s="250"/>
      <c r="O300" s="250"/>
      <c r="P300" s="250"/>
      <c r="Q300" s="250"/>
      <c r="R300" s="250"/>
      <c r="S300" s="250"/>
      <c r="T300" s="251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2" t="s">
        <v>232</v>
      </c>
      <c r="AU300" s="252" t="s">
        <v>82</v>
      </c>
      <c r="AV300" s="13" t="s">
        <v>82</v>
      </c>
      <c r="AW300" s="13" t="s">
        <v>30</v>
      </c>
      <c r="AX300" s="13" t="s">
        <v>80</v>
      </c>
      <c r="AY300" s="252" t="s">
        <v>223</v>
      </c>
    </row>
    <row r="301" s="2" customFormat="1" ht="33" customHeight="1">
      <c r="A301" s="39"/>
      <c r="B301" s="40"/>
      <c r="C301" s="228" t="s">
        <v>521</v>
      </c>
      <c r="D301" s="228" t="s">
        <v>225</v>
      </c>
      <c r="E301" s="229" t="s">
        <v>7991</v>
      </c>
      <c r="F301" s="230" t="s">
        <v>7992</v>
      </c>
      <c r="G301" s="231" t="s">
        <v>293</v>
      </c>
      <c r="H301" s="232">
        <v>1575.8</v>
      </c>
      <c r="I301" s="233"/>
      <c r="J301" s="234">
        <f>ROUND(I301*H301,2)</f>
        <v>0</v>
      </c>
      <c r="K301" s="230" t="s">
        <v>229</v>
      </c>
      <c r="L301" s="45"/>
      <c r="M301" s="235" t="s">
        <v>1</v>
      </c>
      <c r="N301" s="236" t="s">
        <v>38</v>
      </c>
      <c r="O301" s="92"/>
      <c r="P301" s="237">
        <f>O301*H301</f>
        <v>0</v>
      </c>
      <c r="Q301" s="237">
        <v>0.46000000000000002</v>
      </c>
      <c r="R301" s="237">
        <f>Q301*H301</f>
        <v>724.86800000000005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230</v>
      </c>
      <c r="AT301" s="239" t="s">
        <v>225</v>
      </c>
      <c r="AU301" s="239" t="s">
        <v>82</v>
      </c>
      <c r="AY301" s="18" t="s">
        <v>223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80</v>
      </c>
      <c r="BK301" s="240">
        <f>ROUND(I301*H301,2)</f>
        <v>0</v>
      </c>
      <c r="BL301" s="18" t="s">
        <v>230</v>
      </c>
      <c r="BM301" s="239" t="s">
        <v>7993</v>
      </c>
    </row>
    <row r="302" s="14" customFormat="1">
      <c r="A302" s="14"/>
      <c r="B302" s="253"/>
      <c r="C302" s="254"/>
      <c r="D302" s="243" t="s">
        <v>232</v>
      </c>
      <c r="E302" s="255" t="s">
        <v>1</v>
      </c>
      <c r="F302" s="256" t="s">
        <v>7994</v>
      </c>
      <c r="G302" s="254"/>
      <c r="H302" s="255" t="s">
        <v>1</v>
      </c>
      <c r="I302" s="257"/>
      <c r="J302" s="254"/>
      <c r="K302" s="254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232</v>
      </c>
      <c r="AU302" s="262" t="s">
        <v>82</v>
      </c>
      <c r="AV302" s="14" t="s">
        <v>80</v>
      </c>
      <c r="AW302" s="14" t="s">
        <v>30</v>
      </c>
      <c r="AX302" s="14" t="s">
        <v>73</v>
      </c>
      <c r="AY302" s="262" t="s">
        <v>223</v>
      </c>
    </row>
    <row r="303" s="13" customFormat="1">
      <c r="A303" s="13"/>
      <c r="B303" s="241"/>
      <c r="C303" s="242"/>
      <c r="D303" s="243" t="s">
        <v>232</v>
      </c>
      <c r="E303" s="244" t="s">
        <v>1</v>
      </c>
      <c r="F303" s="245" t="s">
        <v>3577</v>
      </c>
      <c r="G303" s="242"/>
      <c r="H303" s="246">
        <v>475</v>
      </c>
      <c r="I303" s="247"/>
      <c r="J303" s="242"/>
      <c r="K303" s="242"/>
      <c r="L303" s="248"/>
      <c r="M303" s="249"/>
      <c r="N303" s="250"/>
      <c r="O303" s="250"/>
      <c r="P303" s="250"/>
      <c r="Q303" s="250"/>
      <c r="R303" s="250"/>
      <c r="S303" s="250"/>
      <c r="T303" s="25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2" t="s">
        <v>232</v>
      </c>
      <c r="AU303" s="252" t="s">
        <v>82</v>
      </c>
      <c r="AV303" s="13" t="s">
        <v>82</v>
      </c>
      <c r="AW303" s="13" t="s">
        <v>30</v>
      </c>
      <c r="AX303" s="13" t="s">
        <v>73</v>
      </c>
      <c r="AY303" s="252" t="s">
        <v>223</v>
      </c>
    </row>
    <row r="304" s="14" customFormat="1">
      <c r="A304" s="14"/>
      <c r="B304" s="253"/>
      <c r="C304" s="254"/>
      <c r="D304" s="243" t="s">
        <v>232</v>
      </c>
      <c r="E304" s="255" t="s">
        <v>1</v>
      </c>
      <c r="F304" s="256" t="s">
        <v>7860</v>
      </c>
      <c r="G304" s="254"/>
      <c r="H304" s="255" t="s">
        <v>1</v>
      </c>
      <c r="I304" s="257"/>
      <c r="J304" s="254"/>
      <c r="K304" s="254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232</v>
      </c>
      <c r="AU304" s="262" t="s">
        <v>82</v>
      </c>
      <c r="AV304" s="14" t="s">
        <v>80</v>
      </c>
      <c r="AW304" s="14" t="s">
        <v>30</v>
      </c>
      <c r="AX304" s="14" t="s">
        <v>73</v>
      </c>
      <c r="AY304" s="262" t="s">
        <v>223</v>
      </c>
    </row>
    <row r="305" s="13" customFormat="1">
      <c r="A305" s="13"/>
      <c r="B305" s="241"/>
      <c r="C305" s="242"/>
      <c r="D305" s="243" t="s">
        <v>232</v>
      </c>
      <c r="E305" s="244" t="s">
        <v>1</v>
      </c>
      <c r="F305" s="245" t="s">
        <v>7995</v>
      </c>
      <c r="G305" s="242"/>
      <c r="H305" s="246">
        <v>26.800000000000001</v>
      </c>
      <c r="I305" s="247"/>
      <c r="J305" s="242"/>
      <c r="K305" s="242"/>
      <c r="L305" s="248"/>
      <c r="M305" s="249"/>
      <c r="N305" s="250"/>
      <c r="O305" s="250"/>
      <c r="P305" s="250"/>
      <c r="Q305" s="250"/>
      <c r="R305" s="250"/>
      <c r="S305" s="250"/>
      <c r="T305" s="25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2" t="s">
        <v>232</v>
      </c>
      <c r="AU305" s="252" t="s">
        <v>82</v>
      </c>
      <c r="AV305" s="13" t="s">
        <v>82</v>
      </c>
      <c r="AW305" s="13" t="s">
        <v>30</v>
      </c>
      <c r="AX305" s="13" t="s">
        <v>73</v>
      </c>
      <c r="AY305" s="252" t="s">
        <v>223</v>
      </c>
    </row>
    <row r="306" s="14" customFormat="1">
      <c r="A306" s="14"/>
      <c r="B306" s="253"/>
      <c r="C306" s="254"/>
      <c r="D306" s="243" t="s">
        <v>232</v>
      </c>
      <c r="E306" s="255" t="s">
        <v>1</v>
      </c>
      <c r="F306" s="256" t="s">
        <v>7996</v>
      </c>
      <c r="G306" s="254"/>
      <c r="H306" s="255" t="s">
        <v>1</v>
      </c>
      <c r="I306" s="257"/>
      <c r="J306" s="254"/>
      <c r="K306" s="254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232</v>
      </c>
      <c r="AU306" s="262" t="s">
        <v>82</v>
      </c>
      <c r="AV306" s="14" t="s">
        <v>80</v>
      </c>
      <c r="AW306" s="14" t="s">
        <v>30</v>
      </c>
      <c r="AX306" s="14" t="s">
        <v>73</v>
      </c>
      <c r="AY306" s="262" t="s">
        <v>223</v>
      </c>
    </row>
    <row r="307" s="13" customFormat="1">
      <c r="A307" s="13"/>
      <c r="B307" s="241"/>
      <c r="C307" s="242"/>
      <c r="D307" s="243" t="s">
        <v>232</v>
      </c>
      <c r="E307" s="244" t="s">
        <v>1</v>
      </c>
      <c r="F307" s="245" t="s">
        <v>7997</v>
      </c>
      <c r="G307" s="242"/>
      <c r="H307" s="246">
        <v>131</v>
      </c>
      <c r="I307" s="247"/>
      <c r="J307" s="242"/>
      <c r="K307" s="242"/>
      <c r="L307" s="248"/>
      <c r="M307" s="249"/>
      <c r="N307" s="250"/>
      <c r="O307" s="250"/>
      <c r="P307" s="250"/>
      <c r="Q307" s="250"/>
      <c r="R307" s="250"/>
      <c r="S307" s="250"/>
      <c r="T307" s="25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2" t="s">
        <v>232</v>
      </c>
      <c r="AU307" s="252" t="s">
        <v>82</v>
      </c>
      <c r="AV307" s="13" t="s">
        <v>82</v>
      </c>
      <c r="AW307" s="13" t="s">
        <v>30</v>
      </c>
      <c r="AX307" s="13" t="s">
        <v>73</v>
      </c>
      <c r="AY307" s="252" t="s">
        <v>223</v>
      </c>
    </row>
    <row r="308" s="14" customFormat="1">
      <c r="A308" s="14"/>
      <c r="B308" s="253"/>
      <c r="C308" s="254"/>
      <c r="D308" s="243" t="s">
        <v>232</v>
      </c>
      <c r="E308" s="255" t="s">
        <v>1</v>
      </c>
      <c r="F308" s="256" t="s">
        <v>7998</v>
      </c>
      <c r="G308" s="254"/>
      <c r="H308" s="255" t="s">
        <v>1</v>
      </c>
      <c r="I308" s="257"/>
      <c r="J308" s="254"/>
      <c r="K308" s="254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232</v>
      </c>
      <c r="AU308" s="262" t="s">
        <v>82</v>
      </c>
      <c r="AV308" s="14" t="s">
        <v>80</v>
      </c>
      <c r="AW308" s="14" t="s">
        <v>30</v>
      </c>
      <c r="AX308" s="14" t="s">
        <v>73</v>
      </c>
      <c r="AY308" s="262" t="s">
        <v>223</v>
      </c>
    </row>
    <row r="309" s="13" customFormat="1">
      <c r="A309" s="13"/>
      <c r="B309" s="241"/>
      <c r="C309" s="242"/>
      <c r="D309" s="243" t="s">
        <v>232</v>
      </c>
      <c r="E309" s="244" t="s">
        <v>1</v>
      </c>
      <c r="F309" s="245" t="s">
        <v>7999</v>
      </c>
      <c r="G309" s="242"/>
      <c r="H309" s="246">
        <v>860</v>
      </c>
      <c r="I309" s="247"/>
      <c r="J309" s="242"/>
      <c r="K309" s="242"/>
      <c r="L309" s="248"/>
      <c r="M309" s="249"/>
      <c r="N309" s="250"/>
      <c r="O309" s="250"/>
      <c r="P309" s="250"/>
      <c r="Q309" s="250"/>
      <c r="R309" s="250"/>
      <c r="S309" s="250"/>
      <c r="T309" s="25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2" t="s">
        <v>232</v>
      </c>
      <c r="AU309" s="252" t="s">
        <v>82</v>
      </c>
      <c r="AV309" s="13" t="s">
        <v>82</v>
      </c>
      <c r="AW309" s="13" t="s">
        <v>30</v>
      </c>
      <c r="AX309" s="13" t="s">
        <v>73</v>
      </c>
      <c r="AY309" s="252" t="s">
        <v>223</v>
      </c>
    </row>
    <row r="310" s="14" customFormat="1">
      <c r="A310" s="14"/>
      <c r="B310" s="253"/>
      <c r="C310" s="254"/>
      <c r="D310" s="243" t="s">
        <v>232</v>
      </c>
      <c r="E310" s="255" t="s">
        <v>1</v>
      </c>
      <c r="F310" s="256" t="s">
        <v>8000</v>
      </c>
      <c r="G310" s="254"/>
      <c r="H310" s="255" t="s">
        <v>1</v>
      </c>
      <c r="I310" s="257"/>
      <c r="J310" s="254"/>
      <c r="K310" s="254"/>
      <c r="L310" s="258"/>
      <c r="M310" s="259"/>
      <c r="N310" s="260"/>
      <c r="O310" s="260"/>
      <c r="P310" s="260"/>
      <c r="Q310" s="260"/>
      <c r="R310" s="260"/>
      <c r="S310" s="260"/>
      <c r="T310" s="261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2" t="s">
        <v>232</v>
      </c>
      <c r="AU310" s="262" t="s">
        <v>82</v>
      </c>
      <c r="AV310" s="14" t="s">
        <v>80</v>
      </c>
      <c r="AW310" s="14" t="s">
        <v>30</v>
      </c>
      <c r="AX310" s="14" t="s">
        <v>73</v>
      </c>
      <c r="AY310" s="262" t="s">
        <v>223</v>
      </c>
    </row>
    <row r="311" s="13" customFormat="1">
      <c r="A311" s="13"/>
      <c r="B311" s="241"/>
      <c r="C311" s="242"/>
      <c r="D311" s="243" t="s">
        <v>232</v>
      </c>
      <c r="E311" s="244" t="s">
        <v>1</v>
      </c>
      <c r="F311" s="245" t="s">
        <v>8001</v>
      </c>
      <c r="G311" s="242"/>
      <c r="H311" s="246">
        <v>83</v>
      </c>
      <c r="I311" s="247"/>
      <c r="J311" s="242"/>
      <c r="K311" s="242"/>
      <c r="L311" s="248"/>
      <c r="M311" s="249"/>
      <c r="N311" s="250"/>
      <c r="O311" s="250"/>
      <c r="P311" s="250"/>
      <c r="Q311" s="250"/>
      <c r="R311" s="250"/>
      <c r="S311" s="250"/>
      <c r="T311" s="25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2" t="s">
        <v>232</v>
      </c>
      <c r="AU311" s="252" t="s">
        <v>82</v>
      </c>
      <c r="AV311" s="13" t="s">
        <v>82</v>
      </c>
      <c r="AW311" s="13" t="s">
        <v>30</v>
      </c>
      <c r="AX311" s="13" t="s">
        <v>73</v>
      </c>
      <c r="AY311" s="252" t="s">
        <v>223</v>
      </c>
    </row>
    <row r="312" s="15" customFormat="1">
      <c r="A312" s="15"/>
      <c r="B312" s="263"/>
      <c r="C312" s="264"/>
      <c r="D312" s="243" t="s">
        <v>232</v>
      </c>
      <c r="E312" s="265" t="s">
        <v>1</v>
      </c>
      <c r="F312" s="266" t="s">
        <v>245</v>
      </c>
      <c r="G312" s="264"/>
      <c r="H312" s="267">
        <v>1575.8</v>
      </c>
      <c r="I312" s="268"/>
      <c r="J312" s="264"/>
      <c r="K312" s="264"/>
      <c r="L312" s="269"/>
      <c r="M312" s="270"/>
      <c r="N312" s="271"/>
      <c r="O312" s="271"/>
      <c r="P312" s="271"/>
      <c r="Q312" s="271"/>
      <c r="R312" s="271"/>
      <c r="S312" s="271"/>
      <c r="T312" s="272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3" t="s">
        <v>232</v>
      </c>
      <c r="AU312" s="273" t="s">
        <v>82</v>
      </c>
      <c r="AV312" s="15" t="s">
        <v>230</v>
      </c>
      <c r="AW312" s="15" t="s">
        <v>30</v>
      </c>
      <c r="AX312" s="15" t="s">
        <v>80</v>
      </c>
      <c r="AY312" s="273" t="s">
        <v>223</v>
      </c>
    </row>
    <row r="313" s="2" customFormat="1" ht="49.05" customHeight="1">
      <c r="A313" s="39"/>
      <c r="B313" s="40"/>
      <c r="C313" s="228" t="s">
        <v>527</v>
      </c>
      <c r="D313" s="228" t="s">
        <v>225</v>
      </c>
      <c r="E313" s="229" t="s">
        <v>8002</v>
      </c>
      <c r="F313" s="230" t="s">
        <v>8003</v>
      </c>
      <c r="G313" s="231" t="s">
        <v>293</v>
      </c>
      <c r="H313" s="232">
        <v>475</v>
      </c>
      <c r="I313" s="233"/>
      <c r="J313" s="234">
        <f>ROUND(I313*H313,2)</f>
        <v>0</v>
      </c>
      <c r="K313" s="230" t="s">
        <v>229</v>
      </c>
      <c r="L313" s="45"/>
      <c r="M313" s="235" t="s">
        <v>1</v>
      </c>
      <c r="N313" s="236" t="s">
        <v>38</v>
      </c>
      <c r="O313" s="92"/>
      <c r="P313" s="237">
        <f>O313*H313</f>
        <v>0</v>
      </c>
      <c r="Q313" s="237">
        <v>0.18462999999999999</v>
      </c>
      <c r="R313" s="237">
        <f>Q313*H313</f>
        <v>87.699249999999992</v>
      </c>
      <c r="S313" s="237">
        <v>0</v>
      </c>
      <c r="T313" s="238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9" t="s">
        <v>230</v>
      </c>
      <c r="AT313" s="239" t="s">
        <v>225</v>
      </c>
      <c r="AU313" s="239" t="s">
        <v>82</v>
      </c>
      <c r="AY313" s="18" t="s">
        <v>223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8" t="s">
        <v>80</v>
      </c>
      <c r="BK313" s="240">
        <f>ROUND(I313*H313,2)</f>
        <v>0</v>
      </c>
      <c r="BL313" s="18" t="s">
        <v>230</v>
      </c>
      <c r="BM313" s="239" t="s">
        <v>8004</v>
      </c>
    </row>
    <row r="314" s="14" customFormat="1">
      <c r="A314" s="14"/>
      <c r="B314" s="253"/>
      <c r="C314" s="254"/>
      <c r="D314" s="243" t="s">
        <v>232</v>
      </c>
      <c r="E314" s="255" t="s">
        <v>1</v>
      </c>
      <c r="F314" s="256" t="s">
        <v>8005</v>
      </c>
      <c r="G314" s="254"/>
      <c r="H314" s="255" t="s">
        <v>1</v>
      </c>
      <c r="I314" s="257"/>
      <c r="J314" s="254"/>
      <c r="K314" s="254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232</v>
      </c>
      <c r="AU314" s="262" t="s">
        <v>82</v>
      </c>
      <c r="AV314" s="14" t="s">
        <v>80</v>
      </c>
      <c r="AW314" s="14" t="s">
        <v>30</v>
      </c>
      <c r="AX314" s="14" t="s">
        <v>73</v>
      </c>
      <c r="AY314" s="262" t="s">
        <v>223</v>
      </c>
    </row>
    <row r="315" s="13" customFormat="1">
      <c r="A315" s="13"/>
      <c r="B315" s="241"/>
      <c r="C315" s="242"/>
      <c r="D315" s="243" t="s">
        <v>232</v>
      </c>
      <c r="E315" s="244" t="s">
        <v>1</v>
      </c>
      <c r="F315" s="245" t="s">
        <v>3577</v>
      </c>
      <c r="G315" s="242"/>
      <c r="H315" s="246">
        <v>475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232</v>
      </c>
      <c r="AU315" s="252" t="s">
        <v>82</v>
      </c>
      <c r="AV315" s="13" t="s">
        <v>82</v>
      </c>
      <c r="AW315" s="13" t="s">
        <v>30</v>
      </c>
      <c r="AX315" s="13" t="s">
        <v>80</v>
      </c>
      <c r="AY315" s="252" t="s">
        <v>223</v>
      </c>
    </row>
    <row r="316" s="2" customFormat="1" ht="37.8" customHeight="1">
      <c r="A316" s="39"/>
      <c r="B316" s="40"/>
      <c r="C316" s="228" t="s">
        <v>533</v>
      </c>
      <c r="D316" s="228" t="s">
        <v>225</v>
      </c>
      <c r="E316" s="229" t="s">
        <v>8006</v>
      </c>
      <c r="F316" s="230" t="s">
        <v>8007</v>
      </c>
      <c r="G316" s="231" t="s">
        <v>293</v>
      </c>
      <c r="H316" s="232">
        <v>475</v>
      </c>
      <c r="I316" s="233"/>
      <c r="J316" s="234">
        <f>ROUND(I316*H316,2)</f>
        <v>0</v>
      </c>
      <c r="K316" s="230" t="s">
        <v>229</v>
      </c>
      <c r="L316" s="45"/>
      <c r="M316" s="235" t="s">
        <v>1</v>
      </c>
      <c r="N316" s="236" t="s">
        <v>38</v>
      </c>
      <c r="O316" s="92"/>
      <c r="P316" s="237">
        <f>O316*H316</f>
        <v>0</v>
      </c>
      <c r="Q316" s="237">
        <v>0.33206000000000002</v>
      </c>
      <c r="R316" s="237">
        <f>Q316*H316</f>
        <v>157.7285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230</v>
      </c>
      <c r="AT316" s="239" t="s">
        <v>225</v>
      </c>
      <c r="AU316" s="239" t="s">
        <v>82</v>
      </c>
      <c r="AY316" s="18" t="s">
        <v>223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80</v>
      </c>
      <c r="BK316" s="240">
        <f>ROUND(I316*H316,2)</f>
        <v>0</v>
      </c>
      <c r="BL316" s="18" t="s">
        <v>230</v>
      </c>
      <c r="BM316" s="239" t="s">
        <v>8008</v>
      </c>
    </row>
    <row r="317" s="14" customFormat="1">
      <c r="A317" s="14"/>
      <c r="B317" s="253"/>
      <c r="C317" s="254"/>
      <c r="D317" s="243" t="s">
        <v>232</v>
      </c>
      <c r="E317" s="255" t="s">
        <v>1</v>
      </c>
      <c r="F317" s="256" t="s">
        <v>8005</v>
      </c>
      <c r="G317" s="254"/>
      <c r="H317" s="255" t="s">
        <v>1</v>
      </c>
      <c r="I317" s="257"/>
      <c r="J317" s="254"/>
      <c r="K317" s="254"/>
      <c r="L317" s="258"/>
      <c r="M317" s="259"/>
      <c r="N317" s="260"/>
      <c r="O317" s="260"/>
      <c r="P317" s="260"/>
      <c r="Q317" s="260"/>
      <c r="R317" s="260"/>
      <c r="S317" s="260"/>
      <c r="T317" s="261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2" t="s">
        <v>232</v>
      </c>
      <c r="AU317" s="262" t="s">
        <v>82</v>
      </c>
      <c r="AV317" s="14" t="s">
        <v>80</v>
      </c>
      <c r="AW317" s="14" t="s">
        <v>30</v>
      </c>
      <c r="AX317" s="14" t="s">
        <v>73</v>
      </c>
      <c r="AY317" s="262" t="s">
        <v>223</v>
      </c>
    </row>
    <row r="318" s="13" customFormat="1">
      <c r="A318" s="13"/>
      <c r="B318" s="241"/>
      <c r="C318" s="242"/>
      <c r="D318" s="243" t="s">
        <v>232</v>
      </c>
      <c r="E318" s="244" t="s">
        <v>1</v>
      </c>
      <c r="F318" s="245" t="s">
        <v>3577</v>
      </c>
      <c r="G318" s="242"/>
      <c r="H318" s="246">
        <v>475</v>
      </c>
      <c r="I318" s="247"/>
      <c r="J318" s="242"/>
      <c r="K318" s="242"/>
      <c r="L318" s="248"/>
      <c r="M318" s="249"/>
      <c r="N318" s="250"/>
      <c r="O318" s="250"/>
      <c r="P318" s="250"/>
      <c r="Q318" s="250"/>
      <c r="R318" s="250"/>
      <c r="S318" s="250"/>
      <c r="T318" s="251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2" t="s">
        <v>232</v>
      </c>
      <c r="AU318" s="252" t="s">
        <v>82</v>
      </c>
      <c r="AV318" s="13" t="s">
        <v>82</v>
      </c>
      <c r="AW318" s="13" t="s">
        <v>30</v>
      </c>
      <c r="AX318" s="13" t="s">
        <v>80</v>
      </c>
      <c r="AY318" s="252" t="s">
        <v>223</v>
      </c>
    </row>
    <row r="319" s="2" customFormat="1" ht="37.8" customHeight="1">
      <c r="A319" s="39"/>
      <c r="B319" s="40"/>
      <c r="C319" s="228" t="s">
        <v>539</v>
      </c>
      <c r="D319" s="228" t="s">
        <v>225</v>
      </c>
      <c r="E319" s="229" t="s">
        <v>8009</v>
      </c>
      <c r="F319" s="230" t="s">
        <v>8010</v>
      </c>
      <c r="G319" s="231" t="s">
        <v>293</v>
      </c>
      <c r="H319" s="232">
        <v>1470.8</v>
      </c>
      <c r="I319" s="233"/>
      <c r="J319" s="234">
        <f>ROUND(I319*H319,2)</f>
        <v>0</v>
      </c>
      <c r="K319" s="230" t="s">
        <v>229</v>
      </c>
      <c r="L319" s="45"/>
      <c r="M319" s="235" t="s">
        <v>1</v>
      </c>
      <c r="N319" s="236" t="s">
        <v>38</v>
      </c>
      <c r="O319" s="92"/>
      <c r="P319" s="237">
        <f>O319*H319</f>
        <v>0</v>
      </c>
      <c r="Q319" s="237">
        <v>0.38313999999999998</v>
      </c>
      <c r="R319" s="237">
        <f>Q319*H319</f>
        <v>563.52231199999994</v>
      </c>
      <c r="S319" s="237">
        <v>0</v>
      </c>
      <c r="T319" s="238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9" t="s">
        <v>230</v>
      </c>
      <c r="AT319" s="239" t="s">
        <v>225</v>
      </c>
      <c r="AU319" s="239" t="s">
        <v>82</v>
      </c>
      <c r="AY319" s="18" t="s">
        <v>223</v>
      </c>
      <c r="BE319" s="240">
        <f>IF(N319="základní",J319,0)</f>
        <v>0</v>
      </c>
      <c r="BF319" s="240">
        <f>IF(N319="snížená",J319,0)</f>
        <v>0</v>
      </c>
      <c r="BG319" s="240">
        <f>IF(N319="zákl. přenesená",J319,0)</f>
        <v>0</v>
      </c>
      <c r="BH319" s="240">
        <f>IF(N319="sníž. přenesená",J319,0)</f>
        <v>0</v>
      </c>
      <c r="BI319" s="240">
        <f>IF(N319="nulová",J319,0)</f>
        <v>0</v>
      </c>
      <c r="BJ319" s="18" t="s">
        <v>80</v>
      </c>
      <c r="BK319" s="240">
        <f>ROUND(I319*H319,2)</f>
        <v>0</v>
      </c>
      <c r="BL319" s="18" t="s">
        <v>230</v>
      </c>
      <c r="BM319" s="239" t="s">
        <v>8011</v>
      </c>
    </row>
    <row r="320" s="14" customFormat="1">
      <c r="A320" s="14"/>
      <c r="B320" s="253"/>
      <c r="C320" s="254"/>
      <c r="D320" s="243" t="s">
        <v>232</v>
      </c>
      <c r="E320" s="255" t="s">
        <v>1</v>
      </c>
      <c r="F320" s="256" t="s">
        <v>7989</v>
      </c>
      <c r="G320" s="254"/>
      <c r="H320" s="255" t="s">
        <v>1</v>
      </c>
      <c r="I320" s="257"/>
      <c r="J320" s="254"/>
      <c r="K320" s="254"/>
      <c r="L320" s="258"/>
      <c r="M320" s="259"/>
      <c r="N320" s="260"/>
      <c r="O320" s="260"/>
      <c r="P320" s="260"/>
      <c r="Q320" s="260"/>
      <c r="R320" s="260"/>
      <c r="S320" s="260"/>
      <c r="T320" s="261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2" t="s">
        <v>232</v>
      </c>
      <c r="AU320" s="262" t="s">
        <v>82</v>
      </c>
      <c r="AV320" s="14" t="s">
        <v>80</v>
      </c>
      <c r="AW320" s="14" t="s">
        <v>30</v>
      </c>
      <c r="AX320" s="14" t="s">
        <v>73</v>
      </c>
      <c r="AY320" s="262" t="s">
        <v>223</v>
      </c>
    </row>
    <row r="321" s="13" customFormat="1">
      <c r="A321" s="13"/>
      <c r="B321" s="241"/>
      <c r="C321" s="242"/>
      <c r="D321" s="243" t="s">
        <v>232</v>
      </c>
      <c r="E321" s="244" t="s">
        <v>1</v>
      </c>
      <c r="F321" s="245" t="s">
        <v>8012</v>
      </c>
      <c r="G321" s="242"/>
      <c r="H321" s="246">
        <v>1470.8</v>
      </c>
      <c r="I321" s="247"/>
      <c r="J321" s="242"/>
      <c r="K321" s="242"/>
      <c r="L321" s="248"/>
      <c r="M321" s="249"/>
      <c r="N321" s="250"/>
      <c r="O321" s="250"/>
      <c r="P321" s="250"/>
      <c r="Q321" s="250"/>
      <c r="R321" s="250"/>
      <c r="S321" s="250"/>
      <c r="T321" s="251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2" t="s">
        <v>232</v>
      </c>
      <c r="AU321" s="252" t="s">
        <v>82</v>
      </c>
      <c r="AV321" s="13" t="s">
        <v>82</v>
      </c>
      <c r="AW321" s="13" t="s">
        <v>30</v>
      </c>
      <c r="AX321" s="13" t="s">
        <v>80</v>
      </c>
      <c r="AY321" s="252" t="s">
        <v>223</v>
      </c>
    </row>
    <row r="322" s="2" customFormat="1" ht="37.8" customHeight="1">
      <c r="A322" s="39"/>
      <c r="B322" s="40"/>
      <c r="C322" s="228" t="s">
        <v>545</v>
      </c>
      <c r="D322" s="228" t="s">
        <v>225</v>
      </c>
      <c r="E322" s="229" t="s">
        <v>8013</v>
      </c>
      <c r="F322" s="230" t="s">
        <v>8014</v>
      </c>
      <c r="G322" s="231" t="s">
        <v>293</v>
      </c>
      <c r="H322" s="232">
        <v>860</v>
      </c>
      <c r="I322" s="233"/>
      <c r="J322" s="234">
        <f>ROUND(I322*H322,2)</f>
        <v>0</v>
      </c>
      <c r="K322" s="230" t="s">
        <v>229</v>
      </c>
      <c r="L322" s="45"/>
      <c r="M322" s="235" t="s">
        <v>1</v>
      </c>
      <c r="N322" s="236" t="s">
        <v>38</v>
      </c>
      <c r="O322" s="92"/>
      <c r="P322" s="237">
        <f>O322*H322</f>
        <v>0</v>
      </c>
      <c r="Q322" s="237">
        <v>0.53639999999999999</v>
      </c>
      <c r="R322" s="237">
        <f>Q322*H322</f>
        <v>461.30399999999997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230</v>
      </c>
      <c r="AT322" s="239" t="s">
        <v>225</v>
      </c>
      <c r="AU322" s="239" t="s">
        <v>82</v>
      </c>
      <c r="AY322" s="18" t="s">
        <v>223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80</v>
      </c>
      <c r="BK322" s="240">
        <f>ROUND(I322*H322,2)</f>
        <v>0</v>
      </c>
      <c r="BL322" s="18" t="s">
        <v>230</v>
      </c>
      <c r="BM322" s="239" t="s">
        <v>8015</v>
      </c>
    </row>
    <row r="323" s="14" customFormat="1">
      <c r="A323" s="14"/>
      <c r="B323" s="253"/>
      <c r="C323" s="254"/>
      <c r="D323" s="243" t="s">
        <v>232</v>
      </c>
      <c r="E323" s="255" t="s">
        <v>1</v>
      </c>
      <c r="F323" s="256" t="s">
        <v>7998</v>
      </c>
      <c r="G323" s="254"/>
      <c r="H323" s="255" t="s">
        <v>1</v>
      </c>
      <c r="I323" s="257"/>
      <c r="J323" s="254"/>
      <c r="K323" s="254"/>
      <c r="L323" s="258"/>
      <c r="M323" s="259"/>
      <c r="N323" s="260"/>
      <c r="O323" s="260"/>
      <c r="P323" s="260"/>
      <c r="Q323" s="260"/>
      <c r="R323" s="260"/>
      <c r="S323" s="260"/>
      <c r="T323" s="261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2" t="s">
        <v>232</v>
      </c>
      <c r="AU323" s="262" t="s">
        <v>82</v>
      </c>
      <c r="AV323" s="14" t="s">
        <v>80</v>
      </c>
      <c r="AW323" s="14" t="s">
        <v>30</v>
      </c>
      <c r="AX323" s="14" t="s">
        <v>73</v>
      </c>
      <c r="AY323" s="262" t="s">
        <v>223</v>
      </c>
    </row>
    <row r="324" s="13" customFormat="1">
      <c r="A324" s="13"/>
      <c r="B324" s="241"/>
      <c r="C324" s="242"/>
      <c r="D324" s="243" t="s">
        <v>232</v>
      </c>
      <c r="E324" s="244" t="s">
        <v>1</v>
      </c>
      <c r="F324" s="245" t="s">
        <v>7999</v>
      </c>
      <c r="G324" s="242"/>
      <c r="H324" s="246">
        <v>860</v>
      </c>
      <c r="I324" s="247"/>
      <c r="J324" s="242"/>
      <c r="K324" s="242"/>
      <c r="L324" s="248"/>
      <c r="M324" s="249"/>
      <c r="N324" s="250"/>
      <c r="O324" s="250"/>
      <c r="P324" s="250"/>
      <c r="Q324" s="250"/>
      <c r="R324" s="250"/>
      <c r="S324" s="250"/>
      <c r="T324" s="25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2" t="s">
        <v>232</v>
      </c>
      <c r="AU324" s="252" t="s">
        <v>82</v>
      </c>
      <c r="AV324" s="13" t="s">
        <v>82</v>
      </c>
      <c r="AW324" s="13" t="s">
        <v>30</v>
      </c>
      <c r="AX324" s="13" t="s">
        <v>80</v>
      </c>
      <c r="AY324" s="252" t="s">
        <v>223</v>
      </c>
    </row>
    <row r="325" s="2" customFormat="1" ht="24.15" customHeight="1">
      <c r="A325" s="39"/>
      <c r="B325" s="40"/>
      <c r="C325" s="228" t="s">
        <v>554</v>
      </c>
      <c r="D325" s="228" t="s">
        <v>225</v>
      </c>
      <c r="E325" s="229" t="s">
        <v>8016</v>
      </c>
      <c r="F325" s="230" t="s">
        <v>8017</v>
      </c>
      <c r="G325" s="231" t="s">
        <v>293</v>
      </c>
      <c r="H325" s="232">
        <v>370</v>
      </c>
      <c r="I325" s="233"/>
      <c r="J325" s="234">
        <f>ROUND(I325*H325,2)</f>
        <v>0</v>
      </c>
      <c r="K325" s="230" t="s">
        <v>229</v>
      </c>
      <c r="L325" s="45"/>
      <c r="M325" s="235" t="s">
        <v>1</v>
      </c>
      <c r="N325" s="236" t="s">
        <v>38</v>
      </c>
      <c r="O325" s="92"/>
      <c r="P325" s="237">
        <f>O325*H325</f>
        <v>0</v>
      </c>
      <c r="Q325" s="237">
        <v>0.00021000000000000001</v>
      </c>
      <c r="R325" s="237">
        <f>Q325*H325</f>
        <v>0.077700000000000005</v>
      </c>
      <c r="S325" s="237">
        <v>0</v>
      </c>
      <c r="T325" s="238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9" t="s">
        <v>230</v>
      </c>
      <c r="AT325" s="239" t="s">
        <v>225</v>
      </c>
      <c r="AU325" s="239" t="s">
        <v>82</v>
      </c>
      <c r="AY325" s="18" t="s">
        <v>223</v>
      </c>
      <c r="BE325" s="240">
        <f>IF(N325="základní",J325,0)</f>
        <v>0</v>
      </c>
      <c r="BF325" s="240">
        <f>IF(N325="snížená",J325,0)</f>
        <v>0</v>
      </c>
      <c r="BG325" s="240">
        <f>IF(N325="zákl. přenesená",J325,0)</f>
        <v>0</v>
      </c>
      <c r="BH325" s="240">
        <f>IF(N325="sníž. přenesená",J325,0)</f>
        <v>0</v>
      </c>
      <c r="BI325" s="240">
        <f>IF(N325="nulová",J325,0)</f>
        <v>0</v>
      </c>
      <c r="BJ325" s="18" t="s">
        <v>80</v>
      </c>
      <c r="BK325" s="240">
        <f>ROUND(I325*H325,2)</f>
        <v>0</v>
      </c>
      <c r="BL325" s="18" t="s">
        <v>230</v>
      </c>
      <c r="BM325" s="239" t="s">
        <v>8018</v>
      </c>
    </row>
    <row r="326" s="13" customFormat="1">
      <c r="A326" s="13"/>
      <c r="B326" s="241"/>
      <c r="C326" s="242"/>
      <c r="D326" s="243" t="s">
        <v>232</v>
      </c>
      <c r="E326" s="244" t="s">
        <v>1</v>
      </c>
      <c r="F326" s="245" t="s">
        <v>2958</v>
      </c>
      <c r="G326" s="242"/>
      <c r="H326" s="246">
        <v>370</v>
      </c>
      <c r="I326" s="247"/>
      <c r="J326" s="242"/>
      <c r="K326" s="242"/>
      <c r="L326" s="248"/>
      <c r="M326" s="249"/>
      <c r="N326" s="250"/>
      <c r="O326" s="250"/>
      <c r="P326" s="250"/>
      <c r="Q326" s="250"/>
      <c r="R326" s="250"/>
      <c r="S326" s="250"/>
      <c r="T326" s="251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2" t="s">
        <v>232</v>
      </c>
      <c r="AU326" s="252" t="s">
        <v>82</v>
      </c>
      <c r="AV326" s="13" t="s">
        <v>82</v>
      </c>
      <c r="AW326" s="13" t="s">
        <v>30</v>
      </c>
      <c r="AX326" s="13" t="s">
        <v>80</v>
      </c>
      <c r="AY326" s="252" t="s">
        <v>223</v>
      </c>
    </row>
    <row r="327" s="2" customFormat="1" ht="49.05" customHeight="1">
      <c r="A327" s="39"/>
      <c r="B327" s="40"/>
      <c r="C327" s="228" t="s">
        <v>560</v>
      </c>
      <c r="D327" s="228" t="s">
        <v>225</v>
      </c>
      <c r="E327" s="229" t="s">
        <v>8019</v>
      </c>
      <c r="F327" s="230" t="s">
        <v>8020</v>
      </c>
      <c r="G327" s="231" t="s">
        <v>293</v>
      </c>
      <c r="H327" s="232">
        <v>475</v>
      </c>
      <c r="I327" s="233"/>
      <c r="J327" s="234">
        <f>ROUND(I327*H327,2)</f>
        <v>0</v>
      </c>
      <c r="K327" s="230" t="s">
        <v>229</v>
      </c>
      <c r="L327" s="45"/>
      <c r="M327" s="235" t="s">
        <v>1</v>
      </c>
      <c r="N327" s="236" t="s">
        <v>38</v>
      </c>
      <c r="O327" s="92"/>
      <c r="P327" s="237">
        <f>O327*H327</f>
        <v>0</v>
      </c>
      <c r="Q327" s="237">
        <v>0.10373</v>
      </c>
      <c r="R327" s="237">
        <f>Q327*H327</f>
        <v>49.271750000000004</v>
      </c>
      <c r="S327" s="237">
        <v>0</v>
      </c>
      <c r="T327" s="238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9" t="s">
        <v>230</v>
      </c>
      <c r="AT327" s="239" t="s">
        <v>225</v>
      </c>
      <c r="AU327" s="239" t="s">
        <v>82</v>
      </c>
      <c r="AY327" s="18" t="s">
        <v>223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8" t="s">
        <v>80</v>
      </c>
      <c r="BK327" s="240">
        <f>ROUND(I327*H327,2)</f>
        <v>0</v>
      </c>
      <c r="BL327" s="18" t="s">
        <v>230</v>
      </c>
      <c r="BM327" s="239" t="s">
        <v>8021</v>
      </c>
    </row>
    <row r="328" s="14" customFormat="1">
      <c r="A328" s="14"/>
      <c r="B328" s="253"/>
      <c r="C328" s="254"/>
      <c r="D328" s="243" t="s">
        <v>232</v>
      </c>
      <c r="E328" s="255" t="s">
        <v>1</v>
      </c>
      <c r="F328" s="256" t="s">
        <v>8022</v>
      </c>
      <c r="G328" s="254"/>
      <c r="H328" s="255" t="s">
        <v>1</v>
      </c>
      <c r="I328" s="257"/>
      <c r="J328" s="254"/>
      <c r="K328" s="254"/>
      <c r="L328" s="258"/>
      <c r="M328" s="259"/>
      <c r="N328" s="260"/>
      <c r="O328" s="260"/>
      <c r="P328" s="260"/>
      <c r="Q328" s="260"/>
      <c r="R328" s="260"/>
      <c r="S328" s="260"/>
      <c r="T328" s="261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2" t="s">
        <v>232</v>
      </c>
      <c r="AU328" s="262" t="s">
        <v>82</v>
      </c>
      <c r="AV328" s="14" t="s">
        <v>80</v>
      </c>
      <c r="AW328" s="14" t="s">
        <v>30</v>
      </c>
      <c r="AX328" s="14" t="s">
        <v>73</v>
      </c>
      <c r="AY328" s="262" t="s">
        <v>223</v>
      </c>
    </row>
    <row r="329" s="13" customFormat="1">
      <c r="A329" s="13"/>
      <c r="B329" s="241"/>
      <c r="C329" s="242"/>
      <c r="D329" s="243" t="s">
        <v>232</v>
      </c>
      <c r="E329" s="244" t="s">
        <v>1</v>
      </c>
      <c r="F329" s="245" t="s">
        <v>3577</v>
      </c>
      <c r="G329" s="242"/>
      <c r="H329" s="246">
        <v>475</v>
      </c>
      <c r="I329" s="247"/>
      <c r="J329" s="242"/>
      <c r="K329" s="242"/>
      <c r="L329" s="248"/>
      <c r="M329" s="249"/>
      <c r="N329" s="250"/>
      <c r="O329" s="250"/>
      <c r="P329" s="250"/>
      <c r="Q329" s="250"/>
      <c r="R329" s="250"/>
      <c r="S329" s="250"/>
      <c r="T329" s="251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2" t="s">
        <v>232</v>
      </c>
      <c r="AU329" s="252" t="s">
        <v>82</v>
      </c>
      <c r="AV329" s="13" t="s">
        <v>82</v>
      </c>
      <c r="AW329" s="13" t="s">
        <v>30</v>
      </c>
      <c r="AX329" s="13" t="s">
        <v>80</v>
      </c>
      <c r="AY329" s="252" t="s">
        <v>223</v>
      </c>
    </row>
    <row r="330" s="2" customFormat="1" ht="78" customHeight="1">
      <c r="A330" s="39"/>
      <c r="B330" s="40"/>
      <c r="C330" s="228" t="s">
        <v>565</v>
      </c>
      <c r="D330" s="228" t="s">
        <v>225</v>
      </c>
      <c r="E330" s="229" t="s">
        <v>8023</v>
      </c>
      <c r="F330" s="230" t="s">
        <v>8024</v>
      </c>
      <c r="G330" s="231" t="s">
        <v>293</v>
      </c>
      <c r="H330" s="232">
        <v>131</v>
      </c>
      <c r="I330" s="233"/>
      <c r="J330" s="234">
        <f>ROUND(I330*H330,2)</f>
        <v>0</v>
      </c>
      <c r="K330" s="230" t="s">
        <v>229</v>
      </c>
      <c r="L330" s="45"/>
      <c r="M330" s="235" t="s">
        <v>1</v>
      </c>
      <c r="N330" s="236" t="s">
        <v>38</v>
      </c>
      <c r="O330" s="92"/>
      <c r="P330" s="237">
        <f>O330*H330</f>
        <v>0</v>
      </c>
      <c r="Q330" s="237">
        <v>0.089219999999999994</v>
      </c>
      <c r="R330" s="237">
        <f>Q330*H330</f>
        <v>11.687819999999999</v>
      </c>
      <c r="S330" s="237">
        <v>0</v>
      </c>
      <c r="T330" s="238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9" t="s">
        <v>230</v>
      </c>
      <c r="AT330" s="239" t="s">
        <v>225</v>
      </c>
      <c r="AU330" s="239" t="s">
        <v>82</v>
      </c>
      <c r="AY330" s="18" t="s">
        <v>223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8" t="s">
        <v>80</v>
      </c>
      <c r="BK330" s="240">
        <f>ROUND(I330*H330,2)</f>
        <v>0</v>
      </c>
      <c r="BL330" s="18" t="s">
        <v>230</v>
      </c>
      <c r="BM330" s="239" t="s">
        <v>8025</v>
      </c>
    </row>
    <row r="331" s="14" customFormat="1">
      <c r="A331" s="14"/>
      <c r="B331" s="253"/>
      <c r="C331" s="254"/>
      <c r="D331" s="243" t="s">
        <v>232</v>
      </c>
      <c r="E331" s="255" t="s">
        <v>1</v>
      </c>
      <c r="F331" s="256" t="s">
        <v>7996</v>
      </c>
      <c r="G331" s="254"/>
      <c r="H331" s="255" t="s">
        <v>1</v>
      </c>
      <c r="I331" s="257"/>
      <c r="J331" s="254"/>
      <c r="K331" s="254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232</v>
      </c>
      <c r="AU331" s="262" t="s">
        <v>82</v>
      </c>
      <c r="AV331" s="14" t="s">
        <v>80</v>
      </c>
      <c r="AW331" s="14" t="s">
        <v>30</v>
      </c>
      <c r="AX331" s="14" t="s">
        <v>73</v>
      </c>
      <c r="AY331" s="262" t="s">
        <v>223</v>
      </c>
    </row>
    <row r="332" s="13" customFormat="1">
      <c r="A332" s="13"/>
      <c r="B332" s="241"/>
      <c r="C332" s="242"/>
      <c r="D332" s="243" t="s">
        <v>232</v>
      </c>
      <c r="E332" s="244" t="s">
        <v>1</v>
      </c>
      <c r="F332" s="245" t="s">
        <v>7997</v>
      </c>
      <c r="G332" s="242"/>
      <c r="H332" s="246">
        <v>131</v>
      </c>
      <c r="I332" s="247"/>
      <c r="J332" s="242"/>
      <c r="K332" s="242"/>
      <c r="L332" s="248"/>
      <c r="M332" s="249"/>
      <c r="N332" s="250"/>
      <c r="O332" s="250"/>
      <c r="P332" s="250"/>
      <c r="Q332" s="250"/>
      <c r="R332" s="250"/>
      <c r="S332" s="250"/>
      <c r="T332" s="25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2" t="s">
        <v>232</v>
      </c>
      <c r="AU332" s="252" t="s">
        <v>82</v>
      </c>
      <c r="AV332" s="13" t="s">
        <v>82</v>
      </c>
      <c r="AW332" s="13" t="s">
        <v>30</v>
      </c>
      <c r="AX332" s="13" t="s">
        <v>80</v>
      </c>
      <c r="AY332" s="252" t="s">
        <v>223</v>
      </c>
    </row>
    <row r="333" s="2" customFormat="1" ht="24.15" customHeight="1">
      <c r="A333" s="39"/>
      <c r="B333" s="40"/>
      <c r="C333" s="274" t="s">
        <v>577</v>
      </c>
      <c r="D333" s="274" t="s">
        <v>285</v>
      </c>
      <c r="E333" s="275" t="s">
        <v>8026</v>
      </c>
      <c r="F333" s="276" t="s">
        <v>8027</v>
      </c>
      <c r="G333" s="277" t="s">
        <v>293</v>
      </c>
      <c r="H333" s="278">
        <v>59.740000000000002</v>
      </c>
      <c r="I333" s="279"/>
      <c r="J333" s="280">
        <f>ROUND(I333*H333,2)</f>
        <v>0</v>
      </c>
      <c r="K333" s="276" t="s">
        <v>229</v>
      </c>
      <c r="L333" s="281"/>
      <c r="M333" s="282" t="s">
        <v>1</v>
      </c>
      <c r="N333" s="283" t="s">
        <v>38</v>
      </c>
      <c r="O333" s="92"/>
      <c r="P333" s="237">
        <f>O333*H333</f>
        <v>0</v>
      </c>
      <c r="Q333" s="237">
        <v>0.13200000000000001</v>
      </c>
      <c r="R333" s="237">
        <f>Q333*H333</f>
        <v>7.8856800000000007</v>
      </c>
      <c r="S333" s="237">
        <v>0</v>
      </c>
      <c r="T333" s="238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9" t="s">
        <v>262</v>
      </c>
      <c r="AT333" s="239" t="s">
        <v>285</v>
      </c>
      <c r="AU333" s="239" t="s">
        <v>82</v>
      </c>
      <c r="AY333" s="18" t="s">
        <v>223</v>
      </c>
      <c r="BE333" s="240">
        <f>IF(N333="základní",J333,0)</f>
        <v>0</v>
      </c>
      <c r="BF333" s="240">
        <f>IF(N333="snížená",J333,0)</f>
        <v>0</v>
      </c>
      <c r="BG333" s="240">
        <f>IF(N333="zákl. přenesená",J333,0)</f>
        <v>0</v>
      </c>
      <c r="BH333" s="240">
        <f>IF(N333="sníž. přenesená",J333,0)</f>
        <v>0</v>
      </c>
      <c r="BI333" s="240">
        <f>IF(N333="nulová",J333,0)</f>
        <v>0</v>
      </c>
      <c r="BJ333" s="18" t="s">
        <v>80</v>
      </c>
      <c r="BK333" s="240">
        <f>ROUND(I333*H333,2)</f>
        <v>0</v>
      </c>
      <c r="BL333" s="18" t="s">
        <v>230</v>
      </c>
      <c r="BM333" s="239" t="s">
        <v>8028</v>
      </c>
    </row>
    <row r="334" s="13" customFormat="1">
      <c r="A334" s="13"/>
      <c r="B334" s="241"/>
      <c r="C334" s="242"/>
      <c r="D334" s="243" t="s">
        <v>232</v>
      </c>
      <c r="E334" s="244" t="s">
        <v>1</v>
      </c>
      <c r="F334" s="245" t="s">
        <v>8029</v>
      </c>
      <c r="G334" s="242"/>
      <c r="H334" s="246">
        <v>59.740000000000002</v>
      </c>
      <c r="I334" s="247"/>
      <c r="J334" s="242"/>
      <c r="K334" s="242"/>
      <c r="L334" s="248"/>
      <c r="M334" s="249"/>
      <c r="N334" s="250"/>
      <c r="O334" s="250"/>
      <c r="P334" s="250"/>
      <c r="Q334" s="250"/>
      <c r="R334" s="250"/>
      <c r="S334" s="250"/>
      <c r="T334" s="251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2" t="s">
        <v>232</v>
      </c>
      <c r="AU334" s="252" t="s">
        <v>82</v>
      </c>
      <c r="AV334" s="13" t="s">
        <v>82</v>
      </c>
      <c r="AW334" s="13" t="s">
        <v>30</v>
      </c>
      <c r="AX334" s="13" t="s">
        <v>80</v>
      </c>
      <c r="AY334" s="252" t="s">
        <v>223</v>
      </c>
    </row>
    <row r="335" s="2" customFormat="1" ht="24.15" customHeight="1">
      <c r="A335" s="39"/>
      <c r="B335" s="40"/>
      <c r="C335" s="274" t="s">
        <v>592</v>
      </c>
      <c r="D335" s="274" t="s">
        <v>285</v>
      </c>
      <c r="E335" s="275" t="s">
        <v>8030</v>
      </c>
      <c r="F335" s="276" t="s">
        <v>8031</v>
      </c>
      <c r="G335" s="277" t="s">
        <v>293</v>
      </c>
      <c r="H335" s="278">
        <v>73</v>
      </c>
      <c r="I335" s="279"/>
      <c r="J335" s="280">
        <f>ROUND(I335*H335,2)</f>
        <v>0</v>
      </c>
      <c r="K335" s="276" t="s">
        <v>229</v>
      </c>
      <c r="L335" s="281"/>
      <c r="M335" s="282" t="s">
        <v>1</v>
      </c>
      <c r="N335" s="283" t="s">
        <v>38</v>
      </c>
      <c r="O335" s="92"/>
      <c r="P335" s="237">
        <f>O335*H335</f>
        <v>0</v>
      </c>
      <c r="Q335" s="237">
        <v>0.13200000000000001</v>
      </c>
      <c r="R335" s="237">
        <f>Q335*H335</f>
        <v>9.636000000000001</v>
      </c>
      <c r="S335" s="237">
        <v>0</v>
      </c>
      <c r="T335" s="238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9" t="s">
        <v>262</v>
      </c>
      <c r="AT335" s="239" t="s">
        <v>285</v>
      </c>
      <c r="AU335" s="239" t="s">
        <v>82</v>
      </c>
      <c r="AY335" s="18" t="s">
        <v>223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8" t="s">
        <v>80</v>
      </c>
      <c r="BK335" s="240">
        <f>ROUND(I335*H335,2)</f>
        <v>0</v>
      </c>
      <c r="BL335" s="18" t="s">
        <v>230</v>
      </c>
      <c r="BM335" s="239" t="s">
        <v>8032</v>
      </c>
    </row>
    <row r="336" s="14" customFormat="1">
      <c r="A336" s="14"/>
      <c r="B336" s="253"/>
      <c r="C336" s="254"/>
      <c r="D336" s="243" t="s">
        <v>232</v>
      </c>
      <c r="E336" s="255" t="s">
        <v>1</v>
      </c>
      <c r="F336" s="256" t="s">
        <v>8033</v>
      </c>
      <c r="G336" s="254"/>
      <c r="H336" s="255" t="s">
        <v>1</v>
      </c>
      <c r="I336" s="257"/>
      <c r="J336" s="254"/>
      <c r="K336" s="254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232</v>
      </c>
      <c r="AU336" s="262" t="s">
        <v>82</v>
      </c>
      <c r="AV336" s="14" t="s">
        <v>80</v>
      </c>
      <c r="AW336" s="14" t="s">
        <v>30</v>
      </c>
      <c r="AX336" s="14" t="s">
        <v>73</v>
      </c>
      <c r="AY336" s="262" t="s">
        <v>223</v>
      </c>
    </row>
    <row r="337" s="13" customFormat="1">
      <c r="A337" s="13"/>
      <c r="B337" s="241"/>
      <c r="C337" s="242"/>
      <c r="D337" s="243" t="s">
        <v>232</v>
      </c>
      <c r="E337" s="244" t="s">
        <v>1</v>
      </c>
      <c r="F337" s="245" t="s">
        <v>8034</v>
      </c>
      <c r="G337" s="242"/>
      <c r="H337" s="246">
        <v>73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232</v>
      </c>
      <c r="AU337" s="252" t="s">
        <v>82</v>
      </c>
      <c r="AV337" s="13" t="s">
        <v>82</v>
      </c>
      <c r="AW337" s="13" t="s">
        <v>30</v>
      </c>
      <c r="AX337" s="13" t="s">
        <v>80</v>
      </c>
      <c r="AY337" s="252" t="s">
        <v>223</v>
      </c>
    </row>
    <row r="338" s="2" customFormat="1" ht="24.15" customHeight="1">
      <c r="A338" s="39"/>
      <c r="B338" s="40"/>
      <c r="C338" s="274" t="s">
        <v>610</v>
      </c>
      <c r="D338" s="274" t="s">
        <v>285</v>
      </c>
      <c r="E338" s="275" t="s">
        <v>8035</v>
      </c>
      <c r="F338" s="276" t="s">
        <v>8036</v>
      </c>
      <c r="G338" s="277" t="s">
        <v>293</v>
      </c>
      <c r="H338" s="278">
        <v>14.800000000000001</v>
      </c>
      <c r="I338" s="279"/>
      <c r="J338" s="280">
        <f>ROUND(I338*H338,2)</f>
        <v>0</v>
      </c>
      <c r="K338" s="276" t="s">
        <v>229</v>
      </c>
      <c r="L338" s="281"/>
      <c r="M338" s="282" t="s">
        <v>1</v>
      </c>
      <c r="N338" s="283" t="s">
        <v>38</v>
      </c>
      <c r="O338" s="92"/>
      <c r="P338" s="237">
        <f>O338*H338</f>
        <v>0</v>
      </c>
      <c r="Q338" s="237">
        <v>0.13100000000000001</v>
      </c>
      <c r="R338" s="237">
        <f>Q338*H338</f>
        <v>1.9388000000000001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262</v>
      </c>
      <c r="AT338" s="239" t="s">
        <v>285</v>
      </c>
      <c r="AU338" s="239" t="s">
        <v>82</v>
      </c>
      <c r="AY338" s="18" t="s">
        <v>223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80</v>
      </c>
      <c r="BK338" s="240">
        <f>ROUND(I338*H338,2)</f>
        <v>0</v>
      </c>
      <c r="BL338" s="18" t="s">
        <v>230</v>
      </c>
      <c r="BM338" s="239" t="s">
        <v>8037</v>
      </c>
    </row>
    <row r="339" s="13" customFormat="1">
      <c r="A339" s="13"/>
      <c r="B339" s="241"/>
      <c r="C339" s="242"/>
      <c r="D339" s="243" t="s">
        <v>232</v>
      </c>
      <c r="E339" s="244" t="s">
        <v>1</v>
      </c>
      <c r="F339" s="245" t="s">
        <v>8038</v>
      </c>
      <c r="G339" s="242"/>
      <c r="H339" s="246">
        <v>14.800000000000001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232</v>
      </c>
      <c r="AU339" s="252" t="s">
        <v>82</v>
      </c>
      <c r="AV339" s="13" t="s">
        <v>82</v>
      </c>
      <c r="AW339" s="13" t="s">
        <v>30</v>
      </c>
      <c r="AX339" s="13" t="s">
        <v>80</v>
      </c>
      <c r="AY339" s="252" t="s">
        <v>223</v>
      </c>
    </row>
    <row r="340" s="2" customFormat="1" ht="90" customHeight="1">
      <c r="A340" s="39"/>
      <c r="B340" s="40"/>
      <c r="C340" s="228" t="s">
        <v>615</v>
      </c>
      <c r="D340" s="228" t="s">
        <v>225</v>
      </c>
      <c r="E340" s="229" t="s">
        <v>8039</v>
      </c>
      <c r="F340" s="230" t="s">
        <v>8040</v>
      </c>
      <c r="G340" s="231" t="s">
        <v>293</v>
      </c>
      <c r="H340" s="232">
        <v>14.800000000000001</v>
      </c>
      <c r="I340" s="233"/>
      <c r="J340" s="234">
        <f>ROUND(I340*H340,2)</f>
        <v>0</v>
      </c>
      <c r="K340" s="230" t="s">
        <v>229</v>
      </c>
      <c r="L340" s="45"/>
      <c r="M340" s="235" t="s">
        <v>1</v>
      </c>
      <c r="N340" s="236" t="s">
        <v>38</v>
      </c>
      <c r="O340" s="92"/>
      <c r="P340" s="237">
        <f>O340*H340</f>
        <v>0</v>
      </c>
      <c r="Q340" s="237">
        <v>0</v>
      </c>
      <c r="R340" s="237">
        <f>Q340*H340</f>
        <v>0</v>
      </c>
      <c r="S340" s="237">
        <v>0</v>
      </c>
      <c r="T340" s="238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9" t="s">
        <v>230</v>
      </c>
      <c r="AT340" s="239" t="s">
        <v>225</v>
      </c>
      <c r="AU340" s="239" t="s">
        <v>82</v>
      </c>
      <c r="AY340" s="18" t="s">
        <v>223</v>
      </c>
      <c r="BE340" s="240">
        <f>IF(N340="základní",J340,0)</f>
        <v>0</v>
      </c>
      <c r="BF340" s="240">
        <f>IF(N340="snížená",J340,0)</f>
        <v>0</v>
      </c>
      <c r="BG340" s="240">
        <f>IF(N340="zákl. přenesená",J340,0)</f>
        <v>0</v>
      </c>
      <c r="BH340" s="240">
        <f>IF(N340="sníž. přenesená",J340,0)</f>
        <v>0</v>
      </c>
      <c r="BI340" s="240">
        <f>IF(N340="nulová",J340,0)</f>
        <v>0</v>
      </c>
      <c r="BJ340" s="18" t="s">
        <v>80</v>
      </c>
      <c r="BK340" s="240">
        <f>ROUND(I340*H340,2)</f>
        <v>0</v>
      </c>
      <c r="BL340" s="18" t="s">
        <v>230</v>
      </c>
      <c r="BM340" s="239" t="s">
        <v>8041</v>
      </c>
    </row>
    <row r="341" s="2" customFormat="1" ht="78" customHeight="1">
      <c r="A341" s="39"/>
      <c r="B341" s="40"/>
      <c r="C341" s="228" t="s">
        <v>620</v>
      </c>
      <c r="D341" s="228" t="s">
        <v>225</v>
      </c>
      <c r="E341" s="229" t="s">
        <v>8042</v>
      </c>
      <c r="F341" s="230" t="s">
        <v>8043</v>
      </c>
      <c r="G341" s="231" t="s">
        <v>293</v>
      </c>
      <c r="H341" s="232">
        <v>860</v>
      </c>
      <c r="I341" s="233"/>
      <c r="J341" s="234">
        <f>ROUND(I341*H341,2)</f>
        <v>0</v>
      </c>
      <c r="K341" s="230" t="s">
        <v>229</v>
      </c>
      <c r="L341" s="45"/>
      <c r="M341" s="235" t="s">
        <v>1</v>
      </c>
      <c r="N341" s="236" t="s">
        <v>38</v>
      </c>
      <c r="O341" s="92"/>
      <c r="P341" s="237">
        <f>O341*H341</f>
        <v>0</v>
      </c>
      <c r="Q341" s="237">
        <v>0.11162</v>
      </c>
      <c r="R341" s="237">
        <f>Q341*H341</f>
        <v>95.993200000000002</v>
      </c>
      <c r="S341" s="237">
        <v>0</v>
      </c>
      <c r="T341" s="238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9" t="s">
        <v>230</v>
      </c>
      <c r="AT341" s="239" t="s">
        <v>225</v>
      </c>
      <c r="AU341" s="239" t="s">
        <v>82</v>
      </c>
      <c r="AY341" s="18" t="s">
        <v>223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8" t="s">
        <v>80</v>
      </c>
      <c r="BK341" s="240">
        <f>ROUND(I341*H341,2)</f>
        <v>0</v>
      </c>
      <c r="BL341" s="18" t="s">
        <v>230</v>
      </c>
      <c r="BM341" s="239" t="s">
        <v>8044</v>
      </c>
    </row>
    <row r="342" s="2" customFormat="1" ht="24.15" customHeight="1">
      <c r="A342" s="39"/>
      <c r="B342" s="40"/>
      <c r="C342" s="274" t="s">
        <v>626</v>
      </c>
      <c r="D342" s="274" t="s">
        <v>285</v>
      </c>
      <c r="E342" s="275" t="s">
        <v>8045</v>
      </c>
      <c r="F342" s="276" t="s">
        <v>8046</v>
      </c>
      <c r="G342" s="277" t="s">
        <v>293</v>
      </c>
      <c r="H342" s="278">
        <v>868.60000000000002</v>
      </c>
      <c r="I342" s="279"/>
      <c r="J342" s="280">
        <f>ROUND(I342*H342,2)</f>
        <v>0</v>
      </c>
      <c r="K342" s="276" t="s">
        <v>229</v>
      </c>
      <c r="L342" s="281"/>
      <c r="M342" s="282" t="s">
        <v>1</v>
      </c>
      <c r="N342" s="283" t="s">
        <v>38</v>
      </c>
      <c r="O342" s="92"/>
      <c r="P342" s="237">
        <f>O342*H342</f>
        <v>0</v>
      </c>
      <c r="Q342" s="237">
        <v>0.17599999999999999</v>
      </c>
      <c r="R342" s="237">
        <f>Q342*H342</f>
        <v>152.87359999999998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262</v>
      </c>
      <c r="AT342" s="239" t="s">
        <v>285</v>
      </c>
      <c r="AU342" s="239" t="s">
        <v>82</v>
      </c>
      <c r="AY342" s="18" t="s">
        <v>223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80</v>
      </c>
      <c r="BK342" s="240">
        <f>ROUND(I342*H342,2)</f>
        <v>0</v>
      </c>
      <c r="BL342" s="18" t="s">
        <v>230</v>
      </c>
      <c r="BM342" s="239" t="s">
        <v>8047</v>
      </c>
    </row>
    <row r="343" s="13" customFormat="1">
      <c r="A343" s="13"/>
      <c r="B343" s="241"/>
      <c r="C343" s="242"/>
      <c r="D343" s="243" t="s">
        <v>232</v>
      </c>
      <c r="E343" s="244" t="s">
        <v>1</v>
      </c>
      <c r="F343" s="245" t="s">
        <v>8048</v>
      </c>
      <c r="G343" s="242"/>
      <c r="H343" s="246">
        <v>868.60000000000002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232</v>
      </c>
      <c r="AU343" s="252" t="s">
        <v>82</v>
      </c>
      <c r="AV343" s="13" t="s">
        <v>82</v>
      </c>
      <c r="AW343" s="13" t="s">
        <v>30</v>
      </c>
      <c r="AX343" s="13" t="s">
        <v>80</v>
      </c>
      <c r="AY343" s="252" t="s">
        <v>223</v>
      </c>
    </row>
    <row r="344" s="2" customFormat="1" ht="24.15" customHeight="1">
      <c r="A344" s="39"/>
      <c r="B344" s="40"/>
      <c r="C344" s="274" t="s">
        <v>633</v>
      </c>
      <c r="D344" s="274" t="s">
        <v>285</v>
      </c>
      <c r="E344" s="275" t="s">
        <v>8049</v>
      </c>
      <c r="F344" s="276" t="s">
        <v>8050</v>
      </c>
      <c r="G344" s="277" t="s">
        <v>293</v>
      </c>
      <c r="H344" s="278">
        <v>5.9089999999999998</v>
      </c>
      <c r="I344" s="279"/>
      <c r="J344" s="280">
        <f>ROUND(I344*H344,2)</f>
        <v>0</v>
      </c>
      <c r="K344" s="276" t="s">
        <v>229</v>
      </c>
      <c r="L344" s="281"/>
      <c r="M344" s="282" t="s">
        <v>1</v>
      </c>
      <c r="N344" s="283" t="s">
        <v>38</v>
      </c>
      <c r="O344" s="92"/>
      <c r="P344" s="237">
        <f>O344*H344</f>
        <v>0</v>
      </c>
      <c r="Q344" s="237">
        <v>0.17599999999999999</v>
      </c>
      <c r="R344" s="237">
        <f>Q344*H344</f>
        <v>1.0399839999999998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262</v>
      </c>
      <c r="AT344" s="239" t="s">
        <v>285</v>
      </c>
      <c r="AU344" s="239" t="s">
        <v>82</v>
      </c>
      <c r="AY344" s="18" t="s">
        <v>223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80</v>
      </c>
      <c r="BK344" s="240">
        <f>ROUND(I344*H344,2)</f>
        <v>0</v>
      </c>
      <c r="BL344" s="18" t="s">
        <v>230</v>
      </c>
      <c r="BM344" s="239" t="s">
        <v>8051</v>
      </c>
    </row>
    <row r="345" s="14" customFormat="1">
      <c r="A345" s="14"/>
      <c r="B345" s="253"/>
      <c r="C345" s="254"/>
      <c r="D345" s="243" t="s">
        <v>232</v>
      </c>
      <c r="E345" s="255" t="s">
        <v>1</v>
      </c>
      <c r="F345" s="256" t="s">
        <v>8052</v>
      </c>
      <c r="G345" s="254"/>
      <c r="H345" s="255" t="s">
        <v>1</v>
      </c>
      <c r="I345" s="257"/>
      <c r="J345" s="254"/>
      <c r="K345" s="254"/>
      <c r="L345" s="258"/>
      <c r="M345" s="259"/>
      <c r="N345" s="260"/>
      <c r="O345" s="260"/>
      <c r="P345" s="260"/>
      <c r="Q345" s="260"/>
      <c r="R345" s="260"/>
      <c r="S345" s="260"/>
      <c r="T345" s="261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2" t="s">
        <v>232</v>
      </c>
      <c r="AU345" s="262" t="s">
        <v>82</v>
      </c>
      <c r="AV345" s="14" t="s">
        <v>80</v>
      </c>
      <c r="AW345" s="14" t="s">
        <v>30</v>
      </c>
      <c r="AX345" s="14" t="s">
        <v>73</v>
      </c>
      <c r="AY345" s="262" t="s">
        <v>223</v>
      </c>
    </row>
    <row r="346" s="13" customFormat="1">
      <c r="A346" s="13"/>
      <c r="B346" s="241"/>
      <c r="C346" s="242"/>
      <c r="D346" s="243" t="s">
        <v>232</v>
      </c>
      <c r="E346" s="244" t="s">
        <v>1</v>
      </c>
      <c r="F346" s="245" t="s">
        <v>8053</v>
      </c>
      <c r="G346" s="242"/>
      <c r="H346" s="246">
        <v>5.8499999999999996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232</v>
      </c>
      <c r="AU346" s="252" t="s">
        <v>82</v>
      </c>
      <c r="AV346" s="13" t="s">
        <v>82</v>
      </c>
      <c r="AW346" s="13" t="s">
        <v>30</v>
      </c>
      <c r="AX346" s="13" t="s">
        <v>73</v>
      </c>
      <c r="AY346" s="252" t="s">
        <v>223</v>
      </c>
    </row>
    <row r="347" s="13" customFormat="1">
      <c r="A347" s="13"/>
      <c r="B347" s="241"/>
      <c r="C347" s="242"/>
      <c r="D347" s="243" t="s">
        <v>232</v>
      </c>
      <c r="E347" s="244" t="s">
        <v>1</v>
      </c>
      <c r="F347" s="245" t="s">
        <v>8054</v>
      </c>
      <c r="G347" s="242"/>
      <c r="H347" s="246">
        <v>5.9089999999999998</v>
      </c>
      <c r="I347" s="247"/>
      <c r="J347" s="242"/>
      <c r="K347" s="242"/>
      <c r="L347" s="248"/>
      <c r="M347" s="249"/>
      <c r="N347" s="250"/>
      <c r="O347" s="250"/>
      <c r="P347" s="250"/>
      <c r="Q347" s="250"/>
      <c r="R347" s="250"/>
      <c r="S347" s="250"/>
      <c r="T347" s="25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2" t="s">
        <v>232</v>
      </c>
      <c r="AU347" s="252" t="s">
        <v>82</v>
      </c>
      <c r="AV347" s="13" t="s">
        <v>82</v>
      </c>
      <c r="AW347" s="13" t="s">
        <v>30</v>
      </c>
      <c r="AX347" s="13" t="s">
        <v>80</v>
      </c>
      <c r="AY347" s="252" t="s">
        <v>223</v>
      </c>
    </row>
    <row r="348" s="2" customFormat="1" ht="90" customHeight="1">
      <c r="A348" s="39"/>
      <c r="B348" s="40"/>
      <c r="C348" s="228" t="s">
        <v>638</v>
      </c>
      <c r="D348" s="228" t="s">
        <v>225</v>
      </c>
      <c r="E348" s="229" t="s">
        <v>8055</v>
      </c>
      <c r="F348" s="230" t="s">
        <v>8056</v>
      </c>
      <c r="G348" s="231" t="s">
        <v>293</v>
      </c>
      <c r="H348" s="232">
        <v>5.9000000000000004</v>
      </c>
      <c r="I348" s="233"/>
      <c r="J348" s="234">
        <f>ROUND(I348*H348,2)</f>
        <v>0</v>
      </c>
      <c r="K348" s="230" t="s">
        <v>229</v>
      </c>
      <c r="L348" s="45"/>
      <c r="M348" s="235" t="s">
        <v>1</v>
      </c>
      <c r="N348" s="236" t="s">
        <v>38</v>
      </c>
      <c r="O348" s="92"/>
      <c r="P348" s="237">
        <f>O348*H348</f>
        <v>0</v>
      </c>
      <c r="Q348" s="237">
        <v>0</v>
      </c>
      <c r="R348" s="237">
        <f>Q348*H348</f>
        <v>0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230</v>
      </c>
      <c r="AT348" s="239" t="s">
        <v>225</v>
      </c>
      <c r="AU348" s="239" t="s">
        <v>82</v>
      </c>
      <c r="AY348" s="18" t="s">
        <v>223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80</v>
      </c>
      <c r="BK348" s="240">
        <f>ROUND(I348*H348,2)</f>
        <v>0</v>
      </c>
      <c r="BL348" s="18" t="s">
        <v>230</v>
      </c>
      <c r="BM348" s="239" t="s">
        <v>8057</v>
      </c>
    </row>
    <row r="349" s="12" customFormat="1" ht="22.8" customHeight="1">
      <c r="A349" s="12"/>
      <c r="B349" s="212"/>
      <c r="C349" s="213"/>
      <c r="D349" s="214" t="s">
        <v>72</v>
      </c>
      <c r="E349" s="226" t="s">
        <v>262</v>
      </c>
      <c r="F349" s="226" t="s">
        <v>5508</v>
      </c>
      <c r="G349" s="213"/>
      <c r="H349" s="213"/>
      <c r="I349" s="216"/>
      <c r="J349" s="227">
        <f>BK349</f>
        <v>0</v>
      </c>
      <c r="K349" s="213"/>
      <c r="L349" s="218"/>
      <c r="M349" s="219"/>
      <c r="N349" s="220"/>
      <c r="O349" s="220"/>
      <c r="P349" s="221">
        <f>SUM(P350:P364)</f>
        <v>0</v>
      </c>
      <c r="Q349" s="220"/>
      <c r="R349" s="221">
        <f>SUM(R350:R364)</f>
        <v>3.61788</v>
      </c>
      <c r="S349" s="220"/>
      <c r="T349" s="222">
        <f>SUM(T350:T364)</f>
        <v>2.52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23" t="s">
        <v>80</v>
      </c>
      <c r="AT349" s="224" t="s">
        <v>72</v>
      </c>
      <c r="AU349" s="224" t="s">
        <v>80</v>
      </c>
      <c r="AY349" s="223" t="s">
        <v>223</v>
      </c>
      <c r="BK349" s="225">
        <f>SUM(BK350:BK364)</f>
        <v>0</v>
      </c>
    </row>
    <row r="350" s="2" customFormat="1" ht="24.15" customHeight="1">
      <c r="A350" s="39"/>
      <c r="B350" s="40"/>
      <c r="C350" s="228" t="s">
        <v>643</v>
      </c>
      <c r="D350" s="228" t="s">
        <v>225</v>
      </c>
      <c r="E350" s="229" t="s">
        <v>8058</v>
      </c>
      <c r="F350" s="230" t="s">
        <v>8059</v>
      </c>
      <c r="G350" s="231" t="s">
        <v>475</v>
      </c>
      <c r="H350" s="232">
        <v>3</v>
      </c>
      <c r="I350" s="233"/>
      <c r="J350" s="234">
        <f>ROUND(I350*H350,2)</f>
        <v>0</v>
      </c>
      <c r="K350" s="230" t="s">
        <v>229</v>
      </c>
      <c r="L350" s="45"/>
      <c r="M350" s="235" t="s">
        <v>1</v>
      </c>
      <c r="N350" s="236" t="s">
        <v>38</v>
      </c>
      <c r="O350" s="92"/>
      <c r="P350" s="237">
        <f>O350*H350</f>
        <v>0</v>
      </c>
      <c r="Q350" s="237">
        <v>0.12526000000000001</v>
      </c>
      <c r="R350" s="237">
        <f>Q350*H350</f>
        <v>0.37578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230</v>
      </c>
      <c r="AT350" s="239" t="s">
        <v>225</v>
      </c>
      <c r="AU350" s="239" t="s">
        <v>82</v>
      </c>
      <c r="AY350" s="18" t="s">
        <v>223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80</v>
      </c>
      <c r="BK350" s="240">
        <f>ROUND(I350*H350,2)</f>
        <v>0</v>
      </c>
      <c r="BL350" s="18" t="s">
        <v>230</v>
      </c>
      <c r="BM350" s="239" t="s">
        <v>8060</v>
      </c>
    </row>
    <row r="351" s="2" customFormat="1" ht="24.15" customHeight="1">
      <c r="A351" s="39"/>
      <c r="B351" s="40"/>
      <c r="C351" s="274" t="s">
        <v>647</v>
      </c>
      <c r="D351" s="274" t="s">
        <v>285</v>
      </c>
      <c r="E351" s="275" t="s">
        <v>8061</v>
      </c>
      <c r="F351" s="276" t="s">
        <v>8062</v>
      </c>
      <c r="G351" s="277" t="s">
        <v>475</v>
      </c>
      <c r="H351" s="278">
        <v>3</v>
      </c>
      <c r="I351" s="279"/>
      <c r="J351" s="280">
        <f>ROUND(I351*H351,2)</f>
        <v>0</v>
      </c>
      <c r="K351" s="276" t="s">
        <v>229</v>
      </c>
      <c r="L351" s="281"/>
      <c r="M351" s="282" t="s">
        <v>1</v>
      </c>
      <c r="N351" s="283" t="s">
        <v>38</v>
      </c>
      <c r="O351" s="92"/>
      <c r="P351" s="237">
        <f>O351*H351</f>
        <v>0</v>
      </c>
      <c r="Q351" s="237">
        <v>0.13500000000000001</v>
      </c>
      <c r="R351" s="237">
        <f>Q351*H351</f>
        <v>0.40500000000000003</v>
      </c>
      <c r="S351" s="237">
        <v>0</v>
      </c>
      <c r="T351" s="238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9" t="s">
        <v>262</v>
      </c>
      <c r="AT351" s="239" t="s">
        <v>285</v>
      </c>
      <c r="AU351" s="239" t="s">
        <v>82</v>
      </c>
      <c r="AY351" s="18" t="s">
        <v>223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8" t="s">
        <v>80</v>
      </c>
      <c r="BK351" s="240">
        <f>ROUND(I351*H351,2)</f>
        <v>0</v>
      </c>
      <c r="BL351" s="18" t="s">
        <v>230</v>
      </c>
      <c r="BM351" s="239" t="s">
        <v>8063</v>
      </c>
    </row>
    <row r="352" s="2" customFormat="1" ht="24.15" customHeight="1">
      <c r="A352" s="39"/>
      <c r="B352" s="40"/>
      <c r="C352" s="228" t="s">
        <v>652</v>
      </c>
      <c r="D352" s="228" t="s">
        <v>225</v>
      </c>
      <c r="E352" s="229" t="s">
        <v>8064</v>
      </c>
      <c r="F352" s="230" t="s">
        <v>8065</v>
      </c>
      <c r="G352" s="231" t="s">
        <v>475</v>
      </c>
      <c r="H352" s="232">
        <v>3</v>
      </c>
      <c r="I352" s="233"/>
      <c r="J352" s="234">
        <f>ROUND(I352*H352,2)</f>
        <v>0</v>
      </c>
      <c r="K352" s="230" t="s">
        <v>229</v>
      </c>
      <c r="L352" s="45"/>
      <c r="M352" s="235" t="s">
        <v>1</v>
      </c>
      <c r="N352" s="236" t="s">
        <v>38</v>
      </c>
      <c r="O352" s="92"/>
      <c r="P352" s="237">
        <f>O352*H352</f>
        <v>0</v>
      </c>
      <c r="Q352" s="237">
        <v>0.12526000000000001</v>
      </c>
      <c r="R352" s="237">
        <f>Q352*H352</f>
        <v>0.37578</v>
      </c>
      <c r="S352" s="237">
        <v>0</v>
      </c>
      <c r="T352" s="238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9" t="s">
        <v>230</v>
      </c>
      <c r="AT352" s="239" t="s">
        <v>225</v>
      </c>
      <c r="AU352" s="239" t="s">
        <v>82</v>
      </c>
      <c r="AY352" s="18" t="s">
        <v>223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8" t="s">
        <v>80</v>
      </c>
      <c r="BK352" s="240">
        <f>ROUND(I352*H352,2)</f>
        <v>0</v>
      </c>
      <c r="BL352" s="18" t="s">
        <v>230</v>
      </c>
      <c r="BM352" s="239" t="s">
        <v>8066</v>
      </c>
    </row>
    <row r="353" s="2" customFormat="1" ht="21.75" customHeight="1">
      <c r="A353" s="39"/>
      <c r="B353" s="40"/>
      <c r="C353" s="274" t="s">
        <v>656</v>
      </c>
      <c r="D353" s="274" t="s">
        <v>285</v>
      </c>
      <c r="E353" s="275" t="s">
        <v>8067</v>
      </c>
      <c r="F353" s="276" t="s">
        <v>8068</v>
      </c>
      <c r="G353" s="277" t="s">
        <v>475</v>
      </c>
      <c r="H353" s="278">
        <v>3</v>
      </c>
      <c r="I353" s="279"/>
      <c r="J353" s="280">
        <f>ROUND(I353*H353,2)</f>
        <v>0</v>
      </c>
      <c r="K353" s="276" t="s">
        <v>229</v>
      </c>
      <c r="L353" s="281"/>
      <c r="M353" s="282" t="s">
        <v>1</v>
      </c>
      <c r="N353" s="283" t="s">
        <v>38</v>
      </c>
      <c r="O353" s="92"/>
      <c r="P353" s="237">
        <f>O353*H353</f>
        <v>0</v>
      </c>
      <c r="Q353" s="237">
        <v>0.10000000000000001</v>
      </c>
      <c r="R353" s="237">
        <f>Q353*H353</f>
        <v>0.30000000000000004</v>
      </c>
      <c r="S353" s="237">
        <v>0</v>
      </c>
      <c r="T353" s="238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9" t="s">
        <v>262</v>
      </c>
      <c r="AT353" s="239" t="s">
        <v>285</v>
      </c>
      <c r="AU353" s="239" t="s">
        <v>82</v>
      </c>
      <c r="AY353" s="18" t="s">
        <v>223</v>
      </c>
      <c r="BE353" s="240">
        <f>IF(N353="základní",J353,0)</f>
        <v>0</v>
      </c>
      <c r="BF353" s="240">
        <f>IF(N353="snížená",J353,0)</f>
        <v>0</v>
      </c>
      <c r="BG353" s="240">
        <f>IF(N353="zákl. přenesená",J353,0)</f>
        <v>0</v>
      </c>
      <c r="BH353" s="240">
        <f>IF(N353="sníž. přenesená",J353,0)</f>
        <v>0</v>
      </c>
      <c r="BI353" s="240">
        <f>IF(N353="nulová",J353,0)</f>
        <v>0</v>
      </c>
      <c r="BJ353" s="18" t="s">
        <v>80</v>
      </c>
      <c r="BK353" s="240">
        <f>ROUND(I353*H353,2)</f>
        <v>0</v>
      </c>
      <c r="BL353" s="18" t="s">
        <v>230</v>
      </c>
      <c r="BM353" s="239" t="s">
        <v>8069</v>
      </c>
    </row>
    <row r="354" s="2" customFormat="1" ht="24.15" customHeight="1">
      <c r="A354" s="39"/>
      <c r="B354" s="40"/>
      <c r="C354" s="228" t="s">
        <v>661</v>
      </c>
      <c r="D354" s="228" t="s">
        <v>225</v>
      </c>
      <c r="E354" s="229" t="s">
        <v>8070</v>
      </c>
      <c r="F354" s="230" t="s">
        <v>8071</v>
      </c>
      <c r="G354" s="231" t="s">
        <v>475</v>
      </c>
      <c r="H354" s="232">
        <v>3</v>
      </c>
      <c r="I354" s="233"/>
      <c r="J354" s="234">
        <f>ROUND(I354*H354,2)</f>
        <v>0</v>
      </c>
      <c r="K354" s="230" t="s">
        <v>229</v>
      </c>
      <c r="L354" s="45"/>
      <c r="M354" s="235" t="s">
        <v>1</v>
      </c>
      <c r="N354" s="236" t="s">
        <v>38</v>
      </c>
      <c r="O354" s="92"/>
      <c r="P354" s="237">
        <f>O354*H354</f>
        <v>0</v>
      </c>
      <c r="Q354" s="237">
        <v>0.030759999999999999</v>
      </c>
      <c r="R354" s="237">
        <f>Q354*H354</f>
        <v>0.092280000000000001</v>
      </c>
      <c r="S354" s="237">
        <v>0</v>
      </c>
      <c r="T354" s="238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9" t="s">
        <v>230</v>
      </c>
      <c r="AT354" s="239" t="s">
        <v>225</v>
      </c>
      <c r="AU354" s="239" t="s">
        <v>82</v>
      </c>
      <c r="AY354" s="18" t="s">
        <v>223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8" t="s">
        <v>80</v>
      </c>
      <c r="BK354" s="240">
        <f>ROUND(I354*H354,2)</f>
        <v>0</v>
      </c>
      <c r="BL354" s="18" t="s">
        <v>230</v>
      </c>
      <c r="BM354" s="239" t="s">
        <v>8072</v>
      </c>
    </row>
    <row r="355" s="2" customFormat="1" ht="24.15" customHeight="1">
      <c r="A355" s="39"/>
      <c r="B355" s="40"/>
      <c r="C355" s="274" t="s">
        <v>670</v>
      </c>
      <c r="D355" s="274" t="s">
        <v>285</v>
      </c>
      <c r="E355" s="275" t="s">
        <v>8073</v>
      </c>
      <c r="F355" s="276" t="s">
        <v>8074</v>
      </c>
      <c r="G355" s="277" t="s">
        <v>475</v>
      </c>
      <c r="H355" s="278">
        <v>3</v>
      </c>
      <c r="I355" s="279"/>
      <c r="J355" s="280">
        <f>ROUND(I355*H355,2)</f>
        <v>0</v>
      </c>
      <c r="K355" s="276" t="s">
        <v>229</v>
      </c>
      <c r="L355" s="281"/>
      <c r="M355" s="282" t="s">
        <v>1</v>
      </c>
      <c r="N355" s="283" t="s">
        <v>38</v>
      </c>
      <c r="O355" s="92"/>
      <c r="P355" s="237">
        <f>O355*H355</f>
        <v>0</v>
      </c>
      <c r="Q355" s="237">
        <v>0.070000000000000007</v>
      </c>
      <c r="R355" s="237">
        <f>Q355*H355</f>
        <v>0.21000000000000002</v>
      </c>
      <c r="S355" s="237">
        <v>0</v>
      </c>
      <c r="T355" s="238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9" t="s">
        <v>262</v>
      </c>
      <c r="AT355" s="239" t="s">
        <v>285</v>
      </c>
      <c r="AU355" s="239" t="s">
        <v>82</v>
      </c>
      <c r="AY355" s="18" t="s">
        <v>223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8" t="s">
        <v>80</v>
      </c>
      <c r="BK355" s="240">
        <f>ROUND(I355*H355,2)</f>
        <v>0</v>
      </c>
      <c r="BL355" s="18" t="s">
        <v>230</v>
      </c>
      <c r="BM355" s="239" t="s">
        <v>8075</v>
      </c>
    </row>
    <row r="356" s="2" customFormat="1" ht="24.15" customHeight="1">
      <c r="A356" s="39"/>
      <c r="B356" s="40"/>
      <c r="C356" s="228" t="s">
        <v>677</v>
      </c>
      <c r="D356" s="228" t="s">
        <v>225</v>
      </c>
      <c r="E356" s="229" t="s">
        <v>8076</v>
      </c>
      <c r="F356" s="230" t="s">
        <v>8077</v>
      </c>
      <c r="G356" s="231" t="s">
        <v>475</v>
      </c>
      <c r="H356" s="232">
        <v>3</v>
      </c>
      <c r="I356" s="233"/>
      <c r="J356" s="234">
        <f>ROUND(I356*H356,2)</f>
        <v>0</v>
      </c>
      <c r="K356" s="230" t="s">
        <v>229</v>
      </c>
      <c r="L356" s="45"/>
      <c r="M356" s="235" t="s">
        <v>1</v>
      </c>
      <c r="N356" s="236" t="s">
        <v>38</v>
      </c>
      <c r="O356" s="92"/>
      <c r="P356" s="237">
        <f>O356*H356</f>
        <v>0</v>
      </c>
      <c r="Q356" s="237">
        <v>0.030759999999999999</v>
      </c>
      <c r="R356" s="237">
        <f>Q356*H356</f>
        <v>0.092280000000000001</v>
      </c>
      <c r="S356" s="237">
        <v>0</v>
      </c>
      <c r="T356" s="238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9" t="s">
        <v>230</v>
      </c>
      <c r="AT356" s="239" t="s">
        <v>225</v>
      </c>
      <c r="AU356" s="239" t="s">
        <v>82</v>
      </c>
      <c r="AY356" s="18" t="s">
        <v>223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8" t="s">
        <v>80</v>
      </c>
      <c r="BK356" s="240">
        <f>ROUND(I356*H356,2)</f>
        <v>0</v>
      </c>
      <c r="BL356" s="18" t="s">
        <v>230</v>
      </c>
      <c r="BM356" s="239" t="s">
        <v>8078</v>
      </c>
    </row>
    <row r="357" s="2" customFormat="1" ht="24.15" customHeight="1">
      <c r="A357" s="39"/>
      <c r="B357" s="40"/>
      <c r="C357" s="274" t="s">
        <v>689</v>
      </c>
      <c r="D357" s="274" t="s">
        <v>285</v>
      </c>
      <c r="E357" s="275" t="s">
        <v>8079</v>
      </c>
      <c r="F357" s="276" t="s">
        <v>8080</v>
      </c>
      <c r="G357" s="277" t="s">
        <v>475</v>
      </c>
      <c r="H357" s="278">
        <v>3</v>
      </c>
      <c r="I357" s="279"/>
      <c r="J357" s="280">
        <f>ROUND(I357*H357,2)</f>
        <v>0</v>
      </c>
      <c r="K357" s="276" t="s">
        <v>229</v>
      </c>
      <c r="L357" s="281"/>
      <c r="M357" s="282" t="s">
        <v>1</v>
      </c>
      <c r="N357" s="283" t="s">
        <v>38</v>
      </c>
      <c r="O357" s="92"/>
      <c r="P357" s="237">
        <f>O357*H357</f>
        <v>0</v>
      </c>
      <c r="Q357" s="237">
        <v>0.075999999999999998</v>
      </c>
      <c r="R357" s="237">
        <f>Q357*H357</f>
        <v>0.22799999999999998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262</v>
      </c>
      <c r="AT357" s="239" t="s">
        <v>285</v>
      </c>
      <c r="AU357" s="239" t="s">
        <v>82</v>
      </c>
      <c r="AY357" s="18" t="s">
        <v>223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80</v>
      </c>
      <c r="BK357" s="240">
        <f>ROUND(I357*H357,2)</f>
        <v>0</v>
      </c>
      <c r="BL357" s="18" t="s">
        <v>230</v>
      </c>
      <c r="BM357" s="239" t="s">
        <v>8081</v>
      </c>
    </row>
    <row r="358" s="2" customFormat="1" ht="37.8" customHeight="1">
      <c r="A358" s="39"/>
      <c r="B358" s="40"/>
      <c r="C358" s="228" t="s">
        <v>700</v>
      </c>
      <c r="D358" s="228" t="s">
        <v>225</v>
      </c>
      <c r="E358" s="229" t="s">
        <v>8082</v>
      </c>
      <c r="F358" s="230" t="s">
        <v>8083</v>
      </c>
      <c r="G358" s="231" t="s">
        <v>475</v>
      </c>
      <c r="H358" s="232">
        <v>2</v>
      </c>
      <c r="I358" s="233"/>
      <c r="J358" s="234">
        <f>ROUND(I358*H358,2)</f>
        <v>0</v>
      </c>
      <c r="K358" s="230" t="s">
        <v>229</v>
      </c>
      <c r="L358" s="45"/>
      <c r="M358" s="235" t="s">
        <v>1</v>
      </c>
      <c r="N358" s="236" t="s">
        <v>38</v>
      </c>
      <c r="O358" s="92"/>
      <c r="P358" s="237">
        <f>O358*H358</f>
        <v>0</v>
      </c>
      <c r="Q358" s="237">
        <v>0.65847999999999995</v>
      </c>
      <c r="R358" s="237">
        <f>Q358*H358</f>
        <v>1.3169599999999999</v>
      </c>
      <c r="S358" s="237">
        <v>0.66000000000000003</v>
      </c>
      <c r="T358" s="238">
        <f>S358*H358</f>
        <v>1.3200000000000001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9" t="s">
        <v>230</v>
      </c>
      <c r="AT358" s="239" t="s">
        <v>225</v>
      </c>
      <c r="AU358" s="239" t="s">
        <v>82</v>
      </c>
      <c r="AY358" s="18" t="s">
        <v>223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8" t="s">
        <v>80</v>
      </c>
      <c r="BK358" s="240">
        <f>ROUND(I358*H358,2)</f>
        <v>0</v>
      </c>
      <c r="BL358" s="18" t="s">
        <v>230</v>
      </c>
      <c r="BM358" s="239" t="s">
        <v>8084</v>
      </c>
    </row>
    <row r="359" s="2" customFormat="1" ht="24.15" customHeight="1">
      <c r="A359" s="39"/>
      <c r="B359" s="40"/>
      <c r="C359" s="228" t="s">
        <v>707</v>
      </c>
      <c r="D359" s="228" t="s">
        <v>225</v>
      </c>
      <c r="E359" s="229" t="s">
        <v>8085</v>
      </c>
      <c r="F359" s="230" t="s">
        <v>8086</v>
      </c>
      <c r="G359" s="231" t="s">
        <v>475</v>
      </c>
      <c r="H359" s="232">
        <v>2</v>
      </c>
      <c r="I359" s="233"/>
      <c r="J359" s="234">
        <f>ROUND(I359*H359,2)</f>
        <v>0</v>
      </c>
      <c r="K359" s="230" t="s">
        <v>229</v>
      </c>
      <c r="L359" s="45"/>
      <c r="M359" s="235" t="s">
        <v>1</v>
      </c>
      <c r="N359" s="236" t="s">
        <v>38</v>
      </c>
      <c r="O359" s="92"/>
      <c r="P359" s="237">
        <f>O359*H359</f>
        <v>0</v>
      </c>
      <c r="Q359" s="237">
        <v>0.10037</v>
      </c>
      <c r="R359" s="237">
        <f>Q359*H359</f>
        <v>0.20074</v>
      </c>
      <c r="S359" s="237">
        <v>0.10000000000000001</v>
      </c>
      <c r="T359" s="238">
        <f>S359*H359</f>
        <v>0.20000000000000001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230</v>
      </c>
      <c r="AT359" s="239" t="s">
        <v>225</v>
      </c>
      <c r="AU359" s="239" t="s">
        <v>82</v>
      </c>
      <c r="AY359" s="18" t="s">
        <v>223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80</v>
      </c>
      <c r="BK359" s="240">
        <f>ROUND(I359*H359,2)</f>
        <v>0</v>
      </c>
      <c r="BL359" s="18" t="s">
        <v>230</v>
      </c>
      <c r="BM359" s="239" t="s">
        <v>8087</v>
      </c>
    </row>
    <row r="360" s="2" customFormat="1" ht="24.15" customHeight="1">
      <c r="A360" s="39"/>
      <c r="B360" s="40"/>
      <c r="C360" s="228" t="s">
        <v>712</v>
      </c>
      <c r="D360" s="228" t="s">
        <v>225</v>
      </c>
      <c r="E360" s="229" t="s">
        <v>8088</v>
      </c>
      <c r="F360" s="230" t="s">
        <v>8089</v>
      </c>
      <c r="G360" s="231" t="s">
        <v>475</v>
      </c>
      <c r="H360" s="232">
        <v>10</v>
      </c>
      <c r="I360" s="233"/>
      <c r="J360" s="234">
        <f>ROUND(I360*H360,2)</f>
        <v>0</v>
      </c>
      <c r="K360" s="230" t="s">
        <v>229</v>
      </c>
      <c r="L360" s="45"/>
      <c r="M360" s="235" t="s">
        <v>1</v>
      </c>
      <c r="N360" s="236" t="s">
        <v>38</v>
      </c>
      <c r="O360" s="92"/>
      <c r="P360" s="237">
        <f>O360*H360</f>
        <v>0</v>
      </c>
      <c r="Q360" s="237">
        <v>0</v>
      </c>
      <c r="R360" s="237">
        <f>Q360*H360</f>
        <v>0</v>
      </c>
      <c r="S360" s="237">
        <v>0.10000000000000001</v>
      </c>
      <c r="T360" s="238">
        <f>S360*H360</f>
        <v>1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9" t="s">
        <v>230</v>
      </c>
      <c r="AT360" s="239" t="s">
        <v>225</v>
      </c>
      <c r="AU360" s="239" t="s">
        <v>82</v>
      </c>
      <c r="AY360" s="18" t="s">
        <v>223</v>
      </c>
      <c r="BE360" s="240">
        <f>IF(N360="základní",J360,0)</f>
        <v>0</v>
      </c>
      <c r="BF360" s="240">
        <f>IF(N360="snížená",J360,0)</f>
        <v>0</v>
      </c>
      <c r="BG360" s="240">
        <f>IF(N360="zákl. přenesená",J360,0)</f>
        <v>0</v>
      </c>
      <c r="BH360" s="240">
        <f>IF(N360="sníž. přenesená",J360,0)</f>
        <v>0</v>
      </c>
      <c r="BI360" s="240">
        <f>IF(N360="nulová",J360,0)</f>
        <v>0</v>
      </c>
      <c r="BJ360" s="18" t="s">
        <v>80</v>
      </c>
      <c r="BK360" s="240">
        <f>ROUND(I360*H360,2)</f>
        <v>0</v>
      </c>
      <c r="BL360" s="18" t="s">
        <v>230</v>
      </c>
      <c r="BM360" s="239" t="s">
        <v>8090</v>
      </c>
    </row>
    <row r="361" s="14" customFormat="1">
      <c r="A361" s="14"/>
      <c r="B361" s="253"/>
      <c r="C361" s="254"/>
      <c r="D361" s="243" t="s">
        <v>232</v>
      </c>
      <c r="E361" s="255" t="s">
        <v>1</v>
      </c>
      <c r="F361" s="256" t="s">
        <v>8091</v>
      </c>
      <c r="G361" s="254"/>
      <c r="H361" s="255" t="s">
        <v>1</v>
      </c>
      <c r="I361" s="257"/>
      <c r="J361" s="254"/>
      <c r="K361" s="254"/>
      <c r="L361" s="258"/>
      <c r="M361" s="259"/>
      <c r="N361" s="260"/>
      <c r="O361" s="260"/>
      <c r="P361" s="260"/>
      <c r="Q361" s="260"/>
      <c r="R361" s="260"/>
      <c r="S361" s="260"/>
      <c r="T361" s="26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2" t="s">
        <v>232</v>
      </c>
      <c r="AU361" s="262" t="s">
        <v>82</v>
      </c>
      <c r="AV361" s="14" t="s">
        <v>80</v>
      </c>
      <c r="AW361" s="14" t="s">
        <v>30</v>
      </c>
      <c r="AX361" s="14" t="s">
        <v>73</v>
      </c>
      <c r="AY361" s="262" t="s">
        <v>223</v>
      </c>
    </row>
    <row r="362" s="13" customFormat="1">
      <c r="A362" s="13"/>
      <c r="B362" s="241"/>
      <c r="C362" s="242"/>
      <c r="D362" s="243" t="s">
        <v>232</v>
      </c>
      <c r="E362" s="244" t="s">
        <v>1</v>
      </c>
      <c r="F362" s="245" t="s">
        <v>275</v>
      </c>
      <c r="G362" s="242"/>
      <c r="H362" s="246">
        <v>10</v>
      </c>
      <c r="I362" s="247"/>
      <c r="J362" s="242"/>
      <c r="K362" s="242"/>
      <c r="L362" s="248"/>
      <c r="M362" s="249"/>
      <c r="N362" s="250"/>
      <c r="O362" s="250"/>
      <c r="P362" s="250"/>
      <c r="Q362" s="250"/>
      <c r="R362" s="250"/>
      <c r="S362" s="250"/>
      <c r="T362" s="25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2" t="s">
        <v>232</v>
      </c>
      <c r="AU362" s="252" t="s">
        <v>82</v>
      </c>
      <c r="AV362" s="13" t="s">
        <v>82</v>
      </c>
      <c r="AW362" s="13" t="s">
        <v>30</v>
      </c>
      <c r="AX362" s="13" t="s">
        <v>80</v>
      </c>
      <c r="AY362" s="252" t="s">
        <v>223</v>
      </c>
    </row>
    <row r="363" s="2" customFormat="1" ht="33" customHeight="1">
      <c r="A363" s="39"/>
      <c r="B363" s="40"/>
      <c r="C363" s="228" t="s">
        <v>726</v>
      </c>
      <c r="D363" s="228" t="s">
        <v>225</v>
      </c>
      <c r="E363" s="229" t="s">
        <v>8092</v>
      </c>
      <c r="F363" s="230" t="s">
        <v>8093</v>
      </c>
      <c r="G363" s="231" t="s">
        <v>475</v>
      </c>
      <c r="H363" s="232">
        <v>3</v>
      </c>
      <c r="I363" s="233"/>
      <c r="J363" s="234">
        <f>ROUND(I363*H363,2)</f>
        <v>0</v>
      </c>
      <c r="K363" s="230" t="s">
        <v>229</v>
      </c>
      <c r="L363" s="45"/>
      <c r="M363" s="235" t="s">
        <v>1</v>
      </c>
      <c r="N363" s="236" t="s">
        <v>38</v>
      </c>
      <c r="O363" s="92"/>
      <c r="P363" s="237">
        <f>O363*H363</f>
        <v>0</v>
      </c>
      <c r="Q363" s="237">
        <v>0.0070200000000000002</v>
      </c>
      <c r="R363" s="237">
        <f>Q363*H363</f>
        <v>0.021060000000000002</v>
      </c>
      <c r="S363" s="237">
        <v>0</v>
      </c>
      <c r="T363" s="238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9" t="s">
        <v>230</v>
      </c>
      <c r="AT363" s="239" t="s">
        <v>225</v>
      </c>
      <c r="AU363" s="239" t="s">
        <v>82</v>
      </c>
      <c r="AY363" s="18" t="s">
        <v>223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8" t="s">
        <v>80</v>
      </c>
      <c r="BK363" s="240">
        <f>ROUND(I363*H363,2)</f>
        <v>0</v>
      </c>
      <c r="BL363" s="18" t="s">
        <v>230</v>
      </c>
      <c r="BM363" s="239" t="s">
        <v>8094</v>
      </c>
    </row>
    <row r="364" s="2" customFormat="1" ht="16.5" customHeight="1">
      <c r="A364" s="39"/>
      <c r="B364" s="40"/>
      <c r="C364" s="274" t="s">
        <v>731</v>
      </c>
      <c r="D364" s="274" t="s">
        <v>285</v>
      </c>
      <c r="E364" s="275" t="s">
        <v>8095</v>
      </c>
      <c r="F364" s="276" t="s">
        <v>8096</v>
      </c>
      <c r="G364" s="277" t="s">
        <v>475</v>
      </c>
      <c r="H364" s="278">
        <v>3</v>
      </c>
      <c r="I364" s="279"/>
      <c r="J364" s="280">
        <f>ROUND(I364*H364,2)</f>
        <v>0</v>
      </c>
      <c r="K364" s="276" t="s">
        <v>1</v>
      </c>
      <c r="L364" s="281"/>
      <c r="M364" s="282" t="s">
        <v>1</v>
      </c>
      <c r="N364" s="283" t="s">
        <v>38</v>
      </c>
      <c r="O364" s="92"/>
      <c r="P364" s="237">
        <f>O364*H364</f>
        <v>0</v>
      </c>
      <c r="Q364" s="237">
        <v>0</v>
      </c>
      <c r="R364" s="237">
        <f>Q364*H364</f>
        <v>0</v>
      </c>
      <c r="S364" s="237">
        <v>0</v>
      </c>
      <c r="T364" s="238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9" t="s">
        <v>262</v>
      </c>
      <c r="AT364" s="239" t="s">
        <v>285</v>
      </c>
      <c r="AU364" s="239" t="s">
        <v>82</v>
      </c>
      <c r="AY364" s="18" t="s">
        <v>223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8" t="s">
        <v>80</v>
      </c>
      <c r="BK364" s="240">
        <f>ROUND(I364*H364,2)</f>
        <v>0</v>
      </c>
      <c r="BL364" s="18" t="s">
        <v>230</v>
      </c>
      <c r="BM364" s="239" t="s">
        <v>8097</v>
      </c>
    </row>
    <row r="365" s="12" customFormat="1" ht="22.8" customHeight="1">
      <c r="A365" s="12"/>
      <c r="B365" s="212"/>
      <c r="C365" s="213"/>
      <c r="D365" s="214" t="s">
        <v>72</v>
      </c>
      <c r="E365" s="226" t="s">
        <v>269</v>
      </c>
      <c r="F365" s="226" t="s">
        <v>2208</v>
      </c>
      <c r="G365" s="213"/>
      <c r="H365" s="213"/>
      <c r="I365" s="216"/>
      <c r="J365" s="227">
        <f>BK365</f>
        <v>0</v>
      </c>
      <c r="K365" s="213"/>
      <c r="L365" s="218"/>
      <c r="M365" s="219"/>
      <c r="N365" s="220"/>
      <c r="O365" s="220"/>
      <c r="P365" s="221">
        <f>SUM(P366:P435)</f>
        <v>0</v>
      </c>
      <c r="Q365" s="220"/>
      <c r="R365" s="221">
        <f>SUM(R366:R435)</f>
        <v>151.03267109999999</v>
      </c>
      <c r="S365" s="220"/>
      <c r="T365" s="222">
        <f>SUM(T366:T435)</f>
        <v>133</v>
      </c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R365" s="223" t="s">
        <v>80</v>
      </c>
      <c r="AT365" s="224" t="s">
        <v>72</v>
      </c>
      <c r="AU365" s="224" t="s">
        <v>80</v>
      </c>
      <c r="AY365" s="223" t="s">
        <v>223</v>
      </c>
      <c r="BK365" s="225">
        <f>SUM(BK366:BK435)</f>
        <v>0</v>
      </c>
    </row>
    <row r="366" s="2" customFormat="1" ht="24.15" customHeight="1">
      <c r="A366" s="39"/>
      <c r="B366" s="40"/>
      <c r="C366" s="228" t="s">
        <v>738</v>
      </c>
      <c r="D366" s="228" t="s">
        <v>225</v>
      </c>
      <c r="E366" s="229" t="s">
        <v>8098</v>
      </c>
      <c r="F366" s="230" t="s">
        <v>8099</v>
      </c>
      <c r="G366" s="231" t="s">
        <v>351</v>
      </c>
      <c r="H366" s="232">
        <v>83</v>
      </c>
      <c r="I366" s="233"/>
      <c r="J366" s="234">
        <f>ROUND(I366*H366,2)</f>
        <v>0</v>
      </c>
      <c r="K366" s="230" t="s">
        <v>229</v>
      </c>
      <c r="L366" s="45"/>
      <c r="M366" s="235" t="s">
        <v>1</v>
      </c>
      <c r="N366" s="236" t="s">
        <v>38</v>
      </c>
      <c r="O366" s="92"/>
      <c r="P366" s="237">
        <f>O366*H366</f>
        <v>0</v>
      </c>
      <c r="Q366" s="237">
        <v>0.00029999999999999997</v>
      </c>
      <c r="R366" s="237">
        <f>Q366*H366</f>
        <v>0.024899999999999999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230</v>
      </c>
      <c r="AT366" s="239" t="s">
        <v>225</v>
      </c>
      <c r="AU366" s="239" t="s">
        <v>82</v>
      </c>
      <c r="AY366" s="18" t="s">
        <v>223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80</v>
      </c>
      <c r="BK366" s="240">
        <f>ROUND(I366*H366,2)</f>
        <v>0</v>
      </c>
      <c r="BL366" s="18" t="s">
        <v>230</v>
      </c>
      <c r="BM366" s="239" t="s">
        <v>8100</v>
      </c>
    </row>
    <row r="367" s="14" customFormat="1">
      <c r="A367" s="14"/>
      <c r="B367" s="253"/>
      <c r="C367" s="254"/>
      <c r="D367" s="243" t="s">
        <v>232</v>
      </c>
      <c r="E367" s="255" t="s">
        <v>1</v>
      </c>
      <c r="F367" s="256" t="s">
        <v>7980</v>
      </c>
      <c r="G367" s="254"/>
      <c r="H367" s="255" t="s">
        <v>1</v>
      </c>
      <c r="I367" s="257"/>
      <c r="J367" s="254"/>
      <c r="K367" s="254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232</v>
      </c>
      <c r="AU367" s="262" t="s">
        <v>82</v>
      </c>
      <c r="AV367" s="14" t="s">
        <v>80</v>
      </c>
      <c r="AW367" s="14" t="s">
        <v>30</v>
      </c>
      <c r="AX367" s="14" t="s">
        <v>73</v>
      </c>
      <c r="AY367" s="262" t="s">
        <v>223</v>
      </c>
    </row>
    <row r="368" s="13" customFormat="1">
      <c r="A368" s="13"/>
      <c r="B368" s="241"/>
      <c r="C368" s="242"/>
      <c r="D368" s="243" t="s">
        <v>232</v>
      </c>
      <c r="E368" s="244" t="s">
        <v>1</v>
      </c>
      <c r="F368" s="245" t="s">
        <v>7981</v>
      </c>
      <c r="G368" s="242"/>
      <c r="H368" s="246">
        <v>83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232</v>
      </c>
      <c r="AU368" s="252" t="s">
        <v>82</v>
      </c>
      <c r="AV368" s="13" t="s">
        <v>82</v>
      </c>
      <c r="AW368" s="13" t="s">
        <v>30</v>
      </c>
      <c r="AX368" s="13" t="s">
        <v>80</v>
      </c>
      <c r="AY368" s="252" t="s">
        <v>223</v>
      </c>
    </row>
    <row r="369" s="2" customFormat="1" ht="37.8" customHeight="1">
      <c r="A369" s="39"/>
      <c r="B369" s="40"/>
      <c r="C369" s="274" t="s">
        <v>753</v>
      </c>
      <c r="D369" s="274" t="s">
        <v>285</v>
      </c>
      <c r="E369" s="275" t="s">
        <v>8101</v>
      </c>
      <c r="F369" s="276" t="s">
        <v>8102</v>
      </c>
      <c r="G369" s="277" t="s">
        <v>351</v>
      </c>
      <c r="H369" s="278">
        <v>83</v>
      </c>
      <c r="I369" s="279"/>
      <c r="J369" s="280">
        <f>ROUND(I369*H369,2)</f>
        <v>0</v>
      </c>
      <c r="K369" s="276" t="s">
        <v>1</v>
      </c>
      <c r="L369" s="281"/>
      <c r="M369" s="282" t="s">
        <v>1</v>
      </c>
      <c r="N369" s="283" t="s">
        <v>38</v>
      </c>
      <c r="O369" s="92"/>
      <c r="P369" s="237">
        <f>O369*H369</f>
        <v>0</v>
      </c>
      <c r="Q369" s="237">
        <v>0</v>
      </c>
      <c r="R369" s="237">
        <f>Q369*H369</f>
        <v>0</v>
      </c>
      <c r="S369" s="237">
        <v>0</v>
      </c>
      <c r="T369" s="238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9" t="s">
        <v>262</v>
      </c>
      <c r="AT369" s="239" t="s">
        <v>285</v>
      </c>
      <c r="AU369" s="239" t="s">
        <v>82</v>
      </c>
      <c r="AY369" s="18" t="s">
        <v>223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8" t="s">
        <v>80</v>
      </c>
      <c r="BK369" s="240">
        <f>ROUND(I369*H369,2)</f>
        <v>0</v>
      </c>
      <c r="BL369" s="18" t="s">
        <v>230</v>
      </c>
      <c r="BM369" s="239" t="s">
        <v>8103</v>
      </c>
    </row>
    <row r="370" s="2" customFormat="1" ht="24.15" customHeight="1">
      <c r="A370" s="39"/>
      <c r="B370" s="40"/>
      <c r="C370" s="228" t="s">
        <v>762</v>
      </c>
      <c r="D370" s="228" t="s">
        <v>225</v>
      </c>
      <c r="E370" s="229" t="s">
        <v>8104</v>
      </c>
      <c r="F370" s="230" t="s">
        <v>8105</v>
      </c>
      <c r="G370" s="231" t="s">
        <v>475</v>
      </c>
      <c r="H370" s="232">
        <v>3</v>
      </c>
      <c r="I370" s="233"/>
      <c r="J370" s="234">
        <f>ROUND(I370*H370,2)</f>
        <v>0</v>
      </c>
      <c r="K370" s="230" t="s">
        <v>229</v>
      </c>
      <c r="L370" s="45"/>
      <c r="M370" s="235" t="s">
        <v>1</v>
      </c>
      <c r="N370" s="236" t="s">
        <v>38</v>
      </c>
      <c r="O370" s="92"/>
      <c r="P370" s="237">
        <f>O370*H370</f>
        <v>0</v>
      </c>
      <c r="Q370" s="237">
        <v>0.00069999999999999999</v>
      </c>
      <c r="R370" s="237">
        <f>Q370*H370</f>
        <v>0.0020999999999999999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230</v>
      </c>
      <c r="AT370" s="239" t="s">
        <v>225</v>
      </c>
      <c r="AU370" s="239" t="s">
        <v>82</v>
      </c>
      <c r="AY370" s="18" t="s">
        <v>223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80</v>
      </c>
      <c r="BK370" s="240">
        <f>ROUND(I370*H370,2)</f>
        <v>0</v>
      </c>
      <c r="BL370" s="18" t="s">
        <v>230</v>
      </c>
      <c r="BM370" s="239" t="s">
        <v>8106</v>
      </c>
    </row>
    <row r="371" s="14" customFormat="1">
      <c r="A371" s="14"/>
      <c r="B371" s="253"/>
      <c r="C371" s="254"/>
      <c r="D371" s="243" t="s">
        <v>232</v>
      </c>
      <c r="E371" s="255" t="s">
        <v>1</v>
      </c>
      <c r="F371" s="256" t="s">
        <v>8107</v>
      </c>
      <c r="G371" s="254"/>
      <c r="H371" s="255" t="s">
        <v>1</v>
      </c>
      <c r="I371" s="257"/>
      <c r="J371" s="254"/>
      <c r="K371" s="254"/>
      <c r="L371" s="258"/>
      <c r="M371" s="259"/>
      <c r="N371" s="260"/>
      <c r="O371" s="260"/>
      <c r="P371" s="260"/>
      <c r="Q371" s="260"/>
      <c r="R371" s="260"/>
      <c r="S371" s="260"/>
      <c r="T371" s="261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2" t="s">
        <v>232</v>
      </c>
      <c r="AU371" s="262" t="s">
        <v>82</v>
      </c>
      <c r="AV371" s="14" t="s">
        <v>80</v>
      </c>
      <c r="AW371" s="14" t="s">
        <v>30</v>
      </c>
      <c r="AX371" s="14" t="s">
        <v>73</v>
      </c>
      <c r="AY371" s="262" t="s">
        <v>223</v>
      </c>
    </row>
    <row r="372" s="13" customFormat="1">
      <c r="A372" s="13"/>
      <c r="B372" s="241"/>
      <c r="C372" s="242"/>
      <c r="D372" s="243" t="s">
        <v>232</v>
      </c>
      <c r="E372" s="244" t="s">
        <v>1</v>
      </c>
      <c r="F372" s="245" t="s">
        <v>82</v>
      </c>
      <c r="G372" s="242"/>
      <c r="H372" s="246">
        <v>2</v>
      </c>
      <c r="I372" s="247"/>
      <c r="J372" s="242"/>
      <c r="K372" s="242"/>
      <c r="L372" s="248"/>
      <c r="M372" s="249"/>
      <c r="N372" s="250"/>
      <c r="O372" s="250"/>
      <c r="P372" s="250"/>
      <c r="Q372" s="250"/>
      <c r="R372" s="250"/>
      <c r="S372" s="250"/>
      <c r="T372" s="25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2" t="s">
        <v>232</v>
      </c>
      <c r="AU372" s="252" t="s">
        <v>82</v>
      </c>
      <c r="AV372" s="13" t="s">
        <v>82</v>
      </c>
      <c r="AW372" s="13" t="s">
        <v>30</v>
      </c>
      <c r="AX372" s="13" t="s">
        <v>73</v>
      </c>
      <c r="AY372" s="252" t="s">
        <v>223</v>
      </c>
    </row>
    <row r="373" s="14" customFormat="1">
      <c r="A373" s="14"/>
      <c r="B373" s="253"/>
      <c r="C373" s="254"/>
      <c r="D373" s="243" t="s">
        <v>232</v>
      </c>
      <c r="E373" s="255" t="s">
        <v>1</v>
      </c>
      <c r="F373" s="256" t="s">
        <v>8108</v>
      </c>
      <c r="G373" s="254"/>
      <c r="H373" s="255" t="s">
        <v>1</v>
      </c>
      <c r="I373" s="257"/>
      <c r="J373" s="254"/>
      <c r="K373" s="254"/>
      <c r="L373" s="258"/>
      <c r="M373" s="259"/>
      <c r="N373" s="260"/>
      <c r="O373" s="260"/>
      <c r="P373" s="260"/>
      <c r="Q373" s="260"/>
      <c r="R373" s="260"/>
      <c r="S373" s="260"/>
      <c r="T373" s="261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2" t="s">
        <v>232</v>
      </c>
      <c r="AU373" s="262" t="s">
        <v>82</v>
      </c>
      <c r="AV373" s="14" t="s">
        <v>80</v>
      </c>
      <c r="AW373" s="14" t="s">
        <v>30</v>
      </c>
      <c r="AX373" s="14" t="s">
        <v>73</v>
      </c>
      <c r="AY373" s="262" t="s">
        <v>223</v>
      </c>
    </row>
    <row r="374" s="13" customFormat="1">
      <c r="A374" s="13"/>
      <c r="B374" s="241"/>
      <c r="C374" s="242"/>
      <c r="D374" s="243" t="s">
        <v>232</v>
      </c>
      <c r="E374" s="244" t="s">
        <v>1</v>
      </c>
      <c r="F374" s="245" t="s">
        <v>80</v>
      </c>
      <c r="G374" s="242"/>
      <c r="H374" s="246">
        <v>1</v>
      </c>
      <c r="I374" s="247"/>
      <c r="J374" s="242"/>
      <c r="K374" s="242"/>
      <c r="L374" s="248"/>
      <c r="M374" s="249"/>
      <c r="N374" s="250"/>
      <c r="O374" s="250"/>
      <c r="P374" s="250"/>
      <c r="Q374" s="250"/>
      <c r="R374" s="250"/>
      <c r="S374" s="250"/>
      <c r="T374" s="251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2" t="s">
        <v>232</v>
      </c>
      <c r="AU374" s="252" t="s">
        <v>82</v>
      </c>
      <c r="AV374" s="13" t="s">
        <v>82</v>
      </c>
      <c r="AW374" s="13" t="s">
        <v>30</v>
      </c>
      <c r="AX374" s="13" t="s">
        <v>73</v>
      </c>
      <c r="AY374" s="252" t="s">
        <v>223</v>
      </c>
    </row>
    <row r="375" s="15" customFormat="1">
      <c r="A375" s="15"/>
      <c r="B375" s="263"/>
      <c r="C375" s="264"/>
      <c r="D375" s="243" t="s">
        <v>232</v>
      </c>
      <c r="E375" s="265" t="s">
        <v>1</v>
      </c>
      <c r="F375" s="266" t="s">
        <v>245</v>
      </c>
      <c r="G375" s="264"/>
      <c r="H375" s="267">
        <v>3</v>
      </c>
      <c r="I375" s="268"/>
      <c r="J375" s="264"/>
      <c r="K375" s="264"/>
      <c r="L375" s="269"/>
      <c r="M375" s="270"/>
      <c r="N375" s="271"/>
      <c r="O375" s="271"/>
      <c r="P375" s="271"/>
      <c r="Q375" s="271"/>
      <c r="R375" s="271"/>
      <c r="S375" s="271"/>
      <c r="T375" s="272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3" t="s">
        <v>232</v>
      </c>
      <c r="AU375" s="273" t="s">
        <v>82</v>
      </c>
      <c r="AV375" s="15" t="s">
        <v>230</v>
      </c>
      <c r="AW375" s="15" t="s">
        <v>30</v>
      </c>
      <c r="AX375" s="15" t="s">
        <v>80</v>
      </c>
      <c r="AY375" s="273" t="s">
        <v>223</v>
      </c>
    </row>
    <row r="376" s="2" customFormat="1" ht="24.15" customHeight="1">
      <c r="A376" s="39"/>
      <c r="B376" s="40"/>
      <c r="C376" s="274" t="s">
        <v>767</v>
      </c>
      <c r="D376" s="274" t="s">
        <v>285</v>
      </c>
      <c r="E376" s="275" t="s">
        <v>8109</v>
      </c>
      <c r="F376" s="276" t="s">
        <v>8110</v>
      </c>
      <c r="G376" s="277" t="s">
        <v>475</v>
      </c>
      <c r="H376" s="278">
        <v>3</v>
      </c>
      <c r="I376" s="279"/>
      <c r="J376" s="280">
        <f>ROUND(I376*H376,2)</f>
        <v>0</v>
      </c>
      <c r="K376" s="276" t="s">
        <v>229</v>
      </c>
      <c r="L376" s="281"/>
      <c r="M376" s="282" t="s">
        <v>1</v>
      </c>
      <c r="N376" s="283" t="s">
        <v>38</v>
      </c>
      <c r="O376" s="92"/>
      <c r="P376" s="237">
        <f>O376*H376</f>
        <v>0</v>
      </c>
      <c r="Q376" s="237">
        <v>0.0035000000000000001</v>
      </c>
      <c r="R376" s="237">
        <f>Q376*H376</f>
        <v>0.010500000000000001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262</v>
      </c>
      <c r="AT376" s="239" t="s">
        <v>285</v>
      </c>
      <c r="AU376" s="239" t="s">
        <v>82</v>
      </c>
      <c r="AY376" s="18" t="s">
        <v>223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80</v>
      </c>
      <c r="BK376" s="240">
        <f>ROUND(I376*H376,2)</f>
        <v>0</v>
      </c>
      <c r="BL376" s="18" t="s">
        <v>230</v>
      </c>
      <c r="BM376" s="239" t="s">
        <v>8111</v>
      </c>
    </row>
    <row r="377" s="2" customFormat="1" ht="24.15" customHeight="1">
      <c r="A377" s="39"/>
      <c r="B377" s="40"/>
      <c r="C377" s="228" t="s">
        <v>772</v>
      </c>
      <c r="D377" s="228" t="s">
        <v>225</v>
      </c>
      <c r="E377" s="229" t="s">
        <v>8112</v>
      </c>
      <c r="F377" s="230" t="s">
        <v>8113</v>
      </c>
      <c r="G377" s="231" t="s">
        <v>475</v>
      </c>
      <c r="H377" s="232">
        <v>3</v>
      </c>
      <c r="I377" s="233"/>
      <c r="J377" s="234">
        <f>ROUND(I377*H377,2)</f>
        <v>0</v>
      </c>
      <c r="K377" s="230" t="s">
        <v>229</v>
      </c>
      <c r="L377" s="45"/>
      <c r="M377" s="235" t="s">
        <v>1</v>
      </c>
      <c r="N377" s="236" t="s">
        <v>38</v>
      </c>
      <c r="O377" s="92"/>
      <c r="P377" s="237">
        <f>O377*H377</f>
        <v>0</v>
      </c>
      <c r="Q377" s="237">
        <v>0.11241</v>
      </c>
      <c r="R377" s="237">
        <f>Q377*H377</f>
        <v>0.33722999999999997</v>
      </c>
      <c r="S377" s="237">
        <v>0</v>
      </c>
      <c r="T377" s="238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39" t="s">
        <v>230</v>
      </c>
      <c r="AT377" s="239" t="s">
        <v>225</v>
      </c>
      <c r="AU377" s="239" t="s">
        <v>82</v>
      </c>
      <c r="AY377" s="18" t="s">
        <v>223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8" t="s">
        <v>80</v>
      </c>
      <c r="BK377" s="240">
        <f>ROUND(I377*H377,2)</f>
        <v>0</v>
      </c>
      <c r="BL377" s="18" t="s">
        <v>230</v>
      </c>
      <c r="BM377" s="239" t="s">
        <v>8114</v>
      </c>
    </row>
    <row r="378" s="2" customFormat="1" ht="21.75" customHeight="1">
      <c r="A378" s="39"/>
      <c r="B378" s="40"/>
      <c r="C378" s="274" t="s">
        <v>776</v>
      </c>
      <c r="D378" s="274" t="s">
        <v>285</v>
      </c>
      <c r="E378" s="275" t="s">
        <v>8115</v>
      </c>
      <c r="F378" s="276" t="s">
        <v>8116</v>
      </c>
      <c r="G378" s="277" t="s">
        <v>475</v>
      </c>
      <c r="H378" s="278">
        <v>3</v>
      </c>
      <c r="I378" s="279"/>
      <c r="J378" s="280">
        <f>ROUND(I378*H378,2)</f>
        <v>0</v>
      </c>
      <c r="K378" s="276" t="s">
        <v>229</v>
      </c>
      <c r="L378" s="281"/>
      <c r="M378" s="282" t="s">
        <v>1</v>
      </c>
      <c r="N378" s="283" t="s">
        <v>38</v>
      </c>
      <c r="O378" s="92"/>
      <c r="P378" s="237">
        <f>O378*H378</f>
        <v>0</v>
      </c>
      <c r="Q378" s="237">
        <v>0.0061000000000000004</v>
      </c>
      <c r="R378" s="237">
        <f>Q378*H378</f>
        <v>0.0183</v>
      </c>
      <c r="S378" s="237">
        <v>0</v>
      </c>
      <c r="T378" s="238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9" t="s">
        <v>262</v>
      </c>
      <c r="AT378" s="239" t="s">
        <v>285</v>
      </c>
      <c r="AU378" s="239" t="s">
        <v>82</v>
      </c>
      <c r="AY378" s="18" t="s">
        <v>223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8" t="s">
        <v>80</v>
      </c>
      <c r="BK378" s="240">
        <f>ROUND(I378*H378,2)</f>
        <v>0</v>
      </c>
      <c r="BL378" s="18" t="s">
        <v>230</v>
      </c>
      <c r="BM378" s="239" t="s">
        <v>8117</v>
      </c>
    </row>
    <row r="379" s="2" customFormat="1" ht="16.5" customHeight="1">
      <c r="A379" s="39"/>
      <c r="B379" s="40"/>
      <c r="C379" s="274" t="s">
        <v>781</v>
      </c>
      <c r="D379" s="274" t="s">
        <v>285</v>
      </c>
      <c r="E379" s="275" t="s">
        <v>8118</v>
      </c>
      <c r="F379" s="276" t="s">
        <v>8119</v>
      </c>
      <c r="G379" s="277" t="s">
        <v>475</v>
      </c>
      <c r="H379" s="278">
        <v>3</v>
      </c>
      <c r="I379" s="279"/>
      <c r="J379" s="280">
        <f>ROUND(I379*H379,2)</f>
        <v>0</v>
      </c>
      <c r="K379" s="276" t="s">
        <v>229</v>
      </c>
      <c r="L379" s="281"/>
      <c r="M379" s="282" t="s">
        <v>1</v>
      </c>
      <c r="N379" s="283" t="s">
        <v>38</v>
      </c>
      <c r="O379" s="92"/>
      <c r="P379" s="237">
        <f>O379*H379</f>
        <v>0</v>
      </c>
      <c r="Q379" s="237">
        <v>0.0030000000000000001</v>
      </c>
      <c r="R379" s="237">
        <f>Q379*H379</f>
        <v>0.0090000000000000011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262</v>
      </c>
      <c r="AT379" s="239" t="s">
        <v>285</v>
      </c>
      <c r="AU379" s="239" t="s">
        <v>82</v>
      </c>
      <c r="AY379" s="18" t="s">
        <v>223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80</v>
      </c>
      <c r="BK379" s="240">
        <f>ROUND(I379*H379,2)</f>
        <v>0</v>
      </c>
      <c r="BL379" s="18" t="s">
        <v>230</v>
      </c>
      <c r="BM379" s="239" t="s">
        <v>8120</v>
      </c>
    </row>
    <row r="380" s="2" customFormat="1" ht="21.75" customHeight="1">
      <c r="A380" s="39"/>
      <c r="B380" s="40"/>
      <c r="C380" s="274" t="s">
        <v>786</v>
      </c>
      <c r="D380" s="274" t="s">
        <v>285</v>
      </c>
      <c r="E380" s="275" t="s">
        <v>8121</v>
      </c>
      <c r="F380" s="276" t="s">
        <v>8122</v>
      </c>
      <c r="G380" s="277" t="s">
        <v>475</v>
      </c>
      <c r="H380" s="278">
        <v>6</v>
      </c>
      <c r="I380" s="279"/>
      <c r="J380" s="280">
        <f>ROUND(I380*H380,2)</f>
        <v>0</v>
      </c>
      <c r="K380" s="276" t="s">
        <v>229</v>
      </c>
      <c r="L380" s="281"/>
      <c r="M380" s="282" t="s">
        <v>1</v>
      </c>
      <c r="N380" s="283" t="s">
        <v>38</v>
      </c>
      <c r="O380" s="92"/>
      <c r="P380" s="237">
        <f>O380*H380</f>
        <v>0</v>
      </c>
      <c r="Q380" s="237">
        <v>0.00035</v>
      </c>
      <c r="R380" s="237">
        <f>Q380*H380</f>
        <v>0.0020999999999999999</v>
      </c>
      <c r="S380" s="237">
        <v>0</v>
      </c>
      <c r="T380" s="238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9" t="s">
        <v>262</v>
      </c>
      <c r="AT380" s="239" t="s">
        <v>285</v>
      </c>
      <c r="AU380" s="239" t="s">
        <v>82</v>
      </c>
      <c r="AY380" s="18" t="s">
        <v>223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8" t="s">
        <v>80</v>
      </c>
      <c r="BK380" s="240">
        <f>ROUND(I380*H380,2)</f>
        <v>0</v>
      </c>
      <c r="BL380" s="18" t="s">
        <v>230</v>
      </c>
      <c r="BM380" s="239" t="s">
        <v>8123</v>
      </c>
    </row>
    <row r="381" s="2" customFormat="1" ht="16.5" customHeight="1">
      <c r="A381" s="39"/>
      <c r="B381" s="40"/>
      <c r="C381" s="274" t="s">
        <v>791</v>
      </c>
      <c r="D381" s="274" t="s">
        <v>285</v>
      </c>
      <c r="E381" s="275" t="s">
        <v>8124</v>
      </c>
      <c r="F381" s="276" t="s">
        <v>8125</v>
      </c>
      <c r="G381" s="277" t="s">
        <v>475</v>
      </c>
      <c r="H381" s="278">
        <v>3</v>
      </c>
      <c r="I381" s="279"/>
      <c r="J381" s="280">
        <f>ROUND(I381*H381,2)</f>
        <v>0</v>
      </c>
      <c r="K381" s="276" t="s">
        <v>229</v>
      </c>
      <c r="L381" s="281"/>
      <c r="M381" s="282" t="s">
        <v>1</v>
      </c>
      <c r="N381" s="283" t="s">
        <v>38</v>
      </c>
      <c r="O381" s="92"/>
      <c r="P381" s="237">
        <f>O381*H381</f>
        <v>0</v>
      </c>
      <c r="Q381" s="237">
        <v>0.00010000000000000001</v>
      </c>
      <c r="R381" s="237">
        <f>Q381*H381</f>
        <v>0.00030000000000000003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262</v>
      </c>
      <c r="AT381" s="239" t="s">
        <v>285</v>
      </c>
      <c r="AU381" s="239" t="s">
        <v>82</v>
      </c>
      <c r="AY381" s="18" t="s">
        <v>223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80</v>
      </c>
      <c r="BK381" s="240">
        <f>ROUND(I381*H381,2)</f>
        <v>0</v>
      </c>
      <c r="BL381" s="18" t="s">
        <v>230</v>
      </c>
      <c r="BM381" s="239" t="s">
        <v>8126</v>
      </c>
    </row>
    <row r="382" s="2" customFormat="1" ht="66.75" customHeight="1">
      <c r="A382" s="39"/>
      <c r="B382" s="40"/>
      <c r="C382" s="228" t="s">
        <v>796</v>
      </c>
      <c r="D382" s="228" t="s">
        <v>225</v>
      </c>
      <c r="E382" s="229" t="s">
        <v>8127</v>
      </c>
      <c r="F382" s="230" t="s">
        <v>8128</v>
      </c>
      <c r="G382" s="231" t="s">
        <v>351</v>
      </c>
      <c r="H382" s="232">
        <v>135.59999999999999</v>
      </c>
      <c r="I382" s="233"/>
      <c r="J382" s="234">
        <f>ROUND(I382*H382,2)</f>
        <v>0</v>
      </c>
      <c r="K382" s="230" t="s">
        <v>229</v>
      </c>
      <c r="L382" s="45"/>
      <c r="M382" s="235" t="s">
        <v>1</v>
      </c>
      <c r="N382" s="236" t="s">
        <v>38</v>
      </c>
      <c r="O382" s="92"/>
      <c r="P382" s="237">
        <f>O382*H382</f>
        <v>0</v>
      </c>
      <c r="Q382" s="237">
        <v>0.080879999999999994</v>
      </c>
      <c r="R382" s="237">
        <f>Q382*H382</f>
        <v>10.967327999999998</v>
      </c>
      <c r="S382" s="237">
        <v>0</v>
      </c>
      <c r="T382" s="238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9" t="s">
        <v>230</v>
      </c>
      <c r="AT382" s="239" t="s">
        <v>225</v>
      </c>
      <c r="AU382" s="239" t="s">
        <v>82</v>
      </c>
      <c r="AY382" s="18" t="s">
        <v>223</v>
      </c>
      <c r="BE382" s="240">
        <f>IF(N382="základní",J382,0)</f>
        <v>0</v>
      </c>
      <c r="BF382" s="240">
        <f>IF(N382="snížená",J382,0)</f>
        <v>0</v>
      </c>
      <c r="BG382" s="240">
        <f>IF(N382="zákl. přenesená",J382,0)</f>
        <v>0</v>
      </c>
      <c r="BH382" s="240">
        <f>IF(N382="sníž. přenesená",J382,0)</f>
        <v>0</v>
      </c>
      <c r="BI382" s="240">
        <f>IF(N382="nulová",J382,0)</f>
        <v>0</v>
      </c>
      <c r="BJ382" s="18" t="s">
        <v>80</v>
      </c>
      <c r="BK382" s="240">
        <f>ROUND(I382*H382,2)</f>
        <v>0</v>
      </c>
      <c r="BL382" s="18" t="s">
        <v>230</v>
      </c>
      <c r="BM382" s="239" t="s">
        <v>8129</v>
      </c>
    </row>
    <row r="383" s="14" customFormat="1">
      <c r="A383" s="14"/>
      <c r="B383" s="253"/>
      <c r="C383" s="254"/>
      <c r="D383" s="243" t="s">
        <v>232</v>
      </c>
      <c r="E383" s="255" t="s">
        <v>1</v>
      </c>
      <c r="F383" s="256" t="s">
        <v>8130</v>
      </c>
      <c r="G383" s="254"/>
      <c r="H383" s="255" t="s">
        <v>1</v>
      </c>
      <c r="I383" s="257"/>
      <c r="J383" s="254"/>
      <c r="K383" s="254"/>
      <c r="L383" s="258"/>
      <c r="M383" s="259"/>
      <c r="N383" s="260"/>
      <c r="O383" s="260"/>
      <c r="P383" s="260"/>
      <c r="Q383" s="260"/>
      <c r="R383" s="260"/>
      <c r="S383" s="260"/>
      <c r="T383" s="261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2" t="s">
        <v>232</v>
      </c>
      <c r="AU383" s="262" t="s">
        <v>82</v>
      </c>
      <c r="AV383" s="14" t="s">
        <v>80</v>
      </c>
      <c r="AW383" s="14" t="s">
        <v>30</v>
      </c>
      <c r="AX383" s="14" t="s">
        <v>73</v>
      </c>
      <c r="AY383" s="262" t="s">
        <v>223</v>
      </c>
    </row>
    <row r="384" s="13" customFormat="1">
      <c r="A384" s="13"/>
      <c r="B384" s="241"/>
      <c r="C384" s="242"/>
      <c r="D384" s="243" t="s">
        <v>232</v>
      </c>
      <c r="E384" s="244" t="s">
        <v>1</v>
      </c>
      <c r="F384" s="245" t="s">
        <v>8131</v>
      </c>
      <c r="G384" s="242"/>
      <c r="H384" s="246">
        <v>135.59999999999999</v>
      </c>
      <c r="I384" s="247"/>
      <c r="J384" s="242"/>
      <c r="K384" s="242"/>
      <c r="L384" s="248"/>
      <c r="M384" s="249"/>
      <c r="N384" s="250"/>
      <c r="O384" s="250"/>
      <c r="P384" s="250"/>
      <c r="Q384" s="250"/>
      <c r="R384" s="250"/>
      <c r="S384" s="250"/>
      <c r="T384" s="25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2" t="s">
        <v>232</v>
      </c>
      <c r="AU384" s="252" t="s">
        <v>82</v>
      </c>
      <c r="AV384" s="13" t="s">
        <v>82</v>
      </c>
      <c r="AW384" s="13" t="s">
        <v>30</v>
      </c>
      <c r="AX384" s="13" t="s">
        <v>80</v>
      </c>
      <c r="AY384" s="252" t="s">
        <v>223</v>
      </c>
    </row>
    <row r="385" s="2" customFormat="1" ht="16.5" customHeight="1">
      <c r="A385" s="39"/>
      <c r="B385" s="40"/>
      <c r="C385" s="274" t="s">
        <v>801</v>
      </c>
      <c r="D385" s="274" t="s">
        <v>285</v>
      </c>
      <c r="E385" s="275" t="s">
        <v>8132</v>
      </c>
      <c r="F385" s="276" t="s">
        <v>8133</v>
      </c>
      <c r="G385" s="277" t="s">
        <v>351</v>
      </c>
      <c r="H385" s="278">
        <v>138.31200000000001</v>
      </c>
      <c r="I385" s="279"/>
      <c r="J385" s="280">
        <f>ROUND(I385*H385,2)</f>
        <v>0</v>
      </c>
      <c r="K385" s="276" t="s">
        <v>229</v>
      </c>
      <c r="L385" s="281"/>
      <c r="M385" s="282" t="s">
        <v>1</v>
      </c>
      <c r="N385" s="283" t="s">
        <v>38</v>
      </c>
      <c r="O385" s="92"/>
      <c r="P385" s="237">
        <f>O385*H385</f>
        <v>0</v>
      </c>
      <c r="Q385" s="237">
        <v>0.056000000000000001</v>
      </c>
      <c r="R385" s="237">
        <f>Q385*H385</f>
        <v>7.7454720000000012</v>
      </c>
      <c r="S385" s="237">
        <v>0</v>
      </c>
      <c r="T385" s="238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9" t="s">
        <v>262</v>
      </c>
      <c r="AT385" s="239" t="s">
        <v>285</v>
      </c>
      <c r="AU385" s="239" t="s">
        <v>82</v>
      </c>
      <c r="AY385" s="18" t="s">
        <v>223</v>
      </c>
      <c r="BE385" s="240">
        <f>IF(N385="základní",J385,0)</f>
        <v>0</v>
      </c>
      <c r="BF385" s="240">
        <f>IF(N385="snížená",J385,0)</f>
        <v>0</v>
      </c>
      <c r="BG385" s="240">
        <f>IF(N385="zákl. přenesená",J385,0)</f>
        <v>0</v>
      </c>
      <c r="BH385" s="240">
        <f>IF(N385="sníž. přenesená",J385,0)</f>
        <v>0</v>
      </c>
      <c r="BI385" s="240">
        <f>IF(N385="nulová",J385,0)</f>
        <v>0</v>
      </c>
      <c r="BJ385" s="18" t="s">
        <v>80</v>
      </c>
      <c r="BK385" s="240">
        <f>ROUND(I385*H385,2)</f>
        <v>0</v>
      </c>
      <c r="BL385" s="18" t="s">
        <v>230</v>
      </c>
      <c r="BM385" s="239" t="s">
        <v>8134</v>
      </c>
    </row>
    <row r="386" s="13" customFormat="1">
      <c r="A386" s="13"/>
      <c r="B386" s="241"/>
      <c r="C386" s="242"/>
      <c r="D386" s="243" t="s">
        <v>232</v>
      </c>
      <c r="E386" s="244" t="s">
        <v>1</v>
      </c>
      <c r="F386" s="245" t="s">
        <v>8135</v>
      </c>
      <c r="G386" s="242"/>
      <c r="H386" s="246">
        <v>138.31200000000001</v>
      </c>
      <c r="I386" s="247"/>
      <c r="J386" s="242"/>
      <c r="K386" s="242"/>
      <c r="L386" s="248"/>
      <c r="M386" s="249"/>
      <c r="N386" s="250"/>
      <c r="O386" s="250"/>
      <c r="P386" s="250"/>
      <c r="Q386" s="250"/>
      <c r="R386" s="250"/>
      <c r="S386" s="250"/>
      <c r="T386" s="251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2" t="s">
        <v>232</v>
      </c>
      <c r="AU386" s="252" t="s">
        <v>82</v>
      </c>
      <c r="AV386" s="13" t="s">
        <v>82</v>
      </c>
      <c r="AW386" s="13" t="s">
        <v>30</v>
      </c>
      <c r="AX386" s="13" t="s">
        <v>80</v>
      </c>
      <c r="AY386" s="252" t="s">
        <v>223</v>
      </c>
    </row>
    <row r="387" s="2" customFormat="1" ht="49.05" customHeight="1">
      <c r="A387" s="39"/>
      <c r="B387" s="40"/>
      <c r="C387" s="228" t="s">
        <v>806</v>
      </c>
      <c r="D387" s="228" t="s">
        <v>225</v>
      </c>
      <c r="E387" s="229" t="s">
        <v>8136</v>
      </c>
      <c r="F387" s="230" t="s">
        <v>8137</v>
      </c>
      <c r="G387" s="231" t="s">
        <v>351</v>
      </c>
      <c r="H387" s="232">
        <v>73</v>
      </c>
      <c r="I387" s="233"/>
      <c r="J387" s="234">
        <f>ROUND(I387*H387,2)</f>
        <v>0</v>
      </c>
      <c r="K387" s="230" t="s">
        <v>229</v>
      </c>
      <c r="L387" s="45"/>
      <c r="M387" s="235" t="s">
        <v>1</v>
      </c>
      <c r="N387" s="236" t="s">
        <v>38</v>
      </c>
      <c r="O387" s="92"/>
      <c r="P387" s="237">
        <f>O387*H387</f>
        <v>0</v>
      </c>
      <c r="Q387" s="237">
        <v>0.16850000000000001</v>
      </c>
      <c r="R387" s="237">
        <f>Q387*H387</f>
        <v>12.300500000000001</v>
      </c>
      <c r="S387" s="237">
        <v>0</v>
      </c>
      <c r="T387" s="238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9" t="s">
        <v>230</v>
      </c>
      <c r="AT387" s="239" t="s">
        <v>225</v>
      </c>
      <c r="AU387" s="239" t="s">
        <v>82</v>
      </c>
      <c r="AY387" s="18" t="s">
        <v>223</v>
      </c>
      <c r="BE387" s="240">
        <f>IF(N387="základní",J387,0)</f>
        <v>0</v>
      </c>
      <c r="BF387" s="240">
        <f>IF(N387="snížená",J387,0)</f>
        <v>0</v>
      </c>
      <c r="BG387" s="240">
        <f>IF(N387="zákl. přenesená",J387,0)</f>
        <v>0</v>
      </c>
      <c r="BH387" s="240">
        <f>IF(N387="sníž. přenesená",J387,0)</f>
        <v>0</v>
      </c>
      <c r="BI387" s="240">
        <f>IF(N387="nulová",J387,0)</f>
        <v>0</v>
      </c>
      <c r="BJ387" s="18" t="s">
        <v>80</v>
      </c>
      <c r="BK387" s="240">
        <f>ROUND(I387*H387,2)</f>
        <v>0</v>
      </c>
      <c r="BL387" s="18" t="s">
        <v>230</v>
      </c>
      <c r="BM387" s="239" t="s">
        <v>8138</v>
      </c>
    </row>
    <row r="388" s="14" customFormat="1">
      <c r="A388" s="14"/>
      <c r="B388" s="253"/>
      <c r="C388" s="254"/>
      <c r="D388" s="243" t="s">
        <v>232</v>
      </c>
      <c r="E388" s="255" t="s">
        <v>1</v>
      </c>
      <c r="F388" s="256" t="s">
        <v>8139</v>
      </c>
      <c r="G388" s="254"/>
      <c r="H388" s="255" t="s">
        <v>1</v>
      </c>
      <c r="I388" s="257"/>
      <c r="J388" s="254"/>
      <c r="K388" s="254"/>
      <c r="L388" s="258"/>
      <c r="M388" s="259"/>
      <c r="N388" s="260"/>
      <c r="O388" s="260"/>
      <c r="P388" s="260"/>
      <c r="Q388" s="260"/>
      <c r="R388" s="260"/>
      <c r="S388" s="260"/>
      <c r="T388" s="261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2" t="s">
        <v>232</v>
      </c>
      <c r="AU388" s="262" t="s">
        <v>82</v>
      </c>
      <c r="AV388" s="14" t="s">
        <v>80</v>
      </c>
      <c r="AW388" s="14" t="s">
        <v>30</v>
      </c>
      <c r="AX388" s="14" t="s">
        <v>73</v>
      </c>
      <c r="AY388" s="262" t="s">
        <v>223</v>
      </c>
    </row>
    <row r="389" s="13" customFormat="1">
      <c r="A389" s="13"/>
      <c r="B389" s="241"/>
      <c r="C389" s="242"/>
      <c r="D389" s="243" t="s">
        <v>232</v>
      </c>
      <c r="E389" s="244" t="s">
        <v>1</v>
      </c>
      <c r="F389" s="245" t="s">
        <v>8140</v>
      </c>
      <c r="G389" s="242"/>
      <c r="H389" s="246">
        <v>73</v>
      </c>
      <c r="I389" s="247"/>
      <c r="J389" s="242"/>
      <c r="K389" s="242"/>
      <c r="L389" s="248"/>
      <c r="M389" s="249"/>
      <c r="N389" s="250"/>
      <c r="O389" s="250"/>
      <c r="P389" s="250"/>
      <c r="Q389" s="250"/>
      <c r="R389" s="250"/>
      <c r="S389" s="250"/>
      <c r="T389" s="25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2" t="s">
        <v>232</v>
      </c>
      <c r="AU389" s="252" t="s">
        <v>82</v>
      </c>
      <c r="AV389" s="13" t="s">
        <v>82</v>
      </c>
      <c r="AW389" s="13" t="s">
        <v>30</v>
      </c>
      <c r="AX389" s="13" t="s">
        <v>80</v>
      </c>
      <c r="AY389" s="252" t="s">
        <v>223</v>
      </c>
    </row>
    <row r="390" s="2" customFormat="1" ht="16.5" customHeight="1">
      <c r="A390" s="39"/>
      <c r="B390" s="40"/>
      <c r="C390" s="274" t="s">
        <v>811</v>
      </c>
      <c r="D390" s="274" t="s">
        <v>285</v>
      </c>
      <c r="E390" s="275" t="s">
        <v>8141</v>
      </c>
      <c r="F390" s="276" t="s">
        <v>8142</v>
      </c>
      <c r="G390" s="277" t="s">
        <v>351</v>
      </c>
      <c r="H390" s="278">
        <v>28.457999999999998</v>
      </c>
      <c r="I390" s="279"/>
      <c r="J390" s="280">
        <f>ROUND(I390*H390,2)</f>
        <v>0</v>
      </c>
      <c r="K390" s="276" t="s">
        <v>229</v>
      </c>
      <c r="L390" s="281"/>
      <c r="M390" s="282" t="s">
        <v>1</v>
      </c>
      <c r="N390" s="283" t="s">
        <v>38</v>
      </c>
      <c r="O390" s="92"/>
      <c r="P390" s="237">
        <f>O390*H390</f>
        <v>0</v>
      </c>
      <c r="Q390" s="237">
        <v>0.056000000000000001</v>
      </c>
      <c r="R390" s="237">
        <f>Q390*H390</f>
        <v>1.593648</v>
      </c>
      <c r="S390" s="237">
        <v>0</v>
      </c>
      <c r="T390" s="238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9" t="s">
        <v>262</v>
      </c>
      <c r="AT390" s="239" t="s">
        <v>285</v>
      </c>
      <c r="AU390" s="239" t="s">
        <v>82</v>
      </c>
      <c r="AY390" s="18" t="s">
        <v>223</v>
      </c>
      <c r="BE390" s="240">
        <f>IF(N390="základní",J390,0)</f>
        <v>0</v>
      </c>
      <c r="BF390" s="240">
        <f>IF(N390="snížená",J390,0)</f>
        <v>0</v>
      </c>
      <c r="BG390" s="240">
        <f>IF(N390="zákl. přenesená",J390,0)</f>
        <v>0</v>
      </c>
      <c r="BH390" s="240">
        <f>IF(N390="sníž. přenesená",J390,0)</f>
        <v>0</v>
      </c>
      <c r="BI390" s="240">
        <f>IF(N390="nulová",J390,0)</f>
        <v>0</v>
      </c>
      <c r="BJ390" s="18" t="s">
        <v>80</v>
      </c>
      <c r="BK390" s="240">
        <f>ROUND(I390*H390,2)</f>
        <v>0</v>
      </c>
      <c r="BL390" s="18" t="s">
        <v>230</v>
      </c>
      <c r="BM390" s="239" t="s">
        <v>8143</v>
      </c>
    </row>
    <row r="391" s="13" customFormat="1">
      <c r="A391" s="13"/>
      <c r="B391" s="241"/>
      <c r="C391" s="242"/>
      <c r="D391" s="243" t="s">
        <v>232</v>
      </c>
      <c r="E391" s="244" t="s">
        <v>1</v>
      </c>
      <c r="F391" s="245" t="s">
        <v>8144</v>
      </c>
      <c r="G391" s="242"/>
      <c r="H391" s="246">
        <v>27.899999999999999</v>
      </c>
      <c r="I391" s="247"/>
      <c r="J391" s="242"/>
      <c r="K391" s="242"/>
      <c r="L391" s="248"/>
      <c r="M391" s="249"/>
      <c r="N391" s="250"/>
      <c r="O391" s="250"/>
      <c r="P391" s="250"/>
      <c r="Q391" s="250"/>
      <c r="R391" s="250"/>
      <c r="S391" s="250"/>
      <c r="T391" s="25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2" t="s">
        <v>232</v>
      </c>
      <c r="AU391" s="252" t="s">
        <v>82</v>
      </c>
      <c r="AV391" s="13" t="s">
        <v>82</v>
      </c>
      <c r="AW391" s="13" t="s">
        <v>30</v>
      </c>
      <c r="AX391" s="13" t="s">
        <v>73</v>
      </c>
      <c r="AY391" s="252" t="s">
        <v>223</v>
      </c>
    </row>
    <row r="392" s="13" customFormat="1">
      <c r="A392" s="13"/>
      <c r="B392" s="241"/>
      <c r="C392" s="242"/>
      <c r="D392" s="243" t="s">
        <v>232</v>
      </c>
      <c r="E392" s="244" t="s">
        <v>1</v>
      </c>
      <c r="F392" s="245" t="s">
        <v>8145</v>
      </c>
      <c r="G392" s="242"/>
      <c r="H392" s="246">
        <v>28.457999999999998</v>
      </c>
      <c r="I392" s="247"/>
      <c r="J392" s="242"/>
      <c r="K392" s="242"/>
      <c r="L392" s="248"/>
      <c r="M392" s="249"/>
      <c r="N392" s="250"/>
      <c r="O392" s="250"/>
      <c r="P392" s="250"/>
      <c r="Q392" s="250"/>
      <c r="R392" s="250"/>
      <c r="S392" s="250"/>
      <c r="T392" s="25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2" t="s">
        <v>232</v>
      </c>
      <c r="AU392" s="252" t="s">
        <v>82</v>
      </c>
      <c r="AV392" s="13" t="s">
        <v>82</v>
      </c>
      <c r="AW392" s="13" t="s">
        <v>30</v>
      </c>
      <c r="AX392" s="13" t="s">
        <v>80</v>
      </c>
      <c r="AY392" s="252" t="s">
        <v>223</v>
      </c>
    </row>
    <row r="393" s="2" customFormat="1" ht="24.15" customHeight="1">
      <c r="A393" s="39"/>
      <c r="B393" s="40"/>
      <c r="C393" s="274" t="s">
        <v>828</v>
      </c>
      <c r="D393" s="274" t="s">
        <v>285</v>
      </c>
      <c r="E393" s="275" t="s">
        <v>8146</v>
      </c>
      <c r="F393" s="276" t="s">
        <v>8147</v>
      </c>
      <c r="G393" s="277" t="s">
        <v>351</v>
      </c>
      <c r="H393" s="278">
        <v>40.005000000000003</v>
      </c>
      <c r="I393" s="279"/>
      <c r="J393" s="280">
        <f>ROUND(I393*H393,2)</f>
        <v>0</v>
      </c>
      <c r="K393" s="276" t="s">
        <v>229</v>
      </c>
      <c r="L393" s="281"/>
      <c r="M393" s="282" t="s">
        <v>1</v>
      </c>
      <c r="N393" s="283" t="s">
        <v>38</v>
      </c>
      <c r="O393" s="92"/>
      <c r="P393" s="237">
        <f>O393*H393</f>
        <v>0</v>
      </c>
      <c r="Q393" s="237">
        <v>0.048300000000000003</v>
      </c>
      <c r="R393" s="237">
        <f>Q393*H393</f>
        <v>1.9322415000000002</v>
      </c>
      <c r="S393" s="237">
        <v>0</v>
      </c>
      <c r="T393" s="238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9" t="s">
        <v>262</v>
      </c>
      <c r="AT393" s="239" t="s">
        <v>285</v>
      </c>
      <c r="AU393" s="239" t="s">
        <v>82</v>
      </c>
      <c r="AY393" s="18" t="s">
        <v>223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8" t="s">
        <v>80</v>
      </c>
      <c r="BK393" s="240">
        <f>ROUND(I393*H393,2)</f>
        <v>0</v>
      </c>
      <c r="BL393" s="18" t="s">
        <v>230</v>
      </c>
      <c r="BM393" s="239" t="s">
        <v>8148</v>
      </c>
    </row>
    <row r="394" s="13" customFormat="1">
      <c r="A394" s="13"/>
      <c r="B394" s="241"/>
      <c r="C394" s="242"/>
      <c r="D394" s="243" t="s">
        <v>232</v>
      </c>
      <c r="E394" s="244" t="s">
        <v>1</v>
      </c>
      <c r="F394" s="245" t="s">
        <v>8149</v>
      </c>
      <c r="G394" s="242"/>
      <c r="H394" s="246">
        <v>38.100000000000001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232</v>
      </c>
      <c r="AU394" s="252" t="s">
        <v>82</v>
      </c>
      <c r="AV394" s="13" t="s">
        <v>82</v>
      </c>
      <c r="AW394" s="13" t="s">
        <v>30</v>
      </c>
      <c r="AX394" s="13" t="s">
        <v>73</v>
      </c>
      <c r="AY394" s="252" t="s">
        <v>223</v>
      </c>
    </row>
    <row r="395" s="13" customFormat="1">
      <c r="A395" s="13"/>
      <c r="B395" s="241"/>
      <c r="C395" s="242"/>
      <c r="D395" s="243" t="s">
        <v>232</v>
      </c>
      <c r="E395" s="244" t="s">
        <v>1</v>
      </c>
      <c r="F395" s="245" t="s">
        <v>8150</v>
      </c>
      <c r="G395" s="242"/>
      <c r="H395" s="246">
        <v>40.005000000000003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232</v>
      </c>
      <c r="AU395" s="252" t="s">
        <v>82</v>
      </c>
      <c r="AV395" s="13" t="s">
        <v>82</v>
      </c>
      <c r="AW395" s="13" t="s">
        <v>30</v>
      </c>
      <c r="AX395" s="13" t="s">
        <v>80</v>
      </c>
      <c r="AY395" s="252" t="s">
        <v>223</v>
      </c>
    </row>
    <row r="396" s="2" customFormat="1" ht="24.15" customHeight="1">
      <c r="A396" s="39"/>
      <c r="B396" s="40"/>
      <c r="C396" s="274" t="s">
        <v>835</v>
      </c>
      <c r="D396" s="274" t="s">
        <v>285</v>
      </c>
      <c r="E396" s="275" t="s">
        <v>8151</v>
      </c>
      <c r="F396" s="276" t="s">
        <v>8152</v>
      </c>
      <c r="G396" s="277" t="s">
        <v>351</v>
      </c>
      <c r="H396" s="278">
        <v>7.3499999999999996</v>
      </c>
      <c r="I396" s="279"/>
      <c r="J396" s="280">
        <f>ROUND(I396*H396,2)</f>
        <v>0</v>
      </c>
      <c r="K396" s="276" t="s">
        <v>229</v>
      </c>
      <c r="L396" s="281"/>
      <c r="M396" s="282" t="s">
        <v>1</v>
      </c>
      <c r="N396" s="283" t="s">
        <v>38</v>
      </c>
      <c r="O396" s="92"/>
      <c r="P396" s="237">
        <f>O396*H396</f>
        <v>0</v>
      </c>
      <c r="Q396" s="237">
        <v>0.065670000000000006</v>
      </c>
      <c r="R396" s="237">
        <f>Q396*H396</f>
        <v>0.48267450000000001</v>
      </c>
      <c r="S396" s="237">
        <v>0</v>
      </c>
      <c r="T396" s="238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9" t="s">
        <v>262</v>
      </c>
      <c r="AT396" s="239" t="s">
        <v>285</v>
      </c>
      <c r="AU396" s="239" t="s">
        <v>82</v>
      </c>
      <c r="AY396" s="18" t="s">
        <v>223</v>
      </c>
      <c r="BE396" s="240">
        <f>IF(N396="základní",J396,0)</f>
        <v>0</v>
      </c>
      <c r="BF396" s="240">
        <f>IF(N396="snížená",J396,0)</f>
        <v>0</v>
      </c>
      <c r="BG396" s="240">
        <f>IF(N396="zákl. přenesená",J396,0)</f>
        <v>0</v>
      </c>
      <c r="BH396" s="240">
        <f>IF(N396="sníž. přenesená",J396,0)</f>
        <v>0</v>
      </c>
      <c r="BI396" s="240">
        <f>IF(N396="nulová",J396,0)</f>
        <v>0</v>
      </c>
      <c r="BJ396" s="18" t="s">
        <v>80</v>
      </c>
      <c r="BK396" s="240">
        <f>ROUND(I396*H396,2)</f>
        <v>0</v>
      </c>
      <c r="BL396" s="18" t="s">
        <v>230</v>
      </c>
      <c r="BM396" s="239" t="s">
        <v>8153</v>
      </c>
    </row>
    <row r="397" s="13" customFormat="1">
      <c r="A397" s="13"/>
      <c r="B397" s="241"/>
      <c r="C397" s="242"/>
      <c r="D397" s="243" t="s">
        <v>232</v>
      </c>
      <c r="E397" s="244" t="s">
        <v>1</v>
      </c>
      <c r="F397" s="245" t="s">
        <v>8154</v>
      </c>
      <c r="G397" s="242"/>
      <c r="H397" s="246">
        <v>7.3499999999999996</v>
      </c>
      <c r="I397" s="247"/>
      <c r="J397" s="242"/>
      <c r="K397" s="242"/>
      <c r="L397" s="248"/>
      <c r="M397" s="249"/>
      <c r="N397" s="250"/>
      <c r="O397" s="250"/>
      <c r="P397" s="250"/>
      <c r="Q397" s="250"/>
      <c r="R397" s="250"/>
      <c r="S397" s="250"/>
      <c r="T397" s="25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2" t="s">
        <v>232</v>
      </c>
      <c r="AU397" s="252" t="s">
        <v>82</v>
      </c>
      <c r="AV397" s="13" t="s">
        <v>82</v>
      </c>
      <c r="AW397" s="13" t="s">
        <v>30</v>
      </c>
      <c r="AX397" s="13" t="s">
        <v>80</v>
      </c>
      <c r="AY397" s="252" t="s">
        <v>223</v>
      </c>
    </row>
    <row r="398" s="2" customFormat="1" ht="49.05" customHeight="1">
      <c r="A398" s="39"/>
      <c r="B398" s="40"/>
      <c r="C398" s="228" t="s">
        <v>839</v>
      </c>
      <c r="D398" s="228" t="s">
        <v>225</v>
      </c>
      <c r="E398" s="229" t="s">
        <v>8155</v>
      </c>
      <c r="F398" s="230" t="s">
        <v>8156</v>
      </c>
      <c r="G398" s="231" t="s">
        <v>351</v>
      </c>
      <c r="H398" s="232">
        <v>112</v>
      </c>
      <c r="I398" s="233"/>
      <c r="J398" s="234">
        <f>ROUND(I398*H398,2)</f>
        <v>0</v>
      </c>
      <c r="K398" s="230" t="s">
        <v>229</v>
      </c>
      <c r="L398" s="45"/>
      <c r="M398" s="235" t="s">
        <v>1</v>
      </c>
      <c r="N398" s="236" t="s">
        <v>38</v>
      </c>
      <c r="O398" s="92"/>
      <c r="P398" s="237">
        <f>O398*H398</f>
        <v>0</v>
      </c>
      <c r="Q398" s="237">
        <v>0.10398</v>
      </c>
      <c r="R398" s="237">
        <f>Q398*H398</f>
        <v>11.645760000000001</v>
      </c>
      <c r="S398" s="237">
        <v>0</v>
      </c>
      <c r="T398" s="238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9" t="s">
        <v>230</v>
      </c>
      <c r="AT398" s="239" t="s">
        <v>225</v>
      </c>
      <c r="AU398" s="239" t="s">
        <v>82</v>
      </c>
      <c r="AY398" s="18" t="s">
        <v>223</v>
      </c>
      <c r="BE398" s="240">
        <f>IF(N398="základní",J398,0)</f>
        <v>0</v>
      </c>
      <c r="BF398" s="240">
        <f>IF(N398="snížená",J398,0)</f>
        <v>0</v>
      </c>
      <c r="BG398" s="240">
        <f>IF(N398="zákl. přenesená",J398,0)</f>
        <v>0</v>
      </c>
      <c r="BH398" s="240">
        <f>IF(N398="sníž. přenesená",J398,0)</f>
        <v>0</v>
      </c>
      <c r="BI398" s="240">
        <f>IF(N398="nulová",J398,0)</f>
        <v>0</v>
      </c>
      <c r="BJ398" s="18" t="s">
        <v>80</v>
      </c>
      <c r="BK398" s="240">
        <f>ROUND(I398*H398,2)</f>
        <v>0</v>
      </c>
      <c r="BL398" s="18" t="s">
        <v>230</v>
      </c>
      <c r="BM398" s="239" t="s">
        <v>8157</v>
      </c>
    </row>
    <row r="399" s="14" customFormat="1">
      <c r="A399" s="14"/>
      <c r="B399" s="253"/>
      <c r="C399" s="254"/>
      <c r="D399" s="243" t="s">
        <v>232</v>
      </c>
      <c r="E399" s="255" t="s">
        <v>1</v>
      </c>
      <c r="F399" s="256" t="s">
        <v>8158</v>
      </c>
      <c r="G399" s="254"/>
      <c r="H399" s="255" t="s">
        <v>1</v>
      </c>
      <c r="I399" s="257"/>
      <c r="J399" s="254"/>
      <c r="K399" s="254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232</v>
      </c>
      <c r="AU399" s="262" t="s">
        <v>82</v>
      </c>
      <c r="AV399" s="14" t="s">
        <v>80</v>
      </c>
      <c r="AW399" s="14" t="s">
        <v>30</v>
      </c>
      <c r="AX399" s="14" t="s">
        <v>73</v>
      </c>
      <c r="AY399" s="262" t="s">
        <v>223</v>
      </c>
    </row>
    <row r="400" s="13" customFormat="1">
      <c r="A400" s="13"/>
      <c r="B400" s="241"/>
      <c r="C400" s="242"/>
      <c r="D400" s="243" t="s">
        <v>232</v>
      </c>
      <c r="E400" s="244" t="s">
        <v>1</v>
      </c>
      <c r="F400" s="245" t="s">
        <v>8159</v>
      </c>
      <c r="G400" s="242"/>
      <c r="H400" s="246">
        <v>112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232</v>
      </c>
      <c r="AU400" s="252" t="s">
        <v>82</v>
      </c>
      <c r="AV400" s="13" t="s">
        <v>82</v>
      </c>
      <c r="AW400" s="13" t="s">
        <v>30</v>
      </c>
      <c r="AX400" s="13" t="s">
        <v>80</v>
      </c>
      <c r="AY400" s="252" t="s">
        <v>223</v>
      </c>
    </row>
    <row r="401" s="2" customFormat="1" ht="49.05" customHeight="1">
      <c r="A401" s="39"/>
      <c r="B401" s="40"/>
      <c r="C401" s="228" t="s">
        <v>844</v>
      </c>
      <c r="D401" s="228" t="s">
        <v>225</v>
      </c>
      <c r="E401" s="229" t="s">
        <v>8160</v>
      </c>
      <c r="F401" s="230" t="s">
        <v>8161</v>
      </c>
      <c r="G401" s="231" t="s">
        <v>351</v>
      </c>
      <c r="H401" s="232">
        <v>282</v>
      </c>
      <c r="I401" s="233"/>
      <c r="J401" s="234">
        <f>ROUND(I401*H401,2)</f>
        <v>0</v>
      </c>
      <c r="K401" s="230" t="s">
        <v>229</v>
      </c>
      <c r="L401" s="45"/>
      <c r="M401" s="235" t="s">
        <v>1</v>
      </c>
      <c r="N401" s="236" t="s">
        <v>38</v>
      </c>
      <c r="O401" s="92"/>
      <c r="P401" s="237">
        <f>O401*H401</f>
        <v>0</v>
      </c>
      <c r="Q401" s="237">
        <v>0.14041999999999999</v>
      </c>
      <c r="R401" s="237">
        <f>Q401*H401</f>
        <v>39.598439999999997</v>
      </c>
      <c r="S401" s="237">
        <v>0</v>
      </c>
      <c r="T401" s="238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39" t="s">
        <v>230</v>
      </c>
      <c r="AT401" s="239" t="s">
        <v>225</v>
      </c>
      <c r="AU401" s="239" t="s">
        <v>82</v>
      </c>
      <c r="AY401" s="18" t="s">
        <v>223</v>
      </c>
      <c r="BE401" s="240">
        <f>IF(N401="základní",J401,0)</f>
        <v>0</v>
      </c>
      <c r="BF401" s="240">
        <f>IF(N401="snížená",J401,0)</f>
        <v>0</v>
      </c>
      <c r="BG401" s="240">
        <f>IF(N401="zákl. přenesená",J401,0)</f>
        <v>0</v>
      </c>
      <c r="BH401" s="240">
        <f>IF(N401="sníž. přenesená",J401,0)</f>
        <v>0</v>
      </c>
      <c r="BI401" s="240">
        <f>IF(N401="nulová",J401,0)</f>
        <v>0</v>
      </c>
      <c r="BJ401" s="18" t="s">
        <v>80</v>
      </c>
      <c r="BK401" s="240">
        <f>ROUND(I401*H401,2)</f>
        <v>0</v>
      </c>
      <c r="BL401" s="18" t="s">
        <v>230</v>
      </c>
      <c r="BM401" s="239" t="s">
        <v>8162</v>
      </c>
    </row>
    <row r="402" s="14" customFormat="1">
      <c r="A402" s="14"/>
      <c r="B402" s="253"/>
      <c r="C402" s="254"/>
      <c r="D402" s="243" t="s">
        <v>232</v>
      </c>
      <c r="E402" s="255" t="s">
        <v>1</v>
      </c>
      <c r="F402" s="256" t="s">
        <v>8163</v>
      </c>
      <c r="G402" s="254"/>
      <c r="H402" s="255" t="s">
        <v>1</v>
      </c>
      <c r="I402" s="257"/>
      <c r="J402" s="254"/>
      <c r="K402" s="254"/>
      <c r="L402" s="258"/>
      <c r="M402" s="259"/>
      <c r="N402" s="260"/>
      <c r="O402" s="260"/>
      <c r="P402" s="260"/>
      <c r="Q402" s="260"/>
      <c r="R402" s="260"/>
      <c r="S402" s="260"/>
      <c r="T402" s="261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2" t="s">
        <v>232</v>
      </c>
      <c r="AU402" s="262" t="s">
        <v>82</v>
      </c>
      <c r="AV402" s="14" t="s">
        <v>80</v>
      </c>
      <c r="AW402" s="14" t="s">
        <v>30</v>
      </c>
      <c r="AX402" s="14" t="s">
        <v>73</v>
      </c>
      <c r="AY402" s="262" t="s">
        <v>223</v>
      </c>
    </row>
    <row r="403" s="14" customFormat="1">
      <c r="A403" s="14"/>
      <c r="B403" s="253"/>
      <c r="C403" s="254"/>
      <c r="D403" s="243" t="s">
        <v>232</v>
      </c>
      <c r="E403" s="255" t="s">
        <v>1</v>
      </c>
      <c r="F403" s="256" t="s">
        <v>8164</v>
      </c>
      <c r="G403" s="254"/>
      <c r="H403" s="255" t="s">
        <v>1</v>
      </c>
      <c r="I403" s="257"/>
      <c r="J403" s="254"/>
      <c r="K403" s="254"/>
      <c r="L403" s="258"/>
      <c r="M403" s="259"/>
      <c r="N403" s="260"/>
      <c r="O403" s="260"/>
      <c r="P403" s="260"/>
      <c r="Q403" s="260"/>
      <c r="R403" s="260"/>
      <c r="S403" s="260"/>
      <c r="T403" s="261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2" t="s">
        <v>232</v>
      </c>
      <c r="AU403" s="262" t="s">
        <v>82</v>
      </c>
      <c r="AV403" s="14" t="s">
        <v>80</v>
      </c>
      <c r="AW403" s="14" t="s">
        <v>30</v>
      </c>
      <c r="AX403" s="14" t="s">
        <v>73</v>
      </c>
      <c r="AY403" s="262" t="s">
        <v>223</v>
      </c>
    </row>
    <row r="404" s="13" customFormat="1">
      <c r="A404" s="13"/>
      <c r="B404" s="241"/>
      <c r="C404" s="242"/>
      <c r="D404" s="243" t="s">
        <v>232</v>
      </c>
      <c r="E404" s="244" t="s">
        <v>1</v>
      </c>
      <c r="F404" s="245" t="s">
        <v>8165</v>
      </c>
      <c r="G404" s="242"/>
      <c r="H404" s="246">
        <v>59.200000000000003</v>
      </c>
      <c r="I404" s="247"/>
      <c r="J404" s="242"/>
      <c r="K404" s="242"/>
      <c r="L404" s="248"/>
      <c r="M404" s="249"/>
      <c r="N404" s="250"/>
      <c r="O404" s="250"/>
      <c r="P404" s="250"/>
      <c r="Q404" s="250"/>
      <c r="R404" s="250"/>
      <c r="S404" s="250"/>
      <c r="T404" s="251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2" t="s">
        <v>232</v>
      </c>
      <c r="AU404" s="252" t="s">
        <v>82</v>
      </c>
      <c r="AV404" s="13" t="s">
        <v>82</v>
      </c>
      <c r="AW404" s="13" t="s">
        <v>30</v>
      </c>
      <c r="AX404" s="13" t="s">
        <v>73</v>
      </c>
      <c r="AY404" s="252" t="s">
        <v>223</v>
      </c>
    </row>
    <row r="405" s="14" customFormat="1">
      <c r="A405" s="14"/>
      <c r="B405" s="253"/>
      <c r="C405" s="254"/>
      <c r="D405" s="243" t="s">
        <v>232</v>
      </c>
      <c r="E405" s="255" t="s">
        <v>1</v>
      </c>
      <c r="F405" s="256" t="s">
        <v>8166</v>
      </c>
      <c r="G405" s="254"/>
      <c r="H405" s="255" t="s">
        <v>1</v>
      </c>
      <c r="I405" s="257"/>
      <c r="J405" s="254"/>
      <c r="K405" s="254"/>
      <c r="L405" s="258"/>
      <c r="M405" s="259"/>
      <c r="N405" s="260"/>
      <c r="O405" s="260"/>
      <c r="P405" s="260"/>
      <c r="Q405" s="260"/>
      <c r="R405" s="260"/>
      <c r="S405" s="260"/>
      <c r="T405" s="261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2" t="s">
        <v>232</v>
      </c>
      <c r="AU405" s="262" t="s">
        <v>82</v>
      </c>
      <c r="AV405" s="14" t="s">
        <v>80</v>
      </c>
      <c r="AW405" s="14" t="s">
        <v>30</v>
      </c>
      <c r="AX405" s="14" t="s">
        <v>73</v>
      </c>
      <c r="AY405" s="262" t="s">
        <v>223</v>
      </c>
    </row>
    <row r="406" s="13" customFormat="1">
      <c r="A406" s="13"/>
      <c r="B406" s="241"/>
      <c r="C406" s="242"/>
      <c r="D406" s="243" t="s">
        <v>232</v>
      </c>
      <c r="E406" s="244" t="s">
        <v>1</v>
      </c>
      <c r="F406" s="245" t="s">
        <v>8167</v>
      </c>
      <c r="G406" s="242"/>
      <c r="H406" s="246">
        <v>158.19999999999999</v>
      </c>
      <c r="I406" s="247"/>
      <c r="J406" s="242"/>
      <c r="K406" s="242"/>
      <c r="L406" s="248"/>
      <c r="M406" s="249"/>
      <c r="N406" s="250"/>
      <c r="O406" s="250"/>
      <c r="P406" s="250"/>
      <c r="Q406" s="250"/>
      <c r="R406" s="250"/>
      <c r="S406" s="250"/>
      <c r="T406" s="25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2" t="s">
        <v>232</v>
      </c>
      <c r="AU406" s="252" t="s">
        <v>82</v>
      </c>
      <c r="AV406" s="13" t="s">
        <v>82</v>
      </c>
      <c r="AW406" s="13" t="s">
        <v>30</v>
      </c>
      <c r="AX406" s="13" t="s">
        <v>73</v>
      </c>
      <c r="AY406" s="252" t="s">
        <v>223</v>
      </c>
    </row>
    <row r="407" s="14" customFormat="1">
      <c r="A407" s="14"/>
      <c r="B407" s="253"/>
      <c r="C407" s="254"/>
      <c r="D407" s="243" t="s">
        <v>232</v>
      </c>
      <c r="E407" s="255" t="s">
        <v>1</v>
      </c>
      <c r="F407" s="256" t="s">
        <v>8168</v>
      </c>
      <c r="G407" s="254"/>
      <c r="H407" s="255" t="s">
        <v>1</v>
      </c>
      <c r="I407" s="257"/>
      <c r="J407" s="254"/>
      <c r="K407" s="254"/>
      <c r="L407" s="258"/>
      <c r="M407" s="259"/>
      <c r="N407" s="260"/>
      <c r="O407" s="260"/>
      <c r="P407" s="260"/>
      <c r="Q407" s="260"/>
      <c r="R407" s="260"/>
      <c r="S407" s="260"/>
      <c r="T407" s="261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2" t="s">
        <v>232</v>
      </c>
      <c r="AU407" s="262" t="s">
        <v>82</v>
      </c>
      <c r="AV407" s="14" t="s">
        <v>80</v>
      </c>
      <c r="AW407" s="14" t="s">
        <v>30</v>
      </c>
      <c r="AX407" s="14" t="s">
        <v>73</v>
      </c>
      <c r="AY407" s="262" t="s">
        <v>223</v>
      </c>
    </row>
    <row r="408" s="13" customFormat="1">
      <c r="A408" s="13"/>
      <c r="B408" s="241"/>
      <c r="C408" s="242"/>
      <c r="D408" s="243" t="s">
        <v>232</v>
      </c>
      <c r="E408" s="244" t="s">
        <v>1</v>
      </c>
      <c r="F408" s="245" t="s">
        <v>8169</v>
      </c>
      <c r="G408" s="242"/>
      <c r="H408" s="246">
        <v>64.599999999999994</v>
      </c>
      <c r="I408" s="247"/>
      <c r="J408" s="242"/>
      <c r="K408" s="242"/>
      <c r="L408" s="248"/>
      <c r="M408" s="249"/>
      <c r="N408" s="250"/>
      <c r="O408" s="250"/>
      <c r="P408" s="250"/>
      <c r="Q408" s="250"/>
      <c r="R408" s="250"/>
      <c r="S408" s="250"/>
      <c r="T408" s="25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2" t="s">
        <v>232</v>
      </c>
      <c r="AU408" s="252" t="s">
        <v>82</v>
      </c>
      <c r="AV408" s="13" t="s">
        <v>82</v>
      </c>
      <c r="AW408" s="13" t="s">
        <v>30</v>
      </c>
      <c r="AX408" s="13" t="s">
        <v>73</v>
      </c>
      <c r="AY408" s="252" t="s">
        <v>223</v>
      </c>
    </row>
    <row r="409" s="15" customFormat="1">
      <c r="A409" s="15"/>
      <c r="B409" s="263"/>
      <c r="C409" s="264"/>
      <c r="D409" s="243" t="s">
        <v>232</v>
      </c>
      <c r="E409" s="265" t="s">
        <v>1</v>
      </c>
      <c r="F409" s="266" t="s">
        <v>245</v>
      </c>
      <c r="G409" s="264"/>
      <c r="H409" s="267">
        <v>282</v>
      </c>
      <c r="I409" s="268"/>
      <c r="J409" s="264"/>
      <c r="K409" s="264"/>
      <c r="L409" s="269"/>
      <c r="M409" s="270"/>
      <c r="N409" s="271"/>
      <c r="O409" s="271"/>
      <c r="P409" s="271"/>
      <c r="Q409" s="271"/>
      <c r="R409" s="271"/>
      <c r="S409" s="271"/>
      <c r="T409" s="272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3" t="s">
        <v>232</v>
      </c>
      <c r="AU409" s="273" t="s">
        <v>82</v>
      </c>
      <c r="AV409" s="15" t="s">
        <v>230</v>
      </c>
      <c r="AW409" s="15" t="s">
        <v>30</v>
      </c>
      <c r="AX409" s="15" t="s">
        <v>80</v>
      </c>
      <c r="AY409" s="273" t="s">
        <v>223</v>
      </c>
    </row>
    <row r="410" s="2" customFormat="1" ht="16.5" customHeight="1">
      <c r="A410" s="39"/>
      <c r="B410" s="40"/>
      <c r="C410" s="274" t="s">
        <v>850</v>
      </c>
      <c r="D410" s="274" t="s">
        <v>285</v>
      </c>
      <c r="E410" s="275" t="s">
        <v>8170</v>
      </c>
      <c r="F410" s="276" t="s">
        <v>8171</v>
      </c>
      <c r="G410" s="277" t="s">
        <v>351</v>
      </c>
      <c r="H410" s="278">
        <v>401.88</v>
      </c>
      <c r="I410" s="279"/>
      <c r="J410" s="280">
        <f>ROUND(I410*H410,2)</f>
        <v>0</v>
      </c>
      <c r="K410" s="276" t="s">
        <v>229</v>
      </c>
      <c r="L410" s="281"/>
      <c r="M410" s="282" t="s">
        <v>1</v>
      </c>
      <c r="N410" s="283" t="s">
        <v>38</v>
      </c>
      <c r="O410" s="92"/>
      <c r="P410" s="237">
        <f>O410*H410</f>
        <v>0</v>
      </c>
      <c r="Q410" s="237">
        <v>0.056120000000000003</v>
      </c>
      <c r="R410" s="237">
        <f>Q410*H410</f>
        <v>22.553505600000001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262</v>
      </c>
      <c r="AT410" s="239" t="s">
        <v>285</v>
      </c>
      <c r="AU410" s="239" t="s">
        <v>82</v>
      </c>
      <c r="AY410" s="18" t="s">
        <v>223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80</v>
      </c>
      <c r="BK410" s="240">
        <f>ROUND(I410*H410,2)</f>
        <v>0</v>
      </c>
      <c r="BL410" s="18" t="s">
        <v>230</v>
      </c>
      <c r="BM410" s="239" t="s">
        <v>8172</v>
      </c>
    </row>
    <row r="411" s="13" customFormat="1">
      <c r="A411" s="13"/>
      <c r="B411" s="241"/>
      <c r="C411" s="242"/>
      <c r="D411" s="243" t="s">
        <v>232</v>
      </c>
      <c r="E411" s="244" t="s">
        <v>1</v>
      </c>
      <c r="F411" s="245" t="s">
        <v>8173</v>
      </c>
      <c r="G411" s="242"/>
      <c r="H411" s="246">
        <v>394</v>
      </c>
      <c r="I411" s="247"/>
      <c r="J411" s="242"/>
      <c r="K411" s="242"/>
      <c r="L411" s="248"/>
      <c r="M411" s="249"/>
      <c r="N411" s="250"/>
      <c r="O411" s="250"/>
      <c r="P411" s="250"/>
      <c r="Q411" s="250"/>
      <c r="R411" s="250"/>
      <c r="S411" s="250"/>
      <c r="T411" s="25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2" t="s">
        <v>232</v>
      </c>
      <c r="AU411" s="252" t="s">
        <v>82</v>
      </c>
      <c r="AV411" s="13" t="s">
        <v>82</v>
      </c>
      <c r="AW411" s="13" t="s">
        <v>30</v>
      </c>
      <c r="AX411" s="13" t="s">
        <v>73</v>
      </c>
      <c r="AY411" s="252" t="s">
        <v>223</v>
      </c>
    </row>
    <row r="412" s="13" customFormat="1">
      <c r="A412" s="13"/>
      <c r="B412" s="241"/>
      <c r="C412" s="242"/>
      <c r="D412" s="243" t="s">
        <v>232</v>
      </c>
      <c r="E412" s="244" t="s">
        <v>1</v>
      </c>
      <c r="F412" s="245" t="s">
        <v>8174</v>
      </c>
      <c r="G412" s="242"/>
      <c r="H412" s="246">
        <v>401.88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232</v>
      </c>
      <c r="AU412" s="252" t="s">
        <v>82</v>
      </c>
      <c r="AV412" s="13" t="s">
        <v>82</v>
      </c>
      <c r="AW412" s="13" t="s">
        <v>30</v>
      </c>
      <c r="AX412" s="13" t="s">
        <v>80</v>
      </c>
      <c r="AY412" s="252" t="s">
        <v>223</v>
      </c>
    </row>
    <row r="413" s="2" customFormat="1" ht="37.8" customHeight="1">
      <c r="A413" s="39"/>
      <c r="B413" s="40"/>
      <c r="C413" s="228" t="s">
        <v>855</v>
      </c>
      <c r="D413" s="228" t="s">
        <v>225</v>
      </c>
      <c r="E413" s="229" t="s">
        <v>8175</v>
      </c>
      <c r="F413" s="230" t="s">
        <v>8176</v>
      </c>
      <c r="G413" s="231" t="s">
        <v>351</v>
      </c>
      <c r="H413" s="232">
        <v>65</v>
      </c>
      <c r="I413" s="233"/>
      <c r="J413" s="234">
        <f>ROUND(I413*H413,2)</f>
        <v>0</v>
      </c>
      <c r="K413" s="230" t="s">
        <v>229</v>
      </c>
      <c r="L413" s="45"/>
      <c r="M413" s="235" t="s">
        <v>1</v>
      </c>
      <c r="N413" s="236" t="s">
        <v>38</v>
      </c>
      <c r="O413" s="92"/>
      <c r="P413" s="237">
        <f>O413*H413</f>
        <v>0</v>
      </c>
      <c r="Q413" s="237">
        <v>0</v>
      </c>
      <c r="R413" s="237">
        <f>Q413*H413</f>
        <v>0</v>
      </c>
      <c r="S413" s="237">
        <v>0</v>
      </c>
      <c r="T413" s="238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9" t="s">
        <v>230</v>
      </c>
      <c r="AT413" s="239" t="s">
        <v>225</v>
      </c>
      <c r="AU413" s="239" t="s">
        <v>82</v>
      </c>
      <c r="AY413" s="18" t="s">
        <v>223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8" t="s">
        <v>80</v>
      </c>
      <c r="BK413" s="240">
        <f>ROUND(I413*H413,2)</f>
        <v>0</v>
      </c>
      <c r="BL413" s="18" t="s">
        <v>230</v>
      </c>
      <c r="BM413" s="239" t="s">
        <v>8177</v>
      </c>
    </row>
    <row r="414" s="2" customFormat="1" ht="55.5" customHeight="1">
      <c r="A414" s="39"/>
      <c r="B414" s="40"/>
      <c r="C414" s="228" t="s">
        <v>859</v>
      </c>
      <c r="D414" s="228" t="s">
        <v>225</v>
      </c>
      <c r="E414" s="229" t="s">
        <v>8178</v>
      </c>
      <c r="F414" s="230" t="s">
        <v>8179</v>
      </c>
      <c r="G414" s="231" t="s">
        <v>351</v>
      </c>
      <c r="H414" s="232">
        <v>65</v>
      </c>
      <c r="I414" s="233"/>
      <c r="J414" s="234">
        <f>ROUND(I414*H414,2)</f>
        <v>0</v>
      </c>
      <c r="K414" s="230" t="s">
        <v>229</v>
      </c>
      <c r="L414" s="45"/>
      <c r="M414" s="235" t="s">
        <v>1</v>
      </c>
      <c r="N414" s="236" t="s">
        <v>38</v>
      </c>
      <c r="O414" s="92"/>
      <c r="P414" s="237">
        <f>O414*H414</f>
        <v>0</v>
      </c>
      <c r="Q414" s="237">
        <v>9.0000000000000006E-05</v>
      </c>
      <c r="R414" s="237">
        <f>Q414*H414</f>
        <v>0.0058500000000000002</v>
      </c>
      <c r="S414" s="237">
        <v>0</v>
      </c>
      <c r="T414" s="238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9" t="s">
        <v>230</v>
      </c>
      <c r="AT414" s="239" t="s">
        <v>225</v>
      </c>
      <c r="AU414" s="239" t="s">
        <v>82</v>
      </c>
      <c r="AY414" s="18" t="s">
        <v>223</v>
      </c>
      <c r="BE414" s="240">
        <f>IF(N414="základní",J414,0)</f>
        <v>0</v>
      </c>
      <c r="BF414" s="240">
        <f>IF(N414="snížená",J414,0)</f>
        <v>0</v>
      </c>
      <c r="BG414" s="240">
        <f>IF(N414="zákl. přenesená",J414,0)</f>
        <v>0</v>
      </c>
      <c r="BH414" s="240">
        <f>IF(N414="sníž. přenesená",J414,0)</f>
        <v>0</v>
      </c>
      <c r="BI414" s="240">
        <f>IF(N414="nulová",J414,0)</f>
        <v>0</v>
      </c>
      <c r="BJ414" s="18" t="s">
        <v>80</v>
      </c>
      <c r="BK414" s="240">
        <f>ROUND(I414*H414,2)</f>
        <v>0</v>
      </c>
      <c r="BL414" s="18" t="s">
        <v>230</v>
      </c>
      <c r="BM414" s="239" t="s">
        <v>8180</v>
      </c>
    </row>
    <row r="415" s="2" customFormat="1" ht="24.15" customHeight="1">
      <c r="A415" s="39"/>
      <c r="B415" s="40"/>
      <c r="C415" s="228" t="s">
        <v>864</v>
      </c>
      <c r="D415" s="228" t="s">
        <v>225</v>
      </c>
      <c r="E415" s="229" t="s">
        <v>8181</v>
      </c>
      <c r="F415" s="230" t="s">
        <v>8182</v>
      </c>
      <c r="G415" s="231" t="s">
        <v>293</v>
      </c>
      <c r="H415" s="232">
        <v>1575.8</v>
      </c>
      <c r="I415" s="233"/>
      <c r="J415" s="234">
        <f>ROUND(I415*H415,2)</f>
        <v>0</v>
      </c>
      <c r="K415" s="230" t="s">
        <v>229</v>
      </c>
      <c r="L415" s="45"/>
      <c r="M415" s="235" t="s">
        <v>1</v>
      </c>
      <c r="N415" s="236" t="s">
        <v>38</v>
      </c>
      <c r="O415" s="92"/>
      <c r="P415" s="237">
        <f>O415*H415</f>
        <v>0</v>
      </c>
      <c r="Q415" s="237">
        <v>0.00035</v>
      </c>
      <c r="R415" s="237">
        <f>Q415*H415</f>
        <v>0.55152999999999996</v>
      </c>
      <c r="S415" s="237">
        <v>0</v>
      </c>
      <c r="T415" s="238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9" t="s">
        <v>230</v>
      </c>
      <c r="AT415" s="239" t="s">
        <v>225</v>
      </c>
      <c r="AU415" s="239" t="s">
        <v>82</v>
      </c>
      <c r="AY415" s="18" t="s">
        <v>223</v>
      </c>
      <c r="BE415" s="240">
        <f>IF(N415="základní",J415,0)</f>
        <v>0</v>
      </c>
      <c r="BF415" s="240">
        <f>IF(N415="snížená",J415,0)</f>
        <v>0</v>
      </c>
      <c r="BG415" s="240">
        <f>IF(N415="zákl. přenesená",J415,0)</f>
        <v>0</v>
      </c>
      <c r="BH415" s="240">
        <f>IF(N415="sníž. přenesená",J415,0)</f>
        <v>0</v>
      </c>
      <c r="BI415" s="240">
        <f>IF(N415="nulová",J415,0)</f>
        <v>0</v>
      </c>
      <c r="BJ415" s="18" t="s">
        <v>80</v>
      </c>
      <c r="BK415" s="240">
        <f>ROUND(I415*H415,2)</f>
        <v>0</v>
      </c>
      <c r="BL415" s="18" t="s">
        <v>230</v>
      </c>
      <c r="BM415" s="239" t="s">
        <v>8183</v>
      </c>
    </row>
    <row r="416" s="14" customFormat="1">
      <c r="A416" s="14"/>
      <c r="B416" s="253"/>
      <c r="C416" s="254"/>
      <c r="D416" s="243" t="s">
        <v>232</v>
      </c>
      <c r="E416" s="255" t="s">
        <v>1</v>
      </c>
      <c r="F416" s="256" t="s">
        <v>7989</v>
      </c>
      <c r="G416" s="254"/>
      <c r="H416" s="255" t="s">
        <v>1</v>
      </c>
      <c r="I416" s="257"/>
      <c r="J416" s="254"/>
      <c r="K416" s="254"/>
      <c r="L416" s="258"/>
      <c r="M416" s="259"/>
      <c r="N416" s="260"/>
      <c r="O416" s="260"/>
      <c r="P416" s="260"/>
      <c r="Q416" s="260"/>
      <c r="R416" s="260"/>
      <c r="S416" s="260"/>
      <c r="T416" s="261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2" t="s">
        <v>232</v>
      </c>
      <c r="AU416" s="262" t="s">
        <v>82</v>
      </c>
      <c r="AV416" s="14" t="s">
        <v>80</v>
      </c>
      <c r="AW416" s="14" t="s">
        <v>30</v>
      </c>
      <c r="AX416" s="14" t="s">
        <v>73</v>
      </c>
      <c r="AY416" s="262" t="s">
        <v>223</v>
      </c>
    </row>
    <row r="417" s="13" customFormat="1">
      <c r="A417" s="13"/>
      <c r="B417" s="241"/>
      <c r="C417" s="242"/>
      <c r="D417" s="243" t="s">
        <v>232</v>
      </c>
      <c r="E417" s="244" t="s">
        <v>1</v>
      </c>
      <c r="F417" s="245" t="s">
        <v>7990</v>
      </c>
      <c r="G417" s="242"/>
      <c r="H417" s="246">
        <v>1575.8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232</v>
      </c>
      <c r="AU417" s="252" t="s">
        <v>82</v>
      </c>
      <c r="AV417" s="13" t="s">
        <v>82</v>
      </c>
      <c r="AW417" s="13" t="s">
        <v>30</v>
      </c>
      <c r="AX417" s="13" t="s">
        <v>80</v>
      </c>
      <c r="AY417" s="252" t="s">
        <v>223</v>
      </c>
    </row>
    <row r="418" s="2" customFormat="1" ht="24.15" customHeight="1">
      <c r="A418" s="39"/>
      <c r="B418" s="40"/>
      <c r="C418" s="228" t="s">
        <v>868</v>
      </c>
      <c r="D418" s="228" t="s">
        <v>225</v>
      </c>
      <c r="E418" s="229" t="s">
        <v>8184</v>
      </c>
      <c r="F418" s="230" t="s">
        <v>8185</v>
      </c>
      <c r="G418" s="231" t="s">
        <v>293</v>
      </c>
      <c r="H418" s="232">
        <v>1575.8</v>
      </c>
      <c r="I418" s="233"/>
      <c r="J418" s="234">
        <f>ROUND(I418*H418,2)</f>
        <v>0</v>
      </c>
      <c r="K418" s="230" t="s">
        <v>229</v>
      </c>
      <c r="L418" s="45"/>
      <c r="M418" s="235" t="s">
        <v>1</v>
      </c>
      <c r="N418" s="236" t="s">
        <v>38</v>
      </c>
      <c r="O418" s="92"/>
      <c r="P418" s="237">
        <f>O418*H418</f>
        <v>0</v>
      </c>
      <c r="Q418" s="237">
        <v>0.00046999999999999999</v>
      </c>
      <c r="R418" s="237">
        <f>Q418*H418</f>
        <v>0.74062600000000001</v>
      </c>
      <c r="S418" s="237">
        <v>0</v>
      </c>
      <c r="T418" s="238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39" t="s">
        <v>230</v>
      </c>
      <c r="AT418" s="239" t="s">
        <v>225</v>
      </c>
      <c r="AU418" s="239" t="s">
        <v>82</v>
      </c>
      <c r="AY418" s="18" t="s">
        <v>223</v>
      </c>
      <c r="BE418" s="240">
        <f>IF(N418="základní",J418,0)</f>
        <v>0</v>
      </c>
      <c r="BF418" s="240">
        <f>IF(N418="snížená",J418,0)</f>
        <v>0</v>
      </c>
      <c r="BG418" s="240">
        <f>IF(N418="zákl. přenesená",J418,0)</f>
        <v>0</v>
      </c>
      <c r="BH418" s="240">
        <f>IF(N418="sníž. přenesená",J418,0)</f>
        <v>0</v>
      </c>
      <c r="BI418" s="240">
        <f>IF(N418="nulová",J418,0)</f>
        <v>0</v>
      </c>
      <c r="BJ418" s="18" t="s">
        <v>80</v>
      </c>
      <c r="BK418" s="240">
        <f>ROUND(I418*H418,2)</f>
        <v>0</v>
      </c>
      <c r="BL418" s="18" t="s">
        <v>230</v>
      </c>
      <c r="BM418" s="239" t="s">
        <v>8186</v>
      </c>
    </row>
    <row r="419" s="14" customFormat="1">
      <c r="A419" s="14"/>
      <c r="B419" s="253"/>
      <c r="C419" s="254"/>
      <c r="D419" s="243" t="s">
        <v>232</v>
      </c>
      <c r="E419" s="255" t="s">
        <v>1</v>
      </c>
      <c r="F419" s="256" t="s">
        <v>7989</v>
      </c>
      <c r="G419" s="254"/>
      <c r="H419" s="255" t="s">
        <v>1</v>
      </c>
      <c r="I419" s="257"/>
      <c r="J419" s="254"/>
      <c r="K419" s="254"/>
      <c r="L419" s="258"/>
      <c r="M419" s="259"/>
      <c r="N419" s="260"/>
      <c r="O419" s="260"/>
      <c r="P419" s="260"/>
      <c r="Q419" s="260"/>
      <c r="R419" s="260"/>
      <c r="S419" s="260"/>
      <c r="T419" s="261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2" t="s">
        <v>232</v>
      </c>
      <c r="AU419" s="262" t="s">
        <v>82</v>
      </c>
      <c r="AV419" s="14" t="s">
        <v>80</v>
      </c>
      <c r="AW419" s="14" t="s">
        <v>30</v>
      </c>
      <c r="AX419" s="14" t="s">
        <v>73</v>
      </c>
      <c r="AY419" s="262" t="s">
        <v>223</v>
      </c>
    </row>
    <row r="420" s="13" customFormat="1">
      <c r="A420" s="13"/>
      <c r="B420" s="241"/>
      <c r="C420" s="242"/>
      <c r="D420" s="243" t="s">
        <v>232</v>
      </c>
      <c r="E420" s="244" t="s">
        <v>1</v>
      </c>
      <c r="F420" s="245" t="s">
        <v>7990</v>
      </c>
      <c r="G420" s="242"/>
      <c r="H420" s="246">
        <v>1575.8</v>
      </c>
      <c r="I420" s="247"/>
      <c r="J420" s="242"/>
      <c r="K420" s="242"/>
      <c r="L420" s="248"/>
      <c r="M420" s="249"/>
      <c r="N420" s="250"/>
      <c r="O420" s="250"/>
      <c r="P420" s="250"/>
      <c r="Q420" s="250"/>
      <c r="R420" s="250"/>
      <c r="S420" s="250"/>
      <c r="T420" s="25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2" t="s">
        <v>232</v>
      </c>
      <c r="AU420" s="252" t="s">
        <v>82</v>
      </c>
      <c r="AV420" s="13" t="s">
        <v>82</v>
      </c>
      <c r="AW420" s="13" t="s">
        <v>30</v>
      </c>
      <c r="AX420" s="13" t="s">
        <v>80</v>
      </c>
      <c r="AY420" s="252" t="s">
        <v>223</v>
      </c>
    </row>
    <row r="421" s="2" customFormat="1" ht="24.15" customHeight="1">
      <c r="A421" s="39"/>
      <c r="B421" s="40"/>
      <c r="C421" s="228" t="s">
        <v>873</v>
      </c>
      <c r="D421" s="228" t="s">
        <v>225</v>
      </c>
      <c r="E421" s="229" t="s">
        <v>8187</v>
      </c>
      <c r="F421" s="230" t="s">
        <v>8188</v>
      </c>
      <c r="G421" s="231" t="s">
        <v>351</v>
      </c>
      <c r="H421" s="232">
        <v>77</v>
      </c>
      <c r="I421" s="233"/>
      <c r="J421" s="234">
        <f>ROUND(I421*H421,2)</f>
        <v>0</v>
      </c>
      <c r="K421" s="230" t="s">
        <v>229</v>
      </c>
      <c r="L421" s="45"/>
      <c r="M421" s="235" t="s">
        <v>1</v>
      </c>
      <c r="N421" s="236" t="s">
        <v>38</v>
      </c>
      <c r="O421" s="92"/>
      <c r="P421" s="237">
        <f>O421*H421</f>
        <v>0</v>
      </c>
      <c r="Q421" s="237">
        <v>0</v>
      </c>
      <c r="R421" s="237">
        <f>Q421*H421</f>
        <v>0</v>
      </c>
      <c r="S421" s="237">
        <v>0</v>
      </c>
      <c r="T421" s="238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39" t="s">
        <v>230</v>
      </c>
      <c r="AT421" s="239" t="s">
        <v>225</v>
      </c>
      <c r="AU421" s="239" t="s">
        <v>82</v>
      </c>
      <c r="AY421" s="18" t="s">
        <v>223</v>
      </c>
      <c r="BE421" s="240">
        <f>IF(N421="základní",J421,0)</f>
        <v>0</v>
      </c>
      <c r="BF421" s="240">
        <f>IF(N421="snížená",J421,0)</f>
        <v>0</v>
      </c>
      <c r="BG421" s="240">
        <f>IF(N421="zákl. přenesená",J421,0)</f>
        <v>0</v>
      </c>
      <c r="BH421" s="240">
        <f>IF(N421="sníž. přenesená",J421,0)</f>
        <v>0</v>
      </c>
      <c r="BI421" s="240">
        <f>IF(N421="nulová",J421,0)</f>
        <v>0</v>
      </c>
      <c r="BJ421" s="18" t="s">
        <v>80</v>
      </c>
      <c r="BK421" s="240">
        <f>ROUND(I421*H421,2)</f>
        <v>0</v>
      </c>
      <c r="BL421" s="18" t="s">
        <v>230</v>
      </c>
      <c r="BM421" s="239" t="s">
        <v>8189</v>
      </c>
    </row>
    <row r="422" s="14" customFormat="1">
      <c r="A422" s="14"/>
      <c r="B422" s="253"/>
      <c r="C422" s="254"/>
      <c r="D422" s="243" t="s">
        <v>232</v>
      </c>
      <c r="E422" s="255" t="s">
        <v>1</v>
      </c>
      <c r="F422" s="256" t="s">
        <v>8190</v>
      </c>
      <c r="G422" s="254"/>
      <c r="H422" s="255" t="s">
        <v>1</v>
      </c>
      <c r="I422" s="257"/>
      <c r="J422" s="254"/>
      <c r="K422" s="254"/>
      <c r="L422" s="258"/>
      <c r="M422" s="259"/>
      <c r="N422" s="260"/>
      <c r="O422" s="260"/>
      <c r="P422" s="260"/>
      <c r="Q422" s="260"/>
      <c r="R422" s="260"/>
      <c r="S422" s="260"/>
      <c r="T422" s="261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2" t="s">
        <v>232</v>
      </c>
      <c r="AU422" s="262" t="s">
        <v>82</v>
      </c>
      <c r="AV422" s="14" t="s">
        <v>80</v>
      </c>
      <c r="AW422" s="14" t="s">
        <v>30</v>
      </c>
      <c r="AX422" s="14" t="s">
        <v>73</v>
      </c>
      <c r="AY422" s="262" t="s">
        <v>223</v>
      </c>
    </row>
    <row r="423" s="13" customFormat="1">
      <c r="A423" s="13"/>
      <c r="B423" s="241"/>
      <c r="C423" s="242"/>
      <c r="D423" s="243" t="s">
        <v>232</v>
      </c>
      <c r="E423" s="244" t="s">
        <v>1</v>
      </c>
      <c r="F423" s="245" t="s">
        <v>8191</v>
      </c>
      <c r="G423" s="242"/>
      <c r="H423" s="246">
        <v>77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232</v>
      </c>
      <c r="AU423" s="252" t="s">
        <v>82</v>
      </c>
      <c r="AV423" s="13" t="s">
        <v>82</v>
      </c>
      <c r="AW423" s="13" t="s">
        <v>30</v>
      </c>
      <c r="AX423" s="13" t="s">
        <v>80</v>
      </c>
      <c r="AY423" s="252" t="s">
        <v>223</v>
      </c>
    </row>
    <row r="424" s="2" customFormat="1" ht="24.15" customHeight="1">
      <c r="A424" s="39"/>
      <c r="B424" s="40"/>
      <c r="C424" s="228" t="s">
        <v>877</v>
      </c>
      <c r="D424" s="228" t="s">
        <v>225</v>
      </c>
      <c r="E424" s="229" t="s">
        <v>8192</v>
      </c>
      <c r="F424" s="230" t="s">
        <v>8193</v>
      </c>
      <c r="G424" s="231" t="s">
        <v>351</v>
      </c>
      <c r="H424" s="232">
        <v>92.450000000000003</v>
      </c>
      <c r="I424" s="233"/>
      <c r="J424" s="234">
        <f>ROUND(I424*H424,2)</f>
        <v>0</v>
      </c>
      <c r="K424" s="230" t="s">
        <v>229</v>
      </c>
      <c r="L424" s="45"/>
      <c r="M424" s="235" t="s">
        <v>1</v>
      </c>
      <c r="N424" s="236" t="s">
        <v>38</v>
      </c>
      <c r="O424" s="92"/>
      <c r="P424" s="237">
        <f>O424*H424</f>
        <v>0</v>
      </c>
      <c r="Q424" s="237">
        <v>0.43819000000000002</v>
      </c>
      <c r="R424" s="237">
        <f>Q424*H424</f>
        <v>40.510665500000002</v>
      </c>
      <c r="S424" s="237">
        <v>0</v>
      </c>
      <c r="T424" s="238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39" t="s">
        <v>230</v>
      </c>
      <c r="AT424" s="239" t="s">
        <v>225</v>
      </c>
      <c r="AU424" s="239" t="s">
        <v>82</v>
      </c>
      <c r="AY424" s="18" t="s">
        <v>223</v>
      </c>
      <c r="BE424" s="240">
        <f>IF(N424="základní",J424,0)</f>
        <v>0</v>
      </c>
      <c r="BF424" s="240">
        <f>IF(N424="snížená",J424,0)</f>
        <v>0</v>
      </c>
      <c r="BG424" s="240">
        <f>IF(N424="zákl. přenesená",J424,0)</f>
        <v>0</v>
      </c>
      <c r="BH424" s="240">
        <f>IF(N424="sníž. přenesená",J424,0)</f>
        <v>0</v>
      </c>
      <c r="BI424" s="240">
        <f>IF(N424="nulová",J424,0)</f>
        <v>0</v>
      </c>
      <c r="BJ424" s="18" t="s">
        <v>80</v>
      </c>
      <c r="BK424" s="240">
        <f>ROUND(I424*H424,2)</f>
        <v>0</v>
      </c>
      <c r="BL424" s="18" t="s">
        <v>230</v>
      </c>
      <c r="BM424" s="239" t="s">
        <v>8194</v>
      </c>
    </row>
    <row r="425" s="14" customFormat="1">
      <c r="A425" s="14"/>
      <c r="B425" s="253"/>
      <c r="C425" s="254"/>
      <c r="D425" s="243" t="s">
        <v>232</v>
      </c>
      <c r="E425" s="255" t="s">
        <v>1</v>
      </c>
      <c r="F425" s="256" t="s">
        <v>8195</v>
      </c>
      <c r="G425" s="254"/>
      <c r="H425" s="255" t="s">
        <v>1</v>
      </c>
      <c r="I425" s="257"/>
      <c r="J425" s="254"/>
      <c r="K425" s="254"/>
      <c r="L425" s="258"/>
      <c r="M425" s="259"/>
      <c r="N425" s="260"/>
      <c r="O425" s="260"/>
      <c r="P425" s="260"/>
      <c r="Q425" s="260"/>
      <c r="R425" s="260"/>
      <c r="S425" s="260"/>
      <c r="T425" s="261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2" t="s">
        <v>232</v>
      </c>
      <c r="AU425" s="262" t="s">
        <v>82</v>
      </c>
      <c r="AV425" s="14" t="s">
        <v>80</v>
      </c>
      <c r="AW425" s="14" t="s">
        <v>30</v>
      </c>
      <c r="AX425" s="14" t="s">
        <v>73</v>
      </c>
      <c r="AY425" s="262" t="s">
        <v>223</v>
      </c>
    </row>
    <row r="426" s="13" customFormat="1">
      <c r="A426" s="13"/>
      <c r="B426" s="241"/>
      <c r="C426" s="242"/>
      <c r="D426" s="243" t="s">
        <v>232</v>
      </c>
      <c r="E426" s="244" t="s">
        <v>1</v>
      </c>
      <c r="F426" s="245" t="s">
        <v>8196</v>
      </c>
      <c r="G426" s="242"/>
      <c r="H426" s="246">
        <v>92.450000000000003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232</v>
      </c>
      <c r="AU426" s="252" t="s">
        <v>82</v>
      </c>
      <c r="AV426" s="13" t="s">
        <v>82</v>
      </c>
      <c r="AW426" s="13" t="s">
        <v>30</v>
      </c>
      <c r="AX426" s="13" t="s">
        <v>80</v>
      </c>
      <c r="AY426" s="252" t="s">
        <v>223</v>
      </c>
    </row>
    <row r="427" s="2" customFormat="1" ht="33" customHeight="1">
      <c r="A427" s="39"/>
      <c r="B427" s="40"/>
      <c r="C427" s="274" t="s">
        <v>883</v>
      </c>
      <c r="D427" s="274" t="s">
        <v>285</v>
      </c>
      <c r="E427" s="275" t="s">
        <v>8197</v>
      </c>
      <c r="F427" s="276" t="s">
        <v>8198</v>
      </c>
      <c r="G427" s="277" t="s">
        <v>351</v>
      </c>
      <c r="H427" s="278">
        <v>92.450000000000003</v>
      </c>
      <c r="I427" s="279"/>
      <c r="J427" s="280">
        <f>ROUND(I427*H427,2)</f>
        <v>0</v>
      </c>
      <c r="K427" s="276" t="s">
        <v>1</v>
      </c>
      <c r="L427" s="281"/>
      <c r="M427" s="282" t="s">
        <v>1</v>
      </c>
      <c r="N427" s="283" t="s">
        <v>38</v>
      </c>
      <c r="O427" s="92"/>
      <c r="P427" s="237">
        <f>O427*H427</f>
        <v>0</v>
      </c>
      <c r="Q427" s="237">
        <v>0</v>
      </c>
      <c r="R427" s="237">
        <f>Q427*H427</f>
        <v>0</v>
      </c>
      <c r="S427" s="237">
        <v>0</v>
      </c>
      <c r="T427" s="238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39" t="s">
        <v>262</v>
      </c>
      <c r="AT427" s="239" t="s">
        <v>285</v>
      </c>
      <c r="AU427" s="239" t="s">
        <v>82</v>
      </c>
      <c r="AY427" s="18" t="s">
        <v>223</v>
      </c>
      <c r="BE427" s="240">
        <f>IF(N427="základní",J427,0)</f>
        <v>0</v>
      </c>
      <c r="BF427" s="240">
        <f>IF(N427="snížená",J427,0)</f>
        <v>0</v>
      </c>
      <c r="BG427" s="240">
        <f>IF(N427="zákl. přenesená",J427,0)</f>
        <v>0</v>
      </c>
      <c r="BH427" s="240">
        <f>IF(N427="sníž. přenesená",J427,0)</f>
        <v>0</v>
      </c>
      <c r="BI427" s="240">
        <f>IF(N427="nulová",J427,0)</f>
        <v>0</v>
      </c>
      <c r="BJ427" s="18" t="s">
        <v>80</v>
      </c>
      <c r="BK427" s="240">
        <f>ROUND(I427*H427,2)</f>
        <v>0</v>
      </c>
      <c r="BL427" s="18" t="s">
        <v>230</v>
      </c>
      <c r="BM427" s="239" t="s">
        <v>8199</v>
      </c>
    </row>
    <row r="428" s="2" customFormat="1" ht="16.5" customHeight="1">
      <c r="A428" s="39"/>
      <c r="B428" s="40"/>
      <c r="C428" s="274" t="s">
        <v>887</v>
      </c>
      <c r="D428" s="274" t="s">
        <v>285</v>
      </c>
      <c r="E428" s="275" t="s">
        <v>8200</v>
      </c>
      <c r="F428" s="276" t="s">
        <v>8201</v>
      </c>
      <c r="G428" s="277" t="s">
        <v>475</v>
      </c>
      <c r="H428" s="278">
        <v>6</v>
      </c>
      <c r="I428" s="279"/>
      <c r="J428" s="280">
        <f>ROUND(I428*H428,2)</f>
        <v>0</v>
      </c>
      <c r="K428" s="276" t="s">
        <v>1</v>
      </c>
      <c r="L428" s="281"/>
      <c r="M428" s="282" t="s">
        <v>1</v>
      </c>
      <c r="N428" s="283" t="s">
        <v>38</v>
      </c>
      <c r="O428" s="92"/>
      <c r="P428" s="237">
        <f>O428*H428</f>
        <v>0</v>
      </c>
      <c r="Q428" s="237">
        <v>0</v>
      </c>
      <c r="R428" s="237">
        <f>Q428*H428</f>
        <v>0</v>
      </c>
      <c r="S428" s="237">
        <v>0</v>
      </c>
      <c r="T428" s="238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9" t="s">
        <v>262</v>
      </c>
      <c r="AT428" s="239" t="s">
        <v>285</v>
      </c>
      <c r="AU428" s="239" t="s">
        <v>82</v>
      </c>
      <c r="AY428" s="18" t="s">
        <v>223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8" t="s">
        <v>80</v>
      </c>
      <c r="BK428" s="240">
        <f>ROUND(I428*H428,2)</f>
        <v>0</v>
      </c>
      <c r="BL428" s="18" t="s">
        <v>230</v>
      </c>
      <c r="BM428" s="239" t="s">
        <v>8202</v>
      </c>
    </row>
    <row r="429" s="2" customFormat="1" ht="16.5" customHeight="1">
      <c r="A429" s="39"/>
      <c r="B429" s="40"/>
      <c r="C429" s="274" t="s">
        <v>891</v>
      </c>
      <c r="D429" s="274" t="s">
        <v>285</v>
      </c>
      <c r="E429" s="275" t="s">
        <v>8203</v>
      </c>
      <c r="F429" s="276" t="s">
        <v>8204</v>
      </c>
      <c r="G429" s="277" t="s">
        <v>475</v>
      </c>
      <c r="H429" s="278">
        <v>5</v>
      </c>
      <c r="I429" s="279"/>
      <c r="J429" s="280">
        <f>ROUND(I429*H429,2)</f>
        <v>0</v>
      </c>
      <c r="K429" s="276" t="s">
        <v>1</v>
      </c>
      <c r="L429" s="281"/>
      <c r="M429" s="282" t="s">
        <v>1</v>
      </c>
      <c r="N429" s="283" t="s">
        <v>38</v>
      </c>
      <c r="O429" s="92"/>
      <c r="P429" s="237">
        <f>O429*H429</f>
        <v>0</v>
      </c>
      <c r="Q429" s="237">
        <v>0</v>
      </c>
      <c r="R429" s="237">
        <f>Q429*H429</f>
        <v>0</v>
      </c>
      <c r="S429" s="237">
        <v>0</v>
      </c>
      <c r="T429" s="238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9" t="s">
        <v>262</v>
      </c>
      <c r="AT429" s="239" t="s">
        <v>285</v>
      </c>
      <c r="AU429" s="239" t="s">
        <v>82</v>
      </c>
      <c r="AY429" s="18" t="s">
        <v>223</v>
      </c>
      <c r="BE429" s="240">
        <f>IF(N429="základní",J429,0)</f>
        <v>0</v>
      </c>
      <c r="BF429" s="240">
        <f>IF(N429="snížená",J429,0)</f>
        <v>0</v>
      </c>
      <c r="BG429" s="240">
        <f>IF(N429="zákl. přenesená",J429,0)</f>
        <v>0</v>
      </c>
      <c r="BH429" s="240">
        <f>IF(N429="sníž. přenesená",J429,0)</f>
        <v>0</v>
      </c>
      <c r="BI429" s="240">
        <f>IF(N429="nulová",J429,0)</f>
        <v>0</v>
      </c>
      <c r="BJ429" s="18" t="s">
        <v>80</v>
      </c>
      <c r="BK429" s="240">
        <f>ROUND(I429*H429,2)</f>
        <v>0</v>
      </c>
      <c r="BL429" s="18" t="s">
        <v>230</v>
      </c>
      <c r="BM429" s="239" t="s">
        <v>8205</v>
      </c>
    </row>
    <row r="430" s="2" customFormat="1" ht="16.5" customHeight="1">
      <c r="A430" s="39"/>
      <c r="B430" s="40"/>
      <c r="C430" s="228" t="s">
        <v>901</v>
      </c>
      <c r="D430" s="228" t="s">
        <v>225</v>
      </c>
      <c r="E430" s="229" t="s">
        <v>8206</v>
      </c>
      <c r="F430" s="230" t="s">
        <v>8207</v>
      </c>
      <c r="G430" s="231" t="s">
        <v>228</v>
      </c>
      <c r="H430" s="232">
        <v>55</v>
      </c>
      <c r="I430" s="233"/>
      <c r="J430" s="234">
        <f>ROUND(I430*H430,2)</f>
        <v>0</v>
      </c>
      <c r="K430" s="230" t="s">
        <v>229</v>
      </c>
      <c r="L430" s="45"/>
      <c r="M430" s="235" t="s">
        <v>1</v>
      </c>
      <c r="N430" s="236" t="s">
        <v>38</v>
      </c>
      <c r="O430" s="92"/>
      <c r="P430" s="237">
        <f>O430*H430</f>
        <v>0</v>
      </c>
      <c r="Q430" s="237">
        <v>0</v>
      </c>
      <c r="R430" s="237">
        <f>Q430*H430</f>
        <v>0</v>
      </c>
      <c r="S430" s="237">
        <v>2.3999999999999999</v>
      </c>
      <c r="T430" s="238">
        <f>S430*H430</f>
        <v>132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9" t="s">
        <v>230</v>
      </c>
      <c r="AT430" s="239" t="s">
        <v>225</v>
      </c>
      <c r="AU430" s="239" t="s">
        <v>82</v>
      </c>
      <c r="AY430" s="18" t="s">
        <v>223</v>
      </c>
      <c r="BE430" s="240">
        <f>IF(N430="základní",J430,0)</f>
        <v>0</v>
      </c>
      <c r="BF430" s="240">
        <f>IF(N430="snížená",J430,0)</f>
        <v>0</v>
      </c>
      <c r="BG430" s="240">
        <f>IF(N430="zákl. přenesená",J430,0)</f>
        <v>0</v>
      </c>
      <c r="BH430" s="240">
        <f>IF(N430="sníž. přenesená",J430,0)</f>
        <v>0</v>
      </c>
      <c r="BI430" s="240">
        <f>IF(N430="nulová",J430,0)</f>
        <v>0</v>
      </c>
      <c r="BJ430" s="18" t="s">
        <v>80</v>
      </c>
      <c r="BK430" s="240">
        <f>ROUND(I430*H430,2)</f>
        <v>0</v>
      </c>
      <c r="BL430" s="18" t="s">
        <v>230</v>
      </c>
      <c r="BM430" s="239" t="s">
        <v>8208</v>
      </c>
    </row>
    <row r="431" s="14" customFormat="1">
      <c r="A431" s="14"/>
      <c r="B431" s="253"/>
      <c r="C431" s="254"/>
      <c r="D431" s="243" t="s">
        <v>232</v>
      </c>
      <c r="E431" s="255" t="s">
        <v>1</v>
      </c>
      <c r="F431" s="256" t="s">
        <v>8209</v>
      </c>
      <c r="G431" s="254"/>
      <c r="H431" s="255" t="s">
        <v>1</v>
      </c>
      <c r="I431" s="257"/>
      <c r="J431" s="254"/>
      <c r="K431" s="254"/>
      <c r="L431" s="258"/>
      <c r="M431" s="259"/>
      <c r="N431" s="260"/>
      <c r="O431" s="260"/>
      <c r="P431" s="260"/>
      <c r="Q431" s="260"/>
      <c r="R431" s="260"/>
      <c r="S431" s="260"/>
      <c r="T431" s="261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2" t="s">
        <v>232</v>
      </c>
      <c r="AU431" s="262" t="s">
        <v>82</v>
      </c>
      <c r="AV431" s="14" t="s">
        <v>80</v>
      </c>
      <c r="AW431" s="14" t="s">
        <v>30</v>
      </c>
      <c r="AX431" s="14" t="s">
        <v>73</v>
      </c>
      <c r="AY431" s="262" t="s">
        <v>223</v>
      </c>
    </row>
    <row r="432" s="13" customFormat="1">
      <c r="A432" s="13"/>
      <c r="B432" s="241"/>
      <c r="C432" s="242"/>
      <c r="D432" s="243" t="s">
        <v>232</v>
      </c>
      <c r="E432" s="244" t="s">
        <v>1</v>
      </c>
      <c r="F432" s="245" t="s">
        <v>8210</v>
      </c>
      <c r="G432" s="242"/>
      <c r="H432" s="246">
        <v>55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232</v>
      </c>
      <c r="AU432" s="252" t="s">
        <v>82</v>
      </c>
      <c r="AV432" s="13" t="s">
        <v>82</v>
      </c>
      <c r="AW432" s="13" t="s">
        <v>30</v>
      </c>
      <c r="AX432" s="13" t="s">
        <v>80</v>
      </c>
      <c r="AY432" s="252" t="s">
        <v>223</v>
      </c>
    </row>
    <row r="433" s="2" customFormat="1" ht="44.25" customHeight="1">
      <c r="A433" s="39"/>
      <c r="B433" s="40"/>
      <c r="C433" s="228" t="s">
        <v>906</v>
      </c>
      <c r="D433" s="228" t="s">
        <v>225</v>
      </c>
      <c r="E433" s="229" t="s">
        <v>8211</v>
      </c>
      <c r="F433" s="230" t="s">
        <v>8212</v>
      </c>
      <c r="G433" s="231" t="s">
        <v>265</v>
      </c>
      <c r="H433" s="232">
        <v>1</v>
      </c>
      <c r="I433" s="233"/>
      <c r="J433" s="234">
        <f>ROUND(I433*H433,2)</f>
        <v>0</v>
      </c>
      <c r="K433" s="230" t="s">
        <v>229</v>
      </c>
      <c r="L433" s="45"/>
      <c r="M433" s="235" t="s">
        <v>1</v>
      </c>
      <c r="N433" s="236" t="s">
        <v>38</v>
      </c>
      <c r="O433" s="92"/>
      <c r="P433" s="237">
        <f>O433*H433</f>
        <v>0</v>
      </c>
      <c r="Q433" s="237">
        <v>0</v>
      </c>
      <c r="R433" s="237">
        <f>Q433*H433</f>
        <v>0</v>
      </c>
      <c r="S433" s="237">
        <v>1</v>
      </c>
      <c r="T433" s="238">
        <f>S433*H433</f>
        <v>1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9" t="s">
        <v>230</v>
      </c>
      <c r="AT433" s="239" t="s">
        <v>225</v>
      </c>
      <c r="AU433" s="239" t="s">
        <v>82</v>
      </c>
      <c r="AY433" s="18" t="s">
        <v>223</v>
      </c>
      <c r="BE433" s="240">
        <f>IF(N433="základní",J433,0)</f>
        <v>0</v>
      </c>
      <c r="BF433" s="240">
        <f>IF(N433="snížená",J433,0)</f>
        <v>0</v>
      </c>
      <c r="BG433" s="240">
        <f>IF(N433="zákl. přenesená",J433,0)</f>
        <v>0</v>
      </c>
      <c r="BH433" s="240">
        <f>IF(N433="sníž. přenesená",J433,0)</f>
        <v>0</v>
      </c>
      <c r="BI433" s="240">
        <f>IF(N433="nulová",J433,0)</f>
        <v>0</v>
      </c>
      <c r="BJ433" s="18" t="s">
        <v>80</v>
      </c>
      <c r="BK433" s="240">
        <f>ROUND(I433*H433,2)</f>
        <v>0</v>
      </c>
      <c r="BL433" s="18" t="s">
        <v>230</v>
      </c>
      <c r="BM433" s="239" t="s">
        <v>8213</v>
      </c>
    </row>
    <row r="434" s="14" customFormat="1">
      <c r="A434" s="14"/>
      <c r="B434" s="253"/>
      <c r="C434" s="254"/>
      <c r="D434" s="243" t="s">
        <v>232</v>
      </c>
      <c r="E434" s="255" t="s">
        <v>1</v>
      </c>
      <c r="F434" s="256" t="s">
        <v>8091</v>
      </c>
      <c r="G434" s="254"/>
      <c r="H434" s="255" t="s">
        <v>1</v>
      </c>
      <c r="I434" s="257"/>
      <c r="J434" s="254"/>
      <c r="K434" s="254"/>
      <c r="L434" s="258"/>
      <c r="M434" s="259"/>
      <c r="N434" s="260"/>
      <c r="O434" s="260"/>
      <c r="P434" s="260"/>
      <c r="Q434" s="260"/>
      <c r="R434" s="260"/>
      <c r="S434" s="260"/>
      <c r="T434" s="261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2" t="s">
        <v>232</v>
      </c>
      <c r="AU434" s="262" t="s">
        <v>82</v>
      </c>
      <c r="AV434" s="14" t="s">
        <v>80</v>
      </c>
      <c r="AW434" s="14" t="s">
        <v>30</v>
      </c>
      <c r="AX434" s="14" t="s">
        <v>73</v>
      </c>
      <c r="AY434" s="262" t="s">
        <v>223</v>
      </c>
    </row>
    <row r="435" s="13" customFormat="1">
      <c r="A435" s="13"/>
      <c r="B435" s="241"/>
      <c r="C435" s="242"/>
      <c r="D435" s="243" t="s">
        <v>232</v>
      </c>
      <c r="E435" s="244" t="s">
        <v>1</v>
      </c>
      <c r="F435" s="245" t="s">
        <v>80</v>
      </c>
      <c r="G435" s="242"/>
      <c r="H435" s="246">
        <v>1</v>
      </c>
      <c r="I435" s="247"/>
      <c r="J435" s="242"/>
      <c r="K435" s="242"/>
      <c r="L435" s="248"/>
      <c r="M435" s="249"/>
      <c r="N435" s="250"/>
      <c r="O435" s="250"/>
      <c r="P435" s="250"/>
      <c r="Q435" s="250"/>
      <c r="R435" s="250"/>
      <c r="S435" s="250"/>
      <c r="T435" s="251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2" t="s">
        <v>232</v>
      </c>
      <c r="AU435" s="252" t="s">
        <v>82</v>
      </c>
      <c r="AV435" s="13" t="s">
        <v>82</v>
      </c>
      <c r="AW435" s="13" t="s">
        <v>30</v>
      </c>
      <c r="AX435" s="13" t="s">
        <v>80</v>
      </c>
      <c r="AY435" s="252" t="s">
        <v>223</v>
      </c>
    </row>
    <row r="436" s="12" customFormat="1" ht="22.8" customHeight="1">
      <c r="A436" s="12"/>
      <c r="B436" s="212"/>
      <c r="C436" s="213"/>
      <c r="D436" s="214" t="s">
        <v>72</v>
      </c>
      <c r="E436" s="226" t="s">
        <v>2798</v>
      </c>
      <c r="F436" s="226" t="s">
        <v>5584</v>
      </c>
      <c r="G436" s="213"/>
      <c r="H436" s="213"/>
      <c r="I436" s="216"/>
      <c r="J436" s="227">
        <f>BK436</f>
        <v>0</v>
      </c>
      <c r="K436" s="213"/>
      <c r="L436" s="218"/>
      <c r="M436" s="219"/>
      <c r="N436" s="220"/>
      <c r="O436" s="220"/>
      <c r="P436" s="221">
        <f>SUM(P437:P452)</f>
        <v>0</v>
      </c>
      <c r="Q436" s="220"/>
      <c r="R436" s="221">
        <f>SUM(R437:R452)</f>
        <v>0</v>
      </c>
      <c r="S436" s="220"/>
      <c r="T436" s="222">
        <f>SUM(T437:T452)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23" t="s">
        <v>80</v>
      </c>
      <c r="AT436" s="224" t="s">
        <v>72</v>
      </c>
      <c r="AU436" s="224" t="s">
        <v>80</v>
      </c>
      <c r="AY436" s="223" t="s">
        <v>223</v>
      </c>
      <c r="BK436" s="225">
        <f>SUM(BK437:BK452)</f>
        <v>0</v>
      </c>
    </row>
    <row r="437" s="2" customFormat="1" ht="37.8" customHeight="1">
      <c r="A437" s="39"/>
      <c r="B437" s="40"/>
      <c r="C437" s="228" t="s">
        <v>912</v>
      </c>
      <c r="D437" s="228" t="s">
        <v>225</v>
      </c>
      <c r="E437" s="229" t="s">
        <v>8214</v>
      </c>
      <c r="F437" s="230" t="s">
        <v>8215</v>
      </c>
      <c r="G437" s="231" t="s">
        <v>265</v>
      </c>
      <c r="H437" s="232">
        <v>177.5</v>
      </c>
      <c r="I437" s="233"/>
      <c r="J437" s="234">
        <f>ROUND(I437*H437,2)</f>
        <v>0</v>
      </c>
      <c r="K437" s="230" t="s">
        <v>229</v>
      </c>
      <c r="L437" s="45"/>
      <c r="M437" s="235" t="s">
        <v>1</v>
      </c>
      <c r="N437" s="236" t="s">
        <v>38</v>
      </c>
      <c r="O437" s="92"/>
      <c r="P437" s="237">
        <f>O437*H437</f>
        <v>0</v>
      </c>
      <c r="Q437" s="237">
        <v>0</v>
      </c>
      <c r="R437" s="237">
        <f>Q437*H437</f>
        <v>0</v>
      </c>
      <c r="S437" s="237">
        <v>0</v>
      </c>
      <c r="T437" s="238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9" t="s">
        <v>230</v>
      </c>
      <c r="AT437" s="239" t="s">
        <v>225</v>
      </c>
      <c r="AU437" s="239" t="s">
        <v>82</v>
      </c>
      <c r="AY437" s="18" t="s">
        <v>223</v>
      </c>
      <c r="BE437" s="240">
        <f>IF(N437="základní",J437,0)</f>
        <v>0</v>
      </c>
      <c r="BF437" s="240">
        <f>IF(N437="snížená",J437,0)</f>
        <v>0</v>
      </c>
      <c r="BG437" s="240">
        <f>IF(N437="zákl. přenesená",J437,0)</f>
        <v>0</v>
      </c>
      <c r="BH437" s="240">
        <f>IF(N437="sníž. přenesená",J437,0)</f>
        <v>0</v>
      </c>
      <c r="BI437" s="240">
        <f>IF(N437="nulová",J437,0)</f>
        <v>0</v>
      </c>
      <c r="BJ437" s="18" t="s">
        <v>80</v>
      </c>
      <c r="BK437" s="240">
        <f>ROUND(I437*H437,2)</f>
        <v>0</v>
      </c>
      <c r="BL437" s="18" t="s">
        <v>230</v>
      </c>
      <c r="BM437" s="239" t="s">
        <v>8216</v>
      </c>
    </row>
    <row r="438" s="13" customFormat="1">
      <c r="A438" s="13"/>
      <c r="B438" s="241"/>
      <c r="C438" s="242"/>
      <c r="D438" s="243" t="s">
        <v>232</v>
      </c>
      <c r="E438" s="244" t="s">
        <v>1</v>
      </c>
      <c r="F438" s="245" t="s">
        <v>8217</v>
      </c>
      <c r="G438" s="242"/>
      <c r="H438" s="246">
        <v>177.5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232</v>
      </c>
      <c r="AU438" s="252" t="s">
        <v>82</v>
      </c>
      <c r="AV438" s="13" t="s">
        <v>82</v>
      </c>
      <c r="AW438" s="13" t="s">
        <v>30</v>
      </c>
      <c r="AX438" s="13" t="s">
        <v>80</v>
      </c>
      <c r="AY438" s="252" t="s">
        <v>223</v>
      </c>
    </row>
    <row r="439" s="2" customFormat="1" ht="37.8" customHeight="1">
      <c r="A439" s="39"/>
      <c r="B439" s="40"/>
      <c r="C439" s="228" t="s">
        <v>918</v>
      </c>
      <c r="D439" s="228" t="s">
        <v>225</v>
      </c>
      <c r="E439" s="229" t="s">
        <v>8218</v>
      </c>
      <c r="F439" s="230" t="s">
        <v>8219</v>
      </c>
      <c r="G439" s="231" t="s">
        <v>265</v>
      </c>
      <c r="H439" s="232">
        <v>264.62</v>
      </c>
      <c r="I439" s="233"/>
      <c r="J439" s="234">
        <f>ROUND(I439*H439,2)</f>
        <v>0</v>
      </c>
      <c r="K439" s="230" t="s">
        <v>229</v>
      </c>
      <c r="L439" s="45"/>
      <c r="M439" s="235" t="s">
        <v>1</v>
      </c>
      <c r="N439" s="236" t="s">
        <v>38</v>
      </c>
      <c r="O439" s="92"/>
      <c r="P439" s="237">
        <f>O439*H439</f>
        <v>0</v>
      </c>
      <c r="Q439" s="237">
        <v>0</v>
      </c>
      <c r="R439" s="237">
        <f>Q439*H439</f>
        <v>0</v>
      </c>
      <c r="S439" s="237">
        <v>0</v>
      </c>
      <c r="T439" s="238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9" t="s">
        <v>230</v>
      </c>
      <c r="AT439" s="239" t="s">
        <v>225</v>
      </c>
      <c r="AU439" s="239" t="s">
        <v>82</v>
      </c>
      <c r="AY439" s="18" t="s">
        <v>223</v>
      </c>
      <c r="BE439" s="240">
        <f>IF(N439="základní",J439,0)</f>
        <v>0</v>
      </c>
      <c r="BF439" s="240">
        <f>IF(N439="snížená",J439,0)</f>
        <v>0</v>
      </c>
      <c r="BG439" s="240">
        <f>IF(N439="zákl. přenesená",J439,0)</f>
        <v>0</v>
      </c>
      <c r="BH439" s="240">
        <f>IF(N439="sníž. přenesená",J439,0)</f>
        <v>0</v>
      </c>
      <c r="BI439" s="240">
        <f>IF(N439="nulová",J439,0)</f>
        <v>0</v>
      </c>
      <c r="BJ439" s="18" t="s">
        <v>80</v>
      </c>
      <c r="BK439" s="240">
        <f>ROUND(I439*H439,2)</f>
        <v>0</v>
      </c>
      <c r="BL439" s="18" t="s">
        <v>230</v>
      </c>
      <c r="BM439" s="239" t="s">
        <v>8220</v>
      </c>
    </row>
    <row r="440" s="13" customFormat="1">
      <c r="A440" s="13"/>
      <c r="B440" s="241"/>
      <c r="C440" s="242"/>
      <c r="D440" s="243" t="s">
        <v>232</v>
      </c>
      <c r="E440" s="244" t="s">
        <v>1</v>
      </c>
      <c r="F440" s="245" t="s">
        <v>8221</v>
      </c>
      <c r="G440" s="242"/>
      <c r="H440" s="246">
        <v>264.62</v>
      </c>
      <c r="I440" s="247"/>
      <c r="J440" s="242"/>
      <c r="K440" s="242"/>
      <c r="L440" s="248"/>
      <c r="M440" s="249"/>
      <c r="N440" s="250"/>
      <c r="O440" s="250"/>
      <c r="P440" s="250"/>
      <c r="Q440" s="250"/>
      <c r="R440" s="250"/>
      <c r="S440" s="250"/>
      <c r="T440" s="25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2" t="s">
        <v>232</v>
      </c>
      <c r="AU440" s="252" t="s">
        <v>82</v>
      </c>
      <c r="AV440" s="13" t="s">
        <v>82</v>
      </c>
      <c r="AW440" s="13" t="s">
        <v>30</v>
      </c>
      <c r="AX440" s="13" t="s">
        <v>73</v>
      </c>
      <c r="AY440" s="252" t="s">
        <v>223</v>
      </c>
    </row>
    <row r="441" s="15" customFormat="1">
      <c r="A441" s="15"/>
      <c r="B441" s="263"/>
      <c r="C441" s="264"/>
      <c r="D441" s="243" t="s">
        <v>232</v>
      </c>
      <c r="E441" s="265" t="s">
        <v>1</v>
      </c>
      <c r="F441" s="266" t="s">
        <v>245</v>
      </c>
      <c r="G441" s="264"/>
      <c r="H441" s="267">
        <v>264.62</v>
      </c>
      <c r="I441" s="268"/>
      <c r="J441" s="264"/>
      <c r="K441" s="264"/>
      <c r="L441" s="269"/>
      <c r="M441" s="270"/>
      <c r="N441" s="271"/>
      <c r="O441" s="271"/>
      <c r="P441" s="271"/>
      <c r="Q441" s="271"/>
      <c r="R441" s="271"/>
      <c r="S441" s="271"/>
      <c r="T441" s="272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73" t="s">
        <v>232</v>
      </c>
      <c r="AU441" s="273" t="s">
        <v>82</v>
      </c>
      <c r="AV441" s="15" t="s">
        <v>230</v>
      </c>
      <c r="AW441" s="15" t="s">
        <v>30</v>
      </c>
      <c r="AX441" s="15" t="s">
        <v>80</v>
      </c>
      <c r="AY441" s="273" t="s">
        <v>223</v>
      </c>
    </row>
    <row r="442" s="2" customFormat="1" ht="33" customHeight="1">
      <c r="A442" s="39"/>
      <c r="B442" s="40"/>
      <c r="C442" s="228" t="s">
        <v>923</v>
      </c>
      <c r="D442" s="228" t="s">
        <v>225</v>
      </c>
      <c r="E442" s="229" t="s">
        <v>8222</v>
      </c>
      <c r="F442" s="230" t="s">
        <v>8223</v>
      </c>
      <c r="G442" s="231" t="s">
        <v>265</v>
      </c>
      <c r="H442" s="232">
        <v>1431.357</v>
      </c>
      <c r="I442" s="233"/>
      <c r="J442" s="234">
        <f>ROUND(I442*H442,2)</f>
        <v>0</v>
      </c>
      <c r="K442" s="230" t="s">
        <v>229</v>
      </c>
      <c r="L442" s="45"/>
      <c r="M442" s="235" t="s">
        <v>1</v>
      </c>
      <c r="N442" s="236" t="s">
        <v>38</v>
      </c>
      <c r="O442" s="92"/>
      <c r="P442" s="237">
        <f>O442*H442</f>
        <v>0</v>
      </c>
      <c r="Q442" s="237">
        <v>0</v>
      </c>
      <c r="R442" s="237">
        <f>Q442*H442</f>
        <v>0</v>
      </c>
      <c r="S442" s="237">
        <v>0</v>
      </c>
      <c r="T442" s="238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39" t="s">
        <v>230</v>
      </c>
      <c r="AT442" s="239" t="s">
        <v>225</v>
      </c>
      <c r="AU442" s="239" t="s">
        <v>82</v>
      </c>
      <c r="AY442" s="18" t="s">
        <v>223</v>
      </c>
      <c r="BE442" s="240">
        <f>IF(N442="základní",J442,0)</f>
        <v>0</v>
      </c>
      <c r="BF442" s="240">
        <f>IF(N442="snížená",J442,0)</f>
        <v>0</v>
      </c>
      <c r="BG442" s="240">
        <f>IF(N442="zákl. přenesená",J442,0)</f>
        <v>0</v>
      </c>
      <c r="BH442" s="240">
        <f>IF(N442="sníž. přenesená",J442,0)</f>
        <v>0</v>
      </c>
      <c r="BI442" s="240">
        <f>IF(N442="nulová",J442,0)</f>
        <v>0</v>
      </c>
      <c r="BJ442" s="18" t="s">
        <v>80</v>
      </c>
      <c r="BK442" s="240">
        <f>ROUND(I442*H442,2)</f>
        <v>0</v>
      </c>
      <c r="BL442" s="18" t="s">
        <v>230</v>
      </c>
      <c r="BM442" s="239" t="s">
        <v>8224</v>
      </c>
    </row>
    <row r="443" s="2" customFormat="1" ht="24.15" customHeight="1">
      <c r="A443" s="39"/>
      <c r="B443" s="40"/>
      <c r="C443" s="228" t="s">
        <v>927</v>
      </c>
      <c r="D443" s="228" t="s">
        <v>225</v>
      </c>
      <c r="E443" s="229" t="s">
        <v>8225</v>
      </c>
      <c r="F443" s="230" t="s">
        <v>8226</v>
      </c>
      <c r="G443" s="231" t="s">
        <v>265</v>
      </c>
      <c r="H443" s="232">
        <v>7430.4849999999997</v>
      </c>
      <c r="I443" s="233"/>
      <c r="J443" s="234">
        <f>ROUND(I443*H443,2)</f>
        <v>0</v>
      </c>
      <c r="K443" s="230" t="s">
        <v>229</v>
      </c>
      <c r="L443" s="45"/>
      <c r="M443" s="235" t="s">
        <v>1</v>
      </c>
      <c r="N443" s="236" t="s">
        <v>38</v>
      </c>
      <c r="O443" s="92"/>
      <c r="P443" s="237">
        <f>O443*H443</f>
        <v>0</v>
      </c>
      <c r="Q443" s="237">
        <v>0</v>
      </c>
      <c r="R443" s="237">
        <f>Q443*H443</f>
        <v>0</v>
      </c>
      <c r="S443" s="237">
        <v>0</v>
      </c>
      <c r="T443" s="238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9" t="s">
        <v>230</v>
      </c>
      <c r="AT443" s="239" t="s">
        <v>225</v>
      </c>
      <c r="AU443" s="239" t="s">
        <v>82</v>
      </c>
      <c r="AY443" s="18" t="s">
        <v>223</v>
      </c>
      <c r="BE443" s="240">
        <f>IF(N443="základní",J443,0)</f>
        <v>0</v>
      </c>
      <c r="BF443" s="240">
        <f>IF(N443="snížená",J443,0)</f>
        <v>0</v>
      </c>
      <c r="BG443" s="240">
        <f>IF(N443="zákl. přenesená",J443,0)</f>
        <v>0</v>
      </c>
      <c r="BH443" s="240">
        <f>IF(N443="sníž. přenesená",J443,0)</f>
        <v>0</v>
      </c>
      <c r="BI443" s="240">
        <f>IF(N443="nulová",J443,0)</f>
        <v>0</v>
      </c>
      <c r="BJ443" s="18" t="s">
        <v>80</v>
      </c>
      <c r="BK443" s="240">
        <f>ROUND(I443*H443,2)</f>
        <v>0</v>
      </c>
      <c r="BL443" s="18" t="s">
        <v>230</v>
      </c>
      <c r="BM443" s="239" t="s">
        <v>8227</v>
      </c>
    </row>
    <row r="444" s="13" customFormat="1">
      <c r="A444" s="13"/>
      <c r="B444" s="241"/>
      <c r="C444" s="242"/>
      <c r="D444" s="243" t="s">
        <v>232</v>
      </c>
      <c r="E444" s="244" t="s">
        <v>1</v>
      </c>
      <c r="F444" s="245" t="s">
        <v>8228</v>
      </c>
      <c r="G444" s="242"/>
      <c r="H444" s="246">
        <v>7430.4849999999997</v>
      </c>
      <c r="I444" s="247"/>
      <c r="J444" s="242"/>
      <c r="K444" s="242"/>
      <c r="L444" s="248"/>
      <c r="M444" s="249"/>
      <c r="N444" s="250"/>
      <c r="O444" s="250"/>
      <c r="P444" s="250"/>
      <c r="Q444" s="250"/>
      <c r="R444" s="250"/>
      <c r="S444" s="250"/>
      <c r="T444" s="251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2" t="s">
        <v>232</v>
      </c>
      <c r="AU444" s="252" t="s">
        <v>82</v>
      </c>
      <c r="AV444" s="13" t="s">
        <v>82</v>
      </c>
      <c r="AW444" s="13" t="s">
        <v>30</v>
      </c>
      <c r="AX444" s="13" t="s">
        <v>80</v>
      </c>
      <c r="AY444" s="252" t="s">
        <v>223</v>
      </c>
    </row>
    <row r="445" s="2" customFormat="1" ht="16.5" customHeight="1">
      <c r="A445" s="39"/>
      <c r="B445" s="40"/>
      <c r="C445" s="228" t="s">
        <v>932</v>
      </c>
      <c r="D445" s="228" t="s">
        <v>225</v>
      </c>
      <c r="E445" s="229" t="s">
        <v>8229</v>
      </c>
      <c r="F445" s="230" t="s">
        <v>8230</v>
      </c>
      <c r="G445" s="231" t="s">
        <v>265</v>
      </c>
      <c r="H445" s="232">
        <v>1431.357</v>
      </c>
      <c r="I445" s="233"/>
      <c r="J445" s="234">
        <f>ROUND(I445*H445,2)</f>
        <v>0</v>
      </c>
      <c r="K445" s="230" t="s">
        <v>229</v>
      </c>
      <c r="L445" s="45"/>
      <c r="M445" s="235" t="s">
        <v>1</v>
      </c>
      <c r="N445" s="236" t="s">
        <v>38</v>
      </c>
      <c r="O445" s="92"/>
      <c r="P445" s="237">
        <f>O445*H445</f>
        <v>0</v>
      </c>
      <c r="Q445" s="237">
        <v>0</v>
      </c>
      <c r="R445" s="237">
        <f>Q445*H445</f>
        <v>0</v>
      </c>
      <c r="S445" s="237">
        <v>0</v>
      </c>
      <c r="T445" s="238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9" t="s">
        <v>230</v>
      </c>
      <c r="AT445" s="239" t="s">
        <v>225</v>
      </c>
      <c r="AU445" s="239" t="s">
        <v>82</v>
      </c>
      <c r="AY445" s="18" t="s">
        <v>223</v>
      </c>
      <c r="BE445" s="240">
        <f>IF(N445="základní",J445,0)</f>
        <v>0</v>
      </c>
      <c r="BF445" s="240">
        <f>IF(N445="snížená",J445,0)</f>
        <v>0</v>
      </c>
      <c r="BG445" s="240">
        <f>IF(N445="zákl. přenesená",J445,0)</f>
        <v>0</v>
      </c>
      <c r="BH445" s="240">
        <f>IF(N445="sníž. přenesená",J445,0)</f>
        <v>0</v>
      </c>
      <c r="BI445" s="240">
        <f>IF(N445="nulová",J445,0)</f>
        <v>0</v>
      </c>
      <c r="BJ445" s="18" t="s">
        <v>80</v>
      </c>
      <c r="BK445" s="240">
        <f>ROUND(I445*H445,2)</f>
        <v>0</v>
      </c>
      <c r="BL445" s="18" t="s">
        <v>230</v>
      </c>
      <c r="BM445" s="239" t="s">
        <v>8231</v>
      </c>
    </row>
    <row r="446" s="2" customFormat="1" ht="44.25" customHeight="1">
      <c r="A446" s="39"/>
      <c r="B446" s="40"/>
      <c r="C446" s="228" t="s">
        <v>936</v>
      </c>
      <c r="D446" s="228" t="s">
        <v>225</v>
      </c>
      <c r="E446" s="229" t="s">
        <v>8232</v>
      </c>
      <c r="F446" s="230" t="s">
        <v>8233</v>
      </c>
      <c r="G446" s="231" t="s">
        <v>265</v>
      </c>
      <c r="H446" s="232">
        <v>177.5</v>
      </c>
      <c r="I446" s="233"/>
      <c r="J446" s="234">
        <f>ROUND(I446*H446,2)</f>
        <v>0</v>
      </c>
      <c r="K446" s="230" t="s">
        <v>229</v>
      </c>
      <c r="L446" s="45"/>
      <c r="M446" s="235" t="s">
        <v>1</v>
      </c>
      <c r="N446" s="236" t="s">
        <v>38</v>
      </c>
      <c r="O446" s="92"/>
      <c r="P446" s="237">
        <f>O446*H446</f>
        <v>0</v>
      </c>
      <c r="Q446" s="237">
        <v>0</v>
      </c>
      <c r="R446" s="237">
        <f>Q446*H446</f>
        <v>0</v>
      </c>
      <c r="S446" s="237">
        <v>0</v>
      </c>
      <c r="T446" s="238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39" t="s">
        <v>230</v>
      </c>
      <c r="AT446" s="239" t="s">
        <v>225</v>
      </c>
      <c r="AU446" s="239" t="s">
        <v>82</v>
      </c>
      <c r="AY446" s="18" t="s">
        <v>223</v>
      </c>
      <c r="BE446" s="240">
        <f>IF(N446="základní",J446,0)</f>
        <v>0</v>
      </c>
      <c r="BF446" s="240">
        <f>IF(N446="snížená",J446,0)</f>
        <v>0</v>
      </c>
      <c r="BG446" s="240">
        <f>IF(N446="zákl. přenesená",J446,0)</f>
        <v>0</v>
      </c>
      <c r="BH446" s="240">
        <f>IF(N446="sníž. přenesená",J446,0)</f>
        <v>0</v>
      </c>
      <c r="BI446" s="240">
        <f>IF(N446="nulová",J446,0)</f>
        <v>0</v>
      </c>
      <c r="BJ446" s="18" t="s">
        <v>80</v>
      </c>
      <c r="BK446" s="240">
        <f>ROUND(I446*H446,2)</f>
        <v>0</v>
      </c>
      <c r="BL446" s="18" t="s">
        <v>230</v>
      </c>
      <c r="BM446" s="239" t="s">
        <v>8234</v>
      </c>
    </row>
    <row r="447" s="2" customFormat="1" ht="44.25" customHeight="1">
      <c r="A447" s="39"/>
      <c r="B447" s="40"/>
      <c r="C447" s="228" t="s">
        <v>942</v>
      </c>
      <c r="D447" s="228" t="s">
        <v>225</v>
      </c>
      <c r="E447" s="229" t="s">
        <v>8235</v>
      </c>
      <c r="F447" s="230" t="s">
        <v>8236</v>
      </c>
      <c r="G447" s="231" t="s">
        <v>265</v>
      </c>
      <c r="H447" s="232">
        <v>264.62</v>
      </c>
      <c r="I447" s="233"/>
      <c r="J447" s="234">
        <f>ROUND(I447*H447,2)</f>
        <v>0</v>
      </c>
      <c r="K447" s="230" t="s">
        <v>229</v>
      </c>
      <c r="L447" s="45"/>
      <c r="M447" s="235" t="s">
        <v>1</v>
      </c>
      <c r="N447" s="236" t="s">
        <v>38</v>
      </c>
      <c r="O447" s="92"/>
      <c r="P447" s="237">
        <f>O447*H447</f>
        <v>0</v>
      </c>
      <c r="Q447" s="237">
        <v>0</v>
      </c>
      <c r="R447" s="237">
        <f>Q447*H447</f>
        <v>0</v>
      </c>
      <c r="S447" s="237">
        <v>0</v>
      </c>
      <c r="T447" s="238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9" t="s">
        <v>230</v>
      </c>
      <c r="AT447" s="239" t="s">
        <v>225</v>
      </c>
      <c r="AU447" s="239" t="s">
        <v>82</v>
      </c>
      <c r="AY447" s="18" t="s">
        <v>223</v>
      </c>
      <c r="BE447" s="240">
        <f>IF(N447="základní",J447,0)</f>
        <v>0</v>
      </c>
      <c r="BF447" s="240">
        <f>IF(N447="snížená",J447,0)</f>
        <v>0</v>
      </c>
      <c r="BG447" s="240">
        <f>IF(N447="zákl. přenesená",J447,0)</f>
        <v>0</v>
      </c>
      <c r="BH447" s="240">
        <f>IF(N447="sníž. přenesená",J447,0)</f>
        <v>0</v>
      </c>
      <c r="BI447" s="240">
        <f>IF(N447="nulová",J447,0)</f>
        <v>0</v>
      </c>
      <c r="BJ447" s="18" t="s">
        <v>80</v>
      </c>
      <c r="BK447" s="240">
        <f>ROUND(I447*H447,2)</f>
        <v>0</v>
      </c>
      <c r="BL447" s="18" t="s">
        <v>230</v>
      </c>
      <c r="BM447" s="239" t="s">
        <v>8237</v>
      </c>
    </row>
    <row r="448" s="2" customFormat="1" ht="44.25" customHeight="1">
      <c r="A448" s="39"/>
      <c r="B448" s="40"/>
      <c r="C448" s="228" t="s">
        <v>948</v>
      </c>
      <c r="D448" s="228" t="s">
        <v>225</v>
      </c>
      <c r="E448" s="229" t="s">
        <v>8238</v>
      </c>
      <c r="F448" s="230" t="s">
        <v>271</v>
      </c>
      <c r="G448" s="231" t="s">
        <v>265</v>
      </c>
      <c r="H448" s="232">
        <v>802.07000000000005</v>
      </c>
      <c r="I448" s="233"/>
      <c r="J448" s="234">
        <f>ROUND(I448*H448,2)</f>
        <v>0</v>
      </c>
      <c r="K448" s="230" t="s">
        <v>229</v>
      </c>
      <c r="L448" s="45"/>
      <c r="M448" s="235" t="s">
        <v>1</v>
      </c>
      <c r="N448" s="236" t="s">
        <v>38</v>
      </c>
      <c r="O448" s="92"/>
      <c r="P448" s="237">
        <f>O448*H448</f>
        <v>0</v>
      </c>
      <c r="Q448" s="237">
        <v>0</v>
      </c>
      <c r="R448" s="237">
        <f>Q448*H448</f>
        <v>0</v>
      </c>
      <c r="S448" s="237">
        <v>0</v>
      </c>
      <c r="T448" s="238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39" t="s">
        <v>230</v>
      </c>
      <c r="AT448" s="239" t="s">
        <v>225</v>
      </c>
      <c r="AU448" s="239" t="s">
        <v>82</v>
      </c>
      <c r="AY448" s="18" t="s">
        <v>223</v>
      </c>
      <c r="BE448" s="240">
        <f>IF(N448="základní",J448,0)</f>
        <v>0</v>
      </c>
      <c r="BF448" s="240">
        <f>IF(N448="snížená",J448,0)</f>
        <v>0</v>
      </c>
      <c r="BG448" s="240">
        <f>IF(N448="zákl. přenesená",J448,0)</f>
        <v>0</v>
      </c>
      <c r="BH448" s="240">
        <f>IF(N448="sníž. přenesená",J448,0)</f>
        <v>0</v>
      </c>
      <c r="BI448" s="240">
        <f>IF(N448="nulová",J448,0)</f>
        <v>0</v>
      </c>
      <c r="BJ448" s="18" t="s">
        <v>80</v>
      </c>
      <c r="BK448" s="240">
        <f>ROUND(I448*H448,2)</f>
        <v>0</v>
      </c>
      <c r="BL448" s="18" t="s">
        <v>230</v>
      </c>
      <c r="BM448" s="239" t="s">
        <v>8239</v>
      </c>
    </row>
    <row r="449" s="14" customFormat="1">
      <c r="A449" s="14"/>
      <c r="B449" s="253"/>
      <c r="C449" s="254"/>
      <c r="D449" s="243" t="s">
        <v>232</v>
      </c>
      <c r="E449" s="255" t="s">
        <v>1</v>
      </c>
      <c r="F449" s="256" t="s">
        <v>8240</v>
      </c>
      <c r="G449" s="254"/>
      <c r="H449" s="255" t="s">
        <v>1</v>
      </c>
      <c r="I449" s="257"/>
      <c r="J449" s="254"/>
      <c r="K449" s="254"/>
      <c r="L449" s="258"/>
      <c r="M449" s="259"/>
      <c r="N449" s="260"/>
      <c r="O449" s="260"/>
      <c r="P449" s="260"/>
      <c r="Q449" s="260"/>
      <c r="R449" s="260"/>
      <c r="S449" s="260"/>
      <c r="T449" s="261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2" t="s">
        <v>232</v>
      </c>
      <c r="AU449" s="262" t="s">
        <v>82</v>
      </c>
      <c r="AV449" s="14" t="s">
        <v>80</v>
      </c>
      <c r="AW449" s="14" t="s">
        <v>30</v>
      </c>
      <c r="AX449" s="14" t="s">
        <v>73</v>
      </c>
      <c r="AY449" s="262" t="s">
        <v>223</v>
      </c>
    </row>
    <row r="450" s="13" customFormat="1">
      <c r="A450" s="13"/>
      <c r="B450" s="241"/>
      <c r="C450" s="242"/>
      <c r="D450" s="243" t="s">
        <v>232</v>
      </c>
      <c r="E450" s="244" t="s">
        <v>1</v>
      </c>
      <c r="F450" s="245" t="s">
        <v>8241</v>
      </c>
      <c r="G450" s="242"/>
      <c r="H450" s="246">
        <v>802.07000000000005</v>
      </c>
      <c r="I450" s="247"/>
      <c r="J450" s="242"/>
      <c r="K450" s="242"/>
      <c r="L450" s="248"/>
      <c r="M450" s="249"/>
      <c r="N450" s="250"/>
      <c r="O450" s="250"/>
      <c r="P450" s="250"/>
      <c r="Q450" s="250"/>
      <c r="R450" s="250"/>
      <c r="S450" s="250"/>
      <c r="T450" s="25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2" t="s">
        <v>232</v>
      </c>
      <c r="AU450" s="252" t="s">
        <v>82</v>
      </c>
      <c r="AV450" s="13" t="s">
        <v>82</v>
      </c>
      <c r="AW450" s="13" t="s">
        <v>30</v>
      </c>
      <c r="AX450" s="13" t="s">
        <v>80</v>
      </c>
      <c r="AY450" s="252" t="s">
        <v>223</v>
      </c>
    </row>
    <row r="451" s="2" customFormat="1" ht="44.25" customHeight="1">
      <c r="A451" s="39"/>
      <c r="B451" s="40"/>
      <c r="C451" s="228" t="s">
        <v>956</v>
      </c>
      <c r="D451" s="228" t="s">
        <v>225</v>
      </c>
      <c r="E451" s="229" t="s">
        <v>8242</v>
      </c>
      <c r="F451" s="230" t="s">
        <v>8243</v>
      </c>
      <c r="G451" s="231" t="s">
        <v>265</v>
      </c>
      <c r="H451" s="232">
        <v>241.62000000000001</v>
      </c>
      <c r="I451" s="233"/>
      <c r="J451" s="234">
        <f>ROUND(I451*H451,2)</f>
        <v>0</v>
      </c>
      <c r="K451" s="230" t="s">
        <v>229</v>
      </c>
      <c r="L451" s="45"/>
      <c r="M451" s="235" t="s">
        <v>1</v>
      </c>
      <c r="N451" s="236" t="s">
        <v>38</v>
      </c>
      <c r="O451" s="92"/>
      <c r="P451" s="237">
        <f>O451*H451</f>
        <v>0</v>
      </c>
      <c r="Q451" s="237">
        <v>0</v>
      </c>
      <c r="R451" s="237">
        <f>Q451*H451</f>
        <v>0</v>
      </c>
      <c r="S451" s="237">
        <v>0</v>
      </c>
      <c r="T451" s="238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9" t="s">
        <v>230</v>
      </c>
      <c r="AT451" s="239" t="s">
        <v>225</v>
      </c>
      <c r="AU451" s="239" t="s">
        <v>82</v>
      </c>
      <c r="AY451" s="18" t="s">
        <v>223</v>
      </c>
      <c r="BE451" s="240">
        <f>IF(N451="základní",J451,0)</f>
        <v>0</v>
      </c>
      <c r="BF451" s="240">
        <f>IF(N451="snížená",J451,0)</f>
        <v>0</v>
      </c>
      <c r="BG451" s="240">
        <f>IF(N451="zákl. přenesená",J451,0)</f>
        <v>0</v>
      </c>
      <c r="BH451" s="240">
        <f>IF(N451="sníž. přenesená",J451,0)</f>
        <v>0</v>
      </c>
      <c r="BI451" s="240">
        <f>IF(N451="nulová",J451,0)</f>
        <v>0</v>
      </c>
      <c r="BJ451" s="18" t="s">
        <v>80</v>
      </c>
      <c r="BK451" s="240">
        <f>ROUND(I451*H451,2)</f>
        <v>0</v>
      </c>
      <c r="BL451" s="18" t="s">
        <v>230</v>
      </c>
      <c r="BM451" s="239" t="s">
        <v>8244</v>
      </c>
    </row>
    <row r="452" s="13" customFormat="1">
      <c r="A452" s="13"/>
      <c r="B452" s="241"/>
      <c r="C452" s="242"/>
      <c r="D452" s="243" t="s">
        <v>232</v>
      </c>
      <c r="E452" s="244" t="s">
        <v>1</v>
      </c>
      <c r="F452" s="245" t="s">
        <v>8245</v>
      </c>
      <c r="G452" s="242"/>
      <c r="H452" s="246">
        <v>241.62000000000001</v>
      </c>
      <c r="I452" s="247"/>
      <c r="J452" s="242"/>
      <c r="K452" s="242"/>
      <c r="L452" s="248"/>
      <c r="M452" s="249"/>
      <c r="N452" s="250"/>
      <c r="O452" s="250"/>
      <c r="P452" s="250"/>
      <c r="Q452" s="250"/>
      <c r="R452" s="250"/>
      <c r="S452" s="250"/>
      <c r="T452" s="25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2" t="s">
        <v>232</v>
      </c>
      <c r="AU452" s="252" t="s">
        <v>82</v>
      </c>
      <c r="AV452" s="13" t="s">
        <v>82</v>
      </c>
      <c r="AW452" s="13" t="s">
        <v>30</v>
      </c>
      <c r="AX452" s="13" t="s">
        <v>80</v>
      </c>
      <c r="AY452" s="252" t="s">
        <v>223</v>
      </c>
    </row>
    <row r="453" s="12" customFormat="1" ht="22.8" customHeight="1">
      <c r="A453" s="12"/>
      <c r="B453" s="212"/>
      <c r="C453" s="213"/>
      <c r="D453" s="214" t="s">
        <v>72</v>
      </c>
      <c r="E453" s="226" t="s">
        <v>2886</v>
      </c>
      <c r="F453" s="226" t="s">
        <v>2887</v>
      </c>
      <c r="G453" s="213"/>
      <c r="H453" s="213"/>
      <c r="I453" s="216"/>
      <c r="J453" s="227">
        <f>BK453</f>
        <v>0</v>
      </c>
      <c r="K453" s="213"/>
      <c r="L453" s="218"/>
      <c r="M453" s="219"/>
      <c r="N453" s="220"/>
      <c r="O453" s="220"/>
      <c r="P453" s="221">
        <f>P454</f>
        <v>0</v>
      </c>
      <c r="Q453" s="220"/>
      <c r="R453" s="221">
        <f>R454</f>
        <v>0</v>
      </c>
      <c r="S453" s="220"/>
      <c r="T453" s="222">
        <f>T454</f>
        <v>0</v>
      </c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R453" s="223" t="s">
        <v>80</v>
      </c>
      <c r="AT453" s="224" t="s">
        <v>72</v>
      </c>
      <c r="AU453" s="224" t="s">
        <v>80</v>
      </c>
      <c r="AY453" s="223" t="s">
        <v>223</v>
      </c>
      <c r="BK453" s="225">
        <f>BK454</f>
        <v>0</v>
      </c>
    </row>
    <row r="454" s="2" customFormat="1" ht="37.8" customHeight="1">
      <c r="A454" s="39"/>
      <c r="B454" s="40"/>
      <c r="C454" s="228" t="s">
        <v>962</v>
      </c>
      <c r="D454" s="228" t="s">
        <v>225</v>
      </c>
      <c r="E454" s="229" t="s">
        <v>5343</v>
      </c>
      <c r="F454" s="230" t="s">
        <v>5344</v>
      </c>
      <c r="G454" s="231" t="s">
        <v>265</v>
      </c>
      <c r="H454" s="232">
        <v>542.41999999999996</v>
      </c>
      <c r="I454" s="233"/>
      <c r="J454" s="234">
        <f>ROUND(I454*H454,2)</f>
        <v>0</v>
      </c>
      <c r="K454" s="230" t="s">
        <v>229</v>
      </c>
      <c r="L454" s="45"/>
      <c r="M454" s="235" t="s">
        <v>1</v>
      </c>
      <c r="N454" s="236" t="s">
        <v>38</v>
      </c>
      <c r="O454" s="92"/>
      <c r="P454" s="237">
        <f>O454*H454</f>
        <v>0</v>
      </c>
      <c r="Q454" s="237">
        <v>0</v>
      </c>
      <c r="R454" s="237">
        <f>Q454*H454</f>
        <v>0</v>
      </c>
      <c r="S454" s="237">
        <v>0</v>
      </c>
      <c r="T454" s="238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9" t="s">
        <v>230</v>
      </c>
      <c r="AT454" s="239" t="s">
        <v>225</v>
      </c>
      <c r="AU454" s="239" t="s">
        <v>82</v>
      </c>
      <c r="AY454" s="18" t="s">
        <v>223</v>
      </c>
      <c r="BE454" s="240">
        <f>IF(N454="základní",J454,0)</f>
        <v>0</v>
      </c>
      <c r="BF454" s="240">
        <f>IF(N454="snížená",J454,0)</f>
        <v>0</v>
      </c>
      <c r="BG454" s="240">
        <f>IF(N454="zákl. přenesená",J454,0)</f>
        <v>0</v>
      </c>
      <c r="BH454" s="240">
        <f>IF(N454="sníž. přenesená",J454,0)</f>
        <v>0</v>
      </c>
      <c r="BI454" s="240">
        <f>IF(N454="nulová",J454,0)</f>
        <v>0</v>
      </c>
      <c r="BJ454" s="18" t="s">
        <v>80</v>
      </c>
      <c r="BK454" s="240">
        <f>ROUND(I454*H454,2)</f>
        <v>0</v>
      </c>
      <c r="BL454" s="18" t="s">
        <v>230</v>
      </c>
      <c r="BM454" s="239" t="s">
        <v>8246</v>
      </c>
    </row>
    <row r="455" s="12" customFormat="1" ht="25.92" customHeight="1">
      <c r="A455" s="12"/>
      <c r="B455" s="212"/>
      <c r="C455" s="213"/>
      <c r="D455" s="214" t="s">
        <v>72</v>
      </c>
      <c r="E455" s="215" t="s">
        <v>2898</v>
      </c>
      <c r="F455" s="215" t="s">
        <v>2899</v>
      </c>
      <c r="G455" s="213"/>
      <c r="H455" s="213"/>
      <c r="I455" s="216"/>
      <c r="J455" s="217">
        <f>BK455</f>
        <v>0</v>
      </c>
      <c r="K455" s="213"/>
      <c r="L455" s="218"/>
      <c r="M455" s="219"/>
      <c r="N455" s="220"/>
      <c r="O455" s="220"/>
      <c r="P455" s="221">
        <f>P456+P472</f>
        <v>0</v>
      </c>
      <c r="Q455" s="220"/>
      <c r="R455" s="221">
        <f>R456+R472</f>
        <v>0.16454750000000001</v>
      </c>
      <c r="S455" s="220"/>
      <c r="T455" s="222">
        <f>T456+T472</f>
        <v>0.28639999999999999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23" t="s">
        <v>82</v>
      </c>
      <c r="AT455" s="224" t="s">
        <v>72</v>
      </c>
      <c r="AU455" s="224" t="s">
        <v>73</v>
      </c>
      <c r="AY455" s="223" t="s">
        <v>223</v>
      </c>
      <c r="BK455" s="225">
        <f>BK456+BK472</f>
        <v>0</v>
      </c>
    </row>
    <row r="456" s="12" customFormat="1" ht="22.8" customHeight="1">
      <c r="A456" s="12"/>
      <c r="B456" s="212"/>
      <c r="C456" s="213"/>
      <c r="D456" s="214" t="s">
        <v>72</v>
      </c>
      <c r="E456" s="226" t="s">
        <v>2900</v>
      </c>
      <c r="F456" s="226" t="s">
        <v>2901</v>
      </c>
      <c r="G456" s="213"/>
      <c r="H456" s="213"/>
      <c r="I456" s="216"/>
      <c r="J456" s="227">
        <f>BK456</f>
        <v>0</v>
      </c>
      <c r="K456" s="213"/>
      <c r="L456" s="218"/>
      <c r="M456" s="219"/>
      <c r="N456" s="220"/>
      <c r="O456" s="220"/>
      <c r="P456" s="221">
        <f>SUM(P457:P471)</f>
        <v>0</v>
      </c>
      <c r="Q456" s="220"/>
      <c r="R456" s="221">
        <f>SUM(R457:R471)</f>
        <v>0.16454750000000001</v>
      </c>
      <c r="S456" s="220"/>
      <c r="T456" s="222">
        <f>SUM(T457:T471)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23" t="s">
        <v>82</v>
      </c>
      <c r="AT456" s="224" t="s">
        <v>72</v>
      </c>
      <c r="AU456" s="224" t="s">
        <v>80</v>
      </c>
      <c r="AY456" s="223" t="s">
        <v>223</v>
      </c>
      <c r="BK456" s="225">
        <f>SUM(BK457:BK471)</f>
        <v>0</v>
      </c>
    </row>
    <row r="457" s="2" customFormat="1" ht="37.8" customHeight="1">
      <c r="A457" s="39"/>
      <c r="B457" s="40"/>
      <c r="C457" s="228" t="s">
        <v>968</v>
      </c>
      <c r="D457" s="228" t="s">
        <v>225</v>
      </c>
      <c r="E457" s="229" t="s">
        <v>8247</v>
      </c>
      <c r="F457" s="230" t="s">
        <v>8248</v>
      </c>
      <c r="G457" s="231" t="s">
        <v>293</v>
      </c>
      <c r="H457" s="232">
        <v>132.80000000000001</v>
      </c>
      <c r="I457" s="233"/>
      <c r="J457" s="234">
        <f>ROUND(I457*H457,2)</f>
        <v>0</v>
      </c>
      <c r="K457" s="230" t="s">
        <v>229</v>
      </c>
      <c r="L457" s="45"/>
      <c r="M457" s="235" t="s">
        <v>1</v>
      </c>
      <c r="N457" s="236" t="s">
        <v>38</v>
      </c>
      <c r="O457" s="92"/>
      <c r="P457" s="237">
        <f>O457*H457</f>
        <v>0</v>
      </c>
      <c r="Q457" s="237">
        <v>0</v>
      </c>
      <c r="R457" s="237">
        <f>Q457*H457</f>
        <v>0</v>
      </c>
      <c r="S457" s="237">
        <v>0</v>
      </c>
      <c r="T457" s="238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9" t="s">
        <v>310</v>
      </c>
      <c r="AT457" s="239" t="s">
        <v>225</v>
      </c>
      <c r="AU457" s="239" t="s">
        <v>82</v>
      </c>
      <c r="AY457" s="18" t="s">
        <v>223</v>
      </c>
      <c r="BE457" s="240">
        <f>IF(N457="základní",J457,0)</f>
        <v>0</v>
      </c>
      <c r="BF457" s="240">
        <f>IF(N457="snížená",J457,0)</f>
        <v>0</v>
      </c>
      <c r="BG457" s="240">
        <f>IF(N457="zákl. přenesená",J457,0)</f>
        <v>0</v>
      </c>
      <c r="BH457" s="240">
        <f>IF(N457="sníž. přenesená",J457,0)</f>
        <v>0</v>
      </c>
      <c r="BI457" s="240">
        <f>IF(N457="nulová",J457,0)</f>
        <v>0</v>
      </c>
      <c r="BJ457" s="18" t="s">
        <v>80</v>
      </c>
      <c r="BK457" s="240">
        <f>ROUND(I457*H457,2)</f>
        <v>0</v>
      </c>
      <c r="BL457" s="18" t="s">
        <v>310</v>
      </c>
      <c r="BM457" s="239" t="s">
        <v>8249</v>
      </c>
    </row>
    <row r="458" s="14" customFormat="1">
      <c r="A458" s="14"/>
      <c r="B458" s="253"/>
      <c r="C458" s="254"/>
      <c r="D458" s="243" t="s">
        <v>232</v>
      </c>
      <c r="E458" s="255" t="s">
        <v>1</v>
      </c>
      <c r="F458" s="256" t="s">
        <v>8250</v>
      </c>
      <c r="G458" s="254"/>
      <c r="H458" s="255" t="s">
        <v>1</v>
      </c>
      <c r="I458" s="257"/>
      <c r="J458" s="254"/>
      <c r="K458" s="254"/>
      <c r="L458" s="258"/>
      <c r="M458" s="259"/>
      <c r="N458" s="260"/>
      <c r="O458" s="260"/>
      <c r="P458" s="260"/>
      <c r="Q458" s="260"/>
      <c r="R458" s="260"/>
      <c r="S458" s="260"/>
      <c r="T458" s="261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2" t="s">
        <v>232</v>
      </c>
      <c r="AU458" s="262" t="s">
        <v>82</v>
      </c>
      <c r="AV458" s="14" t="s">
        <v>80</v>
      </c>
      <c r="AW458" s="14" t="s">
        <v>30</v>
      </c>
      <c r="AX458" s="14" t="s">
        <v>73</v>
      </c>
      <c r="AY458" s="262" t="s">
        <v>223</v>
      </c>
    </row>
    <row r="459" s="13" customFormat="1">
      <c r="A459" s="13"/>
      <c r="B459" s="241"/>
      <c r="C459" s="242"/>
      <c r="D459" s="243" t="s">
        <v>232</v>
      </c>
      <c r="E459" s="244" t="s">
        <v>1</v>
      </c>
      <c r="F459" s="245" t="s">
        <v>8251</v>
      </c>
      <c r="G459" s="242"/>
      <c r="H459" s="246">
        <v>132.80000000000001</v>
      </c>
      <c r="I459" s="247"/>
      <c r="J459" s="242"/>
      <c r="K459" s="242"/>
      <c r="L459" s="248"/>
      <c r="M459" s="249"/>
      <c r="N459" s="250"/>
      <c r="O459" s="250"/>
      <c r="P459" s="250"/>
      <c r="Q459" s="250"/>
      <c r="R459" s="250"/>
      <c r="S459" s="250"/>
      <c r="T459" s="251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2" t="s">
        <v>232</v>
      </c>
      <c r="AU459" s="252" t="s">
        <v>82</v>
      </c>
      <c r="AV459" s="13" t="s">
        <v>82</v>
      </c>
      <c r="AW459" s="13" t="s">
        <v>30</v>
      </c>
      <c r="AX459" s="13" t="s">
        <v>80</v>
      </c>
      <c r="AY459" s="252" t="s">
        <v>223</v>
      </c>
    </row>
    <row r="460" s="2" customFormat="1" ht="16.5" customHeight="1">
      <c r="A460" s="39"/>
      <c r="B460" s="40"/>
      <c r="C460" s="274" t="s">
        <v>976</v>
      </c>
      <c r="D460" s="274" t="s">
        <v>285</v>
      </c>
      <c r="E460" s="275" t="s">
        <v>8252</v>
      </c>
      <c r="F460" s="276" t="s">
        <v>8253</v>
      </c>
      <c r="G460" s="277" t="s">
        <v>265</v>
      </c>
      <c r="H460" s="278">
        <v>0.053999999999999999</v>
      </c>
      <c r="I460" s="279"/>
      <c r="J460" s="280">
        <f>ROUND(I460*H460,2)</f>
        <v>0</v>
      </c>
      <c r="K460" s="276" t="s">
        <v>229</v>
      </c>
      <c r="L460" s="281"/>
      <c r="M460" s="282" t="s">
        <v>1</v>
      </c>
      <c r="N460" s="283" t="s">
        <v>38</v>
      </c>
      <c r="O460" s="92"/>
      <c r="P460" s="237">
        <f>O460*H460</f>
        <v>0</v>
      </c>
      <c r="Q460" s="237">
        <v>1</v>
      </c>
      <c r="R460" s="237">
        <f>Q460*H460</f>
        <v>0.053999999999999999</v>
      </c>
      <c r="S460" s="237">
        <v>0</v>
      </c>
      <c r="T460" s="238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9" t="s">
        <v>402</v>
      </c>
      <c r="AT460" s="239" t="s">
        <v>285</v>
      </c>
      <c r="AU460" s="239" t="s">
        <v>82</v>
      </c>
      <c r="AY460" s="18" t="s">
        <v>223</v>
      </c>
      <c r="BE460" s="240">
        <f>IF(N460="základní",J460,0)</f>
        <v>0</v>
      </c>
      <c r="BF460" s="240">
        <f>IF(N460="snížená",J460,0)</f>
        <v>0</v>
      </c>
      <c r="BG460" s="240">
        <f>IF(N460="zákl. přenesená",J460,0)</f>
        <v>0</v>
      </c>
      <c r="BH460" s="240">
        <f>IF(N460="sníž. přenesená",J460,0)</f>
        <v>0</v>
      </c>
      <c r="BI460" s="240">
        <f>IF(N460="nulová",J460,0)</f>
        <v>0</v>
      </c>
      <c r="BJ460" s="18" t="s">
        <v>80</v>
      </c>
      <c r="BK460" s="240">
        <f>ROUND(I460*H460,2)</f>
        <v>0</v>
      </c>
      <c r="BL460" s="18" t="s">
        <v>310</v>
      </c>
      <c r="BM460" s="239" t="s">
        <v>8254</v>
      </c>
    </row>
    <row r="461" s="13" customFormat="1">
      <c r="A461" s="13"/>
      <c r="B461" s="241"/>
      <c r="C461" s="242"/>
      <c r="D461" s="243" t="s">
        <v>232</v>
      </c>
      <c r="E461" s="244" t="s">
        <v>1</v>
      </c>
      <c r="F461" s="245" t="s">
        <v>8255</v>
      </c>
      <c r="G461" s="242"/>
      <c r="H461" s="246">
        <v>0.053999999999999999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232</v>
      </c>
      <c r="AU461" s="252" t="s">
        <v>82</v>
      </c>
      <c r="AV461" s="13" t="s">
        <v>82</v>
      </c>
      <c r="AW461" s="13" t="s">
        <v>30</v>
      </c>
      <c r="AX461" s="13" t="s">
        <v>80</v>
      </c>
      <c r="AY461" s="252" t="s">
        <v>223</v>
      </c>
    </row>
    <row r="462" s="2" customFormat="1" ht="33" customHeight="1">
      <c r="A462" s="39"/>
      <c r="B462" s="40"/>
      <c r="C462" s="228" t="s">
        <v>982</v>
      </c>
      <c r="D462" s="228" t="s">
        <v>225</v>
      </c>
      <c r="E462" s="229" t="s">
        <v>8256</v>
      </c>
      <c r="F462" s="230" t="s">
        <v>8257</v>
      </c>
      <c r="G462" s="231" t="s">
        <v>293</v>
      </c>
      <c r="H462" s="232">
        <v>189.69999999999999</v>
      </c>
      <c r="I462" s="233"/>
      <c r="J462" s="234">
        <f>ROUND(I462*H462,2)</f>
        <v>0</v>
      </c>
      <c r="K462" s="230" t="s">
        <v>229</v>
      </c>
      <c r="L462" s="45"/>
      <c r="M462" s="235" t="s">
        <v>1</v>
      </c>
      <c r="N462" s="236" t="s">
        <v>38</v>
      </c>
      <c r="O462" s="92"/>
      <c r="P462" s="237">
        <f>O462*H462</f>
        <v>0</v>
      </c>
      <c r="Q462" s="237">
        <v>0</v>
      </c>
      <c r="R462" s="237">
        <f>Q462*H462</f>
        <v>0</v>
      </c>
      <c r="S462" s="237">
        <v>0</v>
      </c>
      <c r="T462" s="238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39" t="s">
        <v>310</v>
      </c>
      <c r="AT462" s="239" t="s">
        <v>225</v>
      </c>
      <c r="AU462" s="239" t="s">
        <v>82</v>
      </c>
      <c r="AY462" s="18" t="s">
        <v>223</v>
      </c>
      <c r="BE462" s="240">
        <f>IF(N462="základní",J462,0)</f>
        <v>0</v>
      </c>
      <c r="BF462" s="240">
        <f>IF(N462="snížená",J462,0)</f>
        <v>0</v>
      </c>
      <c r="BG462" s="240">
        <f>IF(N462="zákl. přenesená",J462,0)</f>
        <v>0</v>
      </c>
      <c r="BH462" s="240">
        <f>IF(N462="sníž. přenesená",J462,0)</f>
        <v>0</v>
      </c>
      <c r="BI462" s="240">
        <f>IF(N462="nulová",J462,0)</f>
        <v>0</v>
      </c>
      <c r="BJ462" s="18" t="s">
        <v>80</v>
      </c>
      <c r="BK462" s="240">
        <f>ROUND(I462*H462,2)</f>
        <v>0</v>
      </c>
      <c r="BL462" s="18" t="s">
        <v>310</v>
      </c>
      <c r="BM462" s="239" t="s">
        <v>8258</v>
      </c>
    </row>
    <row r="463" s="14" customFormat="1">
      <c r="A463" s="14"/>
      <c r="B463" s="253"/>
      <c r="C463" s="254"/>
      <c r="D463" s="243" t="s">
        <v>232</v>
      </c>
      <c r="E463" s="255" t="s">
        <v>1</v>
      </c>
      <c r="F463" s="256" t="s">
        <v>8259</v>
      </c>
      <c r="G463" s="254"/>
      <c r="H463" s="255" t="s">
        <v>1</v>
      </c>
      <c r="I463" s="257"/>
      <c r="J463" s="254"/>
      <c r="K463" s="254"/>
      <c r="L463" s="258"/>
      <c r="M463" s="259"/>
      <c r="N463" s="260"/>
      <c r="O463" s="260"/>
      <c r="P463" s="260"/>
      <c r="Q463" s="260"/>
      <c r="R463" s="260"/>
      <c r="S463" s="260"/>
      <c r="T463" s="261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2" t="s">
        <v>232</v>
      </c>
      <c r="AU463" s="262" t="s">
        <v>82</v>
      </c>
      <c r="AV463" s="14" t="s">
        <v>80</v>
      </c>
      <c r="AW463" s="14" t="s">
        <v>30</v>
      </c>
      <c r="AX463" s="14" t="s">
        <v>73</v>
      </c>
      <c r="AY463" s="262" t="s">
        <v>223</v>
      </c>
    </row>
    <row r="464" s="13" customFormat="1">
      <c r="A464" s="13"/>
      <c r="B464" s="241"/>
      <c r="C464" s="242"/>
      <c r="D464" s="243" t="s">
        <v>232</v>
      </c>
      <c r="E464" s="244" t="s">
        <v>1</v>
      </c>
      <c r="F464" s="245" t="s">
        <v>8260</v>
      </c>
      <c r="G464" s="242"/>
      <c r="H464" s="246">
        <v>73.5</v>
      </c>
      <c r="I464" s="247"/>
      <c r="J464" s="242"/>
      <c r="K464" s="242"/>
      <c r="L464" s="248"/>
      <c r="M464" s="249"/>
      <c r="N464" s="250"/>
      <c r="O464" s="250"/>
      <c r="P464" s="250"/>
      <c r="Q464" s="250"/>
      <c r="R464" s="250"/>
      <c r="S464" s="250"/>
      <c r="T464" s="25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2" t="s">
        <v>232</v>
      </c>
      <c r="AU464" s="252" t="s">
        <v>82</v>
      </c>
      <c r="AV464" s="13" t="s">
        <v>82</v>
      </c>
      <c r="AW464" s="13" t="s">
        <v>30</v>
      </c>
      <c r="AX464" s="13" t="s">
        <v>73</v>
      </c>
      <c r="AY464" s="252" t="s">
        <v>223</v>
      </c>
    </row>
    <row r="465" s="14" customFormat="1">
      <c r="A465" s="14"/>
      <c r="B465" s="253"/>
      <c r="C465" s="254"/>
      <c r="D465" s="243" t="s">
        <v>232</v>
      </c>
      <c r="E465" s="255" t="s">
        <v>1</v>
      </c>
      <c r="F465" s="256" t="s">
        <v>8261</v>
      </c>
      <c r="G465" s="254"/>
      <c r="H465" s="255" t="s">
        <v>1</v>
      </c>
      <c r="I465" s="257"/>
      <c r="J465" s="254"/>
      <c r="K465" s="254"/>
      <c r="L465" s="258"/>
      <c r="M465" s="259"/>
      <c r="N465" s="260"/>
      <c r="O465" s="260"/>
      <c r="P465" s="260"/>
      <c r="Q465" s="260"/>
      <c r="R465" s="260"/>
      <c r="S465" s="260"/>
      <c r="T465" s="261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2" t="s">
        <v>232</v>
      </c>
      <c r="AU465" s="262" t="s">
        <v>82</v>
      </c>
      <c r="AV465" s="14" t="s">
        <v>80</v>
      </c>
      <c r="AW465" s="14" t="s">
        <v>30</v>
      </c>
      <c r="AX465" s="14" t="s">
        <v>73</v>
      </c>
      <c r="AY465" s="262" t="s">
        <v>223</v>
      </c>
    </row>
    <row r="466" s="13" customFormat="1">
      <c r="A466" s="13"/>
      <c r="B466" s="241"/>
      <c r="C466" s="242"/>
      <c r="D466" s="243" t="s">
        <v>232</v>
      </c>
      <c r="E466" s="244" t="s">
        <v>1</v>
      </c>
      <c r="F466" s="245" t="s">
        <v>8262</v>
      </c>
      <c r="G466" s="242"/>
      <c r="H466" s="246">
        <v>116.2</v>
      </c>
      <c r="I466" s="247"/>
      <c r="J466" s="242"/>
      <c r="K466" s="242"/>
      <c r="L466" s="248"/>
      <c r="M466" s="249"/>
      <c r="N466" s="250"/>
      <c r="O466" s="250"/>
      <c r="P466" s="250"/>
      <c r="Q466" s="250"/>
      <c r="R466" s="250"/>
      <c r="S466" s="250"/>
      <c r="T466" s="25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2" t="s">
        <v>232</v>
      </c>
      <c r="AU466" s="252" t="s">
        <v>82</v>
      </c>
      <c r="AV466" s="13" t="s">
        <v>82</v>
      </c>
      <c r="AW466" s="13" t="s">
        <v>30</v>
      </c>
      <c r="AX466" s="13" t="s">
        <v>73</v>
      </c>
      <c r="AY466" s="252" t="s">
        <v>223</v>
      </c>
    </row>
    <row r="467" s="15" customFormat="1">
      <c r="A467" s="15"/>
      <c r="B467" s="263"/>
      <c r="C467" s="264"/>
      <c r="D467" s="243" t="s">
        <v>232</v>
      </c>
      <c r="E467" s="265" t="s">
        <v>1</v>
      </c>
      <c r="F467" s="266" t="s">
        <v>245</v>
      </c>
      <c r="G467" s="264"/>
      <c r="H467" s="267">
        <v>189.69999999999999</v>
      </c>
      <c r="I467" s="268"/>
      <c r="J467" s="264"/>
      <c r="K467" s="264"/>
      <c r="L467" s="269"/>
      <c r="M467" s="270"/>
      <c r="N467" s="271"/>
      <c r="O467" s="271"/>
      <c r="P467" s="271"/>
      <c r="Q467" s="271"/>
      <c r="R467" s="271"/>
      <c r="S467" s="271"/>
      <c r="T467" s="272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3" t="s">
        <v>232</v>
      </c>
      <c r="AU467" s="273" t="s">
        <v>82</v>
      </c>
      <c r="AV467" s="15" t="s">
        <v>230</v>
      </c>
      <c r="AW467" s="15" t="s">
        <v>30</v>
      </c>
      <c r="AX467" s="15" t="s">
        <v>80</v>
      </c>
      <c r="AY467" s="273" t="s">
        <v>223</v>
      </c>
    </row>
    <row r="468" s="2" customFormat="1" ht="24.15" customHeight="1">
      <c r="A468" s="39"/>
      <c r="B468" s="40"/>
      <c r="C468" s="274" t="s">
        <v>990</v>
      </c>
      <c r="D468" s="274" t="s">
        <v>285</v>
      </c>
      <c r="E468" s="275" t="s">
        <v>8263</v>
      </c>
      <c r="F468" s="276" t="s">
        <v>8264</v>
      </c>
      <c r="G468" s="277" t="s">
        <v>293</v>
      </c>
      <c r="H468" s="278">
        <v>221.095</v>
      </c>
      <c r="I468" s="279"/>
      <c r="J468" s="280">
        <f>ROUND(I468*H468,2)</f>
        <v>0</v>
      </c>
      <c r="K468" s="276" t="s">
        <v>229</v>
      </c>
      <c r="L468" s="281"/>
      <c r="M468" s="282" t="s">
        <v>1</v>
      </c>
      <c r="N468" s="283" t="s">
        <v>38</v>
      </c>
      <c r="O468" s="92"/>
      <c r="P468" s="237">
        <f>O468*H468</f>
        <v>0</v>
      </c>
      <c r="Q468" s="237">
        <v>0.00029999999999999997</v>
      </c>
      <c r="R468" s="237">
        <f>Q468*H468</f>
        <v>0.066328499999999999</v>
      </c>
      <c r="S468" s="237">
        <v>0</v>
      </c>
      <c r="T468" s="238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39" t="s">
        <v>402</v>
      </c>
      <c r="AT468" s="239" t="s">
        <v>285</v>
      </c>
      <c r="AU468" s="239" t="s">
        <v>82</v>
      </c>
      <c r="AY468" s="18" t="s">
        <v>223</v>
      </c>
      <c r="BE468" s="240">
        <f>IF(N468="základní",J468,0)</f>
        <v>0</v>
      </c>
      <c r="BF468" s="240">
        <f>IF(N468="snížená",J468,0)</f>
        <v>0</v>
      </c>
      <c r="BG468" s="240">
        <f>IF(N468="zákl. přenesená",J468,0)</f>
        <v>0</v>
      </c>
      <c r="BH468" s="240">
        <f>IF(N468="sníž. přenesená",J468,0)</f>
        <v>0</v>
      </c>
      <c r="BI468" s="240">
        <f>IF(N468="nulová",J468,0)</f>
        <v>0</v>
      </c>
      <c r="BJ468" s="18" t="s">
        <v>80</v>
      </c>
      <c r="BK468" s="240">
        <f>ROUND(I468*H468,2)</f>
        <v>0</v>
      </c>
      <c r="BL468" s="18" t="s">
        <v>310</v>
      </c>
      <c r="BM468" s="239" t="s">
        <v>8265</v>
      </c>
    </row>
    <row r="469" s="13" customFormat="1">
      <c r="A469" s="13"/>
      <c r="B469" s="241"/>
      <c r="C469" s="242"/>
      <c r="D469" s="243" t="s">
        <v>232</v>
      </c>
      <c r="E469" s="244" t="s">
        <v>1</v>
      </c>
      <c r="F469" s="245" t="s">
        <v>8266</v>
      </c>
      <c r="G469" s="242"/>
      <c r="H469" s="246">
        <v>221.095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232</v>
      </c>
      <c r="AU469" s="252" t="s">
        <v>82</v>
      </c>
      <c r="AV469" s="13" t="s">
        <v>82</v>
      </c>
      <c r="AW469" s="13" t="s">
        <v>30</v>
      </c>
      <c r="AX469" s="13" t="s">
        <v>80</v>
      </c>
      <c r="AY469" s="252" t="s">
        <v>223</v>
      </c>
    </row>
    <row r="470" s="2" customFormat="1" ht="16.5" customHeight="1">
      <c r="A470" s="39"/>
      <c r="B470" s="40"/>
      <c r="C470" s="274" t="s">
        <v>997</v>
      </c>
      <c r="D470" s="274" t="s">
        <v>285</v>
      </c>
      <c r="E470" s="275" t="s">
        <v>8267</v>
      </c>
      <c r="F470" s="276" t="s">
        <v>8268</v>
      </c>
      <c r="G470" s="277" t="s">
        <v>293</v>
      </c>
      <c r="H470" s="278">
        <v>221.095</v>
      </c>
      <c r="I470" s="279"/>
      <c r="J470" s="280">
        <f>ROUND(I470*H470,2)</f>
        <v>0</v>
      </c>
      <c r="K470" s="276" t="s">
        <v>229</v>
      </c>
      <c r="L470" s="281"/>
      <c r="M470" s="282" t="s">
        <v>1</v>
      </c>
      <c r="N470" s="283" t="s">
        <v>38</v>
      </c>
      <c r="O470" s="92"/>
      <c r="P470" s="237">
        <f>O470*H470</f>
        <v>0</v>
      </c>
      <c r="Q470" s="237">
        <v>0.00020000000000000001</v>
      </c>
      <c r="R470" s="237">
        <f>Q470*H470</f>
        <v>0.044219000000000001</v>
      </c>
      <c r="S470" s="237">
        <v>0</v>
      </c>
      <c r="T470" s="238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9" t="s">
        <v>402</v>
      </c>
      <c r="AT470" s="239" t="s">
        <v>285</v>
      </c>
      <c r="AU470" s="239" t="s">
        <v>82</v>
      </c>
      <c r="AY470" s="18" t="s">
        <v>223</v>
      </c>
      <c r="BE470" s="240">
        <f>IF(N470="základní",J470,0)</f>
        <v>0</v>
      </c>
      <c r="BF470" s="240">
        <f>IF(N470="snížená",J470,0)</f>
        <v>0</v>
      </c>
      <c r="BG470" s="240">
        <f>IF(N470="zákl. přenesená",J470,0)</f>
        <v>0</v>
      </c>
      <c r="BH470" s="240">
        <f>IF(N470="sníž. přenesená",J470,0)</f>
        <v>0</v>
      </c>
      <c r="BI470" s="240">
        <f>IF(N470="nulová",J470,0)</f>
        <v>0</v>
      </c>
      <c r="BJ470" s="18" t="s">
        <v>80</v>
      </c>
      <c r="BK470" s="240">
        <f>ROUND(I470*H470,2)</f>
        <v>0</v>
      </c>
      <c r="BL470" s="18" t="s">
        <v>310</v>
      </c>
      <c r="BM470" s="239" t="s">
        <v>8269</v>
      </c>
    </row>
    <row r="471" s="13" customFormat="1">
      <c r="A471" s="13"/>
      <c r="B471" s="241"/>
      <c r="C471" s="242"/>
      <c r="D471" s="243" t="s">
        <v>232</v>
      </c>
      <c r="E471" s="244" t="s">
        <v>1</v>
      </c>
      <c r="F471" s="245" t="s">
        <v>8270</v>
      </c>
      <c r="G471" s="242"/>
      <c r="H471" s="246">
        <v>221.095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232</v>
      </c>
      <c r="AU471" s="252" t="s">
        <v>82</v>
      </c>
      <c r="AV471" s="13" t="s">
        <v>82</v>
      </c>
      <c r="AW471" s="13" t="s">
        <v>30</v>
      </c>
      <c r="AX471" s="13" t="s">
        <v>80</v>
      </c>
      <c r="AY471" s="252" t="s">
        <v>223</v>
      </c>
    </row>
    <row r="472" s="12" customFormat="1" ht="22.8" customHeight="1">
      <c r="A472" s="12"/>
      <c r="B472" s="212"/>
      <c r="C472" s="213"/>
      <c r="D472" s="214" t="s">
        <v>72</v>
      </c>
      <c r="E472" s="226" t="s">
        <v>4074</v>
      </c>
      <c r="F472" s="226" t="s">
        <v>4075</v>
      </c>
      <c r="G472" s="213"/>
      <c r="H472" s="213"/>
      <c r="I472" s="216"/>
      <c r="J472" s="227">
        <f>BK472</f>
        <v>0</v>
      </c>
      <c r="K472" s="213"/>
      <c r="L472" s="218"/>
      <c r="M472" s="219"/>
      <c r="N472" s="220"/>
      <c r="O472" s="220"/>
      <c r="P472" s="221">
        <f>SUM(P473:P474)</f>
        <v>0</v>
      </c>
      <c r="Q472" s="220"/>
      <c r="R472" s="221">
        <f>SUM(R473:R474)</f>
        <v>0</v>
      </c>
      <c r="S472" s="220"/>
      <c r="T472" s="222">
        <f>SUM(T473:T474)</f>
        <v>0.28639999999999999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23" t="s">
        <v>82</v>
      </c>
      <c r="AT472" s="224" t="s">
        <v>72</v>
      </c>
      <c r="AU472" s="224" t="s">
        <v>80</v>
      </c>
      <c r="AY472" s="223" t="s">
        <v>223</v>
      </c>
      <c r="BK472" s="225">
        <f>SUM(BK473:BK474)</f>
        <v>0</v>
      </c>
    </row>
    <row r="473" s="2" customFormat="1" ht="33" customHeight="1">
      <c r="A473" s="39"/>
      <c r="B473" s="40"/>
      <c r="C473" s="228" t="s">
        <v>1001</v>
      </c>
      <c r="D473" s="228" t="s">
        <v>225</v>
      </c>
      <c r="E473" s="229" t="s">
        <v>8271</v>
      </c>
      <c r="F473" s="230" t="s">
        <v>8272</v>
      </c>
      <c r="G473" s="231" t="s">
        <v>351</v>
      </c>
      <c r="H473" s="232">
        <v>17.899999999999999</v>
      </c>
      <c r="I473" s="233"/>
      <c r="J473" s="234">
        <f>ROUND(I473*H473,2)</f>
        <v>0</v>
      </c>
      <c r="K473" s="230" t="s">
        <v>229</v>
      </c>
      <c r="L473" s="45"/>
      <c r="M473" s="235" t="s">
        <v>1</v>
      </c>
      <c r="N473" s="236" t="s">
        <v>38</v>
      </c>
      <c r="O473" s="92"/>
      <c r="P473" s="237">
        <f>O473*H473</f>
        <v>0</v>
      </c>
      <c r="Q473" s="237">
        <v>0</v>
      </c>
      <c r="R473" s="237">
        <f>Q473*H473</f>
        <v>0</v>
      </c>
      <c r="S473" s="237">
        <v>0.016</v>
      </c>
      <c r="T473" s="238">
        <f>S473*H473</f>
        <v>0.28639999999999999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39" t="s">
        <v>310</v>
      </c>
      <c r="AT473" s="239" t="s">
        <v>225</v>
      </c>
      <c r="AU473" s="239" t="s">
        <v>82</v>
      </c>
      <c r="AY473" s="18" t="s">
        <v>223</v>
      </c>
      <c r="BE473" s="240">
        <f>IF(N473="základní",J473,0)</f>
        <v>0</v>
      </c>
      <c r="BF473" s="240">
        <f>IF(N473="snížená",J473,0)</f>
        <v>0</v>
      </c>
      <c r="BG473" s="240">
        <f>IF(N473="zákl. přenesená",J473,0)</f>
        <v>0</v>
      </c>
      <c r="BH473" s="240">
        <f>IF(N473="sníž. přenesená",J473,0)</f>
        <v>0</v>
      </c>
      <c r="BI473" s="240">
        <f>IF(N473="nulová",J473,0)</f>
        <v>0</v>
      </c>
      <c r="BJ473" s="18" t="s">
        <v>80</v>
      </c>
      <c r="BK473" s="240">
        <f>ROUND(I473*H473,2)</f>
        <v>0</v>
      </c>
      <c r="BL473" s="18" t="s">
        <v>310</v>
      </c>
      <c r="BM473" s="239" t="s">
        <v>8273</v>
      </c>
    </row>
    <row r="474" s="13" customFormat="1">
      <c r="A474" s="13"/>
      <c r="B474" s="241"/>
      <c r="C474" s="242"/>
      <c r="D474" s="243" t="s">
        <v>232</v>
      </c>
      <c r="E474" s="244" t="s">
        <v>1</v>
      </c>
      <c r="F474" s="245" t="s">
        <v>8274</v>
      </c>
      <c r="G474" s="242"/>
      <c r="H474" s="246">
        <v>17.899999999999999</v>
      </c>
      <c r="I474" s="247"/>
      <c r="J474" s="242"/>
      <c r="K474" s="242"/>
      <c r="L474" s="248"/>
      <c r="M474" s="309"/>
      <c r="N474" s="310"/>
      <c r="O474" s="310"/>
      <c r="P474" s="310"/>
      <c r="Q474" s="310"/>
      <c r="R474" s="310"/>
      <c r="S474" s="310"/>
      <c r="T474" s="31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2" t="s">
        <v>232</v>
      </c>
      <c r="AU474" s="252" t="s">
        <v>82</v>
      </c>
      <c r="AV474" s="13" t="s">
        <v>82</v>
      </c>
      <c r="AW474" s="13" t="s">
        <v>30</v>
      </c>
      <c r="AX474" s="13" t="s">
        <v>80</v>
      </c>
      <c r="AY474" s="252" t="s">
        <v>223</v>
      </c>
    </row>
    <row r="475" s="2" customFormat="1" ht="6.96" customHeight="1">
      <c r="A475" s="39"/>
      <c r="B475" s="67"/>
      <c r="C475" s="68"/>
      <c r="D475" s="68"/>
      <c r="E475" s="68"/>
      <c r="F475" s="68"/>
      <c r="G475" s="68"/>
      <c r="H475" s="68"/>
      <c r="I475" s="68"/>
      <c r="J475" s="68"/>
      <c r="K475" s="68"/>
      <c r="L475" s="45"/>
      <c r="M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</sheetData>
  <sheetProtection sheet="1" autoFilter="0" formatColumns="0" formatRows="0" objects="1" scenarios="1" spinCount="100000" saltValue="opT+/BMX8A+lYpOnbVlmdwok4klYCtBAeiPvYluktnP293r0uqedK8VMmR7rS+9id0B+FdwXyAcyXLrp85JH9g==" hashValue="NGeDsGDCQfqMaFSLoksMwmxEeUYwFZG8XBWtUzMNDpnpwHIec3aXZLfLQQ3BsVL0TztIDfMp5GYLoc00604ZBA==" algorithmName="SHA-512" password="DDEF"/>
  <autoFilter ref="C131:K47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8275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8276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ROUND((SUM(BE132:BE270)),  2)</f>
        <v>0</v>
      </c>
      <c r="G35" s="39"/>
      <c r="H35" s="39"/>
      <c r="I35" s="166">
        <v>0.20999999999999999</v>
      </c>
      <c r="J35" s="165">
        <f>ROUND(((SUM(BE132:BE270))*I35),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ROUND((SUM(BF132:BF270)),  2)</f>
        <v>0</v>
      </c>
      <c r="G36" s="39"/>
      <c r="H36" s="39"/>
      <c r="I36" s="166">
        <v>0.12</v>
      </c>
      <c r="J36" s="165">
        <f>ROUND(((SUM(BF132:BF270))*I36),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ROUND((SUM(BG132:BG270)),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ROUND((SUM(BH132:BH270)),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ROUND((SUM(BI132:BI270)),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8275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03.01 - realizace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7690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8277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4.88" customHeight="1">
      <c r="A101" s="10"/>
      <c r="B101" s="196"/>
      <c r="C101" s="134"/>
      <c r="D101" s="197" t="s">
        <v>8278</v>
      </c>
      <c r="E101" s="198"/>
      <c r="F101" s="198"/>
      <c r="G101" s="198"/>
      <c r="H101" s="198"/>
      <c r="I101" s="198"/>
      <c r="J101" s="199">
        <f>J135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4.88" customHeight="1">
      <c r="A102" s="10"/>
      <c r="B102" s="196"/>
      <c r="C102" s="134"/>
      <c r="D102" s="197" t="s">
        <v>8279</v>
      </c>
      <c r="E102" s="198"/>
      <c r="F102" s="198"/>
      <c r="G102" s="198"/>
      <c r="H102" s="198"/>
      <c r="I102" s="198"/>
      <c r="J102" s="199">
        <f>J142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4.88" customHeight="1">
      <c r="A103" s="10"/>
      <c r="B103" s="196"/>
      <c r="C103" s="134"/>
      <c r="D103" s="197" t="s">
        <v>8280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8281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8282</v>
      </c>
      <c r="E105" s="198"/>
      <c r="F105" s="198"/>
      <c r="G105" s="198"/>
      <c r="H105" s="198"/>
      <c r="I105" s="198"/>
      <c r="J105" s="199">
        <f>J189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8283</v>
      </c>
      <c r="E106" s="198"/>
      <c r="F106" s="198"/>
      <c r="G106" s="198"/>
      <c r="H106" s="198"/>
      <c r="I106" s="198"/>
      <c r="J106" s="199">
        <f>J210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8284</v>
      </c>
      <c r="E107" s="198"/>
      <c r="F107" s="198"/>
      <c r="G107" s="198"/>
      <c r="H107" s="198"/>
      <c r="I107" s="198"/>
      <c r="J107" s="199">
        <f>J245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8285</v>
      </c>
      <c r="E108" s="198"/>
      <c r="F108" s="198"/>
      <c r="G108" s="198"/>
      <c r="H108" s="198"/>
      <c r="I108" s="198"/>
      <c r="J108" s="199">
        <f>J257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19.92" customHeight="1">
      <c r="A109" s="10"/>
      <c r="B109" s="196"/>
      <c r="C109" s="134"/>
      <c r="D109" s="197" t="s">
        <v>8286</v>
      </c>
      <c r="E109" s="198"/>
      <c r="F109" s="198"/>
      <c r="G109" s="198"/>
      <c r="H109" s="198"/>
      <c r="I109" s="198"/>
      <c r="J109" s="199">
        <f>J265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8287</v>
      </c>
      <c r="E110" s="198"/>
      <c r="F110" s="198"/>
      <c r="G110" s="198"/>
      <c r="H110" s="198"/>
      <c r="I110" s="198"/>
      <c r="J110" s="199">
        <f>J269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hidden="1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hidden="1"/>
    <row r="114" hidden="1"/>
    <row r="115" hidden="1"/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TŘEBOVSKO-ORLICKÝ PODNIKATELSKÝ INKUBÁTOR (TO-PINK)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164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8275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03.01 - realizace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 xml:space="preserve"> </v>
      </c>
      <c r="G126" s="41"/>
      <c r="H126" s="41"/>
      <c r="I126" s="33" t="s">
        <v>22</v>
      </c>
      <c r="J126" s="80" t="str">
        <f>IF(J14="","",J14)</f>
        <v>26. 5. 2025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 xml:space="preserve"> </v>
      </c>
      <c r="G128" s="41"/>
      <c r="H128" s="41"/>
      <c r="I128" s="33" t="s">
        <v>29</v>
      </c>
      <c r="J128" s="37" t="str">
        <f>E23</f>
        <v xml:space="preserve"> 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27</v>
      </c>
      <c r="D129" s="41"/>
      <c r="E129" s="41"/>
      <c r="F129" s="28" t="str">
        <f>IF(E20="","",E20)</f>
        <v>Vyplň údaj</v>
      </c>
      <c r="G129" s="41"/>
      <c r="H129" s="41"/>
      <c r="I129" s="33" t="s">
        <v>31</v>
      </c>
      <c r="J129" s="37" t="str">
        <f>E26</f>
        <v xml:space="preserve"> 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209</v>
      </c>
      <c r="D131" s="204" t="s">
        <v>58</v>
      </c>
      <c r="E131" s="204" t="s">
        <v>54</v>
      </c>
      <c r="F131" s="204" t="s">
        <v>55</v>
      </c>
      <c r="G131" s="204" t="s">
        <v>210</v>
      </c>
      <c r="H131" s="204" t="s">
        <v>211</v>
      </c>
      <c r="I131" s="204" t="s">
        <v>212</v>
      </c>
      <c r="J131" s="204" t="s">
        <v>170</v>
      </c>
      <c r="K131" s="205" t="s">
        <v>213</v>
      </c>
      <c r="L131" s="206"/>
      <c r="M131" s="101" t="s">
        <v>1</v>
      </c>
      <c r="N131" s="102" t="s">
        <v>37</v>
      </c>
      <c r="O131" s="102" t="s">
        <v>214</v>
      </c>
      <c r="P131" s="102" t="s">
        <v>215</v>
      </c>
      <c r="Q131" s="102" t="s">
        <v>216</v>
      </c>
      <c r="R131" s="102" t="s">
        <v>217</v>
      </c>
      <c r="S131" s="102" t="s">
        <v>218</v>
      </c>
      <c r="T131" s="103" t="s">
        <v>219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220</v>
      </c>
      <c r="D132" s="41"/>
      <c r="E132" s="41"/>
      <c r="F132" s="41"/>
      <c r="G132" s="41"/>
      <c r="H132" s="41"/>
      <c r="I132" s="41"/>
      <c r="J132" s="207">
        <f>BK132</f>
        <v>0</v>
      </c>
      <c r="K132" s="41"/>
      <c r="L132" s="45"/>
      <c r="M132" s="104"/>
      <c r="N132" s="208"/>
      <c r="O132" s="105"/>
      <c r="P132" s="209">
        <f>P133</f>
        <v>0</v>
      </c>
      <c r="Q132" s="105"/>
      <c r="R132" s="209">
        <f>R133</f>
        <v>0.00054000000000000001</v>
      </c>
      <c r="S132" s="105"/>
      <c r="T132" s="210">
        <f>T133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72</v>
      </c>
      <c r="AU132" s="18" t="s">
        <v>172</v>
      </c>
      <c r="BK132" s="211">
        <f>BK133</f>
        <v>0</v>
      </c>
    </row>
    <row r="133" s="12" customFormat="1" ht="25.92" customHeight="1">
      <c r="A133" s="12"/>
      <c r="B133" s="212"/>
      <c r="C133" s="213"/>
      <c r="D133" s="214" t="s">
        <v>72</v>
      </c>
      <c r="E133" s="215" t="s">
        <v>221</v>
      </c>
      <c r="F133" s="215" t="s">
        <v>221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P134+P158+P189+P210+P245+P257+P265+P269</f>
        <v>0</v>
      </c>
      <c r="Q133" s="220"/>
      <c r="R133" s="221">
        <f>R134+R158+R189+R210+R245+R257+R265+R269</f>
        <v>0.00054000000000000001</v>
      </c>
      <c r="S133" s="220"/>
      <c r="T133" s="222">
        <f>T134+T158+T189+T210+T245+T257+T265+T269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80</v>
      </c>
      <c r="AT133" s="224" t="s">
        <v>72</v>
      </c>
      <c r="AU133" s="224" t="s">
        <v>73</v>
      </c>
      <c r="AY133" s="223" t="s">
        <v>223</v>
      </c>
      <c r="BK133" s="225">
        <f>BK134+BK158+BK189+BK210+BK245+BK257+BK265+BK269</f>
        <v>0</v>
      </c>
    </row>
    <row r="134" s="12" customFormat="1" ht="22.8" customHeight="1">
      <c r="A134" s="12"/>
      <c r="B134" s="212"/>
      <c r="C134" s="213"/>
      <c r="D134" s="214" t="s">
        <v>72</v>
      </c>
      <c r="E134" s="226" t="s">
        <v>8288</v>
      </c>
      <c r="F134" s="226" t="s">
        <v>8289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P135+P142+P151</f>
        <v>0</v>
      </c>
      <c r="Q134" s="220"/>
      <c r="R134" s="221">
        <f>R135+R142+R151</f>
        <v>0</v>
      </c>
      <c r="S134" s="220"/>
      <c r="T134" s="222">
        <f>T135+T142+T151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80</v>
      </c>
      <c r="AT134" s="224" t="s">
        <v>72</v>
      </c>
      <c r="AU134" s="224" t="s">
        <v>80</v>
      </c>
      <c r="AY134" s="223" t="s">
        <v>223</v>
      </c>
      <c r="BK134" s="225">
        <f>BK135+BK142+BK151</f>
        <v>0</v>
      </c>
    </row>
    <row r="135" s="12" customFormat="1" ht="20.88" customHeight="1">
      <c r="A135" s="12"/>
      <c r="B135" s="212"/>
      <c r="C135" s="213"/>
      <c r="D135" s="214" t="s">
        <v>72</v>
      </c>
      <c r="E135" s="226" t="s">
        <v>8290</v>
      </c>
      <c r="F135" s="226" t="s">
        <v>8291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SUM(P136:P141)</f>
        <v>0</v>
      </c>
      <c r="Q135" s="220"/>
      <c r="R135" s="221">
        <f>SUM(R136:R141)</f>
        <v>0</v>
      </c>
      <c r="S135" s="220"/>
      <c r="T135" s="222">
        <f>SUM(T136:T141)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80</v>
      </c>
      <c r="AT135" s="224" t="s">
        <v>72</v>
      </c>
      <c r="AU135" s="224" t="s">
        <v>82</v>
      </c>
      <c r="AY135" s="223" t="s">
        <v>223</v>
      </c>
      <c r="BK135" s="225">
        <f>SUM(BK136:BK141)</f>
        <v>0</v>
      </c>
    </row>
    <row r="136" s="2" customFormat="1" ht="37.8" customHeight="1">
      <c r="A136" s="39"/>
      <c r="B136" s="40"/>
      <c r="C136" s="228" t="s">
        <v>80</v>
      </c>
      <c r="D136" s="228" t="s">
        <v>225</v>
      </c>
      <c r="E136" s="229" t="s">
        <v>8292</v>
      </c>
      <c r="F136" s="230" t="s">
        <v>8293</v>
      </c>
      <c r="G136" s="231" t="s">
        <v>293</v>
      </c>
      <c r="H136" s="232">
        <v>1301</v>
      </c>
      <c r="I136" s="233"/>
      <c r="J136" s="234">
        <f>ROUND(I136*H136,2)</f>
        <v>0</v>
      </c>
      <c r="K136" s="230" t="s">
        <v>229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102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8294</v>
      </c>
    </row>
    <row r="137" s="2" customFormat="1">
      <c r="A137" s="39"/>
      <c r="B137" s="40"/>
      <c r="C137" s="41"/>
      <c r="D137" s="243" t="s">
        <v>370</v>
      </c>
      <c r="E137" s="41"/>
      <c r="F137" s="284" t="s">
        <v>8295</v>
      </c>
      <c r="G137" s="41"/>
      <c r="H137" s="41"/>
      <c r="I137" s="285"/>
      <c r="J137" s="41"/>
      <c r="K137" s="41"/>
      <c r="L137" s="45"/>
      <c r="M137" s="286"/>
      <c r="N137" s="287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370</v>
      </c>
      <c r="AU137" s="18" t="s">
        <v>102</v>
      </c>
    </row>
    <row r="138" s="2" customFormat="1" ht="16.5" customHeight="1">
      <c r="A138" s="39"/>
      <c r="B138" s="40"/>
      <c r="C138" s="274" t="s">
        <v>82</v>
      </c>
      <c r="D138" s="274" t="s">
        <v>285</v>
      </c>
      <c r="E138" s="275" t="s">
        <v>8296</v>
      </c>
      <c r="F138" s="276" t="s">
        <v>8297</v>
      </c>
      <c r="G138" s="277" t="s">
        <v>8298</v>
      </c>
      <c r="H138" s="278">
        <v>0.65100000000000002</v>
      </c>
      <c r="I138" s="279"/>
      <c r="J138" s="280">
        <f>ROUND(I138*H138,2)</f>
        <v>0</v>
      </c>
      <c r="K138" s="276" t="s">
        <v>1</v>
      </c>
      <c r="L138" s="281"/>
      <c r="M138" s="282" t="s">
        <v>1</v>
      </c>
      <c r="N138" s="283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262</v>
      </c>
      <c r="AT138" s="239" t="s">
        <v>285</v>
      </c>
      <c r="AU138" s="239" t="s">
        <v>102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8299</v>
      </c>
    </row>
    <row r="139" s="2" customFormat="1" ht="55.5" customHeight="1">
      <c r="A139" s="39"/>
      <c r="B139" s="40"/>
      <c r="C139" s="228" t="s">
        <v>102</v>
      </c>
      <c r="D139" s="228" t="s">
        <v>225</v>
      </c>
      <c r="E139" s="229" t="s">
        <v>8300</v>
      </c>
      <c r="F139" s="230" t="s">
        <v>8301</v>
      </c>
      <c r="G139" s="231" t="s">
        <v>293</v>
      </c>
      <c r="H139" s="232">
        <v>520.39999999999998</v>
      </c>
      <c r="I139" s="233"/>
      <c r="J139" s="234">
        <f>ROUND(I139*H139,2)</f>
        <v>0</v>
      </c>
      <c r="K139" s="230" t="s">
        <v>229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102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8302</v>
      </c>
    </row>
    <row r="140" s="2" customFormat="1" ht="24.15" customHeight="1">
      <c r="A140" s="39"/>
      <c r="B140" s="40"/>
      <c r="C140" s="228" t="s">
        <v>230</v>
      </c>
      <c r="D140" s="228" t="s">
        <v>225</v>
      </c>
      <c r="E140" s="229" t="s">
        <v>8303</v>
      </c>
      <c r="F140" s="230" t="s">
        <v>8304</v>
      </c>
      <c r="G140" s="231" t="s">
        <v>293</v>
      </c>
      <c r="H140" s="232">
        <v>130.09999999999999</v>
      </c>
      <c r="I140" s="233"/>
      <c r="J140" s="234">
        <f>ROUND(I140*H140,2)</f>
        <v>0</v>
      </c>
      <c r="K140" s="230" t="s">
        <v>229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102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8305</v>
      </c>
    </row>
    <row r="141" s="2" customFormat="1">
      <c r="A141" s="39"/>
      <c r="B141" s="40"/>
      <c r="C141" s="41"/>
      <c r="D141" s="243" t="s">
        <v>370</v>
      </c>
      <c r="E141" s="41"/>
      <c r="F141" s="284" t="s">
        <v>8306</v>
      </c>
      <c r="G141" s="41"/>
      <c r="H141" s="41"/>
      <c r="I141" s="285"/>
      <c r="J141" s="41"/>
      <c r="K141" s="41"/>
      <c r="L141" s="45"/>
      <c r="M141" s="286"/>
      <c r="N141" s="287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370</v>
      </c>
      <c r="AU141" s="18" t="s">
        <v>102</v>
      </c>
    </row>
    <row r="142" s="12" customFormat="1" ht="20.88" customHeight="1">
      <c r="A142" s="12"/>
      <c r="B142" s="212"/>
      <c r="C142" s="213"/>
      <c r="D142" s="214" t="s">
        <v>72</v>
      </c>
      <c r="E142" s="226" t="s">
        <v>8307</v>
      </c>
      <c r="F142" s="226" t="s">
        <v>8308</v>
      </c>
      <c r="G142" s="213"/>
      <c r="H142" s="213"/>
      <c r="I142" s="216"/>
      <c r="J142" s="227">
        <f>BK142</f>
        <v>0</v>
      </c>
      <c r="K142" s="213"/>
      <c r="L142" s="218"/>
      <c r="M142" s="219"/>
      <c r="N142" s="220"/>
      <c r="O142" s="220"/>
      <c r="P142" s="221">
        <f>SUM(P143:P150)</f>
        <v>0</v>
      </c>
      <c r="Q142" s="220"/>
      <c r="R142" s="221">
        <f>SUM(R143:R150)</f>
        <v>0</v>
      </c>
      <c r="S142" s="220"/>
      <c r="T142" s="222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80</v>
      </c>
      <c r="AT142" s="224" t="s">
        <v>72</v>
      </c>
      <c r="AU142" s="224" t="s">
        <v>82</v>
      </c>
      <c r="AY142" s="223" t="s">
        <v>223</v>
      </c>
      <c r="BK142" s="225">
        <f>SUM(BK143:BK150)</f>
        <v>0</v>
      </c>
    </row>
    <row r="143" s="2" customFormat="1" ht="24.15" customHeight="1">
      <c r="A143" s="39"/>
      <c r="B143" s="40"/>
      <c r="C143" s="228" t="s">
        <v>249</v>
      </c>
      <c r="D143" s="228" t="s">
        <v>225</v>
      </c>
      <c r="E143" s="229" t="s">
        <v>7930</v>
      </c>
      <c r="F143" s="230" t="s">
        <v>8309</v>
      </c>
      <c r="G143" s="231" t="s">
        <v>293</v>
      </c>
      <c r="H143" s="232">
        <v>342</v>
      </c>
      <c r="I143" s="233"/>
      <c r="J143" s="234">
        <f>ROUND(I143*H143,2)</f>
        <v>0</v>
      </c>
      <c r="K143" s="230" t="s">
        <v>229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102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8310</v>
      </c>
    </row>
    <row r="144" s="2" customFormat="1">
      <c r="A144" s="39"/>
      <c r="B144" s="40"/>
      <c r="C144" s="41"/>
      <c r="D144" s="243" t="s">
        <v>370</v>
      </c>
      <c r="E144" s="41"/>
      <c r="F144" s="284" t="s">
        <v>8311</v>
      </c>
      <c r="G144" s="41"/>
      <c r="H144" s="41"/>
      <c r="I144" s="285"/>
      <c r="J144" s="41"/>
      <c r="K144" s="41"/>
      <c r="L144" s="45"/>
      <c r="M144" s="286"/>
      <c r="N144" s="287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370</v>
      </c>
      <c r="AU144" s="18" t="s">
        <v>102</v>
      </c>
    </row>
    <row r="145" s="2" customFormat="1" ht="33" customHeight="1">
      <c r="A145" s="39"/>
      <c r="B145" s="40"/>
      <c r="C145" s="228" t="s">
        <v>253</v>
      </c>
      <c r="D145" s="228" t="s">
        <v>225</v>
      </c>
      <c r="E145" s="229" t="s">
        <v>8312</v>
      </c>
      <c r="F145" s="230" t="s">
        <v>8313</v>
      </c>
      <c r="G145" s="231" t="s">
        <v>293</v>
      </c>
      <c r="H145" s="232">
        <v>141</v>
      </c>
      <c r="I145" s="233"/>
      <c r="J145" s="234">
        <f>ROUND(I145*H145,2)</f>
        <v>0</v>
      </c>
      <c r="K145" s="230" t="s">
        <v>229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102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8314</v>
      </c>
    </row>
    <row r="146" s="2" customFormat="1">
      <c r="A146" s="39"/>
      <c r="B146" s="40"/>
      <c r="C146" s="41"/>
      <c r="D146" s="243" t="s">
        <v>370</v>
      </c>
      <c r="E146" s="41"/>
      <c r="F146" s="284" t="s">
        <v>8311</v>
      </c>
      <c r="G146" s="41"/>
      <c r="H146" s="41"/>
      <c r="I146" s="285"/>
      <c r="J146" s="41"/>
      <c r="K146" s="41"/>
      <c r="L146" s="45"/>
      <c r="M146" s="286"/>
      <c r="N146" s="287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370</v>
      </c>
      <c r="AU146" s="18" t="s">
        <v>102</v>
      </c>
    </row>
    <row r="147" s="2" customFormat="1" ht="37.8" customHeight="1">
      <c r="A147" s="39"/>
      <c r="B147" s="40"/>
      <c r="C147" s="274" t="s">
        <v>258</v>
      </c>
      <c r="D147" s="274" t="s">
        <v>285</v>
      </c>
      <c r="E147" s="275" t="s">
        <v>8315</v>
      </c>
      <c r="F147" s="276" t="s">
        <v>8316</v>
      </c>
      <c r="G147" s="277" t="s">
        <v>228</v>
      </c>
      <c r="H147" s="278">
        <v>57.960000000000001</v>
      </c>
      <c r="I147" s="279"/>
      <c r="J147" s="280">
        <f>ROUND(I147*H147,2)</f>
        <v>0</v>
      </c>
      <c r="K147" s="276" t="s">
        <v>1</v>
      </c>
      <c r="L147" s="281"/>
      <c r="M147" s="282" t="s">
        <v>1</v>
      </c>
      <c r="N147" s="283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262</v>
      </c>
      <c r="AT147" s="239" t="s">
        <v>285</v>
      </c>
      <c r="AU147" s="239" t="s">
        <v>102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8317</v>
      </c>
    </row>
    <row r="148" s="2" customFormat="1">
      <c r="A148" s="39"/>
      <c r="B148" s="40"/>
      <c r="C148" s="41"/>
      <c r="D148" s="243" t="s">
        <v>370</v>
      </c>
      <c r="E148" s="41"/>
      <c r="F148" s="284" t="s">
        <v>8311</v>
      </c>
      <c r="G148" s="41"/>
      <c r="H148" s="41"/>
      <c r="I148" s="285"/>
      <c r="J148" s="41"/>
      <c r="K148" s="41"/>
      <c r="L148" s="45"/>
      <c r="M148" s="286"/>
      <c r="N148" s="287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370</v>
      </c>
      <c r="AU148" s="18" t="s">
        <v>102</v>
      </c>
    </row>
    <row r="149" s="2" customFormat="1" ht="21.75" customHeight="1">
      <c r="A149" s="39"/>
      <c r="B149" s="40"/>
      <c r="C149" s="228" t="s">
        <v>262</v>
      </c>
      <c r="D149" s="228" t="s">
        <v>225</v>
      </c>
      <c r="E149" s="229" t="s">
        <v>8318</v>
      </c>
      <c r="F149" s="230" t="s">
        <v>8319</v>
      </c>
      <c r="G149" s="231" t="s">
        <v>293</v>
      </c>
      <c r="H149" s="232">
        <v>483</v>
      </c>
      <c r="I149" s="233"/>
      <c r="J149" s="234">
        <f>ROUND(I149*H149,2)</f>
        <v>0</v>
      </c>
      <c r="K149" s="230" t="s">
        <v>229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102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8320</v>
      </c>
    </row>
    <row r="150" s="2" customFormat="1" ht="16.5" customHeight="1">
      <c r="A150" s="39"/>
      <c r="B150" s="40"/>
      <c r="C150" s="228" t="s">
        <v>269</v>
      </c>
      <c r="D150" s="228" t="s">
        <v>225</v>
      </c>
      <c r="E150" s="229" t="s">
        <v>8321</v>
      </c>
      <c r="F150" s="230" t="s">
        <v>8322</v>
      </c>
      <c r="G150" s="231" t="s">
        <v>293</v>
      </c>
      <c r="H150" s="232">
        <v>483</v>
      </c>
      <c r="I150" s="233"/>
      <c r="J150" s="234">
        <f>ROUND(I150*H150,2)</f>
        <v>0</v>
      </c>
      <c r="K150" s="230" t="s">
        <v>229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102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8323</v>
      </c>
    </row>
    <row r="151" s="12" customFormat="1" ht="20.88" customHeight="1">
      <c r="A151" s="12"/>
      <c r="B151" s="212"/>
      <c r="C151" s="213"/>
      <c r="D151" s="214" t="s">
        <v>72</v>
      </c>
      <c r="E151" s="226" t="s">
        <v>8324</v>
      </c>
      <c r="F151" s="226" t="s">
        <v>8325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SUM(P152:P157)</f>
        <v>0</v>
      </c>
      <c r="Q151" s="220"/>
      <c r="R151" s="221">
        <f>SUM(R152:R157)</f>
        <v>0</v>
      </c>
      <c r="S151" s="220"/>
      <c r="T151" s="222">
        <f>SUM(T152:T157)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80</v>
      </c>
      <c r="AT151" s="224" t="s">
        <v>72</v>
      </c>
      <c r="AU151" s="224" t="s">
        <v>82</v>
      </c>
      <c r="AY151" s="223" t="s">
        <v>223</v>
      </c>
      <c r="BK151" s="225">
        <f>SUM(BK152:BK157)</f>
        <v>0</v>
      </c>
    </row>
    <row r="152" s="2" customFormat="1" ht="33" customHeight="1">
      <c r="A152" s="39"/>
      <c r="B152" s="40"/>
      <c r="C152" s="228" t="s">
        <v>275</v>
      </c>
      <c r="D152" s="228" t="s">
        <v>225</v>
      </c>
      <c r="E152" s="229" t="s">
        <v>8326</v>
      </c>
      <c r="F152" s="230" t="s">
        <v>8327</v>
      </c>
      <c r="G152" s="231" t="s">
        <v>293</v>
      </c>
      <c r="H152" s="232">
        <v>167.5</v>
      </c>
      <c r="I152" s="233"/>
      <c r="J152" s="234">
        <f>ROUND(I152*H152,2)</f>
        <v>0</v>
      </c>
      <c r="K152" s="230" t="s">
        <v>229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102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8328</v>
      </c>
    </row>
    <row r="153" s="2" customFormat="1">
      <c r="A153" s="39"/>
      <c r="B153" s="40"/>
      <c r="C153" s="41"/>
      <c r="D153" s="243" t="s">
        <v>370</v>
      </c>
      <c r="E153" s="41"/>
      <c r="F153" s="284" t="s">
        <v>8329</v>
      </c>
      <c r="G153" s="41"/>
      <c r="H153" s="41"/>
      <c r="I153" s="285"/>
      <c r="J153" s="41"/>
      <c r="K153" s="41"/>
      <c r="L153" s="45"/>
      <c r="M153" s="286"/>
      <c r="N153" s="287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370</v>
      </c>
      <c r="AU153" s="18" t="s">
        <v>102</v>
      </c>
    </row>
    <row r="154" s="2" customFormat="1" ht="37.8" customHeight="1">
      <c r="A154" s="39"/>
      <c r="B154" s="40"/>
      <c r="C154" s="274" t="s">
        <v>279</v>
      </c>
      <c r="D154" s="274" t="s">
        <v>285</v>
      </c>
      <c r="E154" s="275" t="s">
        <v>8330</v>
      </c>
      <c r="F154" s="276" t="s">
        <v>8316</v>
      </c>
      <c r="G154" s="277" t="s">
        <v>228</v>
      </c>
      <c r="H154" s="278">
        <v>50.25</v>
      </c>
      <c r="I154" s="279"/>
      <c r="J154" s="280">
        <f>ROUND(I154*H154,2)</f>
        <v>0</v>
      </c>
      <c r="K154" s="276" t="s">
        <v>1</v>
      </c>
      <c r="L154" s="281"/>
      <c r="M154" s="282" t="s">
        <v>1</v>
      </c>
      <c r="N154" s="283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262</v>
      </c>
      <c r="AT154" s="239" t="s">
        <v>285</v>
      </c>
      <c r="AU154" s="239" t="s">
        <v>102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8331</v>
      </c>
    </row>
    <row r="155" s="2" customFormat="1">
      <c r="A155" s="39"/>
      <c r="B155" s="40"/>
      <c r="C155" s="41"/>
      <c r="D155" s="243" t="s">
        <v>370</v>
      </c>
      <c r="E155" s="41"/>
      <c r="F155" s="284" t="s">
        <v>8329</v>
      </c>
      <c r="G155" s="41"/>
      <c r="H155" s="41"/>
      <c r="I155" s="285"/>
      <c r="J155" s="41"/>
      <c r="K155" s="41"/>
      <c r="L155" s="45"/>
      <c r="M155" s="286"/>
      <c r="N155" s="287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370</v>
      </c>
      <c r="AU155" s="18" t="s">
        <v>102</v>
      </c>
    </row>
    <row r="156" s="2" customFormat="1" ht="21.75" customHeight="1">
      <c r="A156" s="39"/>
      <c r="B156" s="40"/>
      <c r="C156" s="228" t="s">
        <v>8</v>
      </c>
      <c r="D156" s="228" t="s">
        <v>225</v>
      </c>
      <c r="E156" s="229" t="s">
        <v>8318</v>
      </c>
      <c r="F156" s="230" t="s">
        <v>8319</v>
      </c>
      <c r="G156" s="231" t="s">
        <v>293</v>
      </c>
      <c r="H156" s="232">
        <v>167.5</v>
      </c>
      <c r="I156" s="233"/>
      <c r="J156" s="234">
        <f>ROUND(I156*H156,2)</f>
        <v>0</v>
      </c>
      <c r="K156" s="230" t="s">
        <v>229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102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8332</v>
      </c>
    </row>
    <row r="157" s="2" customFormat="1" ht="16.5" customHeight="1">
      <c r="A157" s="39"/>
      <c r="B157" s="40"/>
      <c r="C157" s="228" t="s">
        <v>290</v>
      </c>
      <c r="D157" s="228" t="s">
        <v>225</v>
      </c>
      <c r="E157" s="229" t="s">
        <v>8321</v>
      </c>
      <c r="F157" s="230" t="s">
        <v>8322</v>
      </c>
      <c r="G157" s="231" t="s">
        <v>293</v>
      </c>
      <c r="H157" s="232">
        <v>167.5</v>
      </c>
      <c r="I157" s="233"/>
      <c r="J157" s="234">
        <f>ROUND(I157*H157,2)</f>
        <v>0</v>
      </c>
      <c r="K157" s="230" t="s">
        <v>229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102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8333</v>
      </c>
    </row>
    <row r="158" s="12" customFormat="1" ht="22.8" customHeight="1">
      <c r="A158" s="12"/>
      <c r="B158" s="212"/>
      <c r="C158" s="213"/>
      <c r="D158" s="214" t="s">
        <v>72</v>
      </c>
      <c r="E158" s="226" t="s">
        <v>8334</v>
      </c>
      <c r="F158" s="226" t="s">
        <v>8335</v>
      </c>
      <c r="G158" s="213"/>
      <c r="H158" s="213"/>
      <c r="I158" s="216"/>
      <c r="J158" s="227">
        <f>BK158</f>
        <v>0</v>
      </c>
      <c r="K158" s="213"/>
      <c r="L158" s="218"/>
      <c r="M158" s="219"/>
      <c r="N158" s="220"/>
      <c r="O158" s="220"/>
      <c r="P158" s="221">
        <f>SUM(P159:P188)</f>
        <v>0</v>
      </c>
      <c r="Q158" s="220"/>
      <c r="R158" s="221">
        <f>SUM(R159:R188)</f>
        <v>0.00054000000000000001</v>
      </c>
      <c r="S158" s="220"/>
      <c r="T158" s="222">
        <f>SUM(T159:T188)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3" t="s">
        <v>80</v>
      </c>
      <c r="AT158" s="224" t="s">
        <v>72</v>
      </c>
      <c r="AU158" s="224" t="s">
        <v>80</v>
      </c>
      <c r="AY158" s="223" t="s">
        <v>223</v>
      </c>
      <c r="BK158" s="225">
        <f>SUM(BK159:BK188)</f>
        <v>0</v>
      </c>
    </row>
    <row r="159" s="2" customFormat="1" ht="24.15" customHeight="1">
      <c r="A159" s="39"/>
      <c r="B159" s="40"/>
      <c r="C159" s="228" t="s">
        <v>297</v>
      </c>
      <c r="D159" s="228" t="s">
        <v>225</v>
      </c>
      <c r="E159" s="229" t="s">
        <v>8336</v>
      </c>
      <c r="F159" s="230" t="s">
        <v>8337</v>
      </c>
      <c r="G159" s="231" t="s">
        <v>475</v>
      </c>
      <c r="H159" s="232">
        <v>9</v>
      </c>
      <c r="I159" s="233"/>
      <c r="J159" s="234">
        <f>ROUND(I159*H159,2)</f>
        <v>0</v>
      </c>
      <c r="K159" s="230" t="s">
        <v>229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82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8338</v>
      </c>
    </row>
    <row r="160" s="2" customFormat="1" ht="33" customHeight="1">
      <c r="A160" s="39"/>
      <c r="B160" s="40"/>
      <c r="C160" s="228" t="s">
        <v>304</v>
      </c>
      <c r="D160" s="228" t="s">
        <v>225</v>
      </c>
      <c r="E160" s="229" t="s">
        <v>8339</v>
      </c>
      <c r="F160" s="230" t="s">
        <v>8340</v>
      </c>
      <c r="G160" s="231" t="s">
        <v>1327</v>
      </c>
      <c r="H160" s="232">
        <v>9</v>
      </c>
      <c r="I160" s="233"/>
      <c r="J160" s="234">
        <f>ROUND(I160*H160,2)</f>
        <v>0</v>
      </c>
      <c r="K160" s="230" t="s">
        <v>229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8341</v>
      </c>
    </row>
    <row r="161" s="2" customFormat="1" ht="33" customHeight="1">
      <c r="A161" s="39"/>
      <c r="B161" s="40"/>
      <c r="C161" s="228" t="s">
        <v>310</v>
      </c>
      <c r="D161" s="228" t="s">
        <v>225</v>
      </c>
      <c r="E161" s="229" t="s">
        <v>8342</v>
      </c>
      <c r="F161" s="230" t="s">
        <v>8343</v>
      </c>
      <c r="G161" s="231" t="s">
        <v>1327</v>
      </c>
      <c r="H161" s="232">
        <v>9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8344</v>
      </c>
    </row>
    <row r="162" s="2" customFormat="1" ht="37.8" customHeight="1">
      <c r="A162" s="39"/>
      <c r="B162" s="40"/>
      <c r="C162" s="274" t="s">
        <v>314</v>
      </c>
      <c r="D162" s="274" t="s">
        <v>285</v>
      </c>
      <c r="E162" s="275" t="s">
        <v>8345</v>
      </c>
      <c r="F162" s="276" t="s">
        <v>8346</v>
      </c>
      <c r="G162" s="277" t="s">
        <v>228</v>
      </c>
      <c r="H162" s="278">
        <v>2.25</v>
      </c>
      <c r="I162" s="279"/>
      <c r="J162" s="280">
        <f>ROUND(I162*H162,2)</f>
        <v>0</v>
      </c>
      <c r="K162" s="276" t="s">
        <v>1</v>
      </c>
      <c r="L162" s="281"/>
      <c r="M162" s="282" t="s">
        <v>1</v>
      </c>
      <c r="N162" s="283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262</v>
      </c>
      <c r="AT162" s="239" t="s">
        <v>285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8347</v>
      </c>
    </row>
    <row r="163" s="2" customFormat="1" ht="24.15" customHeight="1">
      <c r="A163" s="39"/>
      <c r="B163" s="40"/>
      <c r="C163" s="274" t="s">
        <v>320</v>
      </c>
      <c r="D163" s="274" t="s">
        <v>285</v>
      </c>
      <c r="E163" s="275" t="s">
        <v>8348</v>
      </c>
      <c r="F163" s="276" t="s">
        <v>8349</v>
      </c>
      <c r="G163" s="277" t="s">
        <v>2993</v>
      </c>
      <c r="H163" s="278">
        <v>2.7000000000000002</v>
      </c>
      <c r="I163" s="279"/>
      <c r="J163" s="280">
        <f>ROUND(I163*H163,2)</f>
        <v>0</v>
      </c>
      <c r="K163" s="276" t="s">
        <v>1</v>
      </c>
      <c r="L163" s="281"/>
      <c r="M163" s="282" t="s">
        <v>1</v>
      </c>
      <c r="N163" s="283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262</v>
      </c>
      <c r="AT163" s="239" t="s">
        <v>285</v>
      </c>
      <c r="AU163" s="239" t="s">
        <v>82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8350</v>
      </c>
    </row>
    <row r="164" s="2" customFormat="1">
      <c r="A164" s="39"/>
      <c r="B164" s="40"/>
      <c r="C164" s="41"/>
      <c r="D164" s="243" t="s">
        <v>370</v>
      </c>
      <c r="E164" s="41"/>
      <c r="F164" s="284" t="s">
        <v>8351</v>
      </c>
      <c r="G164" s="41"/>
      <c r="H164" s="41"/>
      <c r="I164" s="285"/>
      <c r="J164" s="41"/>
      <c r="K164" s="41"/>
      <c r="L164" s="45"/>
      <c r="M164" s="286"/>
      <c r="N164" s="287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370</v>
      </c>
      <c r="AU164" s="18" t="s">
        <v>82</v>
      </c>
    </row>
    <row r="165" s="2" customFormat="1" ht="24.15" customHeight="1">
      <c r="A165" s="39"/>
      <c r="B165" s="40"/>
      <c r="C165" s="228" t="s">
        <v>325</v>
      </c>
      <c r="D165" s="228" t="s">
        <v>225</v>
      </c>
      <c r="E165" s="229" t="s">
        <v>8352</v>
      </c>
      <c r="F165" s="230" t="s">
        <v>8353</v>
      </c>
      <c r="G165" s="231" t="s">
        <v>1327</v>
      </c>
      <c r="H165" s="232">
        <v>9</v>
      </c>
      <c r="I165" s="233"/>
      <c r="J165" s="234">
        <f>ROUND(I165*H165,2)</f>
        <v>0</v>
      </c>
      <c r="K165" s="230" t="s">
        <v>229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8354</v>
      </c>
    </row>
    <row r="166" s="2" customFormat="1" ht="16.5" customHeight="1">
      <c r="A166" s="39"/>
      <c r="B166" s="40"/>
      <c r="C166" s="228" t="s">
        <v>330</v>
      </c>
      <c r="D166" s="228" t="s">
        <v>225</v>
      </c>
      <c r="E166" s="229" t="s">
        <v>8355</v>
      </c>
      <c r="F166" s="230" t="s">
        <v>8356</v>
      </c>
      <c r="G166" s="231" t="s">
        <v>1327</v>
      </c>
      <c r="H166" s="232">
        <v>9</v>
      </c>
      <c r="I166" s="233"/>
      <c r="J166" s="234">
        <f>ROUND(I166*H166,2)</f>
        <v>0</v>
      </c>
      <c r="K166" s="230" t="s">
        <v>229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82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8357</v>
      </c>
    </row>
    <row r="167" s="2" customFormat="1" ht="16.5" customHeight="1">
      <c r="A167" s="39"/>
      <c r="B167" s="40"/>
      <c r="C167" s="274" t="s">
        <v>7</v>
      </c>
      <c r="D167" s="274" t="s">
        <v>285</v>
      </c>
      <c r="E167" s="275" t="s">
        <v>8358</v>
      </c>
      <c r="F167" s="276" t="s">
        <v>8359</v>
      </c>
      <c r="G167" s="277" t="s">
        <v>8360</v>
      </c>
      <c r="H167" s="278">
        <v>72</v>
      </c>
      <c r="I167" s="279"/>
      <c r="J167" s="280">
        <f>ROUND(I167*H167,2)</f>
        <v>0</v>
      </c>
      <c r="K167" s="276" t="s">
        <v>1</v>
      </c>
      <c r="L167" s="281"/>
      <c r="M167" s="282" t="s">
        <v>1</v>
      </c>
      <c r="N167" s="283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262</v>
      </c>
      <c r="AT167" s="239" t="s">
        <v>285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8361</v>
      </c>
    </row>
    <row r="168" s="2" customFormat="1">
      <c r="A168" s="39"/>
      <c r="B168" s="40"/>
      <c r="C168" s="41"/>
      <c r="D168" s="243" t="s">
        <v>370</v>
      </c>
      <c r="E168" s="41"/>
      <c r="F168" s="284" t="s">
        <v>8362</v>
      </c>
      <c r="G168" s="41"/>
      <c r="H168" s="41"/>
      <c r="I168" s="285"/>
      <c r="J168" s="41"/>
      <c r="K168" s="41"/>
      <c r="L168" s="45"/>
      <c r="M168" s="286"/>
      <c r="N168" s="287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370</v>
      </c>
      <c r="AU168" s="18" t="s">
        <v>82</v>
      </c>
    </row>
    <row r="169" s="2" customFormat="1" ht="33" customHeight="1">
      <c r="A169" s="39"/>
      <c r="B169" s="40"/>
      <c r="C169" s="228" t="s">
        <v>338</v>
      </c>
      <c r="D169" s="228" t="s">
        <v>225</v>
      </c>
      <c r="E169" s="229" t="s">
        <v>8363</v>
      </c>
      <c r="F169" s="230" t="s">
        <v>8364</v>
      </c>
      <c r="G169" s="231" t="s">
        <v>1327</v>
      </c>
      <c r="H169" s="232">
        <v>9</v>
      </c>
      <c r="I169" s="233"/>
      <c r="J169" s="234">
        <f>ROUND(I169*H169,2)</f>
        <v>0</v>
      </c>
      <c r="K169" s="230" t="s">
        <v>229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6.0000000000000002E-05</v>
      </c>
      <c r="R169" s="237">
        <f>Q169*H169</f>
        <v>0.00054000000000000001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8365</v>
      </c>
    </row>
    <row r="170" s="2" customFormat="1">
      <c r="A170" s="39"/>
      <c r="B170" s="40"/>
      <c r="C170" s="41"/>
      <c r="D170" s="243" t="s">
        <v>370</v>
      </c>
      <c r="E170" s="41"/>
      <c r="F170" s="284" t="s">
        <v>8366</v>
      </c>
      <c r="G170" s="41"/>
      <c r="H170" s="41"/>
      <c r="I170" s="285"/>
      <c r="J170" s="41"/>
      <c r="K170" s="41"/>
      <c r="L170" s="45"/>
      <c r="M170" s="286"/>
      <c r="N170" s="287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370</v>
      </c>
      <c r="AU170" s="18" t="s">
        <v>82</v>
      </c>
    </row>
    <row r="171" s="2" customFormat="1" ht="21.75" customHeight="1">
      <c r="A171" s="39"/>
      <c r="B171" s="40"/>
      <c r="C171" s="274" t="s">
        <v>343</v>
      </c>
      <c r="D171" s="274" t="s">
        <v>285</v>
      </c>
      <c r="E171" s="275" t="s">
        <v>8367</v>
      </c>
      <c r="F171" s="276" t="s">
        <v>8368</v>
      </c>
      <c r="G171" s="277" t="s">
        <v>1327</v>
      </c>
      <c r="H171" s="278">
        <v>27</v>
      </c>
      <c r="I171" s="279"/>
      <c r="J171" s="280">
        <f>ROUND(I171*H171,2)</f>
        <v>0</v>
      </c>
      <c r="K171" s="276" t="s">
        <v>1</v>
      </c>
      <c r="L171" s="281"/>
      <c r="M171" s="282" t="s">
        <v>1</v>
      </c>
      <c r="N171" s="283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262</v>
      </c>
      <c r="AT171" s="239" t="s">
        <v>285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8369</v>
      </c>
    </row>
    <row r="172" s="2" customFormat="1">
      <c r="A172" s="39"/>
      <c r="B172" s="40"/>
      <c r="C172" s="41"/>
      <c r="D172" s="243" t="s">
        <v>370</v>
      </c>
      <c r="E172" s="41"/>
      <c r="F172" s="284" t="s">
        <v>8370</v>
      </c>
      <c r="G172" s="41"/>
      <c r="H172" s="41"/>
      <c r="I172" s="285"/>
      <c r="J172" s="41"/>
      <c r="K172" s="41"/>
      <c r="L172" s="45"/>
      <c r="M172" s="286"/>
      <c r="N172" s="287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370</v>
      </c>
      <c r="AU172" s="18" t="s">
        <v>82</v>
      </c>
    </row>
    <row r="173" s="2" customFormat="1" ht="44.25" customHeight="1">
      <c r="A173" s="39"/>
      <c r="B173" s="40"/>
      <c r="C173" s="274" t="s">
        <v>348</v>
      </c>
      <c r="D173" s="274" t="s">
        <v>285</v>
      </c>
      <c r="E173" s="275" t="s">
        <v>8371</v>
      </c>
      <c r="F173" s="276" t="s">
        <v>8372</v>
      </c>
      <c r="G173" s="277" t="s">
        <v>4689</v>
      </c>
      <c r="H173" s="278">
        <v>9</v>
      </c>
      <c r="I173" s="279"/>
      <c r="J173" s="280">
        <f>ROUND(I173*H173,2)</f>
        <v>0</v>
      </c>
      <c r="K173" s="276" t="s">
        <v>1</v>
      </c>
      <c r="L173" s="281"/>
      <c r="M173" s="282" t="s">
        <v>1</v>
      </c>
      <c r="N173" s="283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262</v>
      </c>
      <c r="AT173" s="239" t="s">
        <v>285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8373</v>
      </c>
    </row>
    <row r="174" s="2" customFormat="1">
      <c r="A174" s="39"/>
      <c r="B174" s="40"/>
      <c r="C174" s="41"/>
      <c r="D174" s="243" t="s">
        <v>370</v>
      </c>
      <c r="E174" s="41"/>
      <c r="F174" s="284" t="s">
        <v>8374</v>
      </c>
      <c r="G174" s="41"/>
      <c r="H174" s="41"/>
      <c r="I174" s="285"/>
      <c r="J174" s="41"/>
      <c r="K174" s="41"/>
      <c r="L174" s="45"/>
      <c r="M174" s="286"/>
      <c r="N174" s="287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370</v>
      </c>
      <c r="AU174" s="18" t="s">
        <v>82</v>
      </c>
    </row>
    <row r="175" s="2" customFormat="1" ht="90" customHeight="1">
      <c r="A175" s="39"/>
      <c r="B175" s="40"/>
      <c r="C175" s="228" t="s">
        <v>354</v>
      </c>
      <c r="D175" s="228" t="s">
        <v>225</v>
      </c>
      <c r="E175" s="229" t="s">
        <v>8375</v>
      </c>
      <c r="F175" s="230" t="s">
        <v>8376</v>
      </c>
      <c r="G175" s="231" t="s">
        <v>1327</v>
      </c>
      <c r="H175" s="232">
        <v>18</v>
      </c>
      <c r="I175" s="233"/>
      <c r="J175" s="234">
        <f>ROUND(I175*H175,2)</f>
        <v>0</v>
      </c>
      <c r="K175" s="230" t="s">
        <v>229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82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8377</v>
      </c>
    </row>
    <row r="176" s="2" customFormat="1">
      <c r="A176" s="39"/>
      <c r="B176" s="40"/>
      <c r="C176" s="41"/>
      <c r="D176" s="243" t="s">
        <v>370</v>
      </c>
      <c r="E176" s="41"/>
      <c r="F176" s="284" t="s">
        <v>8378</v>
      </c>
      <c r="G176" s="41"/>
      <c r="H176" s="41"/>
      <c r="I176" s="285"/>
      <c r="J176" s="41"/>
      <c r="K176" s="41"/>
      <c r="L176" s="45"/>
      <c r="M176" s="286"/>
      <c r="N176" s="287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370</v>
      </c>
      <c r="AU176" s="18" t="s">
        <v>82</v>
      </c>
    </row>
    <row r="177" s="2" customFormat="1" ht="24.15" customHeight="1">
      <c r="A177" s="39"/>
      <c r="B177" s="40"/>
      <c r="C177" s="274" t="s">
        <v>359</v>
      </c>
      <c r="D177" s="274" t="s">
        <v>285</v>
      </c>
      <c r="E177" s="275" t="s">
        <v>8379</v>
      </c>
      <c r="F177" s="276" t="s">
        <v>8380</v>
      </c>
      <c r="G177" s="277" t="s">
        <v>2993</v>
      </c>
      <c r="H177" s="278">
        <v>5.4000000000000004</v>
      </c>
      <c r="I177" s="279"/>
      <c r="J177" s="280">
        <f>ROUND(I177*H177,2)</f>
        <v>0</v>
      </c>
      <c r="K177" s="276" t="s">
        <v>1</v>
      </c>
      <c r="L177" s="281"/>
      <c r="M177" s="282" t="s">
        <v>1</v>
      </c>
      <c r="N177" s="283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262</v>
      </c>
      <c r="AT177" s="239" t="s">
        <v>285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8381</v>
      </c>
    </row>
    <row r="178" s="2" customFormat="1">
      <c r="A178" s="39"/>
      <c r="B178" s="40"/>
      <c r="C178" s="41"/>
      <c r="D178" s="243" t="s">
        <v>370</v>
      </c>
      <c r="E178" s="41"/>
      <c r="F178" s="284" t="s">
        <v>8382</v>
      </c>
      <c r="G178" s="41"/>
      <c r="H178" s="41"/>
      <c r="I178" s="285"/>
      <c r="J178" s="41"/>
      <c r="K178" s="41"/>
      <c r="L178" s="45"/>
      <c r="M178" s="286"/>
      <c r="N178" s="287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370</v>
      </c>
      <c r="AU178" s="18" t="s">
        <v>82</v>
      </c>
    </row>
    <row r="179" s="2" customFormat="1" ht="24.15" customHeight="1">
      <c r="A179" s="39"/>
      <c r="B179" s="40"/>
      <c r="C179" s="274" t="s">
        <v>366</v>
      </c>
      <c r="D179" s="274" t="s">
        <v>285</v>
      </c>
      <c r="E179" s="275" t="s">
        <v>8383</v>
      </c>
      <c r="F179" s="276" t="s">
        <v>8384</v>
      </c>
      <c r="G179" s="277" t="s">
        <v>2993</v>
      </c>
      <c r="H179" s="278">
        <v>5.4000000000000004</v>
      </c>
      <c r="I179" s="279"/>
      <c r="J179" s="280">
        <f>ROUND(I179*H179,2)</f>
        <v>0</v>
      </c>
      <c r="K179" s="276" t="s">
        <v>1</v>
      </c>
      <c r="L179" s="281"/>
      <c r="M179" s="282" t="s">
        <v>1</v>
      </c>
      <c r="N179" s="283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262</v>
      </c>
      <c r="AT179" s="239" t="s">
        <v>285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8385</v>
      </c>
    </row>
    <row r="180" s="2" customFormat="1">
      <c r="A180" s="39"/>
      <c r="B180" s="40"/>
      <c r="C180" s="41"/>
      <c r="D180" s="243" t="s">
        <v>370</v>
      </c>
      <c r="E180" s="41"/>
      <c r="F180" s="284" t="s">
        <v>8382</v>
      </c>
      <c r="G180" s="41"/>
      <c r="H180" s="41"/>
      <c r="I180" s="285"/>
      <c r="J180" s="41"/>
      <c r="K180" s="41"/>
      <c r="L180" s="45"/>
      <c r="M180" s="286"/>
      <c r="N180" s="287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370</v>
      </c>
      <c r="AU180" s="18" t="s">
        <v>82</v>
      </c>
    </row>
    <row r="181" s="2" customFormat="1" ht="24.15" customHeight="1">
      <c r="A181" s="39"/>
      <c r="B181" s="40"/>
      <c r="C181" s="228" t="s">
        <v>377</v>
      </c>
      <c r="D181" s="228" t="s">
        <v>225</v>
      </c>
      <c r="E181" s="229" t="s">
        <v>8386</v>
      </c>
      <c r="F181" s="230" t="s">
        <v>8387</v>
      </c>
      <c r="G181" s="231" t="s">
        <v>1327</v>
      </c>
      <c r="H181" s="232">
        <v>9</v>
      </c>
      <c r="I181" s="233"/>
      <c r="J181" s="234">
        <f>ROUND(I181*H181,2)</f>
        <v>0</v>
      </c>
      <c r="K181" s="230" t="s">
        <v>229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8388</v>
      </c>
    </row>
    <row r="182" s="2" customFormat="1" ht="24.15" customHeight="1">
      <c r="A182" s="39"/>
      <c r="B182" s="40"/>
      <c r="C182" s="228" t="s">
        <v>383</v>
      </c>
      <c r="D182" s="228" t="s">
        <v>225</v>
      </c>
      <c r="E182" s="229" t="s">
        <v>8389</v>
      </c>
      <c r="F182" s="230" t="s">
        <v>8390</v>
      </c>
      <c r="G182" s="231" t="s">
        <v>293</v>
      </c>
      <c r="H182" s="232">
        <v>18</v>
      </c>
      <c r="I182" s="233"/>
      <c r="J182" s="234">
        <f>ROUND(I182*H182,2)</f>
        <v>0</v>
      </c>
      <c r="K182" s="230" t="s">
        <v>229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82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8391</v>
      </c>
    </row>
    <row r="183" s="2" customFormat="1">
      <c r="A183" s="39"/>
      <c r="B183" s="40"/>
      <c r="C183" s="41"/>
      <c r="D183" s="243" t="s">
        <v>370</v>
      </c>
      <c r="E183" s="41"/>
      <c r="F183" s="284" t="s">
        <v>8392</v>
      </c>
      <c r="G183" s="41"/>
      <c r="H183" s="41"/>
      <c r="I183" s="285"/>
      <c r="J183" s="41"/>
      <c r="K183" s="41"/>
      <c r="L183" s="45"/>
      <c r="M183" s="286"/>
      <c r="N183" s="287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370</v>
      </c>
      <c r="AU183" s="18" t="s">
        <v>82</v>
      </c>
    </row>
    <row r="184" s="2" customFormat="1" ht="16.5" customHeight="1">
      <c r="A184" s="39"/>
      <c r="B184" s="40"/>
      <c r="C184" s="274" t="s">
        <v>389</v>
      </c>
      <c r="D184" s="274" t="s">
        <v>285</v>
      </c>
      <c r="E184" s="275" t="s">
        <v>8393</v>
      </c>
      <c r="F184" s="276" t="s">
        <v>8394</v>
      </c>
      <c r="G184" s="277" t="s">
        <v>228</v>
      </c>
      <c r="H184" s="278">
        <v>1.8</v>
      </c>
      <c r="I184" s="279"/>
      <c r="J184" s="280">
        <f>ROUND(I184*H184,2)</f>
        <v>0</v>
      </c>
      <c r="K184" s="276" t="s">
        <v>1</v>
      </c>
      <c r="L184" s="281"/>
      <c r="M184" s="282" t="s">
        <v>1</v>
      </c>
      <c r="N184" s="283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262</v>
      </c>
      <c r="AT184" s="239" t="s">
        <v>285</v>
      </c>
      <c r="AU184" s="239" t="s">
        <v>82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8395</v>
      </c>
    </row>
    <row r="185" s="2" customFormat="1" ht="16.5" customHeight="1">
      <c r="A185" s="39"/>
      <c r="B185" s="40"/>
      <c r="C185" s="228" t="s">
        <v>397</v>
      </c>
      <c r="D185" s="228" t="s">
        <v>225</v>
      </c>
      <c r="E185" s="229" t="s">
        <v>8396</v>
      </c>
      <c r="F185" s="230" t="s">
        <v>8397</v>
      </c>
      <c r="G185" s="231" t="s">
        <v>1327</v>
      </c>
      <c r="H185" s="232">
        <v>9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230</v>
      </c>
      <c r="AT185" s="239" t="s">
        <v>225</v>
      </c>
      <c r="AU185" s="239" t="s">
        <v>82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8398</v>
      </c>
    </row>
    <row r="186" s="2" customFormat="1" ht="24.15" customHeight="1">
      <c r="A186" s="39"/>
      <c r="B186" s="40"/>
      <c r="C186" s="228" t="s">
        <v>402</v>
      </c>
      <c r="D186" s="228" t="s">
        <v>225</v>
      </c>
      <c r="E186" s="229" t="s">
        <v>8399</v>
      </c>
      <c r="F186" s="230" t="s">
        <v>8400</v>
      </c>
      <c r="G186" s="231" t="s">
        <v>228</v>
      </c>
      <c r="H186" s="232">
        <v>0.90000000000000002</v>
      </c>
      <c r="I186" s="233"/>
      <c r="J186" s="234">
        <f>ROUND(I186*H186,2)</f>
        <v>0</v>
      </c>
      <c r="K186" s="230" t="s">
        <v>229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82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8401</v>
      </c>
    </row>
    <row r="187" s="2" customFormat="1">
      <c r="A187" s="39"/>
      <c r="B187" s="40"/>
      <c r="C187" s="41"/>
      <c r="D187" s="243" t="s">
        <v>370</v>
      </c>
      <c r="E187" s="41"/>
      <c r="F187" s="284" t="s">
        <v>8402</v>
      </c>
      <c r="G187" s="41"/>
      <c r="H187" s="41"/>
      <c r="I187" s="285"/>
      <c r="J187" s="41"/>
      <c r="K187" s="41"/>
      <c r="L187" s="45"/>
      <c r="M187" s="286"/>
      <c r="N187" s="287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370</v>
      </c>
      <c r="AU187" s="18" t="s">
        <v>82</v>
      </c>
    </row>
    <row r="188" s="2" customFormat="1" ht="16.5" customHeight="1">
      <c r="A188" s="39"/>
      <c r="B188" s="40"/>
      <c r="C188" s="274" t="s">
        <v>414</v>
      </c>
      <c r="D188" s="274" t="s">
        <v>285</v>
      </c>
      <c r="E188" s="275" t="s">
        <v>8403</v>
      </c>
      <c r="F188" s="276" t="s">
        <v>8404</v>
      </c>
      <c r="G188" s="277" t="s">
        <v>228</v>
      </c>
      <c r="H188" s="278">
        <v>0.90000000000000002</v>
      </c>
      <c r="I188" s="279"/>
      <c r="J188" s="280">
        <f>ROUND(I188*H188,2)</f>
        <v>0</v>
      </c>
      <c r="K188" s="276" t="s">
        <v>1</v>
      </c>
      <c r="L188" s="281"/>
      <c r="M188" s="282" t="s">
        <v>1</v>
      </c>
      <c r="N188" s="283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262</v>
      </c>
      <c r="AT188" s="239" t="s">
        <v>285</v>
      </c>
      <c r="AU188" s="239" t="s">
        <v>82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8405</v>
      </c>
    </row>
    <row r="189" s="12" customFormat="1" ht="22.8" customHeight="1">
      <c r="A189" s="12"/>
      <c r="B189" s="212"/>
      <c r="C189" s="213"/>
      <c r="D189" s="214" t="s">
        <v>72</v>
      </c>
      <c r="E189" s="226" t="s">
        <v>8406</v>
      </c>
      <c r="F189" s="226" t="s">
        <v>8407</v>
      </c>
      <c r="G189" s="213"/>
      <c r="H189" s="213"/>
      <c r="I189" s="216"/>
      <c r="J189" s="227">
        <f>BK189</f>
        <v>0</v>
      </c>
      <c r="K189" s="213"/>
      <c r="L189" s="218"/>
      <c r="M189" s="219"/>
      <c r="N189" s="220"/>
      <c r="O189" s="220"/>
      <c r="P189" s="221">
        <f>SUM(P190:P209)</f>
        <v>0</v>
      </c>
      <c r="Q189" s="220"/>
      <c r="R189" s="221">
        <f>SUM(R190:R209)</f>
        <v>0</v>
      </c>
      <c r="S189" s="220"/>
      <c r="T189" s="222">
        <f>SUM(T190:T209)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3" t="s">
        <v>80</v>
      </c>
      <c r="AT189" s="224" t="s">
        <v>72</v>
      </c>
      <c r="AU189" s="224" t="s">
        <v>80</v>
      </c>
      <c r="AY189" s="223" t="s">
        <v>223</v>
      </c>
      <c r="BK189" s="225">
        <f>SUM(BK190:BK209)</f>
        <v>0</v>
      </c>
    </row>
    <row r="190" s="2" customFormat="1" ht="33" customHeight="1">
      <c r="A190" s="39"/>
      <c r="B190" s="40"/>
      <c r="C190" s="228" t="s">
        <v>419</v>
      </c>
      <c r="D190" s="228" t="s">
        <v>225</v>
      </c>
      <c r="E190" s="229" t="s">
        <v>8408</v>
      </c>
      <c r="F190" s="230" t="s">
        <v>8409</v>
      </c>
      <c r="G190" s="231" t="s">
        <v>293</v>
      </c>
      <c r="H190" s="232">
        <v>16</v>
      </c>
      <c r="I190" s="233"/>
      <c r="J190" s="234">
        <f>ROUND(I190*H190,2)</f>
        <v>0</v>
      </c>
      <c r="K190" s="230" t="s">
        <v>229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82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8410</v>
      </c>
    </row>
    <row r="191" s="2" customFormat="1" ht="33" customHeight="1">
      <c r="A191" s="39"/>
      <c r="B191" s="40"/>
      <c r="C191" s="228" t="s">
        <v>425</v>
      </c>
      <c r="D191" s="228" t="s">
        <v>225</v>
      </c>
      <c r="E191" s="229" t="s">
        <v>8411</v>
      </c>
      <c r="F191" s="230" t="s">
        <v>8412</v>
      </c>
      <c r="G191" s="231" t="s">
        <v>293</v>
      </c>
      <c r="H191" s="232">
        <v>152.5</v>
      </c>
      <c r="I191" s="233"/>
      <c r="J191" s="234">
        <f>ROUND(I191*H191,2)</f>
        <v>0</v>
      </c>
      <c r="K191" s="230" t="s">
        <v>229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8413</v>
      </c>
    </row>
    <row r="192" s="2" customFormat="1" ht="33" customHeight="1">
      <c r="A192" s="39"/>
      <c r="B192" s="40"/>
      <c r="C192" s="228" t="s">
        <v>446</v>
      </c>
      <c r="D192" s="228" t="s">
        <v>225</v>
      </c>
      <c r="E192" s="229" t="s">
        <v>8414</v>
      </c>
      <c r="F192" s="230" t="s">
        <v>8415</v>
      </c>
      <c r="G192" s="231" t="s">
        <v>1327</v>
      </c>
      <c r="H192" s="232">
        <v>342</v>
      </c>
      <c r="I192" s="233"/>
      <c r="J192" s="234">
        <f>ROUND(I192*H192,2)</f>
        <v>0</v>
      </c>
      <c r="K192" s="230" t="s">
        <v>229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82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8416</v>
      </c>
    </row>
    <row r="193" s="2" customFormat="1" ht="33" customHeight="1">
      <c r="A193" s="39"/>
      <c r="B193" s="40"/>
      <c r="C193" s="228" t="s">
        <v>456</v>
      </c>
      <c r="D193" s="228" t="s">
        <v>225</v>
      </c>
      <c r="E193" s="229" t="s">
        <v>8417</v>
      </c>
      <c r="F193" s="230" t="s">
        <v>8418</v>
      </c>
      <c r="G193" s="231" t="s">
        <v>1327</v>
      </c>
      <c r="H193" s="232">
        <v>47</v>
      </c>
      <c r="I193" s="233"/>
      <c r="J193" s="234">
        <f>ROUND(I193*H193,2)</f>
        <v>0</v>
      </c>
      <c r="K193" s="230" t="s">
        <v>229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230</v>
      </c>
      <c r="AT193" s="239" t="s">
        <v>225</v>
      </c>
      <c r="AU193" s="239" t="s">
        <v>82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230</v>
      </c>
      <c r="BM193" s="239" t="s">
        <v>8419</v>
      </c>
    </row>
    <row r="194" s="2" customFormat="1" ht="37.8" customHeight="1">
      <c r="A194" s="39"/>
      <c r="B194" s="40"/>
      <c r="C194" s="228" t="s">
        <v>467</v>
      </c>
      <c r="D194" s="228" t="s">
        <v>225</v>
      </c>
      <c r="E194" s="229" t="s">
        <v>8420</v>
      </c>
      <c r="F194" s="230" t="s">
        <v>8421</v>
      </c>
      <c r="G194" s="231" t="s">
        <v>1327</v>
      </c>
      <c r="H194" s="232">
        <v>254</v>
      </c>
      <c r="I194" s="233"/>
      <c r="J194" s="234">
        <f>ROUND(I194*H194,2)</f>
        <v>0</v>
      </c>
      <c r="K194" s="230" t="s">
        <v>229</v>
      </c>
      <c r="L194" s="45"/>
      <c r="M194" s="235" t="s">
        <v>1</v>
      </c>
      <c r="N194" s="236" t="s">
        <v>38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230</v>
      </c>
      <c r="AT194" s="239" t="s">
        <v>225</v>
      </c>
      <c r="AU194" s="239" t="s">
        <v>82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230</v>
      </c>
      <c r="BM194" s="239" t="s">
        <v>8422</v>
      </c>
    </row>
    <row r="195" s="2" customFormat="1" ht="16.5" customHeight="1">
      <c r="A195" s="39"/>
      <c r="B195" s="40"/>
      <c r="C195" s="274" t="s">
        <v>472</v>
      </c>
      <c r="D195" s="274" t="s">
        <v>285</v>
      </c>
      <c r="E195" s="275" t="s">
        <v>8423</v>
      </c>
      <c r="F195" s="276" t="s">
        <v>8424</v>
      </c>
      <c r="G195" s="277" t="s">
        <v>228</v>
      </c>
      <c r="H195" s="278">
        <v>1.27</v>
      </c>
      <c r="I195" s="279"/>
      <c r="J195" s="280">
        <f>ROUND(I195*H195,2)</f>
        <v>0</v>
      </c>
      <c r="K195" s="276" t="s">
        <v>1</v>
      </c>
      <c r="L195" s="281"/>
      <c r="M195" s="282" t="s">
        <v>1</v>
      </c>
      <c r="N195" s="283" t="s">
        <v>38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262</v>
      </c>
      <c r="AT195" s="239" t="s">
        <v>285</v>
      </c>
      <c r="AU195" s="239" t="s">
        <v>82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230</v>
      </c>
      <c r="BM195" s="239" t="s">
        <v>8425</v>
      </c>
    </row>
    <row r="196" s="2" customFormat="1">
      <c r="A196" s="39"/>
      <c r="B196" s="40"/>
      <c r="C196" s="41"/>
      <c r="D196" s="243" t="s">
        <v>370</v>
      </c>
      <c r="E196" s="41"/>
      <c r="F196" s="284" t="s">
        <v>8426</v>
      </c>
      <c r="G196" s="41"/>
      <c r="H196" s="41"/>
      <c r="I196" s="285"/>
      <c r="J196" s="41"/>
      <c r="K196" s="41"/>
      <c r="L196" s="45"/>
      <c r="M196" s="286"/>
      <c r="N196" s="287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370</v>
      </c>
      <c r="AU196" s="18" t="s">
        <v>82</v>
      </c>
    </row>
    <row r="197" s="2" customFormat="1" ht="24.15" customHeight="1">
      <c r="A197" s="39"/>
      <c r="B197" s="40"/>
      <c r="C197" s="228" t="s">
        <v>479</v>
      </c>
      <c r="D197" s="228" t="s">
        <v>225</v>
      </c>
      <c r="E197" s="229" t="s">
        <v>8427</v>
      </c>
      <c r="F197" s="230" t="s">
        <v>8428</v>
      </c>
      <c r="G197" s="231" t="s">
        <v>1327</v>
      </c>
      <c r="H197" s="232">
        <v>458</v>
      </c>
      <c r="I197" s="233"/>
      <c r="J197" s="234">
        <f>ROUND(I197*H197,2)</f>
        <v>0</v>
      </c>
      <c r="K197" s="230" t="s">
        <v>229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230</v>
      </c>
      <c r="AT197" s="239" t="s">
        <v>225</v>
      </c>
      <c r="AU197" s="239" t="s">
        <v>82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230</v>
      </c>
      <c r="BM197" s="239" t="s">
        <v>8429</v>
      </c>
    </row>
    <row r="198" s="2" customFormat="1" ht="24.15" customHeight="1">
      <c r="A198" s="39"/>
      <c r="B198" s="40"/>
      <c r="C198" s="228" t="s">
        <v>485</v>
      </c>
      <c r="D198" s="228" t="s">
        <v>225</v>
      </c>
      <c r="E198" s="229" t="s">
        <v>8430</v>
      </c>
      <c r="F198" s="230" t="s">
        <v>8431</v>
      </c>
      <c r="G198" s="231" t="s">
        <v>1327</v>
      </c>
      <c r="H198" s="232">
        <v>185</v>
      </c>
      <c r="I198" s="233"/>
      <c r="J198" s="234">
        <f>ROUND(I198*H198,2)</f>
        <v>0</v>
      </c>
      <c r="K198" s="230" t="s">
        <v>229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82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8432</v>
      </c>
    </row>
    <row r="199" s="2" customFormat="1" ht="24.15" customHeight="1">
      <c r="A199" s="39"/>
      <c r="B199" s="40"/>
      <c r="C199" s="228" t="s">
        <v>491</v>
      </c>
      <c r="D199" s="228" t="s">
        <v>225</v>
      </c>
      <c r="E199" s="229" t="s">
        <v>8433</v>
      </c>
      <c r="F199" s="230" t="s">
        <v>8434</v>
      </c>
      <c r="G199" s="231" t="s">
        <v>2993</v>
      </c>
      <c r="H199" s="232">
        <v>3.3500000000000001</v>
      </c>
      <c r="I199" s="233"/>
      <c r="J199" s="234">
        <f>ROUND(I199*H199,2)</f>
        <v>0</v>
      </c>
      <c r="K199" s="230" t="s">
        <v>229</v>
      </c>
      <c r="L199" s="45"/>
      <c r="M199" s="235" t="s">
        <v>1</v>
      </c>
      <c r="N199" s="236" t="s">
        <v>38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230</v>
      </c>
      <c r="AT199" s="239" t="s">
        <v>225</v>
      </c>
      <c r="AU199" s="239" t="s">
        <v>82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230</v>
      </c>
      <c r="BM199" s="239" t="s">
        <v>8435</v>
      </c>
    </row>
    <row r="200" s="2" customFormat="1">
      <c r="A200" s="39"/>
      <c r="B200" s="40"/>
      <c r="C200" s="41"/>
      <c r="D200" s="243" t="s">
        <v>370</v>
      </c>
      <c r="E200" s="41"/>
      <c r="F200" s="284" t="s">
        <v>8436</v>
      </c>
      <c r="G200" s="41"/>
      <c r="H200" s="41"/>
      <c r="I200" s="285"/>
      <c r="J200" s="41"/>
      <c r="K200" s="41"/>
      <c r="L200" s="45"/>
      <c r="M200" s="286"/>
      <c r="N200" s="287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370</v>
      </c>
      <c r="AU200" s="18" t="s">
        <v>82</v>
      </c>
    </row>
    <row r="201" s="2" customFormat="1" ht="24.15" customHeight="1">
      <c r="A201" s="39"/>
      <c r="B201" s="40"/>
      <c r="C201" s="274" t="s">
        <v>497</v>
      </c>
      <c r="D201" s="274" t="s">
        <v>285</v>
      </c>
      <c r="E201" s="275" t="s">
        <v>8437</v>
      </c>
      <c r="F201" s="276" t="s">
        <v>8438</v>
      </c>
      <c r="G201" s="277" t="s">
        <v>2993</v>
      </c>
      <c r="H201" s="278">
        <v>3.3500000000000001</v>
      </c>
      <c r="I201" s="279"/>
      <c r="J201" s="280">
        <f>ROUND(I201*H201,2)</f>
        <v>0</v>
      </c>
      <c r="K201" s="276" t="s">
        <v>1</v>
      </c>
      <c r="L201" s="281"/>
      <c r="M201" s="282" t="s">
        <v>1</v>
      </c>
      <c r="N201" s="283" t="s">
        <v>38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262</v>
      </c>
      <c r="AT201" s="239" t="s">
        <v>285</v>
      </c>
      <c r="AU201" s="239" t="s">
        <v>82</v>
      </c>
      <c r="AY201" s="18" t="s">
        <v>223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80</v>
      </c>
      <c r="BK201" s="240">
        <f>ROUND(I201*H201,2)</f>
        <v>0</v>
      </c>
      <c r="BL201" s="18" t="s">
        <v>230</v>
      </c>
      <c r="BM201" s="239" t="s">
        <v>8439</v>
      </c>
    </row>
    <row r="202" s="2" customFormat="1">
      <c r="A202" s="39"/>
      <c r="B202" s="40"/>
      <c r="C202" s="41"/>
      <c r="D202" s="243" t="s">
        <v>370</v>
      </c>
      <c r="E202" s="41"/>
      <c r="F202" s="284" t="s">
        <v>8436</v>
      </c>
      <c r="G202" s="41"/>
      <c r="H202" s="41"/>
      <c r="I202" s="285"/>
      <c r="J202" s="41"/>
      <c r="K202" s="41"/>
      <c r="L202" s="45"/>
      <c r="M202" s="286"/>
      <c r="N202" s="287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370</v>
      </c>
      <c r="AU202" s="18" t="s">
        <v>82</v>
      </c>
    </row>
    <row r="203" s="2" customFormat="1" ht="24.15" customHeight="1">
      <c r="A203" s="39"/>
      <c r="B203" s="40"/>
      <c r="C203" s="228" t="s">
        <v>503</v>
      </c>
      <c r="D203" s="228" t="s">
        <v>225</v>
      </c>
      <c r="E203" s="229" t="s">
        <v>8389</v>
      </c>
      <c r="F203" s="230" t="s">
        <v>8390</v>
      </c>
      <c r="G203" s="231" t="s">
        <v>293</v>
      </c>
      <c r="H203" s="232">
        <v>11.725</v>
      </c>
      <c r="I203" s="233"/>
      <c r="J203" s="234">
        <f>ROUND(I203*H203,2)</f>
        <v>0</v>
      </c>
      <c r="K203" s="230" t="s">
        <v>229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230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230</v>
      </c>
      <c r="BM203" s="239" t="s">
        <v>8440</v>
      </c>
    </row>
    <row r="204" s="2" customFormat="1">
      <c r="A204" s="39"/>
      <c r="B204" s="40"/>
      <c r="C204" s="41"/>
      <c r="D204" s="243" t="s">
        <v>370</v>
      </c>
      <c r="E204" s="41"/>
      <c r="F204" s="284" t="s">
        <v>8441</v>
      </c>
      <c r="G204" s="41"/>
      <c r="H204" s="41"/>
      <c r="I204" s="285"/>
      <c r="J204" s="41"/>
      <c r="K204" s="41"/>
      <c r="L204" s="45"/>
      <c r="M204" s="286"/>
      <c r="N204" s="287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370</v>
      </c>
      <c r="AU204" s="18" t="s">
        <v>82</v>
      </c>
    </row>
    <row r="205" s="2" customFormat="1" ht="16.5" customHeight="1">
      <c r="A205" s="39"/>
      <c r="B205" s="40"/>
      <c r="C205" s="274" t="s">
        <v>512</v>
      </c>
      <c r="D205" s="274" t="s">
        <v>285</v>
      </c>
      <c r="E205" s="275" t="s">
        <v>8393</v>
      </c>
      <c r="F205" s="276" t="s">
        <v>8394</v>
      </c>
      <c r="G205" s="277" t="s">
        <v>228</v>
      </c>
      <c r="H205" s="278">
        <v>11.725</v>
      </c>
      <c r="I205" s="279"/>
      <c r="J205" s="280">
        <f>ROUND(I205*H205,2)</f>
        <v>0</v>
      </c>
      <c r="K205" s="276" t="s">
        <v>1</v>
      </c>
      <c r="L205" s="281"/>
      <c r="M205" s="282" t="s">
        <v>1</v>
      </c>
      <c r="N205" s="283" t="s">
        <v>38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262</v>
      </c>
      <c r="AT205" s="239" t="s">
        <v>285</v>
      </c>
      <c r="AU205" s="239" t="s">
        <v>82</v>
      </c>
      <c r="AY205" s="18" t="s">
        <v>223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80</v>
      </c>
      <c r="BK205" s="240">
        <f>ROUND(I205*H205,2)</f>
        <v>0</v>
      </c>
      <c r="BL205" s="18" t="s">
        <v>230</v>
      </c>
      <c r="BM205" s="239" t="s">
        <v>8442</v>
      </c>
    </row>
    <row r="206" s="2" customFormat="1" ht="24.15" customHeight="1">
      <c r="A206" s="39"/>
      <c r="B206" s="40"/>
      <c r="C206" s="228" t="s">
        <v>521</v>
      </c>
      <c r="D206" s="228" t="s">
        <v>225</v>
      </c>
      <c r="E206" s="229" t="s">
        <v>8399</v>
      </c>
      <c r="F206" s="230" t="s">
        <v>8400</v>
      </c>
      <c r="G206" s="231" t="s">
        <v>228</v>
      </c>
      <c r="H206" s="232">
        <v>33.5</v>
      </c>
      <c r="I206" s="233"/>
      <c r="J206" s="234">
        <f>ROUND(I206*H206,2)</f>
        <v>0</v>
      </c>
      <c r="K206" s="230" t="s">
        <v>229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230</v>
      </c>
      <c r="AT206" s="239" t="s">
        <v>225</v>
      </c>
      <c r="AU206" s="239" t="s">
        <v>82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8443</v>
      </c>
    </row>
    <row r="207" s="2" customFormat="1">
      <c r="A207" s="39"/>
      <c r="B207" s="40"/>
      <c r="C207" s="41"/>
      <c r="D207" s="243" t="s">
        <v>370</v>
      </c>
      <c r="E207" s="41"/>
      <c r="F207" s="284" t="s">
        <v>8444</v>
      </c>
      <c r="G207" s="41"/>
      <c r="H207" s="41"/>
      <c r="I207" s="285"/>
      <c r="J207" s="41"/>
      <c r="K207" s="41"/>
      <c r="L207" s="45"/>
      <c r="M207" s="286"/>
      <c r="N207" s="287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370</v>
      </c>
      <c r="AU207" s="18" t="s">
        <v>82</v>
      </c>
    </row>
    <row r="208" s="2" customFormat="1" ht="16.5" customHeight="1">
      <c r="A208" s="39"/>
      <c r="B208" s="40"/>
      <c r="C208" s="274" t="s">
        <v>527</v>
      </c>
      <c r="D208" s="274" t="s">
        <v>285</v>
      </c>
      <c r="E208" s="275" t="s">
        <v>8403</v>
      </c>
      <c r="F208" s="276" t="s">
        <v>8404</v>
      </c>
      <c r="G208" s="277" t="s">
        <v>228</v>
      </c>
      <c r="H208" s="278">
        <v>33.5</v>
      </c>
      <c r="I208" s="279"/>
      <c r="J208" s="280">
        <f>ROUND(I208*H208,2)</f>
        <v>0</v>
      </c>
      <c r="K208" s="276" t="s">
        <v>1</v>
      </c>
      <c r="L208" s="281"/>
      <c r="M208" s="282" t="s">
        <v>1</v>
      </c>
      <c r="N208" s="283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262</v>
      </c>
      <c r="AT208" s="239" t="s">
        <v>285</v>
      </c>
      <c r="AU208" s="239" t="s">
        <v>82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8445</v>
      </c>
    </row>
    <row r="209" s="2" customFormat="1">
      <c r="A209" s="39"/>
      <c r="B209" s="40"/>
      <c r="C209" s="41"/>
      <c r="D209" s="243" t="s">
        <v>370</v>
      </c>
      <c r="E209" s="41"/>
      <c r="F209" s="284" t="s">
        <v>8444</v>
      </c>
      <c r="G209" s="41"/>
      <c r="H209" s="41"/>
      <c r="I209" s="285"/>
      <c r="J209" s="41"/>
      <c r="K209" s="41"/>
      <c r="L209" s="45"/>
      <c r="M209" s="286"/>
      <c r="N209" s="287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370</v>
      </c>
      <c r="AU209" s="18" t="s">
        <v>82</v>
      </c>
    </row>
    <row r="210" s="12" customFormat="1" ht="22.8" customHeight="1">
      <c r="A210" s="12"/>
      <c r="B210" s="212"/>
      <c r="C210" s="213"/>
      <c r="D210" s="214" t="s">
        <v>72</v>
      </c>
      <c r="E210" s="226" t="s">
        <v>8446</v>
      </c>
      <c r="F210" s="226" t="s">
        <v>8447</v>
      </c>
      <c r="G210" s="213"/>
      <c r="H210" s="213"/>
      <c r="I210" s="216"/>
      <c r="J210" s="227">
        <f>BK210</f>
        <v>0</v>
      </c>
      <c r="K210" s="213"/>
      <c r="L210" s="218"/>
      <c r="M210" s="219"/>
      <c r="N210" s="220"/>
      <c r="O210" s="220"/>
      <c r="P210" s="221">
        <f>SUM(P211:P244)</f>
        <v>0</v>
      </c>
      <c r="Q210" s="220"/>
      <c r="R210" s="221">
        <f>SUM(R211:R244)</f>
        <v>0</v>
      </c>
      <c r="S210" s="220"/>
      <c r="T210" s="222">
        <f>SUM(T211:T244)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80</v>
      </c>
      <c r="AT210" s="224" t="s">
        <v>72</v>
      </c>
      <c r="AU210" s="224" t="s">
        <v>80</v>
      </c>
      <c r="AY210" s="223" t="s">
        <v>223</v>
      </c>
      <c r="BK210" s="225">
        <f>SUM(BK211:BK244)</f>
        <v>0</v>
      </c>
    </row>
    <row r="211" s="2" customFormat="1" ht="16.5" customHeight="1">
      <c r="A211" s="39"/>
      <c r="B211" s="40"/>
      <c r="C211" s="274" t="s">
        <v>533</v>
      </c>
      <c r="D211" s="274" t="s">
        <v>285</v>
      </c>
      <c r="E211" s="275" t="s">
        <v>8448</v>
      </c>
      <c r="F211" s="276" t="s">
        <v>8449</v>
      </c>
      <c r="G211" s="277" t="s">
        <v>1327</v>
      </c>
      <c r="H211" s="278">
        <v>2</v>
      </c>
      <c r="I211" s="279"/>
      <c r="J211" s="280">
        <f>ROUND(I211*H211,2)</f>
        <v>0</v>
      </c>
      <c r="K211" s="276" t="s">
        <v>1</v>
      </c>
      <c r="L211" s="281"/>
      <c r="M211" s="282" t="s">
        <v>1</v>
      </c>
      <c r="N211" s="283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262</v>
      </c>
      <c r="AT211" s="239" t="s">
        <v>285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8450</v>
      </c>
    </row>
    <row r="212" s="2" customFormat="1">
      <c r="A212" s="39"/>
      <c r="B212" s="40"/>
      <c r="C212" s="41"/>
      <c r="D212" s="243" t="s">
        <v>370</v>
      </c>
      <c r="E212" s="41"/>
      <c r="F212" s="284" t="s">
        <v>8451</v>
      </c>
      <c r="G212" s="41"/>
      <c r="H212" s="41"/>
      <c r="I212" s="285"/>
      <c r="J212" s="41"/>
      <c r="K212" s="41"/>
      <c r="L212" s="45"/>
      <c r="M212" s="286"/>
      <c r="N212" s="287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370</v>
      </c>
      <c r="AU212" s="18" t="s">
        <v>82</v>
      </c>
    </row>
    <row r="213" s="2" customFormat="1" ht="16.5" customHeight="1">
      <c r="A213" s="39"/>
      <c r="B213" s="40"/>
      <c r="C213" s="274" t="s">
        <v>539</v>
      </c>
      <c r="D213" s="274" t="s">
        <v>285</v>
      </c>
      <c r="E213" s="275" t="s">
        <v>8452</v>
      </c>
      <c r="F213" s="276" t="s">
        <v>8453</v>
      </c>
      <c r="G213" s="277" t="s">
        <v>1327</v>
      </c>
      <c r="H213" s="278">
        <v>6</v>
      </c>
      <c r="I213" s="279"/>
      <c r="J213" s="280">
        <f>ROUND(I213*H213,2)</f>
        <v>0</v>
      </c>
      <c r="K213" s="276" t="s">
        <v>1</v>
      </c>
      <c r="L213" s="281"/>
      <c r="M213" s="282" t="s">
        <v>1</v>
      </c>
      <c r="N213" s="283" t="s">
        <v>38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262</v>
      </c>
      <c r="AT213" s="239" t="s">
        <v>285</v>
      </c>
      <c r="AU213" s="239" t="s">
        <v>82</v>
      </c>
      <c r="AY213" s="18" t="s">
        <v>223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80</v>
      </c>
      <c r="BK213" s="240">
        <f>ROUND(I213*H213,2)</f>
        <v>0</v>
      </c>
      <c r="BL213" s="18" t="s">
        <v>230</v>
      </c>
      <c r="BM213" s="239" t="s">
        <v>8454</v>
      </c>
    </row>
    <row r="214" s="2" customFormat="1">
      <c r="A214" s="39"/>
      <c r="B214" s="40"/>
      <c r="C214" s="41"/>
      <c r="D214" s="243" t="s">
        <v>370</v>
      </c>
      <c r="E214" s="41"/>
      <c r="F214" s="284" t="s">
        <v>8451</v>
      </c>
      <c r="G214" s="41"/>
      <c r="H214" s="41"/>
      <c r="I214" s="285"/>
      <c r="J214" s="41"/>
      <c r="K214" s="41"/>
      <c r="L214" s="45"/>
      <c r="M214" s="286"/>
      <c r="N214" s="287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370</v>
      </c>
      <c r="AU214" s="18" t="s">
        <v>82</v>
      </c>
    </row>
    <row r="215" s="2" customFormat="1" ht="16.5" customHeight="1">
      <c r="A215" s="39"/>
      <c r="B215" s="40"/>
      <c r="C215" s="274" t="s">
        <v>545</v>
      </c>
      <c r="D215" s="274" t="s">
        <v>285</v>
      </c>
      <c r="E215" s="275" t="s">
        <v>8455</v>
      </c>
      <c r="F215" s="276" t="s">
        <v>8456</v>
      </c>
      <c r="G215" s="277" t="s">
        <v>1327</v>
      </c>
      <c r="H215" s="278">
        <v>1</v>
      </c>
      <c r="I215" s="279"/>
      <c r="J215" s="280">
        <f>ROUND(I215*H215,2)</f>
        <v>0</v>
      </c>
      <c r="K215" s="276" t="s">
        <v>1</v>
      </c>
      <c r="L215" s="281"/>
      <c r="M215" s="282" t="s">
        <v>1</v>
      </c>
      <c r="N215" s="283" t="s">
        <v>38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262</v>
      </c>
      <c r="AT215" s="239" t="s">
        <v>285</v>
      </c>
      <c r="AU215" s="239" t="s">
        <v>82</v>
      </c>
      <c r="AY215" s="18" t="s">
        <v>223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80</v>
      </c>
      <c r="BK215" s="240">
        <f>ROUND(I215*H215,2)</f>
        <v>0</v>
      </c>
      <c r="BL215" s="18" t="s">
        <v>230</v>
      </c>
      <c r="BM215" s="239" t="s">
        <v>8457</v>
      </c>
    </row>
    <row r="216" s="2" customFormat="1">
      <c r="A216" s="39"/>
      <c r="B216" s="40"/>
      <c r="C216" s="41"/>
      <c r="D216" s="243" t="s">
        <v>370</v>
      </c>
      <c r="E216" s="41"/>
      <c r="F216" s="284" t="s">
        <v>8451</v>
      </c>
      <c r="G216" s="41"/>
      <c r="H216" s="41"/>
      <c r="I216" s="285"/>
      <c r="J216" s="41"/>
      <c r="K216" s="41"/>
      <c r="L216" s="45"/>
      <c r="M216" s="286"/>
      <c r="N216" s="287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370</v>
      </c>
      <c r="AU216" s="18" t="s">
        <v>82</v>
      </c>
    </row>
    <row r="217" s="2" customFormat="1" ht="16.5" customHeight="1">
      <c r="A217" s="39"/>
      <c r="B217" s="40"/>
      <c r="C217" s="274" t="s">
        <v>554</v>
      </c>
      <c r="D217" s="274" t="s">
        <v>285</v>
      </c>
      <c r="E217" s="275" t="s">
        <v>8458</v>
      </c>
      <c r="F217" s="276" t="s">
        <v>8459</v>
      </c>
      <c r="G217" s="277" t="s">
        <v>1327</v>
      </c>
      <c r="H217" s="278">
        <v>26</v>
      </c>
      <c r="I217" s="279"/>
      <c r="J217" s="280">
        <f>ROUND(I217*H217,2)</f>
        <v>0</v>
      </c>
      <c r="K217" s="276" t="s">
        <v>1</v>
      </c>
      <c r="L217" s="281"/>
      <c r="M217" s="282" t="s">
        <v>1</v>
      </c>
      <c r="N217" s="283" t="s">
        <v>38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262</v>
      </c>
      <c r="AT217" s="239" t="s">
        <v>285</v>
      </c>
      <c r="AU217" s="239" t="s">
        <v>82</v>
      </c>
      <c r="AY217" s="18" t="s">
        <v>223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80</v>
      </c>
      <c r="BK217" s="240">
        <f>ROUND(I217*H217,2)</f>
        <v>0</v>
      </c>
      <c r="BL217" s="18" t="s">
        <v>230</v>
      </c>
      <c r="BM217" s="239" t="s">
        <v>8460</v>
      </c>
    </row>
    <row r="218" s="2" customFormat="1">
      <c r="A218" s="39"/>
      <c r="B218" s="40"/>
      <c r="C218" s="41"/>
      <c r="D218" s="243" t="s">
        <v>370</v>
      </c>
      <c r="E218" s="41"/>
      <c r="F218" s="284" t="s">
        <v>8461</v>
      </c>
      <c r="G218" s="41"/>
      <c r="H218" s="41"/>
      <c r="I218" s="285"/>
      <c r="J218" s="41"/>
      <c r="K218" s="41"/>
      <c r="L218" s="45"/>
      <c r="M218" s="286"/>
      <c r="N218" s="287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370</v>
      </c>
      <c r="AU218" s="18" t="s">
        <v>82</v>
      </c>
    </row>
    <row r="219" s="2" customFormat="1" ht="16.5" customHeight="1">
      <c r="A219" s="39"/>
      <c r="B219" s="40"/>
      <c r="C219" s="274" t="s">
        <v>560</v>
      </c>
      <c r="D219" s="274" t="s">
        <v>285</v>
      </c>
      <c r="E219" s="275" t="s">
        <v>8462</v>
      </c>
      <c r="F219" s="276" t="s">
        <v>8463</v>
      </c>
      <c r="G219" s="277" t="s">
        <v>1327</v>
      </c>
      <c r="H219" s="278">
        <v>25</v>
      </c>
      <c r="I219" s="279"/>
      <c r="J219" s="280">
        <f>ROUND(I219*H219,2)</f>
        <v>0</v>
      </c>
      <c r="K219" s="276" t="s">
        <v>1</v>
      </c>
      <c r="L219" s="281"/>
      <c r="M219" s="282" t="s">
        <v>1</v>
      </c>
      <c r="N219" s="283" t="s">
        <v>38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262</v>
      </c>
      <c r="AT219" s="239" t="s">
        <v>285</v>
      </c>
      <c r="AU219" s="239" t="s">
        <v>82</v>
      </c>
      <c r="AY219" s="18" t="s">
        <v>223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80</v>
      </c>
      <c r="BK219" s="240">
        <f>ROUND(I219*H219,2)</f>
        <v>0</v>
      </c>
      <c r="BL219" s="18" t="s">
        <v>230</v>
      </c>
      <c r="BM219" s="239" t="s">
        <v>8464</v>
      </c>
    </row>
    <row r="220" s="2" customFormat="1">
      <c r="A220" s="39"/>
      <c r="B220" s="40"/>
      <c r="C220" s="41"/>
      <c r="D220" s="243" t="s">
        <v>370</v>
      </c>
      <c r="E220" s="41"/>
      <c r="F220" s="284" t="s">
        <v>8461</v>
      </c>
      <c r="G220" s="41"/>
      <c r="H220" s="41"/>
      <c r="I220" s="285"/>
      <c r="J220" s="41"/>
      <c r="K220" s="41"/>
      <c r="L220" s="45"/>
      <c r="M220" s="286"/>
      <c r="N220" s="287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370</v>
      </c>
      <c r="AU220" s="18" t="s">
        <v>82</v>
      </c>
    </row>
    <row r="221" s="2" customFormat="1" ht="16.5" customHeight="1">
      <c r="A221" s="39"/>
      <c r="B221" s="40"/>
      <c r="C221" s="274" t="s">
        <v>565</v>
      </c>
      <c r="D221" s="274" t="s">
        <v>285</v>
      </c>
      <c r="E221" s="275" t="s">
        <v>8465</v>
      </c>
      <c r="F221" s="276" t="s">
        <v>8466</v>
      </c>
      <c r="G221" s="277" t="s">
        <v>1327</v>
      </c>
      <c r="H221" s="278">
        <v>19</v>
      </c>
      <c r="I221" s="279"/>
      <c r="J221" s="280">
        <f>ROUND(I221*H221,2)</f>
        <v>0</v>
      </c>
      <c r="K221" s="276" t="s">
        <v>1</v>
      </c>
      <c r="L221" s="281"/>
      <c r="M221" s="282" t="s">
        <v>1</v>
      </c>
      <c r="N221" s="283" t="s">
        <v>38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262</v>
      </c>
      <c r="AT221" s="239" t="s">
        <v>285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8467</v>
      </c>
    </row>
    <row r="222" s="2" customFormat="1">
      <c r="A222" s="39"/>
      <c r="B222" s="40"/>
      <c r="C222" s="41"/>
      <c r="D222" s="243" t="s">
        <v>370</v>
      </c>
      <c r="E222" s="41"/>
      <c r="F222" s="284" t="s">
        <v>8461</v>
      </c>
      <c r="G222" s="41"/>
      <c r="H222" s="41"/>
      <c r="I222" s="285"/>
      <c r="J222" s="41"/>
      <c r="K222" s="41"/>
      <c r="L222" s="45"/>
      <c r="M222" s="286"/>
      <c r="N222" s="287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370</v>
      </c>
      <c r="AU222" s="18" t="s">
        <v>82</v>
      </c>
    </row>
    <row r="223" s="2" customFormat="1" ht="16.5" customHeight="1">
      <c r="A223" s="39"/>
      <c r="B223" s="40"/>
      <c r="C223" s="274" t="s">
        <v>577</v>
      </c>
      <c r="D223" s="274" t="s">
        <v>285</v>
      </c>
      <c r="E223" s="275" t="s">
        <v>8468</v>
      </c>
      <c r="F223" s="276" t="s">
        <v>8469</v>
      </c>
      <c r="G223" s="277" t="s">
        <v>1327</v>
      </c>
      <c r="H223" s="278">
        <v>18</v>
      </c>
      <c r="I223" s="279"/>
      <c r="J223" s="280">
        <f>ROUND(I223*H223,2)</f>
        <v>0</v>
      </c>
      <c r="K223" s="276" t="s">
        <v>1</v>
      </c>
      <c r="L223" s="281"/>
      <c r="M223" s="282" t="s">
        <v>1</v>
      </c>
      <c r="N223" s="283" t="s">
        <v>38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262</v>
      </c>
      <c r="AT223" s="239" t="s">
        <v>285</v>
      </c>
      <c r="AU223" s="239" t="s">
        <v>82</v>
      </c>
      <c r="AY223" s="18" t="s">
        <v>223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80</v>
      </c>
      <c r="BK223" s="240">
        <f>ROUND(I223*H223,2)</f>
        <v>0</v>
      </c>
      <c r="BL223" s="18" t="s">
        <v>230</v>
      </c>
      <c r="BM223" s="239" t="s">
        <v>8470</v>
      </c>
    </row>
    <row r="224" s="2" customFormat="1">
      <c r="A224" s="39"/>
      <c r="B224" s="40"/>
      <c r="C224" s="41"/>
      <c r="D224" s="243" t="s">
        <v>370</v>
      </c>
      <c r="E224" s="41"/>
      <c r="F224" s="284" t="s">
        <v>8461</v>
      </c>
      <c r="G224" s="41"/>
      <c r="H224" s="41"/>
      <c r="I224" s="285"/>
      <c r="J224" s="41"/>
      <c r="K224" s="41"/>
      <c r="L224" s="45"/>
      <c r="M224" s="286"/>
      <c r="N224" s="287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370</v>
      </c>
      <c r="AU224" s="18" t="s">
        <v>82</v>
      </c>
    </row>
    <row r="225" s="2" customFormat="1" ht="16.5" customHeight="1">
      <c r="A225" s="39"/>
      <c r="B225" s="40"/>
      <c r="C225" s="274" t="s">
        <v>592</v>
      </c>
      <c r="D225" s="274" t="s">
        <v>285</v>
      </c>
      <c r="E225" s="275" t="s">
        <v>8471</v>
      </c>
      <c r="F225" s="276" t="s">
        <v>8472</v>
      </c>
      <c r="G225" s="277" t="s">
        <v>1327</v>
      </c>
      <c r="H225" s="278">
        <v>19</v>
      </c>
      <c r="I225" s="279"/>
      <c r="J225" s="280">
        <f>ROUND(I225*H225,2)</f>
        <v>0</v>
      </c>
      <c r="K225" s="276" t="s">
        <v>1</v>
      </c>
      <c r="L225" s="281"/>
      <c r="M225" s="282" t="s">
        <v>1</v>
      </c>
      <c r="N225" s="283" t="s">
        <v>38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262</v>
      </c>
      <c r="AT225" s="239" t="s">
        <v>285</v>
      </c>
      <c r="AU225" s="239" t="s">
        <v>82</v>
      </c>
      <c r="AY225" s="18" t="s">
        <v>223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80</v>
      </c>
      <c r="BK225" s="240">
        <f>ROUND(I225*H225,2)</f>
        <v>0</v>
      </c>
      <c r="BL225" s="18" t="s">
        <v>230</v>
      </c>
      <c r="BM225" s="239" t="s">
        <v>8473</v>
      </c>
    </row>
    <row r="226" s="2" customFormat="1">
      <c r="A226" s="39"/>
      <c r="B226" s="40"/>
      <c r="C226" s="41"/>
      <c r="D226" s="243" t="s">
        <v>370</v>
      </c>
      <c r="E226" s="41"/>
      <c r="F226" s="284" t="s">
        <v>8461</v>
      </c>
      <c r="G226" s="41"/>
      <c r="H226" s="41"/>
      <c r="I226" s="285"/>
      <c r="J226" s="41"/>
      <c r="K226" s="41"/>
      <c r="L226" s="45"/>
      <c r="M226" s="286"/>
      <c r="N226" s="287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370</v>
      </c>
      <c r="AU226" s="18" t="s">
        <v>82</v>
      </c>
    </row>
    <row r="227" s="2" customFormat="1" ht="16.5" customHeight="1">
      <c r="A227" s="39"/>
      <c r="B227" s="40"/>
      <c r="C227" s="274" t="s">
        <v>610</v>
      </c>
      <c r="D227" s="274" t="s">
        <v>285</v>
      </c>
      <c r="E227" s="275" t="s">
        <v>8474</v>
      </c>
      <c r="F227" s="276" t="s">
        <v>8475</v>
      </c>
      <c r="G227" s="277" t="s">
        <v>1327</v>
      </c>
      <c r="H227" s="278">
        <v>30</v>
      </c>
      <c r="I227" s="279"/>
      <c r="J227" s="280">
        <f>ROUND(I227*H227,2)</f>
        <v>0</v>
      </c>
      <c r="K227" s="276" t="s">
        <v>1</v>
      </c>
      <c r="L227" s="281"/>
      <c r="M227" s="282" t="s">
        <v>1</v>
      </c>
      <c r="N227" s="283" t="s">
        <v>38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262</v>
      </c>
      <c r="AT227" s="239" t="s">
        <v>285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8476</v>
      </c>
    </row>
    <row r="228" s="2" customFormat="1">
      <c r="A228" s="39"/>
      <c r="B228" s="40"/>
      <c r="C228" s="41"/>
      <c r="D228" s="243" t="s">
        <v>370</v>
      </c>
      <c r="E228" s="41"/>
      <c r="F228" s="284" t="s">
        <v>8461</v>
      </c>
      <c r="G228" s="41"/>
      <c r="H228" s="41"/>
      <c r="I228" s="285"/>
      <c r="J228" s="41"/>
      <c r="K228" s="41"/>
      <c r="L228" s="45"/>
      <c r="M228" s="286"/>
      <c r="N228" s="287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370</v>
      </c>
      <c r="AU228" s="18" t="s">
        <v>82</v>
      </c>
    </row>
    <row r="229" s="2" customFormat="1" ht="16.5" customHeight="1">
      <c r="A229" s="39"/>
      <c r="B229" s="40"/>
      <c r="C229" s="274" t="s">
        <v>615</v>
      </c>
      <c r="D229" s="274" t="s">
        <v>285</v>
      </c>
      <c r="E229" s="275" t="s">
        <v>8477</v>
      </c>
      <c r="F229" s="276" t="s">
        <v>8478</v>
      </c>
      <c r="G229" s="277" t="s">
        <v>1327</v>
      </c>
      <c r="H229" s="278">
        <v>28</v>
      </c>
      <c r="I229" s="279"/>
      <c r="J229" s="280">
        <f>ROUND(I229*H229,2)</f>
        <v>0</v>
      </c>
      <c r="K229" s="276" t="s">
        <v>1</v>
      </c>
      <c r="L229" s="281"/>
      <c r="M229" s="282" t="s">
        <v>1</v>
      </c>
      <c r="N229" s="283" t="s">
        <v>38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262</v>
      </c>
      <c r="AT229" s="239" t="s">
        <v>285</v>
      </c>
      <c r="AU229" s="239" t="s">
        <v>82</v>
      </c>
      <c r="AY229" s="18" t="s">
        <v>223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80</v>
      </c>
      <c r="BK229" s="240">
        <f>ROUND(I229*H229,2)</f>
        <v>0</v>
      </c>
      <c r="BL229" s="18" t="s">
        <v>230</v>
      </c>
      <c r="BM229" s="239" t="s">
        <v>8479</v>
      </c>
    </row>
    <row r="230" s="2" customFormat="1">
      <c r="A230" s="39"/>
      <c r="B230" s="40"/>
      <c r="C230" s="41"/>
      <c r="D230" s="243" t="s">
        <v>370</v>
      </c>
      <c r="E230" s="41"/>
      <c r="F230" s="284" t="s">
        <v>8461</v>
      </c>
      <c r="G230" s="41"/>
      <c r="H230" s="41"/>
      <c r="I230" s="285"/>
      <c r="J230" s="41"/>
      <c r="K230" s="41"/>
      <c r="L230" s="45"/>
      <c r="M230" s="286"/>
      <c r="N230" s="287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370</v>
      </c>
      <c r="AU230" s="18" t="s">
        <v>82</v>
      </c>
    </row>
    <row r="231" s="2" customFormat="1" ht="16.5" customHeight="1">
      <c r="A231" s="39"/>
      <c r="B231" s="40"/>
      <c r="C231" s="274" t="s">
        <v>620</v>
      </c>
      <c r="D231" s="274" t="s">
        <v>285</v>
      </c>
      <c r="E231" s="275" t="s">
        <v>8480</v>
      </c>
      <c r="F231" s="276" t="s">
        <v>8481</v>
      </c>
      <c r="G231" s="277" t="s">
        <v>1327</v>
      </c>
      <c r="H231" s="278">
        <v>8</v>
      </c>
      <c r="I231" s="279"/>
      <c r="J231" s="280">
        <f>ROUND(I231*H231,2)</f>
        <v>0</v>
      </c>
      <c r="K231" s="276" t="s">
        <v>1</v>
      </c>
      <c r="L231" s="281"/>
      <c r="M231" s="282" t="s">
        <v>1</v>
      </c>
      <c r="N231" s="283" t="s">
        <v>38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262</v>
      </c>
      <c r="AT231" s="239" t="s">
        <v>285</v>
      </c>
      <c r="AU231" s="239" t="s">
        <v>82</v>
      </c>
      <c r="AY231" s="18" t="s">
        <v>223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80</v>
      </c>
      <c r="BK231" s="240">
        <f>ROUND(I231*H231,2)</f>
        <v>0</v>
      </c>
      <c r="BL231" s="18" t="s">
        <v>230</v>
      </c>
      <c r="BM231" s="239" t="s">
        <v>8482</v>
      </c>
    </row>
    <row r="232" s="2" customFormat="1">
      <c r="A232" s="39"/>
      <c r="B232" s="40"/>
      <c r="C232" s="41"/>
      <c r="D232" s="243" t="s">
        <v>370</v>
      </c>
      <c r="E232" s="41"/>
      <c r="F232" s="284" t="s">
        <v>8461</v>
      </c>
      <c r="G232" s="41"/>
      <c r="H232" s="41"/>
      <c r="I232" s="285"/>
      <c r="J232" s="41"/>
      <c r="K232" s="41"/>
      <c r="L232" s="45"/>
      <c r="M232" s="286"/>
      <c r="N232" s="287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370</v>
      </c>
      <c r="AU232" s="18" t="s">
        <v>82</v>
      </c>
    </row>
    <row r="233" s="2" customFormat="1" ht="16.5" customHeight="1">
      <c r="A233" s="39"/>
      <c r="B233" s="40"/>
      <c r="C233" s="274" t="s">
        <v>626</v>
      </c>
      <c r="D233" s="274" t="s">
        <v>285</v>
      </c>
      <c r="E233" s="275" t="s">
        <v>8483</v>
      </c>
      <c r="F233" s="276" t="s">
        <v>8484</v>
      </c>
      <c r="G233" s="277" t="s">
        <v>1327</v>
      </c>
      <c r="H233" s="278">
        <v>12</v>
      </c>
      <c r="I233" s="279"/>
      <c r="J233" s="280">
        <f>ROUND(I233*H233,2)</f>
        <v>0</v>
      </c>
      <c r="K233" s="276" t="s">
        <v>1</v>
      </c>
      <c r="L233" s="281"/>
      <c r="M233" s="282" t="s">
        <v>1</v>
      </c>
      <c r="N233" s="283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262</v>
      </c>
      <c r="AT233" s="239" t="s">
        <v>285</v>
      </c>
      <c r="AU233" s="239" t="s">
        <v>82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230</v>
      </c>
      <c r="BM233" s="239" t="s">
        <v>8485</v>
      </c>
    </row>
    <row r="234" s="2" customFormat="1">
      <c r="A234" s="39"/>
      <c r="B234" s="40"/>
      <c r="C234" s="41"/>
      <c r="D234" s="243" t="s">
        <v>370</v>
      </c>
      <c r="E234" s="41"/>
      <c r="F234" s="284" t="s">
        <v>8486</v>
      </c>
      <c r="G234" s="41"/>
      <c r="H234" s="41"/>
      <c r="I234" s="285"/>
      <c r="J234" s="41"/>
      <c r="K234" s="41"/>
      <c r="L234" s="45"/>
      <c r="M234" s="286"/>
      <c r="N234" s="287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370</v>
      </c>
      <c r="AU234" s="18" t="s">
        <v>82</v>
      </c>
    </row>
    <row r="235" s="2" customFormat="1" ht="16.5" customHeight="1">
      <c r="A235" s="39"/>
      <c r="B235" s="40"/>
      <c r="C235" s="274" t="s">
        <v>633</v>
      </c>
      <c r="D235" s="274" t="s">
        <v>285</v>
      </c>
      <c r="E235" s="275" t="s">
        <v>8487</v>
      </c>
      <c r="F235" s="276" t="s">
        <v>8488</v>
      </c>
      <c r="G235" s="277" t="s">
        <v>1327</v>
      </c>
      <c r="H235" s="278">
        <v>254</v>
      </c>
      <c r="I235" s="279"/>
      <c r="J235" s="280">
        <f>ROUND(I235*H235,2)</f>
        <v>0</v>
      </c>
      <c r="K235" s="276" t="s">
        <v>1</v>
      </c>
      <c r="L235" s="281"/>
      <c r="M235" s="282" t="s">
        <v>1</v>
      </c>
      <c r="N235" s="283" t="s">
        <v>38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262</v>
      </c>
      <c r="AT235" s="239" t="s">
        <v>285</v>
      </c>
      <c r="AU235" s="239" t="s">
        <v>82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230</v>
      </c>
      <c r="BM235" s="239" t="s">
        <v>8489</v>
      </c>
    </row>
    <row r="236" s="2" customFormat="1">
      <c r="A236" s="39"/>
      <c r="B236" s="40"/>
      <c r="C236" s="41"/>
      <c r="D236" s="243" t="s">
        <v>370</v>
      </c>
      <c r="E236" s="41"/>
      <c r="F236" s="284" t="s">
        <v>8490</v>
      </c>
      <c r="G236" s="41"/>
      <c r="H236" s="41"/>
      <c r="I236" s="285"/>
      <c r="J236" s="41"/>
      <c r="K236" s="41"/>
      <c r="L236" s="45"/>
      <c r="M236" s="286"/>
      <c r="N236" s="287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370</v>
      </c>
      <c r="AU236" s="18" t="s">
        <v>82</v>
      </c>
    </row>
    <row r="237" s="2" customFormat="1" ht="16.5" customHeight="1">
      <c r="A237" s="39"/>
      <c r="B237" s="40"/>
      <c r="C237" s="274" t="s">
        <v>638</v>
      </c>
      <c r="D237" s="274" t="s">
        <v>285</v>
      </c>
      <c r="E237" s="275" t="s">
        <v>8491</v>
      </c>
      <c r="F237" s="276" t="s">
        <v>8492</v>
      </c>
      <c r="G237" s="277" t="s">
        <v>1327</v>
      </c>
      <c r="H237" s="278">
        <v>24</v>
      </c>
      <c r="I237" s="279"/>
      <c r="J237" s="280">
        <f>ROUND(I237*H237,2)</f>
        <v>0</v>
      </c>
      <c r="K237" s="276" t="s">
        <v>1</v>
      </c>
      <c r="L237" s="281"/>
      <c r="M237" s="282" t="s">
        <v>1</v>
      </c>
      <c r="N237" s="283" t="s">
        <v>38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262</v>
      </c>
      <c r="AT237" s="239" t="s">
        <v>285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230</v>
      </c>
      <c r="BM237" s="239" t="s">
        <v>8493</v>
      </c>
    </row>
    <row r="238" s="2" customFormat="1">
      <c r="A238" s="39"/>
      <c r="B238" s="40"/>
      <c r="C238" s="41"/>
      <c r="D238" s="243" t="s">
        <v>370</v>
      </c>
      <c r="E238" s="41"/>
      <c r="F238" s="284" t="s">
        <v>8494</v>
      </c>
      <c r="G238" s="41"/>
      <c r="H238" s="41"/>
      <c r="I238" s="285"/>
      <c r="J238" s="41"/>
      <c r="K238" s="41"/>
      <c r="L238" s="45"/>
      <c r="M238" s="286"/>
      <c r="N238" s="287"/>
      <c r="O238" s="92"/>
      <c r="P238" s="92"/>
      <c r="Q238" s="92"/>
      <c r="R238" s="92"/>
      <c r="S238" s="92"/>
      <c r="T238" s="93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370</v>
      </c>
      <c r="AU238" s="18" t="s">
        <v>82</v>
      </c>
    </row>
    <row r="239" s="2" customFormat="1" ht="16.5" customHeight="1">
      <c r="A239" s="39"/>
      <c r="B239" s="40"/>
      <c r="C239" s="274" t="s">
        <v>643</v>
      </c>
      <c r="D239" s="274" t="s">
        <v>285</v>
      </c>
      <c r="E239" s="275" t="s">
        <v>8495</v>
      </c>
      <c r="F239" s="276" t="s">
        <v>8496</v>
      </c>
      <c r="G239" s="277" t="s">
        <v>1327</v>
      </c>
      <c r="H239" s="278">
        <v>8</v>
      </c>
      <c r="I239" s="279"/>
      <c r="J239" s="280">
        <f>ROUND(I239*H239,2)</f>
        <v>0</v>
      </c>
      <c r="K239" s="276" t="s">
        <v>1</v>
      </c>
      <c r="L239" s="281"/>
      <c r="M239" s="282" t="s">
        <v>1</v>
      </c>
      <c r="N239" s="283" t="s">
        <v>38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262</v>
      </c>
      <c r="AT239" s="239" t="s">
        <v>285</v>
      </c>
      <c r="AU239" s="239" t="s">
        <v>82</v>
      </c>
      <c r="AY239" s="18" t="s">
        <v>223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80</v>
      </c>
      <c r="BK239" s="240">
        <f>ROUND(I239*H239,2)</f>
        <v>0</v>
      </c>
      <c r="BL239" s="18" t="s">
        <v>230</v>
      </c>
      <c r="BM239" s="239" t="s">
        <v>8497</v>
      </c>
    </row>
    <row r="240" s="2" customFormat="1">
      <c r="A240" s="39"/>
      <c r="B240" s="40"/>
      <c r="C240" s="41"/>
      <c r="D240" s="243" t="s">
        <v>370</v>
      </c>
      <c r="E240" s="41"/>
      <c r="F240" s="284" t="s">
        <v>8490</v>
      </c>
      <c r="G240" s="41"/>
      <c r="H240" s="41"/>
      <c r="I240" s="285"/>
      <c r="J240" s="41"/>
      <c r="K240" s="41"/>
      <c r="L240" s="45"/>
      <c r="M240" s="286"/>
      <c r="N240" s="287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370</v>
      </c>
      <c r="AU240" s="18" t="s">
        <v>82</v>
      </c>
    </row>
    <row r="241" s="2" customFormat="1" ht="16.5" customHeight="1">
      <c r="A241" s="39"/>
      <c r="B241" s="40"/>
      <c r="C241" s="274" t="s">
        <v>647</v>
      </c>
      <c r="D241" s="274" t="s">
        <v>285</v>
      </c>
      <c r="E241" s="275" t="s">
        <v>8498</v>
      </c>
      <c r="F241" s="276" t="s">
        <v>8499</v>
      </c>
      <c r="G241" s="277" t="s">
        <v>1327</v>
      </c>
      <c r="H241" s="278">
        <v>149</v>
      </c>
      <c r="I241" s="279"/>
      <c r="J241" s="280">
        <f>ROUND(I241*H241,2)</f>
        <v>0</v>
      </c>
      <c r="K241" s="276" t="s">
        <v>1</v>
      </c>
      <c r="L241" s="281"/>
      <c r="M241" s="282" t="s">
        <v>1</v>
      </c>
      <c r="N241" s="283" t="s">
        <v>38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262</v>
      </c>
      <c r="AT241" s="239" t="s">
        <v>285</v>
      </c>
      <c r="AU241" s="239" t="s">
        <v>82</v>
      </c>
      <c r="AY241" s="18" t="s">
        <v>223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80</v>
      </c>
      <c r="BK241" s="240">
        <f>ROUND(I241*H241,2)</f>
        <v>0</v>
      </c>
      <c r="BL241" s="18" t="s">
        <v>230</v>
      </c>
      <c r="BM241" s="239" t="s">
        <v>8500</v>
      </c>
    </row>
    <row r="242" s="2" customFormat="1">
      <c r="A242" s="39"/>
      <c r="B242" s="40"/>
      <c r="C242" s="41"/>
      <c r="D242" s="243" t="s">
        <v>370</v>
      </c>
      <c r="E242" s="41"/>
      <c r="F242" s="284" t="s">
        <v>8490</v>
      </c>
      <c r="G242" s="41"/>
      <c r="H242" s="41"/>
      <c r="I242" s="285"/>
      <c r="J242" s="41"/>
      <c r="K242" s="41"/>
      <c r="L242" s="45"/>
      <c r="M242" s="286"/>
      <c r="N242" s="287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370</v>
      </c>
      <c r="AU242" s="18" t="s">
        <v>82</v>
      </c>
    </row>
    <row r="243" s="2" customFormat="1" ht="16.5" customHeight="1">
      <c r="A243" s="39"/>
      <c r="B243" s="40"/>
      <c r="C243" s="274" t="s">
        <v>652</v>
      </c>
      <c r="D243" s="274" t="s">
        <v>285</v>
      </c>
      <c r="E243" s="275" t="s">
        <v>8501</v>
      </c>
      <c r="F243" s="276" t="s">
        <v>8502</v>
      </c>
      <c r="G243" s="277" t="s">
        <v>1327</v>
      </c>
      <c r="H243" s="278">
        <v>23</v>
      </c>
      <c r="I243" s="279"/>
      <c r="J243" s="280">
        <f>ROUND(I243*H243,2)</f>
        <v>0</v>
      </c>
      <c r="K243" s="276" t="s">
        <v>1</v>
      </c>
      <c r="L243" s="281"/>
      <c r="M243" s="282" t="s">
        <v>1</v>
      </c>
      <c r="N243" s="283" t="s">
        <v>38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262</v>
      </c>
      <c r="AT243" s="239" t="s">
        <v>285</v>
      </c>
      <c r="AU243" s="239" t="s">
        <v>82</v>
      </c>
      <c r="AY243" s="18" t="s">
        <v>223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80</v>
      </c>
      <c r="BK243" s="240">
        <f>ROUND(I243*H243,2)</f>
        <v>0</v>
      </c>
      <c r="BL243" s="18" t="s">
        <v>230</v>
      </c>
      <c r="BM243" s="239" t="s">
        <v>8503</v>
      </c>
    </row>
    <row r="244" s="2" customFormat="1">
      <c r="A244" s="39"/>
      <c r="B244" s="40"/>
      <c r="C244" s="41"/>
      <c r="D244" s="243" t="s">
        <v>370</v>
      </c>
      <c r="E244" s="41"/>
      <c r="F244" s="284" t="s">
        <v>8494</v>
      </c>
      <c r="G244" s="41"/>
      <c r="H244" s="41"/>
      <c r="I244" s="285"/>
      <c r="J244" s="41"/>
      <c r="K244" s="41"/>
      <c r="L244" s="45"/>
      <c r="M244" s="286"/>
      <c r="N244" s="287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370</v>
      </c>
      <c r="AU244" s="18" t="s">
        <v>82</v>
      </c>
    </row>
    <row r="245" s="12" customFormat="1" ht="22.8" customHeight="1">
      <c r="A245" s="12"/>
      <c r="B245" s="212"/>
      <c r="C245" s="213"/>
      <c r="D245" s="214" t="s">
        <v>72</v>
      </c>
      <c r="E245" s="226" t="s">
        <v>8504</v>
      </c>
      <c r="F245" s="226" t="s">
        <v>8505</v>
      </c>
      <c r="G245" s="213"/>
      <c r="H245" s="213"/>
      <c r="I245" s="216"/>
      <c r="J245" s="227">
        <f>BK245</f>
        <v>0</v>
      </c>
      <c r="K245" s="213"/>
      <c r="L245" s="218"/>
      <c r="M245" s="219"/>
      <c r="N245" s="220"/>
      <c r="O245" s="220"/>
      <c r="P245" s="221">
        <f>SUM(P246:P256)</f>
        <v>0</v>
      </c>
      <c r="Q245" s="220"/>
      <c r="R245" s="221">
        <f>SUM(R246:R256)</f>
        <v>0</v>
      </c>
      <c r="S245" s="220"/>
      <c r="T245" s="222">
        <f>SUM(T246:T256)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3" t="s">
        <v>80</v>
      </c>
      <c r="AT245" s="224" t="s">
        <v>72</v>
      </c>
      <c r="AU245" s="224" t="s">
        <v>80</v>
      </c>
      <c r="AY245" s="223" t="s">
        <v>223</v>
      </c>
      <c r="BK245" s="225">
        <f>SUM(BK246:BK256)</f>
        <v>0</v>
      </c>
    </row>
    <row r="246" s="2" customFormat="1" ht="33" customHeight="1">
      <c r="A246" s="39"/>
      <c r="B246" s="40"/>
      <c r="C246" s="228" t="s">
        <v>656</v>
      </c>
      <c r="D246" s="228" t="s">
        <v>225</v>
      </c>
      <c r="E246" s="229" t="s">
        <v>8506</v>
      </c>
      <c r="F246" s="230" t="s">
        <v>8507</v>
      </c>
      <c r="G246" s="231" t="s">
        <v>2993</v>
      </c>
      <c r="H246" s="232">
        <v>7.1100000000000003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38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230</v>
      </c>
      <c r="AT246" s="239" t="s">
        <v>225</v>
      </c>
      <c r="AU246" s="239" t="s">
        <v>82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8508</v>
      </c>
    </row>
    <row r="247" s="2" customFormat="1">
      <c r="A247" s="39"/>
      <c r="B247" s="40"/>
      <c r="C247" s="41"/>
      <c r="D247" s="243" t="s">
        <v>370</v>
      </c>
      <c r="E247" s="41"/>
      <c r="F247" s="284" t="s">
        <v>8509</v>
      </c>
      <c r="G247" s="41"/>
      <c r="H247" s="41"/>
      <c r="I247" s="285"/>
      <c r="J247" s="41"/>
      <c r="K247" s="41"/>
      <c r="L247" s="45"/>
      <c r="M247" s="286"/>
      <c r="N247" s="287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370</v>
      </c>
      <c r="AU247" s="18" t="s">
        <v>82</v>
      </c>
    </row>
    <row r="248" s="2" customFormat="1" ht="24.15" customHeight="1">
      <c r="A248" s="39"/>
      <c r="B248" s="40"/>
      <c r="C248" s="274" t="s">
        <v>661</v>
      </c>
      <c r="D248" s="274" t="s">
        <v>285</v>
      </c>
      <c r="E248" s="275" t="s">
        <v>8510</v>
      </c>
      <c r="F248" s="276" t="s">
        <v>8511</v>
      </c>
      <c r="G248" s="277" t="s">
        <v>2993</v>
      </c>
      <c r="H248" s="278">
        <v>7.1100000000000003</v>
      </c>
      <c r="I248" s="279"/>
      <c r="J248" s="280">
        <f>ROUND(I248*H248,2)</f>
        <v>0</v>
      </c>
      <c r="K248" s="276" t="s">
        <v>1</v>
      </c>
      <c r="L248" s="281"/>
      <c r="M248" s="282" t="s">
        <v>1</v>
      </c>
      <c r="N248" s="283" t="s">
        <v>38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262</v>
      </c>
      <c r="AT248" s="239" t="s">
        <v>285</v>
      </c>
      <c r="AU248" s="239" t="s">
        <v>82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8512</v>
      </c>
    </row>
    <row r="249" s="2" customFormat="1" ht="37.8" customHeight="1">
      <c r="A249" s="39"/>
      <c r="B249" s="40"/>
      <c r="C249" s="228" t="s">
        <v>670</v>
      </c>
      <c r="D249" s="228" t="s">
        <v>225</v>
      </c>
      <c r="E249" s="229" t="s">
        <v>8513</v>
      </c>
      <c r="F249" s="230" t="s">
        <v>8514</v>
      </c>
      <c r="G249" s="231" t="s">
        <v>293</v>
      </c>
      <c r="H249" s="232">
        <v>237</v>
      </c>
      <c r="I249" s="233"/>
      <c r="J249" s="234">
        <f>ROUND(I249*H249,2)</f>
        <v>0</v>
      </c>
      <c r="K249" s="230" t="s">
        <v>229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82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8515</v>
      </c>
    </row>
    <row r="250" s="2" customFormat="1">
      <c r="A250" s="39"/>
      <c r="B250" s="40"/>
      <c r="C250" s="41"/>
      <c r="D250" s="243" t="s">
        <v>370</v>
      </c>
      <c r="E250" s="41"/>
      <c r="F250" s="284" t="s">
        <v>8516</v>
      </c>
      <c r="G250" s="41"/>
      <c r="H250" s="41"/>
      <c r="I250" s="285"/>
      <c r="J250" s="41"/>
      <c r="K250" s="41"/>
      <c r="L250" s="45"/>
      <c r="M250" s="286"/>
      <c r="N250" s="287"/>
      <c r="O250" s="92"/>
      <c r="P250" s="92"/>
      <c r="Q250" s="92"/>
      <c r="R250" s="92"/>
      <c r="S250" s="92"/>
      <c r="T250" s="93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370</v>
      </c>
      <c r="AU250" s="18" t="s">
        <v>82</v>
      </c>
    </row>
    <row r="251" s="2" customFormat="1" ht="24.15" customHeight="1">
      <c r="A251" s="39"/>
      <c r="B251" s="40"/>
      <c r="C251" s="228" t="s">
        <v>677</v>
      </c>
      <c r="D251" s="228" t="s">
        <v>225</v>
      </c>
      <c r="E251" s="229" t="s">
        <v>8517</v>
      </c>
      <c r="F251" s="230" t="s">
        <v>8518</v>
      </c>
      <c r="G251" s="231" t="s">
        <v>293</v>
      </c>
      <c r="H251" s="232">
        <v>213.30000000000001</v>
      </c>
      <c r="I251" s="233"/>
      <c r="J251" s="234">
        <f>ROUND(I251*H251,2)</f>
        <v>0</v>
      </c>
      <c r="K251" s="230" t="s">
        <v>229</v>
      </c>
      <c r="L251" s="45"/>
      <c r="M251" s="235" t="s">
        <v>1</v>
      </c>
      <c r="N251" s="236" t="s">
        <v>38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230</v>
      </c>
      <c r="AT251" s="239" t="s">
        <v>225</v>
      </c>
      <c r="AU251" s="239" t="s">
        <v>82</v>
      </c>
      <c r="AY251" s="18" t="s">
        <v>223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80</v>
      </c>
      <c r="BK251" s="240">
        <f>ROUND(I251*H251,2)</f>
        <v>0</v>
      </c>
      <c r="BL251" s="18" t="s">
        <v>230</v>
      </c>
      <c r="BM251" s="239" t="s">
        <v>8519</v>
      </c>
    </row>
    <row r="252" s="2" customFormat="1" ht="24.15" customHeight="1">
      <c r="A252" s="39"/>
      <c r="B252" s="40"/>
      <c r="C252" s="228" t="s">
        <v>689</v>
      </c>
      <c r="D252" s="228" t="s">
        <v>225</v>
      </c>
      <c r="E252" s="229" t="s">
        <v>7936</v>
      </c>
      <c r="F252" s="230" t="s">
        <v>8520</v>
      </c>
      <c r="G252" s="231" t="s">
        <v>293</v>
      </c>
      <c r="H252" s="232">
        <v>23.699999999999999</v>
      </c>
      <c r="I252" s="233"/>
      <c r="J252" s="234">
        <f>ROUND(I252*H252,2)</f>
        <v>0</v>
      </c>
      <c r="K252" s="230" t="s">
        <v>229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230</v>
      </c>
      <c r="AT252" s="239" t="s">
        <v>225</v>
      </c>
      <c r="AU252" s="239" t="s">
        <v>82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8521</v>
      </c>
    </row>
    <row r="253" s="2" customFormat="1">
      <c r="A253" s="39"/>
      <c r="B253" s="40"/>
      <c r="C253" s="41"/>
      <c r="D253" s="243" t="s">
        <v>370</v>
      </c>
      <c r="E253" s="41"/>
      <c r="F253" s="284" t="s">
        <v>8522</v>
      </c>
      <c r="G253" s="41"/>
      <c r="H253" s="41"/>
      <c r="I253" s="285"/>
      <c r="J253" s="41"/>
      <c r="K253" s="41"/>
      <c r="L253" s="45"/>
      <c r="M253" s="286"/>
      <c r="N253" s="287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370</v>
      </c>
      <c r="AU253" s="18" t="s">
        <v>82</v>
      </c>
    </row>
    <row r="254" s="2" customFormat="1" ht="24.15" customHeight="1">
      <c r="A254" s="39"/>
      <c r="B254" s="40"/>
      <c r="C254" s="274" t="s">
        <v>700</v>
      </c>
      <c r="D254" s="274" t="s">
        <v>285</v>
      </c>
      <c r="E254" s="275" t="s">
        <v>8523</v>
      </c>
      <c r="F254" s="276" t="s">
        <v>8524</v>
      </c>
      <c r="G254" s="277" t="s">
        <v>2993</v>
      </c>
      <c r="H254" s="278">
        <v>7.1100000000000003</v>
      </c>
      <c r="I254" s="279"/>
      <c r="J254" s="280">
        <f>ROUND(I254*H254,2)</f>
        <v>0</v>
      </c>
      <c r="K254" s="276" t="s">
        <v>1</v>
      </c>
      <c r="L254" s="281"/>
      <c r="M254" s="282" t="s">
        <v>1</v>
      </c>
      <c r="N254" s="283" t="s">
        <v>38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262</v>
      </c>
      <c r="AT254" s="239" t="s">
        <v>285</v>
      </c>
      <c r="AU254" s="239" t="s">
        <v>82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8525</v>
      </c>
    </row>
    <row r="255" s="2" customFormat="1" ht="24.15" customHeight="1">
      <c r="A255" s="39"/>
      <c r="B255" s="40"/>
      <c r="C255" s="228" t="s">
        <v>707</v>
      </c>
      <c r="D255" s="228" t="s">
        <v>225</v>
      </c>
      <c r="E255" s="229" t="s">
        <v>8526</v>
      </c>
      <c r="F255" s="230" t="s">
        <v>8527</v>
      </c>
      <c r="G255" s="231" t="s">
        <v>293</v>
      </c>
      <c r="H255" s="232">
        <v>23.699999999999999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38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230</v>
      </c>
      <c r="AT255" s="239" t="s">
        <v>225</v>
      </c>
      <c r="AU255" s="239" t="s">
        <v>82</v>
      </c>
      <c r="AY255" s="18" t="s">
        <v>223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80</v>
      </c>
      <c r="BK255" s="240">
        <f>ROUND(I255*H255,2)</f>
        <v>0</v>
      </c>
      <c r="BL255" s="18" t="s">
        <v>230</v>
      </c>
      <c r="BM255" s="239" t="s">
        <v>8528</v>
      </c>
    </row>
    <row r="256" s="2" customFormat="1">
      <c r="A256" s="39"/>
      <c r="B256" s="40"/>
      <c r="C256" s="41"/>
      <c r="D256" s="243" t="s">
        <v>370</v>
      </c>
      <c r="E256" s="41"/>
      <c r="F256" s="284" t="s">
        <v>8522</v>
      </c>
      <c r="G256" s="41"/>
      <c r="H256" s="41"/>
      <c r="I256" s="285"/>
      <c r="J256" s="41"/>
      <c r="K256" s="41"/>
      <c r="L256" s="45"/>
      <c r="M256" s="286"/>
      <c r="N256" s="287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370</v>
      </c>
      <c r="AU256" s="18" t="s">
        <v>82</v>
      </c>
    </row>
    <row r="257" s="12" customFormat="1" ht="22.8" customHeight="1">
      <c r="A257" s="12"/>
      <c r="B257" s="212"/>
      <c r="C257" s="213"/>
      <c r="D257" s="214" t="s">
        <v>72</v>
      </c>
      <c r="E257" s="226" t="s">
        <v>8529</v>
      </c>
      <c r="F257" s="226" t="s">
        <v>8530</v>
      </c>
      <c r="G257" s="213"/>
      <c r="H257" s="213"/>
      <c r="I257" s="216"/>
      <c r="J257" s="227">
        <f>BK257</f>
        <v>0</v>
      </c>
      <c r="K257" s="213"/>
      <c r="L257" s="218"/>
      <c r="M257" s="219"/>
      <c r="N257" s="220"/>
      <c r="O257" s="220"/>
      <c r="P257" s="221">
        <f>SUM(P258:P264)</f>
        <v>0</v>
      </c>
      <c r="Q257" s="220"/>
      <c r="R257" s="221">
        <f>SUM(R258:R264)</f>
        <v>0</v>
      </c>
      <c r="S257" s="220"/>
      <c r="T257" s="222">
        <f>SUM(T258:T264)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3" t="s">
        <v>80</v>
      </c>
      <c r="AT257" s="224" t="s">
        <v>72</v>
      </c>
      <c r="AU257" s="224" t="s">
        <v>80</v>
      </c>
      <c r="AY257" s="223" t="s">
        <v>223</v>
      </c>
      <c r="BK257" s="225">
        <f>SUM(BK258:BK264)</f>
        <v>0</v>
      </c>
    </row>
    <row r="258" s="2" customFormat="1" ht="33" customHeight="1">
      <c r="A258" s="39"/>
      <c r="B258" s="40"/>
      <c r="C258" s="228" t="s">
        <v>712</v>
      </c>
      <c r="D258" s="228" t="s">
        <v>225</v>
      </c>
      <c r="E258" s="229" t="s">
        <v>8531</v>
      </c>
      <c r="F258" s="230" t="s">
        <v>8532</v>
      </c>
      <c r="G258" s="231" t="s">
        <v>293</v>
      </c>
      <c r="H258" s="232">
        <v>147.59999999999999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38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230</v>
      </c>
      <c r="AT258" s="239" t="s">
        <v>225</v>
      </c>
      <c r="AU258" s="239" t="s">
        <v>82</v>
      </c>
      <c r="AY258" s="18" t="s">
        <v>223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80</v>
      </c>
      <c r="BK258" s="240">
        <f>ROUND(I258*H258,2)</f>
        <v>0</v>
      </c>
      <c r="BL258" s="18" t="s">
        <v>230</v>
      </c>
      <c r="BM258" s="239" t="s">
        <v>8533</v>
      </c>
    </row>
    <row r="259" s="2" customFormat="1" ht="33" customHeight="1">
      <c r="A259" s="39"/>
      <c r="B259" s="40"/>
      <c r="C259" s="228" t="s">
        <v>726</v>
      </c>
      <c r="D259" s="228" t="s">
        <v>225</v>
      </c>
      <c r="E259" s="229" t="s">
        <v>8534</v>
      </c>
      <c r="F259" s="230" t="s">
        <v>8535</v>
      </c>
      <c r="G259" s="231" t="s">
        <v>293</v>
      </c>
      <c r="H259" s="232">
        <v>98.400000000000006</v>
      </c>
      <c r="I259" s="233"/>
      <c r="J259" s="234">
        <f>ROUND(I259*H259,2)</f>
        <v>0</v>
      </c>
      <c r="K259" s="230" t="s">
        <v>229</v>
      </c>
      <c r="L259" s="45"/>
      <c r="M259" s="235" t="s">
        <v>1</v>
      </c>
      <c r="N259" s="236" t="s">
        <v>38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230</v>
      </c>
      <c r="AT259" s="239" t="s">
        <v>225</v>
      </c>
      <c r="AU259" s="239" t="s">
        <v>82</v>
      </c>
      <c r="AY259" s="18" t="s">
        <v>223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80</v>
      </c>
      <c r="BK259" s="240">
        <f>ROUND(I259*H259,2)</f>
        <v>0</v>
      </c>
      <c r="BL259" s="18" t="s">
        <v>230</v>
      </c>
      <c r="BM259" s="239" t="s">
        <v>8536</v>
      </c>
    </row>
    <row r="260" s="2" customFormat="1">
      <c r="A260" s="39"/>
      <c r="B260" s="40"/>
      <c r="C260" s="41"/>
      <c r="D260" s="243" t="s">
        <v>370</v>
      </c>
      <c r="E260" s="41"/>
      <c r="F260" s="284" t="s">
        <v>8522</v>
      </c>
      <c r="G260" s="41"/>
      <c r="H260" s="41"/>
      <c r="I260" s="285"/>
      <c r="J260" s="41"/>
      <c r="K260" s="41"/>
      <c r="L260" s="45"/>
      <c r="M260" s="286"/>
      <c r="N260" s="287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370</v>
      </c>
      <c r="AU260" s="18" t="s">
        <v>82</v>
      </c>
    </row>
    <row r="261" s="2" customFormat="1" ht="24.15" customHeight="1">
      <c r="A261" s="39"/>
      <c r="B261" s="40"/>
      <c r="C261" s="274" t="s">
        <v>731</v>
      </c>
      <c r="D261" s="274" t="s">
        <v>285</v>
      </c>
      <c r="E261" s="275" t="s">
        <v>8537</v>
      </c>
      <c r="F261" s="276" t="s">
        <v>8538</v>
      </c>
      <c r="G261" s="277" t="s">
        <v>4689</v>
      </c>
      <c r="H261" s="278">
        <v>0.98399999999999999</v>
      </c>
      <c r="I261" s="279"/>
      <c r="J261" s="280">
        <f>ROUND(I261*H261,2)</f>
        <v>0</v>
      </c>
      <c r="K261" s="276" t="s">
        <v>1</v>
      </c>
      <c r="L261" s="281"/>
      <c r="M261" s="282" t="s">
        <v>1</v>
      </c>
      <c r="N261" s="283" t="s">
        <v>38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262</v>
      </c>
      <c r="AT261" s="239" t="s">
        <v>285</v>
      </c>
      <c r="AU261" s="239" t="s">
        <v>82</v>
      </c>
      <c r="AY261" s="18" t="s">
        <v>223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80</v>
      </c>
      <c r="BK261" s="240">
        <f>ROUND(I261*H261,2)</f>
        <v>0</v>
      </c>
      <c r="BL261" s="18" t="s">
        <v>230</v>
      </c>
      <c r="BM261" s="239" t="s">
        <v>8539</v>
      </c>
    </row>
    <row r="262" s="2" customFormat="1">
      <c r="A262" s="39"/>
      <c r="B262" s="40"/>
      <c r="C262" s="41"/>
      <c r="D262" s="243" t="s">
        <v>370</v>
      </c>
      <c r="E262" s="41"/>
      <c r="F262" s="284" t="s">
        <v>8540</v>
      </c>
      <c r="G262" s="41"/>
      <c r="H262" s="41"/>
      <c r="I262" s="285"/>
      <c r="J262" s="41"/>
      <c r="K262" s="41"/>
      <c r="L262" s="45"/>
      <c r="M262" s="286"/>
      <c r="N262" s="287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370</v>
      </c>
      <c r="AU262" s="18" t="s">
        <v>82</v>
      </c>
    </row>
    <row r="263" s="2" customFormat="1" ht="24.15" customHeight="1">
      <c r="A263" s="39"/>
      <c r="B263" s="40"/>
      <c r="C263" s="228" t="s">
        <v>738</v>
      </c>
      <c r="D263" s="228" t="s">
        <v>225</v>
      </c>
      <c r="E263" s="229" t="s">
        <v>8541</v>
      </c>
      <c r="F263" s="230" t="s">
        <v>8542</v>
      </c>
      <c r="G263" s="231" t="s">
        <v>293</v>
      </c>
      <c r="H263" s="232">
        <v>98.400000000000006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38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230</v>
      </c>
      <c r="AT263" s="239" t="s">
        <v>225</v>
      </c>
      <c r="AU263" s="239" t="s">
        <v>82</v>
      </c>
      <c r="AY263" s="18" t="s">
        <v>223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80</v>
      </c>
      <c r="BK263" s="240">
        <f>ROUND(I263*H263,2)</f>
        <v>0</v>
      </c>
      <c r="BL263" s="18" t="s">
        <v>230</v>
      </c>
      <c r="BM263" s="239" t="s">
        <v>8543</v>
      </c>
    </row>
    <row r="264" s="2" customFormat="1">
      <c r="A264" s="39"/>
      <c r="B264" s="40"/>
      <c r="C264" s="41"/>
      <c r="D264" s="243" t="s">
        <v>370</v>
      </c>
      <c r="E264" s="41"/>
      <c r="F264" s="284" t="s">
        <v>8522</v>
      </c>
      <c r="G264" s="41"/>
      <c r="H264" s="41"/>
      <c r="I264" s="285"/>
      <c r="J264" s="41"/>
      <c r="K264" s="41"/>
      <c r="L264" s="45"/>
      <c r="M264" s="286"/>
      <c r="N264" s="287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370</v>
      </c>
      <c r="AU264" s="18" t="s">
        <v>82</v>
      </c>
    </row>
    <row r="265" s="12" customFormat="1" ht="22.8" customHeight="1">
      <c r="A265" s="12"/>
      <c r="B265" s="212"/>
      <c r="C265" s="213"/>
      <c r="D265" s="214" t="s">
        <v>72</v>
      </c>
      <c r="E265" s="226" t="s">
        <v>8544</v>
      </c>
      <c r="F265" s="226" t="s">
        <v>8545</v>
      </c>
      <c r="G265" s="213"/>
      <c r="H265" s="213"/>
      <c r="I265" s="216"/>
      <c r="J265" s="227">
        <f>BK265</f>
        <v>0</v>
      </c>
      <c r="K265" s="213"/>
      <c r="L265" s="218"/>
      <c r="M265" s="219"/>
      <c r="N265" s="220"/>
      <c r="O265" s="220"/>
      <c r="P265" s="221">
        <f>SUM(P266:P268)</f>
        <v>0</v>
      </c>
      <c r="Q265" s="220"/>
      <c r="R265" s="221">
        <f>SUM(R266:R268)</f>
        <v>0</v>
      </c>
      <c r="S265" s="220"/>
      <c r="T265" s="222">
        <f>SUM(T266:T268)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3" t="s">
        <v>80</v>
      </c>
      <c r="AT265" s="224" t="s">
        <v>72</v>
      </c>
      <c r="AU265" s="224" t="s">
        <v>80</v>
      </c>
      <c r="AY265" s="223" t="s">
        <v>223</v>
      </c>
      <c r="BK265" s="225">
        <f>SUM(BK266:BK268)</f>
        <v>0</v>
      </c>
    </row>
    <row r="266" s="2" customFormat="1" ht="21.75" customHeight="1">
      <c r="A266" s="39"/>
      <c r="B266" s="40"/>
      <c r="C266" s="228" t="s">
        <v>753</v>
      </c>
      <c r="D266" s="228" t="s">
        <v>225</v>
      </c>
      <c r="E266" s="229" t="s">
        <v>8546</v>
      </c>
      <c r="F266" s="230" t="s">
        <v>8547</v>
      </c>
      <c r="G266" s="231" t="s">
        <v>351</v>
      </c>
      <c r="H266" s="232">
        <v>41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38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230</v>
      </c>
      <c r="AT266" s="239" t="s">
        <v>225</v>
      </c>
      <c r="AU266" s="239" t="s">
        <v>82</v>
      </c>
      <c r="AY266" s="18" t="s">
        <v>223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80</v>
      </c>
      <c r="BK266" s="240">
        <f>ROUND(I266*H266,2)</f>
        <v>0</v>
      </c>
      <c r="BL266" s="18" t="s">
        <v>230</v>
      </c>
      <c r="BM266" s="239" t="s">
        <v>8548</v>
      </c>
    </row>
    <row r="267" s="2" customFormat="1" ht="24.15" customHeight="1">
      <c r="A267" s="39"/>
      <c r="B267" s="40"/>
      <c r="C267" s="274" t="s">
        <v>762</v>
      </c>
      <c r="D267" s="274" t="s">
        <v>285</v>
      </c>
      <c r="E267" s="275" t="s">
        <v>8549</v>
      </c>
      <c r="F267" s="276" t="s">
        <v>8550</v>
      </c>
      <c r="G267" s="277" t="s">
        <v>351</v>
      </c>
      <c r="H267" s="278">
        <v>41</v>
      </c>
      <c r="I267" s="279"/>
      <c r="J267" s="280">
        <f>ROUND(I267*H267,2)</f>
        <v>0</v>
      </c>
      <c r="K267" s="276" t="s">
        <v>1</v>
      </c>
      <c r="L267" s="281"/>
      <c r="M267" s="282" t="s">
        <v>1</v>
      </c>
      <c r="N267" s="283" t="s">
        <v>38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262</v>
      </c>
      <c r="AT267" s="239" t="s">
        <v>285</v>
      </c>
      <c r="AU267" s="239" t="s">
        <v>82</v>
      </c>
      <c r="AY267" s="18" t="s">
        <v>223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80</v>
      </c>
      <c r="BK267" s="240">
        <f>ROUND(I267*H267,2)</f>
        <v>0</v>
      </c>
      <c r="BL267" s="18" t="s">
        <v>230</v>
      </c>
      <c r="BM267" s="239" t="s">
        <v>8551</v>
      </c>
    </row>
    <row r="268" s="2" customFormat="1">
      <c r="A268" s="39"/>
      <c r="B268" s="40"/>
      <c r="C268" s="41"/>
      <c r="D268" s="243" t="s">
        <v>370</v>
      </c>
      <c r="E268" s="41"/>
      <c r="F268" s="284" t="s">
        <v>8552</v>
      </c>
      <c r="G268" s="41"/>
      <c r="H268" s="41"/>
      <c r="I268" s="285"/>
      <c r="J268" s="41"/>
      <c r="K268" s="41"/>
      <c r="L268" s="45"/>
      <c r="M268" s="286"/>
      <c r="N268" s="287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370</v>
      </c>
      <c r="AU268" s="18" t="s">
        <v>82</v>
      </c>
    </row>
    <row r="269" s="12" customFormat="1" ht="22.8" customHeight="1">
      <c r="A269" s="12"/>
      <c r="B269" s="212"/>
      <c r="C269" s="213"/>
      <c r="D269" s="214" t="s">
        <v>72</v>
      </c>
      <c r="E269" s="226" t="s">
        <v>8553</v>
      </c>
      <c r="F269" s="226" t="s">
        <v>8554</v>
      </c>
      <c r="G269" s="213"/>
      <c r="H269" s="213"/>
      <c r="I269" s="216"/>
      <c r="J269" s="227">
        <f>BK269</f>
        <v>0</v>
      </c>
      <c r="K269" s="213"/>
      <c r="L269" s="218"/>
      <c r="M269" s="219"/>
      <c r="N269" s="220"/>
      <c r="O269" s="220"/>
      <c r="P269" s="221">
        <f>P270</f>
        <v>0</v>
      </c>
      <c r="Q269" s="220"/>
      <c r="R269" s="221">
        <f>R270</f>
        <v>0</v>
      </c>
      <c r="S269" s="220"/>
      <c r="T269" s="222">
        <f>T270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23" t="s">
        <v>80</v>
      </c>
      <c r="AT269" s="224" t="s">
        <v>72</v>
      </c>
      <c r="AU269" s="224" t="s">
        <v>80</v>
      </c>
      <c r="AY269" s="223" t="s">
        <v>223</v>
      </c>
      <c r="BK269" s="225">
        <f>BK270</f>
        <v>0</v>
      </c>
    </row>
    <row r="270" s="2" customFormat="1" ht="44.25" customHeight="1">
      <c r="A270" s="39"/>
      <c r="B270" s="40"/>
      <c r="C270" s="228" t="s">
        <v>767</v>
      </c>
      <c r="D270" s="228" t="s">
        <v>225</v>
      </c>
      <c r="E270" s="229" t="s">
        <v>8555</v>
      </c>
      <c r="F270" s="230" t="s">
        <v>8556</v>
      </c>
      <c r="G270" s="231" t="s">
        <v>8557</v>
      </c>
      <c r="H270" s="232">
        <v>1</v>
      </c>
      <c r="I270" s="233"/>
      <c r="J270" s="234">
        <f>ROUND(I270*H270,2)</f>
        <v>0</v>
      </c>
      <c r="K270" s="230" t="s">
        <v>1</v>
      </c>
      <c r="L270" s="45"/>
      <c r="M270" s="299" t="s">
        <v>1</v>
      </c>
      <c r="N270" s="300" t="s">
        <v>38</v>
      </c>
      <c r="O270" s="301"/>
      <c r="P270" s="302">
        <f>O270*H270</f>
        <v>0</v>
      </c>
      <c r="Q270" s="302">
        <v>0</v>
      </c>
      <c r="R270" s="302">
        <f>Q270*H270</f>
        <v>0</v>
      </c>
      <c r="S270" s="302">
        <v>0</v>
      </c>
      <c r="T270" s="303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230</v>
      </c>
      <c r="AT270" s="239" t="s">
        <v>225</v>
      </c>
      <c r="AU270" s="239" t="s">
        <v>82</v>
      </c>
      <c r="AY270" s="18" t="s">
        <v>223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80</v>
      </c>
      <c r="BK270" s="240">
        <f>ROUND(I270*H270,2)</f>
        <v>0</v>
      </c>
      <c r="BL270" s="18" t="s">
        <v>230</v>
      </c>
      <c r="BM270" s="239" t="s">
        <v>8558</v>
      </c>
    </row>
    <row r="271" s="2" customFormat="1" ht="6.96" customHeight="1">
      <c r="A271" s="39"/>
      <c r="B271" s="67"/>
      <c r="C271" s="68"/>
      <c r="D271" s="68"/>
      <c r="E271" s="68"/>
      <c r="F271" s="68"/>
      <c r="G271" s="68"/>
      <c r="H271" s="68"/>
      <c r="I271" s="68"/>
      <c r="J271" s="68"/>
      <c r="K271" s="68"/>
      <c r="L271" s="45"/>
      <c r="M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</sheetData>
  <sheetProtection sheet="1" autoFilter="0" formatColumns="0" formatRows="0" objects="1" scenarios="1" spinCount="100000" saltValue="c7G0lDSMA/zZvsDyHiqYBmv5PvbvI/8smwX5YLUtf85q73Ja5hxft7y2ODpzGF2puPeMDX4zqDO6ZJu9tEp0Pw==" hashValue="W1+ahPzjmrjvhVo3azUrKDN6Kvbhfcz3GMBcDugc6Fnqf9fR0gQsne01Gejbwhfs5kyfEUWWLBFL0JTLeTzKwA==" algorithmName="SHA-512" password="DDEF"/>
  <autoFilter ref="C131:K27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8275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8559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ROUND((SUM(BE128:BE312)),  2)</f>
        <v>0</v>
      </c>
      <c r="G35" s="39"/>
      <c r="H35" s="39"/>
      <c r="I35" s="166">
        <v>0.20999999999999999</v>
      </c>
      <c r="J35" s="165">
        <f>ROUND(((SUM(BE128:BE312))*I35),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ROUND((SUM(BF128:BF312)),  2)</f>
        <v>0</v>
      </c>
      <c r="G36" s="39"/>
      <c r="H36" s="39"/>
      <c r="I36" s="166">
        <v>0.12</v>
      </c>
      <c r="J36" s="165">
        <f>ROUND(((SUM(BF128:BF312))*I36),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ROUND((SUM(BG128:BG312)),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ROUND((SUM(BH128:BH312)),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ROUND((SUM(BI128:BI312)),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8275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03.02 - navazující 2 letá péče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7690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8560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8561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8562</v>
      </c>
      <c r="E102" s="198"/>
      <c r="F102" s="198"/>
      <c r="G102" s="198"/>
      <c r="H102" s="198"/>
      <c r="I102" s="198"/>
      <c r="J102" s="199">
        <f>J199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8563</v>
      </c>
      <c r="E103" s="198"/>
      <c r="F103" s="198"/>
      <c r="G103" s="198"/>
      <c r="H103" s="198"/>
      <c r="I103" s="198"/>
      <c r="J103" s="199">
        <f>J235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8564</v>
      </c>
      <c r="E104" s="198"/>
      <c r="F104" s="198"/>
      <c r="G104" s="198"/>
      <c r="H104" s="198"/>
      <c r="I104" s="198"/>
      <c r="J104" s="199">
        <f>J270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8565</v>
      </c>
      <c r="E105" s="198"/>
      <c r="F105" s="198"/>
      <c r="G105" s="198"/>
      <c r="H105" s="198"/>
      <c r="I105" s="198"/>
      <c r="J105" s="199">
        <f>J293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8566</v>
      </c>
      <c r="E106" s="198"/>
      <c r="F106" s="198"/>
      <c r="G106" s="198"/>
      <c r="H106" s="198"/>
      <c r="I106" s="198"/>
      <c r="J106" s="199">
        <f>J297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hidden="1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hidden="1"/>
    <row r="110" hidden="1"/>
    <row r="111" hidden="1"/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208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TŘEBOVSKO-ORLICKÝ PODNIKATELSKÝ INKUBÁTOR (TO-PINK)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164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8275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03.02 - navazující 2 letá péče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 xml:space="preserve"> </v>
      </c>
      <c r="G122" s="41"/>
      <c r="H122" s="41"/>
      <c r="I122" s="33" t="s">
        <v>22</v>
      </c>
      <c r="J122" s="80" t="str">
        <f>IF(J14="","",J14)</f>
        <v>26. 5. 2025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 xml:space="preserve"> </v>
      </c>
      <c r="G124" s="41"/>
      <c r="H124" s="41"/>
      <c r="I124" s="33" t="s">
        <v>29</v>
      </c>
      <c r="J124" s="37" t="str">
        <f>E23</f>
        <v xml:space="preserve"> 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27</v>
      </c>
      <c r="D125" s="41"/>
      <c r="E125" s="41"/>
      <c r="F125" s="28" t="str">
        <f>IF(E20="","",E20)</f>
        <v>Vyplň údaj</v>
      </c>
      <c r="G125" s="41"/>
      <c r="H125" s="41"/>
      <c r="I125" s="33" t="s">
        <v>31</v>
      </c>
      <c r="J125" s="37" t="str">
        <f>E26</f>
        <v xml:space="preserve"> 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209</v>
      </c>
      <c r="D127" s="204" t="s">
        <v>58</v>
      </c>
      <c r="E127" s="204" t="s">
        <v>54</v>
      </c>
      <c r="F127" s="204" t="s">
        <v>55</v>
      </c>
      <c r="G127" s="204" t="s">
        <v>210</v>
      </c>
      <c r="H127" s="204" t="s">
        <v>211</v>
      </c>
      <c r="I127" s="204" t="s">
        <v>212</v>
      </c>
      <c r="J127" s="204" t="s">
        <v>170</v>
      </c>
      <c r="K127" s="205" t="s">
        <v>213</v>
      </c>
      <c r="L127" s="206"/>
      <c r="M127" s="101" t="s">
        <v>1</v>
      </c>
      <c r="N127" s="102" t="s">
        <v>37</v>
      </c>
      <c r="O127" s="102" t="s">
        <v>214</v>
      </c>
      <c r="P127" s="102" t="s">
        <v>215</v>
      </c>
      <c r="Q127" s="102" t="s">
        <v>216</v>
      </c>
      <c r="R127" s="102" t="s">
        <v>217</v>
      </c>
      <c r="S127" s="102" t="s">
        <v>218</v>
      </c>
      <c r="T127" s="103" t="s">
        <v>219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220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</f>
        <v>0</v>
      </c>
      <c r="Q128" s="105"/>
      <c r="R128" s="209">
        <f>R129</f>
        <v>5.4000000000000005E-05</v>
      </c>
      <c r="S128" s="105"/>
      <c r="T128" s="210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72</v>
      </c>
      <c r="AU128" s="18" t="s">
        <v>172</v>
      </c>
      <c r="BK128" s="211">
        <f>BK129</f>
        <v>0</v>
      </c>
    </row>
    <row r="129" s="12" customFormat="1" ht="25.92" customHeight="1">
      <c r="A129" s="12"/>
      <c r="B129" s="212"/>
      <c r="C129" s="213"/>
      <c r="D129" s="214" t="s">
        <v>72</v>
      </c>
      <c r="E129" s="215" t="s">
        <v>221</v>
      </c>
      <c r="F129" s="215" t="s">
        <v>221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P130+P163+P199+P235+P270+P293+P297</f>
        <v>0</v>
      </c>
      <c r="Q129" s="220"/>
      <c r="R129" s="221">
        <f>R130+R163+R199+R235+R270+R293+R297</f>
        <v>5.4000000000000005E-05</v>
      </c>
      <c r="S129" s="220"/>
      <c r="T129" s="222">
        <f>T130+T163+T199+T235+T270+T293+T297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80</v>
      </c>
      <c r="AT129" s="224" t="s">
        <v>72</v>
      </c>
      <c r="AU129" s="224" t="s">
        <v>73</v>
      </c>
      <c r="AY129" s="223" t="s">
        <v>223</v>
      </c>
      <c r="BK129" s="225">
        <f>BK130+BK163+BK199+BK235+BK270+BK293+BK297</f>
        <v>0</v>
      </c>
    </row>
    <row r="130" s="12" customFormat="1" ht="22.8" customHeight="1">
      <c r="A130" s="12"/>
      <c r="B130" s="212"/>
      <c r="C130" s="213"/>
      <c r="D130" s="214" t="s">
        <v>72</v>
      </c>
      <c r="E130" s="226" t="s">
        <v>8567</v>
      </c>
      <c r="F130" s="226" t="s">
        <v>8568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SUM(P131:P162)</f>
        <v>0</v>
      </c>
      <c r="Q130" s="220"/>
      <c r="R130" s="221">
        <f>SUM(R131:R162)</f>
        <v>5.4000000000000005E-05</v>
      </c>
      <c r="S130" s="220"/>
      <c r="T130" s="222">
        <f>SUM(T131:T162)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80</v>
      </c>
      <c r="AT130" s="224" t="s">
        <v>72</v>
      </c>
      <c r="AU130" s="224" t="s">
        <v>80</v>
      </c>
      <c r="AY130" s="223" t="s">
        <v>223</v>
      </c>
      <c r="BK130" s="225">
        <f>SUM(BK131:BK162)</f>
        <v>0</v>
      </c>
    </row>
    <row r="131" s="2" customFormat="1" ht="16.5" customHeight="1">
      <c r="A131" s="39"/>
      <c r="B131" s="40"/>
      <c r="C131" s="228" t="s">
        <v>80</v>
      </c>
      <c r="D131" s="228" t="s">
        <v>225</v>
      </c>
      <c r="E131" s="229" t="s">
        <v>8569</v>
      </c>
      <c r="F131" s="230" t="s">
        <v>8570</v>
      </c>
      <c r="G131" s="231" t="s">
        <v>228</v>
      </c>
      <c r="H131" s="232">
        <v>1.728</v>
      </c>
      <c r="I131" s="233"/>
      <c r="J131" s="234">
        <f>ROUND(I131*H131,2)</f>
        <v>0</v>
      </c>
      <c r="K131" s="230" t="s">
        <v>229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82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82</v>
      </c>
    </row>
    <row r="132" s="2" customFormat="1">
      <c r="A132" s="39"/>
      <c r="B132" s="40"/>
      <c r="C132" s="41"/>
      <c r="D132" s="243" t="s">
        <v>370</v>
      </c>
      <c r="E132" s="41"/>
      <c r="F132" s="284" t="s">
        <v>8571</v>
      </c>
      <c r="G132" s="41"/>
      <c r="H132" s="41"/>
      <c r="I132" s="285"/>
      <c r="J132" s="41"/>
      <c r="K132" s="41"/>
      <c r="L132" s="45"/>
      <c r="M132" s="286"/>
      <c r="N132" s="287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370</v>
      </c>
      <c r="AU132" s="18" t="s">
        <v>82</v>
      </c>
    </row>
    <row r="133" s="13" customFormat="1">
      <c r="A133" s="13"/>
      <c r="B133" s="241"/>
      <c r="C133" s="242"/>
      <c r="D133" s="243" t="s">
        <v>232</v>
      </c>
      <c r="E133" s="242"/>
      <c r="F133" s="245" t="s">
        <v>8572</v>
      </c>
      <c r="G133" s="242"/>
      <c r="H133" s="246">
        <v>1.728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232</v>
      </c>
      <c r="AU133" s="252" t="s">
        <v>82</v>
      </c>
      <c r="AV133" s="13" t="s">
        <v>82</v>
      </c>
      <c r="AW133" s="13" t="s">
        <v>4</v>
      </c>
      <c r="AX133" s="13" t="s">
        <v>80</v>
      </c>
      <c r="AY133" s="252" t="s">
        <v>223</v>
      </c>
    </row>
    <row r="134" s="2" customFormat="1" ht="16.5" customHeight="1">
      <c r="A134" s="39"/>
      <c r="B134" s="40"/>
      <c r="C134" s="228" t="s">
        <v>82</v>
      </c>
      <c r="D134" s="228" t="s">
        <v>225</v>
      </c>
      <c r="E134" s="229" t="s">
        <v>8399</v>
      </c>
      <c r="F134" s="230" t="s">
        <v>8573</v>
      </c>
      <c r="G134" s="231" t="s">
        <v>228</v>
      </c>
      <c r="H134" s="232">
        <v>1.728</v>
      </c>
      <c r="I134" s="233"/>
      <c r="J134" s="234">
        <f>ROUND(I134*H134,2)</f>
        <v>0</v>
      </c>
      <c r="K134" s="230" t="s">
        <v>229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82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230</v>
      </c>
    </row>
    <row r="135" s="2" customFormat="1">
      <c r="A135" s="39"/>
      <c r="B135" s="40"/>
      <c r="C135" s="41"/>
      <c r="D135" s="243" t="s">
        <v>370</v>
      </c>
      <c r="E135" s="41"/>
      <c r="F135" s="284" t="s">
        <v>8574</v>
      </c>
      <c r="G135" s="41"/>
      <c r="H135" s="41"/>
      <c r="I135" s="285"/>
      <c r="J135" s="41"/>
      <c r="K135" s="41"/>
      <c r="L135" s="45"/>
      <c r="M135" s="286"/>
      <c r="N135" s="287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370</v>
      </c>
      <c r="AU135" s="18" t="s">
        <v>82</v>
      </c>
    </row>
    <row r="136" s="13" customFormat="1">
      <c r="A136" s="13"/>
      <c r="B136" s="241"/>
      <c r="C136" s="242"/>
      <c r="D136" s="243" t="s">
        <v>232</v>
      </c>
      <c r="E136" s="242"/>
      <c r="F136" s="245" t="s">
        <v>8572</v>
      </c>
      <c r="G136" s="242"/>
      <c r="H136" s="246">
        <v>1.728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232</v>
      </c>
      <c r="AU136" s="252" t="s">
        <v>82</v>
      </c>
      <c r="AV136" s="13" t="s">
        <v>82</v>
      </c>
      <c r="AW136" s="13" t="s">
        <v>4</v>
      </c>
      <c r="AX136" s="13" t="s">
        <v>80</v>
      </c>
      <c r="AY136" s="252" t="s">
        <v>223</v>
      </c>
    </row>
    <row r="137" s="2" customFormat="1" ht="16.5" customHeight="1">
      <c r="A137" s="39"/>
      <c r="B137" s="40"/>
      <c r="C137" s="274" t="s">
        <v>102</v>
      </c>
      <c r="D137" s="274" t="s">
        <v>285</v>
      </c>
      <c r="E137" s="275" t="s">
        <v>8575</v>
      </c>
      <c r="F137" s="276" t="s">
        <v>8576</v>
      </c>
      <c r="G137" s="277" t="s">
        <v>228</v>
      </c>
      <c r="H137" s="278">
        <v>1.728</v>
      </c>
      <c r="I137" s="279"/>
      <c r="J137" s="280">
        <f>ROUND(I137*H137,2)</f>
        <v>0</v>
      </c>
      <c r="K137" s="276" t="s">
        <v>1</v>
      </c>
      <c r="L137" s="281"/>
      <c r="M137" s="282" t="s">
        <v>1</v>
      </c>
      <c r="N137" s="283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262</v>
      </c>
      <c r="AT137" s="239" t="s">
        <v>285</v>
      </c>
      <c r="AU137" s="239" t="s">
        <v>82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253</v>
      </c>
    </row>
    <row r="138" s="2" customFormat="1">
      <c r="A138" s="39"/>
      <c r="B138" s="40"/>
      <c r="C138" s="41"/>
      <c r="D138" s="243" t="s">
        <v>370</v>
      </c>
      <c r="E138" s="41"/>
      <c r="F138" s="284" t="s">
        <v>8577</v>
      </c>
      <c r="G138" s="41"/>
      <c r="H138" s="41"/>
      <c r="I138" s="285"/>
      <c r="J138" s="41"/>
      <c r="K138" s="41"/>
      <c r="L138" s="45"/>
      <c r="M138" s="286"/>
      <c r="N138" s="287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370</v>
      </c>
      <c r="AU138" s="18" t="s">
        <v>82</v>
      </c>
    </row>
    <row r="139" s="13" customFormat="1">
      <c r="A139" s="13"/>
      <c r="B139" s="241"/>
      <c r="C139" s="242"/>
      <c r="D139" s="243" t="s">
        <v>232</v>
      </c>
      <c r="E139" s="242"/>
      <c r="F139" s="245" t="s">
        <v>8572</v>
      </c>
      <c r="G139" s="242"/>
      <c r="H139" s="246">
        <v>1.728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232</v>
      </c>
      <c r="AU139" s="252" t="s">
        <v>82</v>
      </c>
      <c r="AV139" s="13" t="s">
        <v>82</v>
      </c>
      <c r="AW139" s="13" t="s">
        <v>4</v>
      </c>
      <c r="AX139" s="13" t="s">
        <v>80</v>
      </c>
      <c r="AY139" s="252" t="s">
        <v>223</v>
      </c>
    </row>
    <row r="140" s="2" customFormat="1" ht="24.15" customHeight="1">
      <c r="A140" s="39"/>
      <c r="B140" s="40"/>
      <c r="C140" s="228" t="s">
        <v>230</v>
      </c>
      <c r="D140" s="228" t="s">
        <v>225</v>
      </c>
      <c r="E140" s="229" t="s">
        <v>8578</v>
      </c>
      <c r="F140" s="230" t="s">
        <v>8579</v>
      </c>
      <c r="G140" s="231" t="s">
        <v>1327</v>
      </c>
      <c r="H140" s="232">
        <v>18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82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262</v>
      </c>
    </row>
    <row r="141" s="2" customFormat="1">
      <c r="A141" s="39"/>
      <c r="B141" s="40"/>
      <c r="C141" s="41"/>
      <c r="D141" s="243" t="s">
        <v>370</v>
      </c>
      <c r="E141" s="41"/>
      <c r="F141" s="284" t="s">
        <v>8580</v>
      </c>
      <c r="G141" s="41"/>
      <c r="H141" s="41"/>
      <c r="I141" s="285"/>
      <c r="J141" s="41"/>
      <c r="K141" s="41"/>
      <c r="L141" s="45"/>
      <c r="M141" s="286"/>
      <c r="N141" s="287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370</v>
      </c>
      <c r="AU141" s="18" t="s">
        <v>82</v>
      </c>
    </row>
    <row r="142" s="13" customFormat="1">
      <c r="A142" s="13"/>
      <c r="B142" s="241"/>
      <c r="C142" s="242"/>
      <c r="D142" s="243" t="s">
        <v>232</v>
      </c>
      <c r="E142" s="242"/>
      <c r="F142" s="245" t="s">
        <v>8581</v>
      </c>
      <c r="G142" s="242"/>
      <c r="H142" s="246">
        <v>18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232</v>
      </c>
      <c r="AU142" s="252" t="s">
        <v>82</v>
      </c>
      <c r="AV142" s="13" t="s">
        <v>82</v>
      </c>
      <c r="AW142" s="13" t="s">
        <v>4</v>
      </c>
      <c r="AX142" s="13" t="s">
        <v>80</v>
      </c>
      <c r="AY142" s="252" t="s">
        <v>223</v>
      </c>
    </row>
    <row r="143" s="2" customFormat="1" ht="24.15" customHeight="1">
      <c r="A143" s="39"/>
      <c r="B143" s="40"/>
      <c r="C143" s="228" t="s">
        <v>249</v>
      </c>
      <c r="D143" s="228" t="s">
        <v>225</v>
      </c>
      <c r="E143" s="229" t="s">
        <v>8582</v>
      </c>
      <c r="F143" s="230" t="s">
        <v>8583</v>
      </c>
      <c r="G143" s="231" t="s">
        <v>475</v>
      </c>
      <c r="H143" s="232">
        <v>2.7000000000000002</v>
      </c>
      <c r="I143" s="233"/>
      <c r="J143" s="234">
        <f>ROUND(I143*H143,2)</f>
        <v>0</v>
      </c>
      <c r="K143" s="230" t="s">
        <v>229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2.0000000000000002E-05</v>
      </c>
      <c r="R143" s="237">
        <f>Q143*H143</f>
        <v>5.4000000000000005E-05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82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275</v>
      </c>
    </row>
    <row r="144" s="13" customFormat="1">
      <c r="A144" s="13"/>
      <c r="B144" s="241"/>
      <c r="C144" s="242"/>
      <c r="D144" s="243" t="s">
        <v>232</v>
      </c>
      <c r="E144" s="242"/>
      <c r="F144" s="245" t="s">
        <v>8584</v>
      </c>
      <c r="G144" s="242"/>
      <c r="H144" s="246">
        <v>2.7000000000000002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232</v>
      </c>
      <c r="AU144" s="252" t="s">
        <v>82</v>
      </c>
      <c r="AV144" s="13" t="s">
        <v>82</v>
      </c>
      <c r="AW144" s="13" t="s">
        <v>4</v>
      </c>
      <c r="AX144" s="13" t="s">
        <v>80</v>
      </c>
      <c r="AY144" s="252" t="s">
        <v>223</v>
      </c>
    </row>
    <row r="145" s="2" customFormat="1" ht="24.15" customHeight="1">
      <c r="A145" s="39"/>
      <c r="B145" s="40"/>
      <c r="C145" s="274" t="s">
        <v>253</v>
      </c>
      <c r="D145" s="274" t="s">
        <v>285</v>
      </c>
      <c r="E145" s="275" t="s">
        <v>8585</v>
      </c>
      <c r="F145" s="276" t="s">
        <v>8586</v>
      </c>
      <c r="G145" s="277" t="s">
        <v>1327</v>
      </c>
      <c r="H145" s="278">
        <v>2.7000000000000002</v>
      </c>
      <c r="I145" s="279"/>
      <c r="J145" s="280">
        <f>ROUND(I145*H145,2)</f>
        <v>0</v>
      </c>
      <c r="K145" s="276" t="s">
        <v>1</v>
      </c>
      <c r="L145" s="281"/>
      <c r="M145" s="282" t="s">
        <v>1</v>
      </c>
      <c r="N145" s="283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262</v>
      </c>
      <c r="AT145" s="239" t="s">
        <v>285</v>
      </c>
      <c r="AU145" s="239" t="s">
        <v>82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8</v>
      </c>
    </row>
    <row r="146" s="2" customFormat="1">
      <c r="A146" s="39"/>
      <c r="B146" s="40"/>
      <c r="C146" s="41"/>
      <c r="D146" s="243" t="s">
        <v>370</v>
      </c>
      <c r="E146" s="41"/>
      <c r="F146" s="284" t="s">
        <v>8587</v>
      </c>
      <c r="G146" s="41"/>
      <c r="H146" s="41"/>
      <c r="I146" s="285"/>
      <c r="J146" s="41"/>
      <c r="K146" s="41"/>
      <c r="L146" s="45"/>
      <c r="M146" s="286"/>
      <c r="N146" s="287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370</v>
      </c>
      <c r="AU146" s="18" t="s">
        <v>82</v>
      </c>
    </row>
    <row r="147" s="13" customFormat="1">
      <c r="A147" s="13"/>
      <c r="B147" s="241"/>
      <c r="C147" s="242"/>
      <c r="D147" s="243" t="s">
        <v>232</v>
      </c>
      <c r="E147" s="242"/>
      <c r="F147" s="245" t="s">
        <v>8584</v>
      </c>
      <c r="G147" s="242"/>
      <c r="H147" s="246">
        <v>2.7000000000000002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232</v>
      </c>
      <c r="AU147" s="252" t="s">
        <v>82</v>
      </c>
      <c r="AV147" s="13" t="s">
        <v>82</v>
      </c>
      <c r="AW147" s="13" t="s">
        <v>4</v>
      </c>
      <c r="AX147" s="13" t="s">
        <v>80</v>
      </c>
      <c r="AY147" s="252" t="s">
        <v>223</v>
      </c>
    </row>
    <row r="148" s="2" customFormat="1" ht="16.5" customHeight="1">
      <c r="A148" s="39"/>
      <c r="B148" s="40"/>
      <c r="C148" s="228" t="s">
        <v>258</v>
      </c>
      <c r="D148" s="228" t="s">
        <v>225</v>
      </c>
      <c r="E148" s="229" t="s">
        <v>8588</v>
      </c>
      <c r="F148" s="230" t="s">
        <v>8589</v>
      </c>
      <c r="G148" s="231" t="s">
        <v>293</v>
      </c>
      <c r="H148" s="232">
        <v>92.159999999999997</v>
      </c>
      <c r="I148" s="233"/>
      <c r="J148" s="234">
        <f>ROUND(I148*H148,2)</f>
        <v>0</v>
      </c>
      <c r="K148" s="230" t="s">
        <v>229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82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297</v>
      </c>
    </row>
    <row r="149" s="2" customFormat="1">
      <c r="A149" s="39"/>
      <c r="B149" s="40"/>
      <c r="C149" s="41"/>
      <c r="D149" s="243" t="s">
        <v>370</v>
      </c>
      <c r="E149" s="41"/>
      <c r="F149" s="284" t="s">
        <v>8590</v>
      </c>
      <c r="G149" s="41"/>
      <c r="H149" s="41"/>
      <c r="I149" s="285"/>
      <c r="J149" s="41"/>
      <c r="K149" s="41"/>
      <c r="L149" s="45"/>
      <c r="M149" s="286"/>
      <c r="N149" s="287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370</v>
      </c>
      <c r="AU149" s="18" t="s">
        <v>82</v>
      </c>
    </row>
    <row r="150" s="13" customFormat="1">
      <c r="A150" s="13"/>
      <c r="B150" s="241"/>
      <c r="C150" s="242"/>
      <c r="D150" s="243" t="s">
        <v>232</v>
      </c>
      <c r="E150" s="242"/>
      <c r="F150" s="245" t="s">
        <v>8591</v>
      </c>
      <c r="G150" s="242"/>
      <c r="H150" s="246">
        <v>92.159999999999997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232</v>
      </c>
      <c r="AU150" s="252" t="s">
        <v>82</v>
      </c>
      <c r="AV150" s="13" t="s">
        <v>82</v>
      </c>
      <c r="AW150" s="13" t="s">
        <v>4</v>
      </c>
      <c r="AX150" s="13" t="s">
        <v>80</v>
      </c>
      <c r="AY150" s="252" t="s">
        <v>223</v>
      </c>
    </row>
    <row r="151" s="2" customFormat="1" ht="24.15" customHeight="1">
      <c r="A151" s="39"/>
      <c r="B151" s="40"/>
      <c r="C151" s="228" t="s">
        <v>262</v>
      </c>
      <c r="D151" s="228" t="s">
        <v>225</v>
      </c>
      <c r="E151" s="229" t="s">
        <v>8389</v>
      </c>
      <c r="F151" s="230" t="s">
        <v>8390</v>
      </c>
      <c r="G151" s="231" t="s">
        <v>293</v>
      </c>
      <c r="H151" s="232">
        <v>13.824</v>
      </c>
      <c r="I151" s="233"/>
      <c r="J151" s="234">
        <f>ROUND(I151*H151,2)</f>
        <v>0</v>
      </c>
      <c r="K151" s="230" t="s">
        <v>229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310</v>
      </c>
    </row>
    <row r="152" s="2" customFormat="1">
      <c r="A152" s="39"/>
      <c r="B152" s="40"/>
      <c r="C152" s="41"/>
      <c r="D152" s="243" t="s">
        <v>370</v>
      </c>
      <c r="E152" s="41"/>
      <c r="F152" s="284" t="s">
        <v>8592</v>
      </c>
      <c r="G152" s="41"/>
      <c r="H152" s="41"/>
      <c r="I152" s="285"/>
      <c r="J152" s="41"/>
      <c r="K152" s="41"/>
      <c r="L152" s="45"/>
      <c r="M152" s="286"/>
      <c r="N152" s="287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370</v>
      </c>
      <c r="AU152" s="18" t="s">
        <v>82</v>
      </c>
    </row>
    <row r="153" s="13" customFormat="1">
      <c r="A153" s="13"/>
      <c r="B153" s="241"/>
      <c r="C153" s="242"/>
      <c r="D153" s="243" t="s">
        <v>232</v>
      </c>
      <c r="E153" s="242"/>
      <c r="F153" s="245" t="s">
        <v>8593</v>
      </c>
      <c r="G153" s="242"/>
      <c r="H153" s="246">
        <v>13.824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232</v>
      </c>
      <c r="AU153" s="252" t="s">
        <v>82</v>
      </c>
      <c r="AV153" s="13" t="s">
        <v>82</v>
      </c>
      <c r="AW153" s="13" t="s">
        <v>4</v>
      </c>
      <c r="AX153" s="13" t="s">
        <v>80</v>
      </c>
      <c r="AY153" s="252" t="s">
        <v>223</v>
      </c>
    </row>
    <row r="154" s="2" customFormat="1" ht="16.5" customHeight="1">
      <c r="A154" s="39"/>
      <c r="B154" s="40"/>
      <c r="C154" s="274" t="s">
        <v>269</v>
      </c>
      <c r="D154" s="274" t="s">
        <v>285</v>
      </c>
      <c r="E154" s="275" t="s">
        <v>8594</v>
      </c>
      <c r="F154" s="276" t="s">
        <v>8394</v>
      </c>
      <c r="G154" s="277" t="s">
        <v>228</v>
      </c>
      <c r="H154" s="278">
        <v>1.3819999999999999</v>
      </c>
      <c r="I154" s="279"/>
      <c r="J154" s="280">
        <f>ROUND(I154*H154,2)</f>
        <v>0</v>
      </c>
      <c r="K154" s="276" t="s">
        <v>1</v>
      </c>
      <c r="L154" s="281"/>
      <c r="M154" s="282" t="s">
        <v>1</v>
      </c>
      <c r="N154" s="283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262</v>
      </c>
      <c r="AT154" s="239" t="s">
        <v>285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320</v>
      </c>
    </row>
    <row r="155" s="2" customFormat="1">
      <c r="A155" s="39"/>
      <c r="B155" s="40"/>
      <c r="C155" s="41"/>
      <c r="D155" s="243" t="s">
        <v>370</v>
      </c>
      <c r="E155" s="41"/>
      <c r="F155" s="284" t="s">
        <v>8595</v>
      </c>
      <c r="G155" s="41"/>
      <c r="H155" s="41"/>
      <c r="I155" s="285"/>
      <c r="J155" s="41"/>
      <c r="K155" s="41"/>
      <c r="L155" s="45"/>
      <c r="M155" s="286"/>
      <c r="N155" s="287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370</v>
      </c>
      <c r="AU155" s="18" t="s">
        <v>82</v>
      </c>
    </row>
    <row r="156" s="13" customFormat="1">
      <c r="A156" s="13"/>
      <c r="B156" s="241"/>
      <c r="C156" s="242"/>
      <c r="D156" s="243" t="s">
        <v>232</v>
      </c>
      <c r="E156" s="242"/>
      <c r="F156" s="245" t="s">
        <v>8596</v>
      </c>
      <c r="G156" s="242"/>
      <c r="H156" s="246">
        <v>1.3819999999999999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232</v>
      </c>
      <c r="AU156" s="252" t="s">
        <v>82</v>
      </c>
      <c r="AV156" s="13" t="s">
        <v>82</v>
      </c>
      <c r="AW156" s="13" t="s">
        <v>4</v>
      </c>
      <c r="AX156" s="13" t="s">
        <v>80</v>
      </c>
      <c r="AY156" s="252" t="s">
        <v>223</v>
      </c>
    </row>
    <row r="157" s="2" customFormat="1" ht="16.5" customHeight="1">
      <c r="A157" s="39"/>
      <c r="B157" s="40"/>
      <c r="C157" s="228" t="s">
        <v>275</v>
      </c>
      <c r="D157" s="228" t="s">
        <v>225</v>
      </c>
      <c r="E157" s="229" t="s">
        <v>8355</v>
      </c>
      <c r="F157" s="230" t="s">
        <v>8356</v>
      </c>
      <c r="G157" s="231" t="s">
        <v>1327</v>
      </c>
      <c r="H157" s="232">
        <v>9</v>
      </c>
      <c r="I157" s="233"/>
      <c r="J157" s="234">
        <f>ROUND(I157*H157,2)</f>
        <v>0</v>
      </c>
      <c r="K157" s="230" t="s">
        <v>229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330</v>
      </c>
    </row>
    <row r="158" s="2" customFormat="1">
      <c r="A158" s="39"/>
      <c r="B158" s="40"/>
      <c r="C158" s="41"/>
      <c r="D158" s="243" t="s">
        <v>370</v>
      </c>
      <c r="E158" s="41"/>
      <c r="F158" s="284" t="s">
        <v>8597</v>
      </c>
      <c r="G158" s="41"/>
      <c r="H158" s="41"/>
      <c r="I158" s="285"/>
      <c r="J158" s="41"/>
      <c r="K158" s="41"/>
      <c r="L158" s="45"/>
      <c r="M158" s="286"/>
      <c r="N158" s="287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370</v>
      </c>
      <c r="AU158" s="18" t="s">
        <v>82</v>
      </c>
    </row>
    <row r="159" s="2" customFormat="1" ht="16.5" customHeight="1">
      <c r="A159" s="39"/>
      <c r="B159" s="40"/>
      <c r="C159" s="274" t="s">
        <v>279</v>
      </c>
      <c r="D159" s="274" t="s">
        <v>285</v>
      </c>
      <c r="E159" s="275" t="s">
        <v>8598</v>
      </c>
      <c r="F159" s="276" t="s">
        <v>8599</v>
      </c>
      <c r="G159" s="277" t="s">
        <v>2993</v>
      </c>
      <c r="H159" s="278">
        <v>0.45000000000000001</v>
      </c>
      <c r="I159" s="279"/>
      <c r="J159" s="280">
        <f>ROUND(I159*H159,2)</f>
        <v>0</v>
      </c>
      <c r="K159" s="276" t="s">
        <v>1</v>
      </c>
      <c r="L159" s="281"/>
      <c r="M159" s="282" t="s">
        <v>1</v>
      </c>
      <c r="N159" s="283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262</v>
      </c>
      <c r="AT159" s="239" t="s">
        <v>285</v>
      </c>
      <c r="AU159" s="239" t="s">
        <v>82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338</v>
      </c>
    </row>
    <row r="160" s="2" customFormat="1">
      <c r="A160" s="39"/>
      <c r="B160" s="40"/>
      <c r="C160" s="41"/>
      <c r="D160" s="243" t="s">
        <v>370</v>
      </c>
      <c r="E160" s="41"/>
      <c r="F160" s="284" t="s">
        <v>8600</v>
      </c>
      <c r="G160" s="41"/>
      <c r="H160" s="41"/>
      <c r="I160" s="285"/>
      <c r="J160" s="41"/>
      <c r="K160" s="41"/>
      <c r="L160" s="45"/>
      <c r="M160" s="286"/>
      <c r="N160" s="287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370</v>
      </c>
      <c r="AU160" s="18" t="s">
        <v>82</v>
      </c>
    </row>
    <row r="161" s="2" customFormat="1" ht="24.15" customHeight="1">
      <c r="A161" s="39"/>
      <c r="B161" s="40"/>
      <c r="C161" s="228" t="s">
        <v>8</v>
      </c>
      <c r="D161" s="228" t="s">
        <v>225</v>
      </c>
      <c r="E161" s="229" t="s">
        <v>8601</v>
      </c>
      <c r="F161" s="230" t="s">
        <v>8602</v>
      </c>
      <c r="G161" s="231" t="s">
        <v>1327</v>
      </c>
      <c r="H161" s="232">
        <v>9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348</v>
      </c>
    </row>
    <row r="162" s="2" customFormat="1">
      <c r="A162" s="39"/>
      <c r="B162" s="40"/>
      <c r="C162" s="41"/>
      <c r="D162" s="243" t="s">
        <v>370</v>
      </c>
      <c r="E162" s="41"/>
      <c r="F162" s="284" t="s">
        <v>8603</v>
      </c>
      <c r="G162" s="41"/>
      <c r="H162" s="41"/>
      <c r="I162" s="285"/>
      <c r="J162" s="41"/>
      <c r="K162" s="41"/>
      <c r="L162" s="45"/>
      <c r="M162" s="286"/>
      <c r="N162" s="287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370</v>
      </c>
      <c r="AU162" s="18" t="s">
        <v>82</v>
      </c>
    </row>
    <row r="163" s="12" customFormat="1" ht="22.8" customHeight="1">
      <c r="A163" s="12"/>
      <c r="B163" s="212"/>
      <c r="C163" s="213"/>
      <c r="D163" s="214" t="s">
        <v>72</v>
      </c>
      <c r="E163" s="226" t="s">
        <v>8604</v>
      </c>
      <c r="F163" s="226" t="s">
        <v>8605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SUM(P164:P198)</f>
        <v>0</v>
      </c>
      <c r="Q163" s="220"/>
      <c r="R163" s="221">
        <f>SUM(R164:R198)</f>
        <v>0</v>
      </c>
      <c r="S163" s="220"/>
      <c r="T163" s="222">
        <f>SUM(T164:T198)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80</v>
      </c>
      <c r="AT163" s="224" t="s">
        <v>72</v>
      </c>
      <c r="AU163" s="224" t="s">
        <v>80</v>
      </c>
      <c r="AY163" s="223" t="s">
        <v>223</v>
      </c>
      <c r="BK163" s="225">
        <f>SUM(BK164:BK198)</f>
        <v>0</v>
      </c>
    </row>
    <row r="164" s="2" customFormat="1" ht="16.5" customHeight="1">
      <c r="A164" s="39"/>
      <c r="B164" s="40"/>
      <c r="C164" s="228" t="s">
        <v>290</v>
      </c>
      <c r="D164" s="228" t="s">
        <v>225</v>
      </c>
      <c r="E164" s="229" t="s">
        <v>8606</v>
      </c>
      <c r="F164" s="230" t="s">
        <v>8607</v>
      </c>
      <c r="G164" s="231" t="s">
        <v>228</v>
      </c>
      <c r="H164" s="232">
        <v>22.079999999999998</v>
      </c>
      <c r="I164" s="233"/>
      <c r="J164" s="234">
        <f>ROUND(I164*H164,2)</f>
        <v>0</v>
      </c>
      <c r="K164" s="230" t="s">
        <v>229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82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359</v>
      </c>
    </row>
    <row r="165" s="2" customFormat="1">
      <c r="A165" s="39"/>
      <c r="B165" s="40"/>
      <c r="C165" s="41"/>
      <c r="D165" s="243" t="s">
        <v>370</v>
      </c>
      <c r="E165" s="41"/>
      <c r="F165" s="284" t="s">
        <v>8608</v>
      </c>
      <c r="G165" s="41"/>
      <c r="H165" s="41"/>
      <c r="I165" s="285"/>
      <c r="J165" s="41"/>
      <c r="K165" s="41"/>
      <c r="L165" s="45"/>
      <c r="M165" s="286"/>
      <c r="N165" s="287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370</v>
      </c>
      <c r="AU165" s="18" t="s">
        <v>82</v>
      </c>
    </row>
    <row r="166" s="13" customFormat="1">
      <c r="A166" s="13"/>
      <c r="B166" s="241"/>
      <c r="C166" s="242"/>
      <c r="D166" s="243" t="s">
        <v>232</v>
      </c>
      <c r="E166" s="242"/>
      <c r="F166" s="245" t="s">
        <v>8609</v>
      </c>
      <c r="G166" s="242"/>
      <c r="H166" s="246">
        <v>22.079999999999998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232</v>
      </c>
      <c r="AU166" s="252" t="s">
        <v>82</v>
      </c>
      <c r="AV166" s="13" t="s">
        <v>82</v>
      </c>
      <c r="AW166" s="13" t="s">
        <v>4</v>
      </c>
      <c r="AX166" s="13" t="s">
        <v>80</v>
      </c>
      <c r="AY166" s="252" t="s">
        <v>223</v>
      </c>
    </row>
    <row r="167" s="2" customFormat="1" ht="16.5" customHeight="1">
      <c r="A167" s="39"/>
      <c r="B167" s="40"/>
      <c r="C167" s="228" t="s">
        <v>297</v>
      </c>
      <c r="D167" s="228" t="s">
        <v>225</v>
      </c>
      <c r="E167" s="229" t="s">
        <v>8399</v>
      </c>
      <c r="F167" s="230" t="s">
        <v>8573</v>
      </c>
      <c r="G167" s="231" t="s">
        <v>228</v>
      </c>
      <c r="H167" s="232">
        <v>22.079999999999998</v>
      </c>
      <c r="I167" s="233"/>
      <c r="J167" s="234">
        <f>ROUND(I167*H167,2)</f>
        <v>0</v>
      </c>
      <c r="K167" s="230" t="s">
        <v>229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377</v>
      </c>
    </row>
    <row r="168" s="2" customFormat="1">
      <c r="A168" s="39"/>
      <c r="B168" s="40"/>
      <c r="C168" s="41"/>
      <c r="D168" s="243" t="s">
        <v>370</v>
      </c>
      <c r="E168" s="41"/>
      <c r="F168" s="284" t="s">
        <v>8610</v>
      </c>
      <c r="G168" s="41"/>
      <c r="H168" s="41"/>
      <c r="I168" s="285"/>
      <c r="J168" s="41"/>
      <c r="K168" s="41"/>
      <c r="L168" s="45"/>
      <c r="M168" s="286"/>
      <c r="N168" s="287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370</v>
      </c>
      <c r="AU168" s="18" t="s">
        <v>82</v>
      </c>
    </row>
    <row r="169" s="13" customFormat="1">
      <c r="A169" s="13"/>
      <c r="B169" s="241"/>
      <c r="C169" s="242"/>
      <c r="D169" s="243" t="s">
        <v>232</v>
      </c>
      <c r="E169" s="242"/>
      <c r="F169" s="245" t="s">
        <v>8609</v>
      </c>
      <c r="G169" s="242"/>
      <c r="H169" s="246">
        <v>22.079999999999998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232</v>
      </c>
      <c r="AU169" s="252" t="s">
        <v>82</v>
      </c>
      <c r="AV169" s="13" t="s">
        <v>82</v>
      </c>
      <c r="AW169" s="13" t="s">
        <v>4</v>
      </c>
      <c r="AX169" s="13" t="s">
        <v>80</v>
      </c>
      <c r="AY169" s="252" t="s">
        <v>223</v>
      </c>
    </row>
    <row r="170" s="2" customFormat="1" ht="16.5" customHeight="1">
      <c r="A170" s="39"/>
      <c r="B170" s="40"/>
      <c r="C170" s="274" t="s">
        <v>304</v>
      </c>
      <c r="D170" s="274" t="s">
        <v>285</v>
      </c>
      <c r="E170" s="275" t="s">
        <v>8611</v>
      </c>
      <c r="F170" s="276" t="s">
        <v>8576</v>
      </c>
      <c r="G170" s="277" t="s">
        <v>228</v>
      </c>
      <c r="H170" s="278">
        <v>22.079999999999998</v>
      </c>
      <c r="I170" s="279"/>
      <c r="J170" s="280">
        <f>ROUND(I170*H170,2)</f>
        <v>0</v>
      </c>
      <c r="K170" s="276" t="s">
        <v>1</v>
      </c>
      <c r="L170" s="281"/>
      <c r="M170" s="282" t="s">
        <v>1</v>
      </c>
      <c r="N170" s="283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262</v>
      </c>
      <c r="AT170" s="239" t="s">
        <v>285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389</v>
      </c>
    </row>
    <row r="171" s="2" customFormat="1">
      <c r="A171" s="39"/>
      <c r="B171" s="40"/>
      <c r="C171" s="41"/>
      <c r="D171" s="243" t="s">
        <v>370</v>
      </c>
      <c r="E171" s="41"/>
      <c r="F171" s="284" t="s">
        <v>8612</v>
      </c>
      <c r="G171" s="41"/>
      <c r="H171" s="41"/>
      <c r="I171" s="285"/>
      <c r="J171" s="41"/>
      <c r="K171" s="41"/>
      <c r="L171" s="45"/>
      <c r="M171" s="286"/>
      <c r="N171" s="287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370</v>
      </c>
      <c r="AU171" s="18" t="s">
        <v>82</v>
      </c>
    </row>
    <row r="172" s="13" customFormat="1">
      <c r="A172" s="13"/>
      <c r="B172" s="241"/>
      <c r="C172" s="242"/>
      <c r="D172" s="243" t="s">
        <v>232</v>
      </c>
      <c r="E172" s="242"/>
      <c r="F172" s="245" t="s">
        <v>8609</v>
      </c>
      <c r="G172" s="242"/>
      <c r="H172" s="246">
        <v>22.079999999999998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232</v>
      </c>
      <c r="AU172" s="252" t="s">
        <v>82</v>
      </c>
      <c r="AV172" s="13" t="s">
        <v>82</v>
      </c>
      <c r="AW172" s="13" t="s">
        <v>4</v>
      </c>
      <c r="AX172" s="13" t="s">
        <v>80</v>
      </c>
      <c r="AY172" s="252" t="s">
        <v>223</v>
      </c>
    </row>
    <row r="173" s="2" customFormat="1" ht="24.15" customHeight="1">
      <c r="A173" s="39"/>
      <c r="B173" s="40"/>
      <c r="C173" s="228" t="s">
        <v>310</v>
      </c>
      <c r="D173" s="228" t="s">
        <v>225</v>
      </c>
      <c r="E173" s="229" t="s">
        <v>8433</v>
      </c>
      <c r="F173" s="230" t="s">
        <v>8434</v>
      </c>
      <c r="G173" s="231" t="s">
        <v>265</v>
      </c>
      <c r="H173" s="232">
        <v>0.0040000000000000001</v>
      </c>
      <c r="I173" s="233"/>
      <c r="J173" s="234">
        <f>ROUND(I173*H173,2)</f>
        <v>0</v>
      </c>
      <c r="K173" s="230" t="s">
        <v>229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402</v>
      </c>
    </row>
    <row r="174" s="2" customFormat="1">
      <c r="A174" s="39"/>
      <c r="B174" s="40"/>
      <c r="C174" s="41"/>
      <c r="D174" s="243" t="s">
        <v>370</v>
      </c>
      <c r="E174" s="41"/>
      <c r="F174" s="284" t="s">
        <v>8613</v>
      </c>
      <c r="G174" s="41"/>
      <c r="H174" s="41"/>
      <c r="I174" s="285"/>
      <c r="J174" s="41"/>
      <c r="K174" s="41"/>
      <c r="L174" s="45"/>
      <c r="M174" s="286"/>
      <c r="N174" s="287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370</v>
      </c>
      <c r="AU174" s="18" t="s">
        <v>82</v>
      </c>
    </row>
    <row r="175" s="13" customFormat="1">
      <c r="A175" s="13"/>
      <c r="B175" s="241"/>
      <c r="C175" s="242"/>
      <c r="D175" s="243" t="s">
        <v>232</v>
      </c>
      <c r="E175" s="242"/>
      <c r="F175" s="245" t="s">
        <v>8614</v>
      </c>
      <c r="G175" s="242"/>
      <c r="H175" s="246">
        <v>0.0040000000000000001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232</v>
      </c>
      <c r="AU175" s="252" t="s">
        <v>82</v>
      </c>
      <c r="AV175" s="13" t="s">
        <v>82</v>
      </c>
      <c r="AW175" s="13" t="s">
        <v>4</v>
      </c>
      <c r="AX175" s="13" t="s">
        <v>80</v>
      </c>
      <c r="AY175" s="252" t="s">
        <v>223</v>
      </c>
    </row>
    <row r="176" s="2" customFormat="1" ht="16.5" customHeight="1">
      <c r="A176" s="39"/>
      <c r="B176" s="40"/>
      <c r="C176" s="274" t="s">
        <v>314</v>
      </c>
      <c r="D176" s="274" t="s">
        <v>285</v>
      </c>
      <c r="E176" s="275" t="s">
        <v>8615</v>
      </c>
      <c r="F176" s="276" t="s">
        <v>8599</v>
      </c>
      <c r="G176" s="277" t="s">
        <v>2993</v>
      </c>
      <c r="H176" s="278">
        <v>4.1399999999999997</v>
      </c>
      <c r="I176" s="279"/>
      <c r="J176" s="280">
        <f>ROUND(I176*H176,2)</f>
        <v>0</v>
      </c>
      <c r="K176" s="276" t="s">
        <v>1</v>
      </c>
      <c r="L176" s="281"/>
      <c r="M176" s="282" t="s">
        <v>1</v>
      </c>
      <c r="N176" s="283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262</v>
      </c>
      <c r="AT176" s="239" t="s">
        <v>285</v>
      </c>
      <c r="AU176" s="239" t="s">
        <v>82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419</v>
      </c>
    </row>
    <row r="177" s="2" customFormat="1">
      <c r="A177" s="39"/>
      <c r="B177" s="40"/>
      <c r="C177" s="41"/>
      <c r="D177" s="243" t="s">
        <v>370</v>
      </c>
      <c r="E177" s="41"/>
      <c r="F177" s="284" t="s">
        <v>8613</v>
      </c>
      <c r="G177" s="41"/>
      <c r="H177" s="41"/>
      <c r="I177" s="285"/>
      <c r="J177" s="41"/>
      <c r="K177" s="41"/>
      <c r="L177" s="45"/>
      <c r="M177" s="286"/>
      <c r="N177" s="287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370</v>
      </c>
      <c r="AU177" s="18" t="s">
        <v>82</v>
      </c>
    </row>
    <row r="178" s="13" customFormat="1">
      <c r="A178" s="13"/>
      <c r="B178" s="241"/>
      <c r="C178" s="242"/>
      <c r="D178" s="243" t="s">
        <v>232</v>
      </c>
      <c r="E178" s="242"/>
      <c r="F178" s="245" t="s">
        <v>8616</v>
      </c>
      <c r="G178" s="242"/>
      <c r="H178" s="246">
        <v>4.1399999999999997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232</v>
      </c>
      <c r="AU178" s="252" t="s">
        <v>82</v>
      </c>
      <c r="AV178" s="13" t="s">
        <v>82</v>
      </c>
      <c r="AW178" s="13" t="s">
        <v>4</v>
      </c>
      <c r="AX178" s="13" t="s">
        <v>80</v>
      </c>
      <c r="AY178" s="252" t="s">
        <v>223</v>
      </c>
    </row>
    <row r="179" s="2" customFormat="1" ht="33" customHeight="1">
      <c r="A179" s="39"/>
      <c r="B179" s="40"/>
      <c r="C179" s="228" t="s">
        <v>320</v>
      </c>
      <c r="D179" s="228" t="s">
        <v>225</v>
      </c>
      <c r="E179" s="229" t="s">
        <v>8617</v>
      </c>
      <c r="F179" s="230" t="s">
        <v>8618</v>
      </c>
      <c r="G179" s="231" t="s">
        <v>293</v>
      </c>
      <c r="H179" s="232">
        <v>276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446</v>
      </c>
    </row>
    <row r="180" s="2" customFormat="1">
      <c r="A180" s="39"/>
      <c r="B180" s="40"/>
      <c r="C180" s="41"/>
      <c r="D180" s="243" t="s">
        <v>370</v>
      </c>
      <c r="E180" s="41"/>
      <c r="F180" s="284" t="s">
        <v>8619</v>
      </c>
      <c r="G180" s="41"/>
      <c r="H180" s="41"/>
      <c r="I180" s="285"/>
      <c r="J180" s="41"/>
      <c r="K180" s="41"/>
      <c r="L180" s="45"/>
      <c r="M180" s="286"/>
      <c r="N180" s="287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370</v>
      </c>
      <c r="AU180" s="18" t="s">
        <v>82</v>
      </c>
    </row>
    <row r="181" s="13" customFormat="1">
      <c r="A181" s="13"/>
      <c r="B181" s="241"/>
      <c r="C181" s="242"/>
      <c r="D181" s="243" t="s">
        <v>232</v>
      </c>
      <c r="E181" s="242"/>
      <c r="F181" s="245" t="s">
        <v>8620</v>
      </c>
      <c r="G181" s="242"/>
      <c r="H181" s="246">
        <v>276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232</v>
      </c>
      <c r="AU181" s="252" t="s">
        <v>82</v>
      </c>
      <c r="AV181" s="13" t="s">
        <v>82</v>
      </c>
      <c r="AW181" s="13" t="s">
        <v>4</v>
      </c>
      <c r="AX181" s="13" t="s">
        <v>80</v>
      </c>
      <c r="AY181" s="252" t="s">
        <v>223</v>
      </c>
    </row>
    <row r="182" s="2" customFormat="1" ht="24.15" customHeight="1">
      <c r="A182" s="39"/>
      <c r="B182" s="40"/>
      <c r="C182" s="228" t="s">
        <v>325</v>
      </c>
      <c r="D182" s="228" t="s">
        <v>225</v>
      </c>
      <c r="E182" s="229" t="s">
        <v>8389</v>
      </c>
      <c r="F182" s="230" t="s">
        <v>8390</v>
      </c>
      <c r="G182" s="231" t="s">
        <v>293</v>
      </c>
      <c r="H182" s="232">
        <v>82.799999999999997</v>
      </c>
      <c r="I182" s="233"/>
      <c r="J182" s="234">
        <f>ROUND(I182*H182,2)</f>
        <v>0</v>
      </c>
      <c r="K182" s="230" t="s">
        <v>229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82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467</v>
      </c>
    </row>
    <row r="183" s="2" customFormat="1">
      <c r="A183" s="39"/>
      <c r="B183" s="40"/>
      <c r="C183" s="41"/>
      <c r="D183" s="243" t="s">
        <v>370</v>
      </c>
      <c r="E183" s="41"/>
      <c r="F183" s="284" t="s">
        <v>8621</v>
      </c>
      <c r="G183" s="41"/>
      <c r="H183" s="41"/>
      <c r="I183" s="285"/>
      <c r="J183" s="41"/>
      <c r="K183" s="41"/>
      <c r="L183" s="45"/>
      <c r="M183" s="286"/>
      <c r="N183" s="287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370</v>
      </c>
      <c r="AU183" s="18" t="s">
        <v>82</v>
      </c>
    </row>
    <row r="184" s="13" customFormat="1">
      <c r="A184" s="13"/>
      <c r="B184" s="241"/>
      <c r="C184" s="242"/>
      <c r="D184" s="243" t="s">
        <v>232</v>
      </c>
      <c r="E184" s="242"/>
      <c r="F184" s="245" t="s">
        <v>8622</v>
      </c>
      <c r="G184" s="242"/>
      <c r="H184" s="246">
        <v>82.799999999999997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232</v>
      </c>
      <c r="AU184" s="252" t="s">
        <v>82</v>
      </c>
      <c r="AV184" s="13" t="s">
        <v>82</v>
      </c>
      <c r="AW184" s="13" t="s">
        <v>4</v>
      </c>
      <c r="AX184" s="13" t="s">
        <v>80</v>
      </c>
      <c r="AY184" s="252" t="s">
        <v>223</v>
      </c>
    </row>
    <row r="185" s="2" customFormat="1" ht="16.5" customHeight="1">
      <c r="A185" s="39"/>
      <c r="B185" s="40"/>
      <c r="C185" s="274" t="s">
        <v>330</v>
      </c>
      <c r="D185" s="274" t="s">
        <v>285</v>
      </c>
      <c r="E185" s="275" t="s">
        <v>8623</v>
      </c>
      <c r="F185" s="276" t="s">
        <v>8394</v>
      </c>
      <c r="G185" s="277" t="s">
        <v>228</v>
      </c>
      <c r="H185" s="278">
        <v>5.7960000000000003</v>
      </c>
      <c r="I185" s="279"/>
      <c r="J185" s="280">
        <f>ROUND(I185*H185,2)</f>
        <v>0</v>
      </c>
      <c r="K185" s="276" t="s">
        <v>1</v>
      </c>
      <c r="L185" s="281"/>
      <c r="M185" s="282" t="s">
        <v>1</v>
      </c>
      <c r="N185" s="283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262</v>
      </c>
      <c r="AT185" s="239" t="s">
        <v>285</v>
      </c>
      <c r="AU185" s="239" t="s">
        <v>82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479</v>
      </c>
    </row>
    <row r="186" s="2" customFormat="1">
      <c r="A186" s="39"/>
      <c r="B186" s="40"/>
      <c r="C186" s="41"/>
      <c r="D186" s="243" t="s">
        <v>370</v>
      </c>
      <c r="E186" s="41"/>
      <c r="F186" s="284" t="s">
        <v>8624</v>
      </c>
      <c r="G186" s="41"/>
      <c r="H186" s="41"/>
      <c r="I186" s="285"/>
      <c r="J186" s="41"/>
      <c r="K186" s="41"/>
      <c r="L186" s="45"/>
      <c r="M186" s="286"/>
      <c r="N186" s="287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370</v>
      </c>
      <c r="AU186" s="18" t="s">
        <v>82</v>
      </c>
    </row>
    <row r="187" s="13" customFormat="1">
      <c r="A187" s="13"/>
      <c r="B187" s="241"/>
      <c r="C187" s="242"/>
      <c r="D187" s="243" t="s">
        <v>232</v>
      </c>
      <c r="E187" s="242"/>
      <c r="F187" s="245" t="s">
        <v>8625</v>
      </c>
      <c r="G187" s="242"/>
      <c r="H187" s="246">
        <v>5.7960000000000003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232</v>
      </c>
      <c r="AU187" s="252" t="s">
        <v>82</v>
      </c>
      <c r="AV187" s="13" t="s">
        <v>82</v>
      </c>
      <c r="AW187" s="13" t="s">
        <v>4</v>
      </c>
      <c r="AX187" s="13" t="s">
        <v>80</v>
      </c>
      <c r="AY187" s="252" t="s">
        <v>223</v>
      </c>
    </row>
    <row r="188" s="2" customFormat="1" ht="16.5" customHeight="1">
      <c r="A188" s="39"/>
      <c r="B188" s="40"/>
      <c r="C188" s="228" t="s">
        <v>7</v>
      </c>
      <c r="D188" s="228" t="s">
        <v>225</v>
      </c>
      <c r="E188" s="229" t="s">
        <v>8626</v>
      </c>
      <c r="F188" s="230" t="s">
        <v>8627</v>
      </c>
      <c r="G188" s="231" t="s">
        <v>293</v>
      </c>
      <c r="H188" s="232">
        <v>55.200000000000003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230</v>
      </c>
      <c r="AT188" s="239" t="s">
        <v>225</v>
      </c>
      <c r="AU188" s="239" t="s">
        <v>82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491</v>
      </c>
    </row>
    <row r="189" s="2" customFormat="1">
      <c r="A189" s="39"/>
      <c r="B189" s="40"/>
      <c r="C189" s="41"/>
      <c r="D189" s="243" t="s">
        <v>370</v>
      </c>
      <c r="E189" s="41"/>
      <c r="F189" s="284" t="s">
        <v>8628</v>
      </c>
      <c r="G189" s="41"/>
      <c r="H189" s="41"/>
      <c r="I189" s="285"/>
      <c r="J189" s="41"/>
      <c r="K189" s="41"/>
      <c r="L189" s="45"/>
      <c r="M189" s="286"/>
      <c r="N189" s="287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370</v>
      </c>
      <c r="AU189" s="18" t="s">
        <v>82</v>
      </c>
    </row>
    <row r="190" s="13" customFormat="1">
      <c r="A190" s="13"/>
      <c r="B190" s="241"/>
      <c r="C190" s="242"/>
      <c r="D190" s="243" t="s">
        <v>232</v>
      </c>
      <c r="E190" s="242"/>
      <c r="F190" s="245" t="s">
        <v>8629</v>
      </c>
      <c r="G190" s="242"/>
      <c r="H190" s="246">
        <v>55.200000000000003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232</v>
      </c>
      <c r="AU190" s="252" t="s">
        <v>82</v>
      </c>
      <c r="AV190" s="13" t="s">
        <v>82</v>
      </c>
      <c r="AW190" s="13" t="s">
        <v>4</v>
      </c>
      <c r="AX190" s="13" t="s">
        <v>80</v>
      </c>
      <c r="AY190" s="252" t="s">
        <v>223</v>
      </c>
    </row>
    <row r="191" s="2" customFormat="1" ht="37.8" customHeight="1">
      <c r="A191" s="39"/>
      <c r="B191" s="40"/>
      <c r="C191" s="228" t="s">
        <v>338</v>
      </c>
      <c r="D191" s="228" t="s">
        <v>225</v>
      </c>
      <c r="E191" s="229" t="s">
        <v>8630</v>
      </c>
      <c r="F191" s="230" t="s">
        <v>8631</v>
      </c>
      <c r="G191" s="231" t="s">
        <v>293</v>
      </c>
      <c r="H191" s="232">
        <v>276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503</v>
      </c>
    </row>
    <row r="192" s="2" customFormat="1">
      <c r="A192" s="39"/>
      <c r="B192" s="40"/>
      <c r="C192" s="41"/>
      <c r="D192" s="243" t="s">
        <v>370</v>
      </c>
      <c r="E192" s="41"/>
      <c r="F192" s="284" t="s">
        <v>8632</v>
      </c>
      <c r="G192" s="41"/>
      <c r="H192" s="41"/>
      <c r="I192" s="285"/>
      <c r="J192" s="41"/>
      <c r="K192" s="41"/>
      <c r="L192" s="45"/>
      <c r="M192" s="286"/>
      <c r="N192" s="287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370</v>
      </c>
      <c r="AU192" s="18" t="s">
        <v>82</v>
      </c>
    </row>
    <row r="193" s="13" customFormat="1">
      <c r="A193" s="13"/>
      <c r="B193" s="241"/>
      <c r="C193" s="242"/>
      <c r="D193" s="243" t="s">
        <v>232</v>
      </c>
      <c r="E193" s="242"/>
      <c r="F193" s="245" t="s">
        <v>8633</v>
      </c>
      <c r="G193" s="242"/>
      <c r="H193" s="246">
        <v>276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232</v>
      </c>
      <c r="AU193" s="252" t="s">
        <v>82</v>
      </c>
      <c r="AV193" s="13" t="s">
        <v>82</v>
      </c>
      <c r="AW193" s="13" t="s">
        <v>4</v>
      </c>
      <c r="AX193" s="13" t="s">
        <v>80</v>
      </c>
      <c r="AY193" s="252" t="s">
        <v>223</v>
      </c>
    </row>
    <row r="194" s="2" customFormat="1" ht="37.8" customHeight="1">
      <c r="A194" s="39"/>
      <c r="B194" s="40"/>
      <c r="C194" s="228" t="s">
        <v>343</v>
      </c>
      <c r="D194" s="228" t="s">
        <v>225</v>
      </c>
      <c r="E194" s="229" t="s">
        <v>8634</v>
      </c>
      <c r="F194" s="230" t="s">
        <v>8635</v>
      </c>
      <c r="G194" s="231" t="s">
        <v>1327</v>
      </c>
      <c r="H194" s="232">
        <v>20.609999999999999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38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230</v>
      </c>
      <c r="AT194" s="239" t="s">
        <v>225</v>
      </c>
      <c r="AU194" s="239" t="s">
        <v>82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230</v>
      </c>
      <c r="BM194" s="239" t="s">
        <v>521</v>
      </c>
    </row>
    <row r="195" s="2" customFormat="1">
      <c r="A195" s="39"/>
      <c r="B195" s="40"/>
      <c r="C195" s="41"/>
      <c r="D195" s="243" t="s">
        <v>370</v>
      </c>
      <c r="E195" s="41"/>
      <c r="F195" s="284" t="s">
        <v>8636</v>
      </c>
      <c r="G195" s="41"/>
      <c r="H195" s="41"/>
      <c r="I195" s="285"/>
      <c r="J195" s="41"/>
      <c r="K195" s="41"/>
      <c r="L195" s="45"/>
      <c r="M195" s="286"/>
      <c r="N195" s="287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370</v>
      </c>
      <c r="AU195" s="18" t="s">
        <v>82</v>
      </c>
    </row>
    <row r="196" s="13" customFormat="1">
      <c r="A196" s="13"/>
      <c r="B196" s="241"/>
      <c r="C196" s="242"/>
      <c r="D196" s="243" t="s">
        <v>232</v>
      </c>
      <c r="E196" s="242"/>
      <c r="F196" s="245" t="s">
        <v>8637</v>
      </c>
      <c r="G196" s="242"/>
      <c r="H196" s="246">
        <v>20.609999999999999</v>
      </c>
      <c r="I196" s="247"/>
      <c r="J196" s="242"/>
      <c r="K196" s="242"/>
      <c r="L196" s="248"/>
      <c r="M196" s="249"/>
      <c r="N196" s="250"/>
      <c r="O196" s="250"/>
      <c r="P196" s="250"/>
      <c r="Q196" s="250"/>
      <c r="R196" s="250"/>
      <c r="S196" s="250"/>
      <c r="T196" s="25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2" t="s">
        <v>232</v>
      </c>
      <c r="AU196" s="252" t="s">
        <v>82</v>
      </c>
      <c r="AV196" s="13" t="s">
        <v>82</v>
      </c>
      <c r="AW196" s="13" t="s">
        <v>4</v>
      </c>
      <c r="AX196" s="13" t="s">
        <v>80</v>
      </c>
      <c r="AY196" s="252" t="s">
        <v>223</v>
      </c>
    </row>
    <row r="197" s="2" customFormat="1" ht="37.8" customHeight="1">
      <c r="A197" s="39"/>
      <c r="B197" s="40"/>
      <c r="C197" s="228" t="s">
        <v>348</v>
      </c>
      <c r="D197" s="228" t="s">
        <v>225</v>
      </c>
      <c r="E197" s="229" t="s">
        <v>8638</v>
      </c>
      <c r="F197" s="230" t="s">
        <v>8639</v>
      </c>
      <c r="G197" s="231" t="s">
        <v>293</v>
      </c>
      <c r="H197" s="232">
        <v>55.200000000000003</v>
      </c>
      <c r="I197" s="233"/>
      <c r="J197" s="234">
        <f>ROUND(I197*H197,2)</f>
        <v>0</v>
      </c>
      <c r="K197" s="230" t="s">
        <v>229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230</v>
      </c>
      <c r="AT197" s="239" t="s">
        <v>225</v>
      </c>
      <c r="AU197" s="239" t="s">
        <v>82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230</v>
      </c>
      <c r="BM197" s="239" t="s">
        <v>533</v>
      </c>
    </row>
    <row r="198" s="13" customFormat="1">
      <c r="A198" s="13"/>
      <c r="B198" s="241"/>
      <c r="C198" s="242"/>
      <c r="D198" s="243" t="s">
        <v>232</v>
      </c>
      <c r="E198" s="242"/>
      <c r="F198" s="245" t="s">
        <v>8629</v>
      </c>
      <c r="G198" s="242"/>
      <c r="H198" s="246">
        <v>55.200000000000003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232</v>
      </c>
      <c r="AU198" s="252" t="s">
        <v>82</v>
      </c>
      <c r="AV198" s="13" t="s">
        <v>82</v>
      </c>
      <c r="AW198" s="13" t="s">
        <v>4</v>
      </c>
      <c r="AX198" s="13" t="s">
        <v>80</v>
      </c>
      <c r="AY198" s="252" t="s">
        <v>223</v>
      </c>
    </row>
    <row r="199" s="12" customFormat="1" ht="22.8" customHeight="1">
      <c r="A199" s="12"/>
      <c r="B199" s="212"/>
      <c r="C199" s="213"/>
      <c r="D199" s="214" t="s">
        <v>72</v>
      </c>
      <c r="E199" s="226" t="s">
        <v>8640</v>
      </c>
      <c r="F199" s="226" t="s">
        <v>8641</v>
      </c>
      <c r="G199" s="213"/>
      <c r="H199" s="213"/>
      <c r="I199" s="216"/>
      <c r="J199" s="227">
        <f>BK199</f>
        <v>0</v>
      </c>
      <c r="K199" s="213"/>
      <c r="L199" s="218"/>
      <c r="M199" s="219"/>
      <c r="N199" s="220"/>
      <c r="O199" s="220"/>
      <c r="P199" s="221">
        <f>SUM(P200:P234)</f>
        <v>0</v>
      </c>
      <c r="Q199" s="220"/>
      <c r="R199" s="221">
        <f>SUM(R200:R234)</f>
        <v>0</v>
      </c>
      <c r="S199" s="220"/>
      <c r="T199" s="222">
        <f>SUM(T200:T234)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3" t="s">
        <v>80</v>
      </c>
      <c r="AT199" s="224" t="s">
        <v>72</v>
      </c>
      <c r="AU199" s="224" t="s">
        <v>80</v>
      </c>
      <c r="AY199" s="223" t="s">
        <v>223</v>
      </c>
      <c r="BK199" s="225">
        <f>SUM(BK200:BK234)</f>
        <v>0</v>
      </c>
    </row>
    <row r="200" s="2" customFormat="1" ht="16.5" customHeight="1">
      <c r="A200" s="39"/>
      <c r="B200" s="40"/>
      <c r="C200" s="228" t="s">
        <v>354</v>
      </c>
      <c r="D200" s="228" t="s">
        <v>225</v>
      </c>
      <c r="E200" s="229" t="s">
        <v>8606</v>
      </c>
      <c r="F200" s="230" t="s">
        <v>8607</v>
      </c>
      <c r="G200" s="231" t="s">
        <v>228</v>
      </c>
      <c r="H200" s="232">
        <v>5.9000000000000004</v>
      </c>
      <c r="I200" s="233"/>
      <c r="J200" s="234">
        <f>ROUND(I200*H200,2)</f>
        <v>0</v>
      </c>
      <c r="K200" s="230" t="s">
        <v>229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230</v>
      </c>
      <c r="AT200" s="239" t="s">
        <v>225</v>
      </c>
      <c r="AU200" s="239" t="s">
        <v>82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230</v>
      </c>
      <c r="BM200" s="239" t="s">
        <v>545</v>
      </c>
    </row>
    <row r="201" s="2" customFormat="1">
      <c r="A201" s="39"/>
      <c r="B201" s="40"/>
      <c r="C201" s="41"/>
      <c r="D201" s="243" t="s">
        <v>370</v>
      </c>
      <c r="E201" s="41"/>
      <c r="F201" s="284" t="s">
        <v>8642</v>
      </c>
      <c r="G201" s="41"/>
      <c r="H201" s="41"/>
      <c r="I201" s="285"/>
      <c r="J201" s="41"/>
      <c r="K201" s="41"/>
      <c r="L201" s="45"/>
      <c r="M201" s="286"/>
      <c r="N201" s="287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370</v>
      </c>
      <c r="AU201" s="18" t="s">
        <v>82</v>
      </c>
    </row>
    <row r="202" s="13" customFormat="1">
      <c r="A202" s="13"/>
      <c r="B202" s="241"/>
      <c r="C202" s="242"/>
      <c r="D202" s="243" t="s">
        <v>232</v>
      </c>
      <c r="E202" s="242"/>
      <c r="F202" s="245" t="s">
        <v>8643</v>
      </c>
      <c r="G202" s="242"/>
      <c r="H202" s="246">
        <v>5.9000000000000004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232</v>
      </c>
      <c r="AU202" s="252" t="s">
        <v>82</v>
      </c>
      <c r="AV202" s="13" t="s">
        <v>82</v>
      </c>
      <c r="AW202" s="13" t="s">
        <v>4</v>
      </c>
      <c r="AX202" s="13" t="s">
        <v>80</v>
      </c>
      <c r="AY202" s="252" t="s">
        <v>223</v>
      </c>
    </row>
    <row r="203" s="2" customFormat="1" ht="16.5" customHeight="1">
      <c r="A203" s="39"/>
      <c r="B203" s="40"/>
      <c r="C203" s="228" t="s">
        <v>359</v>
      </c>
      <c r="D203" s="228" t="s">
        <v>225</v>
      </c>
      <c r="E203" s="229" t="s">
        <v>8399</v>
      </c>
      <c r="F203" s="230" t="s">
        <v>8573</v>
      </c>
      <c r="G203" s="231" t="s">
        <v>228</v>
      </c>
      <c r="H203" s="232">
        <v>5.9000000000000004</v>
      </c>
      <c r="I203" s="233"/>
      <c r="J203" s="234">
        <f>ROUND(I203*H203,2)</f>
        <v>0</v>
      </c>
      <c r="K203" s="230" t="s">
        <v>229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230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230</v>
      </c>
      <c r="BM203" s="239" t="s">
        <v>560</v>
      </c>
    </row>
    <row r="204" s="2" customFormat="1">
      <c r="A204" s="39"/>
      <c r="B204" s="40"/>
      <c r="C204" s="41"/>
      <c r="D204" s="243" t="s">
        <v>370</v>
      </c>
      <c r="E204" s="41"/>
      <c r="F204" s="284" t="s">
        <v>8644</v>
      </c>
      <c r="G204" s="41"/>
      <c r="H204" s="41"/>
      <c r="I204" s="285"/>
      <c r="J204" s="41"/>
      <c r="K204" s="41"/>
      <c r="L204" s="45"/>
      <c r="M204" s="286"/>
      <c r="N204" s="287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370</v>
      </c>
      <c r="AU204" s="18" t="s">
        <v>82</v>
      </c>
    </row>
    <row r="205" s="13" customFormat="1">
      <c r="A205" s="13"/>
      <c r="B205" s="241"/>
      <c r="C205" s="242"/>
      <c r="D205" s="243" t="s">
        <v>232</v>
      </c>
      <c r="E205" s="242"/>
      <c r="F205" s="245" t="s">
        <v>8643</v>
      </c>
      <c r="G205" s="242"/>
      <c r="H205" s="246">
        <v>5.9000000000000004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232</v>
      </c>
      <c r="AU205" s="252" t="s">
        <v>82</v>
      </c>
      <c r="AV205" s="13" t="s">
        <v>82</v>
      </c>
      <c r="AW205" s="13" t="s">
        <v>4</v>
      </c>
      <c r="AX205" s="13" t="s">
        <v>80</v>
      </c>
      <c r="AY205" s="252" t="s">
        <v>223</v>
      </c>
    </row>
    <row r="206" s="2" customFormat="1" ht="16.5" customHeight="1">
      <c r="A206" s="39"/>
      <c r="B206" s="40"/>
      <c r="C206" s="274" t="s">
        <v>366</v>
      </c>
      <c r="D206" s="274" t="s">
        <v>285</v>
      </c>
      <c r="E206" s="275" t="s">
        <v>8645</v>
      </c>
      <c r="F206" s="276" t="s">
        <v>8576</v>
      </c>
      <c r="G206" s="277" t="s">
        <v>228</v>
      </c>
      <c r="H206" s="278">
        <v>5.9000000000000004</v>
      </c>
      <c r="I206" s="279"/>
      <c r="J206" s="280">
        <f>ROUND(I206*H206,2)</f>
        <v>0</v>
      </c>
      <c r="K206" s="276" t="s">
        <v>1</v>
      </c>
      <c r="L206" s="281"/>
      <c r="M206" s="282" t="s">
        <v>1</v>
      </c>
      <c r="N206" s="283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262</v>
      </c>
      <c r="AT206" s="239" t="s">
        <v>285</v>
      </c>
      <c r="AU206" s="239" t="s">
        <v>82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577</v>
      </c>
    </row>
    <row r="207" s="2" customFormat="1">
      <c r="A207" s="39"/>
      <c r="B207" s="40"/>
      <c r="C207" s="41"/>
      <c r="D207" s="243" t="s">
        <v>370</v>
      </c>
      <c r="E207" s="41"/>
      <c r="F207" s="284" t="s">
        <v>8646</v>
      </c>
      <c r="G207" s="41"/>
      <c r="H207" s="41"/>
      <c r="I207" s="285"/>
      <c r="J207" s="41"/>
      <c r="K207" s="41"/>
      <c r="L207" s="45"/>
      <c r="M207" s="286"/>
      <c r="N207" s="287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370</v>
      </c>
      <c r="AU207" s="18" t="s">
        <v>82</v>
      </c>
    </row>
    <row r="208" s="13" customFormat="1">
      <c r="A208" s="13"/>
      <c r="B208" s="241"/>
      <c r="C208" s="242"/>
      <c r="D208" s="243" t="s">
        <v>232</v>
      </c>
      <c r="E208" s="242"/>
      <c r="F208" s="245" t="s">
        <v>8643</v>
      </c>
      <c r="G208" s="242"/>
      <c r="H208" s="246">
        <v>5.9000000000000004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232</v>
      </c>
      <c r="AU208" s="252" t="s">
        <v>82</v>
      </c>
      <c r="AV208" s="13" t="s">
        <v>82</v>
      </c>
      <c r="AW208" s="13" t="s">
        <v>4</v>
      </c>
      <c r="AX208" s="13" t="s">
        <v>80</v>
      </c>
      <c r="AY208" s="252" t="s">
        <v>223</v>
      </c>
    </row>
    <row r="209" s="2" customFormat="1" ht="37.8" customHeight="1">
      <c r="A209" s="39"/>
      <c r="B209" s="40"/>
      <c r="C209" s="228" t="s">
        <v>377</v>
      </c>
      <c r="D209" s="228" t="s">
        <v>225</v>
      </c>
      <c r="E209" s="229" t="s">
        <v>8647</v>
      </c>
      <c r="F209" s="230" t="s">
        <v>8648</v>
      </c>
      <c r="G209" s="231" t="s">
        <v>293</v>
      </c>
      <c r="H209" s="232">
        <v>59</v>
      </c>
      <c r="I209" s="233"/>
      <c r="J209" s="234">
        <f>ROUND(I209*H209,2)</f>
        <v>0</v>
      </c>
      <c r="K209" s="230" t="s">
        <v>229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82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610</v>
      </c>
    </row>
    <row r="210" s="2" customFormat="1">
      <c r="A210" s="39"/>
      <c r="B210" s="40"/>
      <c r="C210" s="41"/>
      <c r="D210" s="243" t="s">
        <v>370</v>
      </c>
      <c r="E210" s="41"/>
      <c r="F210" s="284" t="s">
        <v>8649</v>
      </c>
      <c r="G210" s="41"/>
      <c r="H210" s="41"/>
      <c r="I210" s="285"/>
      <c r="J210" s="41"/>
      <c r="K210" s="41"/>
      <c r="L210" s="45"/>
      <c r="M210" s="286"/>
      <c r="N210" s="287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370</v>
      </c>
      <c r="AU210" s="18" t="s">
        <v>82</v>
      </c>
    </row>
    <row r="211" s="13" customFormat="1">
      <c r="A211" s="13"/>
      <c r="B211" s="241"/>
      <c r="C211" s="242"/>
      <c r="D211" s="243" t="s">
        <v>232</v>
      </c>
      <c r="E211" s="242"/>
      <c r="F211" s="245" t="s">
        <v>8650</v>
      </c>
      <c r="G211" s="242"/>
      <c r="H211" s="246">
        <v>59</v>
      </c>
      <c r="I211" s="247"/>
      <c r="J211" s="242"/>
      <c r="K211" s="242"/>
      <c r="L211" s="248"/>
      <c r="M211" s="249"/>
      <c r="N211" s="250"/>
      <c r="O211" s="250"/>
      <c r="P211" s="250"/>
      <c r="Q211" s="250"/>
      <c r="R211" s="250"/>
      <c r="S211" s="250"/>
      <c r="T211" s="25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2" t="s">
        <v>232</v>
      </c>
      <c r="AU211" s="252" t="s">
        <v>82</v>
      </c>
      <c r="AV211" s="13" t="s">
        <v>82</v>
      </c>
      <c r="AW211" s="13" t="s">
        <v>4</v>
      </c>
      <c r="AX211" s="13" t="s">
        <v>80</v>
      </c>
      <c r="AY211" s="252" t="s">
        <v>223</v>
      </c>
    </row>
    <row r="212" s="2" customFormat="1" ht="24.15" customHeight="1">
      <c r="A212" s="39"/>
      <c r="B212" s="40"/>
      <c r="C212" s="228" t="s">
        <v>383</v>
      </c>
      <c r="D212" s="228" t="s">
        <v>225</v>
      </c>
      <c r="E212" s="229" t="s">
        <v>8389</v>
      </c>
      <c r="F212" s="230" t="s">
        <v>8390</v>
      </c>
      <c r="G212" s="231" t="s">
        <v>293</v>
      </c>
      <c r="H212" s="232">
        <v>17.699999999999999</v>
      </c>
      <c r="I212" s="233"/>
      <c r="J212" s="234">
        <f>ROUND(I212*H212,2)</f>
        <v>0</v>
      </c>
      <c r="K212" s="230" t="s">
        <v>229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82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620</v>
      </c>
    </row>
    <row r="213" s="2" customFormat="1">
      <c r="A213" s="39"/>
      <c r="B213" s="40"/>
      <c r="C213" s="41"/>
      <c r="D213" s="243" t="s">
        <v>370</v>
      </c>
      <c r="E213" s="41"/>
      <c r="F213" s="284" t="s">
        <v>8621</v>
      </c>
      <c r="G213" s="41"/>
      <c r="H213" s="41"/>
      <c r="I213" s="285"/>
      <c r="J213" s="41"/>
      <c r="K213" s="41"/>
      <c r="L213" s="45"/>
      <c r="M213" s="286"/>
      <c r="N213" s="287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370</v>
      </c>
      <c r="AU213" s="18" t="s">
        <v>82</v>
      </c>
    </row>
    <row r="214" s="13" customFormat="1">
      <c r="A214" s="13"/>
      <c r="B214" s="241"/>
      <c r="C214" s="242"/>
      <c r="D214" s="243" t="s">
        <v>232</v>
      </c>
      <c r="E214" s="242"/>
      <c r="F214" s="245" t="s">
        <v>8651</v>
      </c>
      <c r="G214" s="242"/>
      <c r="H214" s="246">
        <v>17.699999999999999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232</v>
      </c>
      <c r="AU214" s="252" t="s">
        <v>82</v>
      </c>
      <c r="AV214" s="13" t="s">
        <v>82</v>
      </c>
      <c r="AW214" s="13" t="s">
        <v>4</v>
      </c>
      <c r="AX214" s="13" t="s">
        <v>80</v>
      </c>
      <c r="AY214" s="252" t="s">
        <v>223</v>
      </c>
    </row>
    <row r="215" s="2" customFormat="1" ht="16.5" customHeight="1">
      <c r="A215" s="39"/>
      <c r="B215" s="40"/>
      <c r="C215" s="274" t="s">
        <v>389</v>
      </c>
      <c r="D215" s="274" t="s">
        <v>285</v>
      </c>
      <c r="E215" s="275" t="s">
        <v>8652</v>
      </c>
      <c r="F215" s="276" t="s">
        <v>8394</v>
      </c>
      <c r="G215" s="277" t="s">
        <v>228</v>
      </c>
      <c r="H215" s="278">
        <v>1.24</v>
      </c>
      <c r="I215" s="279"/>
      <c r="J215" s="280">
        <f>ROUND(I215*H215,2)</f>
        <v>0</v>
      </c>
      <c r="K215" s="276" t="s">
        <v>1</v>
      </c>
      <c r="L215" s="281"/>
      <c r="M215" s="282" t="s">
        <v>1</v>
      </c>
      <c r="N215" s="283" t="s">
        <v>38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262</v>
      </c>
      <c r="AT215" s="239" t="s">
        <v>285</v>
      </c>
      <c r="AU215" s="239" t="s">
        <v>82</v>
      </c>
      <c r="AY215" s="18" t="s">
        <v>223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80</v>
      </c>
      <c r="BK215" s="240">
        <f>ROUND(I215*H215,2)</f>
        <v>0</v>
      </c>
      <c r="BL215" s="18" t="s">
        <v>230</v>
      </c>
      <c r="BM215" s="239" t="s">
        <v>633</v>
      </c>
    </row>
    <row r="216" s="2" customFormat="1">
      <c r="A216" s="39"/>
      <c r="B216" s="40"/>
      <c r="C216" s="41"/>
      <c r="D216" s="243" t="s">
        <v>370</v>
      </c>
      <c r="E216" s="41"/>
      <c r="F216" s="284" t="s">
        <v>8624</v>
      </c>
      <c r="G216" s="41"/>
      <c r="H216" s="41"/>
      <c r="I216" s="285"/>
      <c r="J216" s="41"/>
      <c r="K216" s="41"/>
      <c r="L216" s="45"/>
      <c r="M216" s="286"/>
      <c r="N216" s="287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370</v>
      </c>
      <c r="AU216" s="18" t="s">
        <v>82</v>
      </c>
    </row>
    <row r="217" s="13" customFormat="1">
      <c r="A217" s="13"/>
      <c r="B217" s="241"/>
      <c r="C217" s="242"/>
      <c r="D217" s="243" t="s">
        <v>232</v>
      </c>
      <c r="E217" s="242"/>
      <c r="F217" s="245" t="s">
        <v>8653</v>
      </c>
      <c r="G217" s="242"/>
      <c r="H217" s="246">
        <v>1.24</v>
      </c>
      <c r="I217" s="247"/>
      <c r="J217" s="242"/>
      <c r="K217" s="242"/>
      <c r="L217" s="248"/>
      <c r="M217" s="249"/>
      <c r="N217" s="250"/>
      <c r="O217" s="250"/>
      <c r="P217" s="250"/>
      <c r="Q217" s="250"/>
      <c r="R217" s="250"/>
      <c r="S217" s="250"/>
      <c r="T217" s="25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2" t="s">
        <v>232</v>
      </c>
      <c r="AU217" s="252" t="s">
        <v>82</v>
      </c>
      <c r="AV217" s="13" t="s">
        <v>82</v>
      </c>
      <c r="AW217" s="13" t="s">
        <v>4</v>
      </c>
      <c r="AX217" s="13" t="s">
        <v>80</v>
      </c>
      <c r="AY217" s="252" t="s">
        <v>223</v>
      </c>
    </row>
    <row r="218" s="2" customFormat="1" ht="24.15" customHeight="1">
      <c r="A218" s="39"/>
      <c r="B218" s="40"/>
      <c r="C218" s="228" t="s">
        <v>397</v>
      </c>
      <c r="D218" s="228" t="s">
        <v>225</v>
      </c>
      <c r="E218" s="229" t="s">
        <v>8654</v>
      </c>
      <c r="F218" s="230" t="s">
        <v>8655</v>
      </c>
      <c r="G218" s="231" t="s">
        <v>2993</v>
      </c>
      <c r="H218" s="232">
        <v>0.59999999999999998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38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230</v>
      </c>
      <c r="AT218" s="239" t="s">
        <v>225</v>
      </c>
      <c r="AU218" s="239" t="s">
        <v>82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230</v>
      </c>
      <c r="BM218" s="239" t="s">
        <v>643</v>
      </c>
    </row>
    <row r="219" s="2" customFormat="1">
      <c r="A219" s="39"/>
      <c r="B219" s="40"/>
      <c r="C219" s="41"/>
      <c r="D219" s="243" t="s">
        <v>370</v>
      </c>
      <c r="E219" s="41"/>
      <c r="F219" s="284" t="s">
        <v>8656</v>
      </c>
      <c r="G219" s="41"/>
      <c r="H219" s="41"/>
      <c r="I219" s="285"/>
      <c r="J219" s="41"/>
      <c r="K219" s="41"/>
      <c r="L219" s="45"/>
      <c r="M219" s="286"/>
      <c r="N219" s="287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370</v>
      </c>
      <c r="AU219" s="18" t="s">
        <v>82</v>
      </c>
    </row>
    <row r="220" s="13" customFormat="1">
      <c r="A220" s="13"/>
      <c r="B220" s="241"/>
      <c r="C220" s="242"/>
      <c r="D220" s="243" t="s">
        <v>232</v>
      </c>
      <c r="E220" s="242"/>
      <c r="F220" s="245" t="s">
        <v>8657</v>
      </c>
      <c r="G220" s="242"/>
      <c r="H220" s="246">
        <v>0.59999999999999998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232</v>
      </c>
      <c r="AU220" s="252" t="s">
        <v>82</v>
      </c>
      <c r="AV220" s="13" t="s">
        <v>82</v>
      </c>
      <c r="AW220" s="13" t="s">
        <v>4</v>
      </c>
      <c r="AX220" s="13" t="s">
        <v>80</v>
      </c>
      <c r="AY220" s="252" t="s">
        <v>223</v>
      </c>
    </row>
    <row r="221" s="2" customFormat="1" ht="16.5" customHeight="1">
      <c r="A221" s="39"/>
      <c r="B221" s="40"/>
      <c r="C221" s="274" t="s">
        <v>402</v>
      </c>
      <c r="D221" s="274" t="s">
        <v>285</v>
      </c>
      <c r="E221" s="275" t="s">
        <v>8658</v>
      </c>
      <c r="F221" s="276" t="s">
        <v>8599</v>
      </c>
      <c r="G221" s="277" t="s">
        <v>2993</v>
      </c>
      <c r="H221" s="278">
        <v>0.58999999999999997</v>
      </c>
      <c r="I221" s="279"/>
      <c r="J221" s="280">
        <f>ROUND(I221*H221,2)</f>
        <v>0</v>
      </c>
      <c r="K221" s="276" t="s">
        <v>1</v>
      </c>
      <c r="L221" s="281"/>
      <c r="M221" s="282" t="s">
        <v>1</v>
      </c>
      <c r="N221" s="283" t="s">
        <v>38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262</v>
      </c>
      <c r="AT221" s="239" t="s">
        <v>285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652</v>
      </c>
    </row>
    <row r="222" s="2" customFormat="1">
      <c r="A222" s="39"/>
      <c r="B222" s="40"/>
      <c r="C222" s="41"/>
      <c r="D222" s="243" t="s">
        <v>370</v>
      </c>
      <c r="E222" s="41"/>
      <c r="F222" s="284" t="s">
        <v>8659</v>
      </c>
      <c r="G222" s="41"/>
      <c r="H222" s="41"/>
      <c r="I222" s="285"/>
      <c r="J222" s="41"/>
      <c r="K222" s="41"/>
      <c r="L222" s="45"/>
      <c r="M222" s="286"/>
      <c r="N222" s="287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370</v>
      </c>
      <c r="AU222" s="18" t="s">
        <v>82</v>
      </c>
    </row>
    <row r="223" s="13" customFormat="1">
      <c r="A223" s="13"/>
      <c r="B223" s="241"/>
      <c r="C223" s="242"/>
      <c r="D223" s="243" t="s">
        <v>232</v>
      </c>
      <c r="E223" s="242"/>
      <c r="F223" s="245" t="s">
        <v>8660</v>
      </c>
      <c r="G223" s="242"/>
      <c r="H223" s="246">
        <v>0.58999999999999997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232</v>
      </c>
      <c r="AU223" s="252" t="s">
        <v>82</v>
      </c>
      <c r="AV223" s="13" t="s">
        <v>82</v>
      </c>
      <c r="AW223" s="13" t="s">
        <v>4</v>
      </c>
      <c r="AX223" s="13" t="s">
        <v>80</v>
      </c>
      <c r="AY223" s="252" t="s">
        <v>223</v>
      </c>
    </row>
    <row r="224" s="2" customFormat="1" ht="24.15" customHeight="1">
      <c r="A224" s="39"/>
      <c r="B224" s="40"/>
      <c r="C224" s="228" t="s">
        <v>414</v>
      </c>
      <c r="D224" s="228" t="s">
        <v>225</v>
      </c>
      <c r="E224" s="229" t="s">
        <v>8661</v>
      </c>
      <c r="F224" s="230" t="s">
        <v>8662</v>
      </c>
      <c r="G224" s="231" t="s">
        <v>293</v>
      </c>
      <c r="H224" s="232">
        <v>88.5</v>
      </c>
      <c r="I224" s="233"/>
      <c r="J224" s="234">
        <f>ROUND(I224*H224,2)</f>
        <v>0</v>
      </c>
      <c r="K224" s="230" t="s">
        <v>229</v>
      </c>
      <c r="L224" s="45"/>
      <c r="M224" s="235" t="s">
        <v>1</v>
      </c>
      <c r="N224" s="236" t="s">
        <v>38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230</v>
      </c>
      <c r="AT224" s="239" t="s">
        <v>225</v>
      </c>
      <c r="AU224" s="239" t="s">
        <v>82</v>
      </c>
      <c r="AY224" s="18" t="s">
        <v>223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80</v>
      </c>
      <c r="BK224" s="240">
        <f>ROUND(I224*H224,2)</f>
        <v>0</v>
      </c>
      <c r="BL224" s="18" t="s">
        <v>230</v>
      </c>
      <c r="BM224" s="239" t="s">
        <v>661</v>
      </c>
    </row>
    <row r="225" s="2" customFormat="1">
      <c r="A225" s="39"/>
      <c r="B225" s="40"/>
      <c r="C225" s="41"/>
      <c r="D225" s="243" t="s">
        <v>370</v>
      </c>
      <c r="E225" s="41"/>
      <c r="F225" s="284" t="s">
        <v>8663</v>
      </c>
      <c r="G225" s="41"/>
      <c r="H225" s="41"/>
      <c r="I225" s="285"/>
      <c r="J225" s="41"/>
      <c r="K225" s="41"/>
      <c r="L225" s="45"/>
      <c r="M225" s="286"/>
      <c r="N225" s="287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370</v>
      </c>
      <c r="AU225" s="18" t="s">
        <v>82</v>
      </c>
    </row>
    <row r="226" s="13" customFormat="1">
      <c r="A226" s="13"/>
      <c r="B226" s="241"/>
      <c r="C226" s="242"/>
      <c r="D226" s="243" t="s">
        <v>232</v>
      </c>
      <c r="E226" s="242"/>
      <c r="F226" s="245" t="s">
        <v>8664</v>
      </c>
      <c r="G226" s="242"/>
      <c r="H226" s="246">
        <v>88.5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232</v>
      </c>
      <c r="AU226" s="252" t="s">
        <v>82</v>
      </c>
      <c r="AV226" s="13" t="s">
        <v>82</v>
      </c>
      <c r="AW226" s="13" t="s">
        <v>4</v>
      </c>
      <c r="AX226" s="13" t="s">
        <v>80</v>
      </c>
      <c r="AY226" s="252" t="s">
        <v>223</v>
      </c>
    </row>
    <row r="227" s="2" customFormat="1" ht="37.8" customHeight="1">
      <c r="A227" s="39"/>
      <c r="B227" s="40"/>
      <c r="C227" s="228" t="s">
        <v>419</v>
      </c>
      <c r="D227" s="228" t="s">
        <v>225</v>
      </c>
      <c r="E227" s="229" t="s">
        <v>8665</v>
      </c>
      <c r="F227" s="230" t="s">
        <v>8666</v>
      </c>
      <c r="G227" s="231" t="s">
        <v>293</v>
      </c>
      <c r="H227" s="232">
        <v>59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38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230</v>
      </c>
      <c r="AT227" s="239" t="s">
        <v>225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677</v>
      </c>
    </row>
    <row r="228" s="2" customFormat="1">
      <c r="A228" s="39"/>
      <c r="B228" s="40"/>
      <c r="C228" s="41"/>
      <c r="D228" s="243" t="s">
        <v>370</v>
      </c>
      <c r="E228" s="41"/>
      <c r="F228" s="284" t="s">
        <v>8632</v>
      </c>
      <c r="G228" s="41"/>
      <c r="H228" s="41"/>
      <c r="I228" s="285"/>
      <c r="J228" s="41"/>
      <c r="K228" s="41"/>
      <c r="L228" s="45"/>
      <c r="M228" s="286"/>
      <c r="N228" s="287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370</v>
      </c>
      <c r="AU228" s="18" t="s">
        <v>82</v>
      </c>
    </row>
    <row r="229" s="13" customFormat="1">
      <c r="A229" s="13"/>
      <c r="B229" s="241"/>
      <c r="C229" s="242"/>
      <c r="D229" s="243" t="s">
        <v>232</v>
      </c>
      <c r="E229" s="242"/>
      <c r="F229" s="245" t="s">
        <v>8650</v>
      </c>
      <c r="G229" s="242"/>
      <c r="H229" s="246">
        <v>59</v>
      </c>
      <c r="I229" s="247"/>
      <c r="J229" s="242"/>
      <c r="K229" s="242"/>
      <c r="L229" s="248"/>
      <c r="M229" s="249"/>
      <c r="N229" s="250"/>
      <c r="O229" s="250"/>
      <c r="P229" s="250"/>
      <c r="Q229" s="250"/>
      <c r="R229" s="250"/>
      <c r="S229" s="250"/>
      <c r="T229" s="25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2" t="s">
        <v>232</v>
      </c>
      <c r="AU229" s="252" t="s">
        <v>82</v>
      </c>
      <c r="AV229" s="13" t="s">
        <v>82</v>
      </c>
      <c r="AW229" s="13" t="s">
        <v>4</v>
      </c>
      <c r="AX229" s="13" t="s">
        <v>80</v>
      </c>
      <c r="AY229" s="252" t="s">
        <v>223</v>
      </c>
    </row>
    <row r="230" s="2" customFormat="1" ht="37.8" customHeight="1">
      <c r="A230" s="39"/>
      <c r="B230" s="40"/>
      <c r="C230" s="228" t="s">
        <v>425</v>
      </c>
      <c r="D230" s="228" t="s">
        <v>225</v>
      </c>
      <c r="E230" s="229" t="s">
        <v>8667</v>
      </c>
      <c r="F230" s="230" t="s">
        <v>8668</v>
      </c>
      <c r="G230" s="231" t="s">
        <v>1327</v>
      </c>
      <c r="H230" s="232">
        <v>18.675000000000001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38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230</v>
      </c>
      <c r="AT230" s="239" t="s">
        <v>225</v>
      </c>
      <c r="AU230" s="239" t="s">
        <v>82</v>
      </c>
      <c r="AY230" s="18" t="s">
        <v>223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80</v>
      </c>
      <c r="BK230" s="240">
        <f>ROUND(I230*H230,2)</f>
        <v>0</v>
      </c>
      <c r="BL230" s="18" t="s">
        <v>230</v>
      </c>
      <c r="BM230" s="239" t="s">
        <v>700</v>
      </c>
    </row>
    <row r="231" s="2" customFormat="1">
      <c r="A231" s="39"/>
      <c r="B231" s="40"/>
      <c r="C231" s="41"/>
      <c r="D231" s="243" t="s">
        <v>370</v>
      </c>
      <c r="E231" s="41"/>
      <c r="F231" s="284" t="s">
        <v>8669</v>
      </c>
      <c r="G231" s="41"/>
      <c r="H231" s="41"/>
      <c r="I231" s="285"/>
      <c r="J231" s="41"/>
      <c r="K231" s="41"/>
      <c r="L231" s="45"/>
      <c r="M231" s="286"/>
      <c r="N231" s="287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370</v>
      </c>
      <c r="AU231" s="18" t="s">
        <v>82</v>
      </c>
    </row>
    <row r="232" s="13" customFormat="1">
      <c r="A232" s="13"/>
      <c r="B232" s="241"/>
      <c r="C232" s="242"/>
      <c r="D232" s="243" t="s">
        <v>232</v>
      </c>
      <c r="E232" s="242"/>
      <c r="F232" s="245" t="s">
        <v>8670</v>
      </c>
      <c r="G232" s="242"/>
      <c r="H232" s="246">
        <v>18.675000000000001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232</v>
      </c>
      <c r="AU232" s="252" t="s">
        <v>82</v>
      </c>
      <c r="AV232" s="13" t="s">
        <v>82</v>
      </c>
      <c r="AW232" s="13" t="s">
        <v>4</v>
      </c>
      <c r="AX232" s="13" t="s">
        <v>80</v>
      </c>
      <c r="AY232" s="252" t="s">
        <v>223</v>
      </c>
    </row>
    <row r="233" s="2" customFormat="1" ht="37.8" customHeight="1">
      <c r="A233" s="39"/>
      <c r="B233" s="40"/>
      <c r="C233" s="228" t="s">
        <v>446</v>
      </c>
      <c r="D233" s="228" t="s">
        <v>225</v>
      </c>
      <c r="E233" s="229" t="s">
        <v>8638</v>
      </c>
      <c r="F233" s="230" t="s">
        <v>8639</v>
      </c>
      <c r="G233" s="231" t="s">
        <v>293</v>
      </c>
      <c r="H233" s="232">
        <v>59</v>
      </c>
      <c r="I233" s="233"/>
      <c r="J233" s="234">
        <f>ROUND(I233*H233,2)</f>
        <v>0</v>
      </c>
      <c r="K233" s="230" t="s">
        <v>229</v>
      </c>
      <c r="L233" s="45"/>
      <c r="M233" s="235" t="s">
        <v>1</v>
      </c>
      <c r="N233" s="236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230</v>
      </c>
      <c r="AT233" s="239" t="s">
        <v>225</v>
      </c>
      <c r="AU233" s="239" t="s">
        <v>82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230</v>
      </c>
      <c r="BM233" s="239" t="s">
        <v>712</v>
      </c>
    </row>
    <row r="234" s="13" customFormat="1">
      <c r="A234" s="13"/>
      <c r="B234" s="241"/>
      <c r="C234" s="242"/>
      <c r="D234" s="243" t="s">
        <v>232</v>
      </c>
      <c r="E234" s="242"/>
      <c r="F234" s="245" t="s">
        <v>8650</v>
      </c>
      <c r="G234" s="242"/>
      <c r="H234" s="246">
        <v>59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232</v>
      </c>
      <c r="AU234" s="252" t="s">
        <v>82</v>
      </c>
      <c r="AV234" s="13" t="s">
        <v>82</v>
      </c>
      <c r="AW234" s="13" t="s">
        <v>4</v>
      </c>
      <c r="AX234" s="13" t="s">
        <v>80</v>
      </c>
      <c r="AY234" s="252" t="s">
        <v>223</v>
      </c>
    </row>
    <row r="235" s="12" customFormat="1" ht="22.8" customHeight="1">
      <c r="A235" s="12"/>
      <c r="B235" s="212"/>
      <c r="C235" s="213"/>
      <c r="D235" s="214" t="s">
        <v>72</v>
      </c>
      <c r="E235" s="226" t="s">
        <v>8671</v>
      </c>
      <c r="F235" s="226" t="s">
        <v>8672</v>
      </c>
      <c r="G235" s="213"/>
      <c r="H235" s="213"/>
      <c r="I235" s="216"/>
      <c r="J235" s="227">
        <f>BK235</f>
        <v>0</v>
      </c>
      <c r="K235" s="213"/>
      <c r="L235" s="218"/>
      <c r="M235" s="219"/>
      <c r="N235" s="220"/>
      <c r="O235" s="220"/>
      <c r="P235" s="221">
        <f>SUM(P236:P269)</f>
        <v>0</v>
      </c>
      <c r="Q235" s="220"/>
      <c r="R235" s="221">
        <f>SUM(R236:R269)</f>
        <v>0</v>
      </c>
      <c r="S235" s="220"/>
      <c r="T235" s="222">
        <f>SUM(T236:T269)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3" t="s">
        <v>80</v>
      </c>
      <c r="AT235" s="224" t="s">
        <v>72</v>
      </c>
      <c r="AU235" s="224" t="s">
        <v>80</v>
      </c>
      <c r="AY235" s="223" t="s">
        <v>223</v>
      </c>
      <c r="BK235" s="225">
        <f>SUM(BK236:BK269)</f>
        <v>0</v>
      </c>
    </row>
    <row r="236" s="2" customFormat="1" ht="24.15" customHeight="1">
      <c r="A236" s="39"/>
      <c r="B236" s="40"/>
      <c r="C236" s="228" t="s">
        <v>456</v>
      </c>
      <c r="D236" s="228" t="s">
        <v>225</v>
      </c>
      <c r="E236" s="229" t="s">
        <v>8673</v>
      </c>
      <c r="F236" s="230" t="s">
        <v>8674</v>
      </c>
      <c r="G236" s="231" t="s">
        <v>228</v>
      </c>
      <c r="H236" s="232">
        <v>11.85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230</v>
      </c>
      <c r="AT236" s="239" t="s">
        <v>225</v>
      </c>
      <c r="AU236" s="239" t="s">
        <v>82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230</v>
      </c>
      <c r="BM236" s="239" t="s">
        <v>731</v>
      </c>
    </row>
    <row r="237" s="2" customFormat="1">
      <c r="A237" s="39"/>
      <c r="B237" s="40"/>
      <c r="C237" s="41"/>
      <c r="D237" s="243" t="s">
        <v>370</v>
      </c>
      <c r="E237" s="41"/>
      <c r="F237" s="284" t="s">
        <v>8675</v>
      </c>
      <c r="G237" s="41"/>
      <c r="H237" s="41"/>
      <c r="I237" s="285"/>
      <c r="J237" s="41"/>
      <c r="K237" s="41"/>
      <c r="L237" s="45"/>
      <c r="M237" s="286"/>
      <c r="N237" s="287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370</v>
      </c>
      <c r="AU237" s="18" t="s">
        <v>82</v>
      </c>
    </row>
    <row r="238" s="13" customFormat="1">
      <c r="A238" s="13"/>
      <c r="B238" s="241"/>
      <c r="C238" s="242"/>
      <c r="D238" s="243" t="s">
        <v>232</v>
      </c>
      <c r="E238" s="242"/>
      <c r="F238" s="245" t="s">
        <v>8676</v>
      </c>
      <c r="G238" s="242"/>
      <c r="H238" s="246">
        <v>11.85</v>
      </c>
      <c r="I238" s="247"/>
      <c r="J238" s="242"/>
      <c r="K238" s="242"/>
      <c r="L238" s="248"/>
      <c r="M238" s="249"/>
      <c r="N238" s="250"/>
      <c r="O238" s="250"/>
      <c r="P238" s="250"/>
      <c r="Q238" s="250"/>
      <c r="R238" s="250"/>
      <c r="S238" s="250"/>
      <c r="T238" s="25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2" t="s">
        <v>232</v>
      </c>
      <c r="AU238" s="252" t="s">
        <v>82</v>
      </c>
      <c r="AV238" s="13" t="s">
        <v>82</v>
      </c>
      <c r="AW238" s="13" t="s">
        <v>4</v>
      </c>
      <c r="AX238" s="13" t="s">
        <v>80</v>
      </c>
      <c r="AY238" s="252" t="s">
        <v>223</v>
      </c>
    </row>
    <row r="239" s="2" customFormat="1" ht="16.5" customHeight="1">
      <c r="A239" s="39"/>
      <c r="B239" s="40"/>
      <c r="C239" s="228" t="s">
        <v>467</v>
      </c>
      <c r="D239" s="228" t="s">
        <v>225</v>
      </c>
      <c r="E239" s="229" t="s">
        <v>8399</v>
      </c>
      <c r="F239" s="230" t="s">
        <v>8573</v>
      </c>
      <c r="G239" s="231" t="s">
        <v>228</v>
      </c>
      <c r="H239" s="232">
        <v>11.85</v>
      </c>
      <c r="I239" s="233"/>
      <c r="J239" s="234">
        <f>ROUND(I239*H239,2)</f>
        <v>0</v>
      </c>
      <c r="K239" s="230" t="s">
        <v>229</v>
      </c>
      <c r="L239" s="45"/>
      <c r="M239" s="235" t="s">
        <v>1</v>
      </c>
      <c r="N239" s="236" t="s">
        <v>38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230</v>
      </c>
      <c r="AT239" s="239" t="s">
        <v>225</v>
      </c>
      <c r="AU239" s="239" t="s">
        <v>82</v>
      </c>
      <c r="AY239" s="18" t="s">
        <v>223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80</v>
      </c>
      <c r="BK239" s="240">
        <f>ROUND(I239*H239,2)</f>
        <v>0</v>
      </c>
      <c r="BL239" s="18" t="s">
        <v>230</v>
      </c>
      <c r="BM239" s="239" t="s">
        <v>753</v>
      </c>
    </row>
    <row r="240" s="2" customFormat="1">
      <c r="A240" s="39"/>
      <c r="B240" s="40"/>
      <c r="C240" s="41"/>
      <c r="D240" s="243" t="s">
        <v>370</v>
      </c>
      <c r="E240" s="41"/>
      <c r="F240" s="284" t="s">
        <v>8677</v>
      </c>
      <c r="G240" s="41"/>
      <c r="H240" s="41"/>
      <c r="I240" s="285"/>
      <c r="J240" s="41"/>
      <c r="K240" s="41"/>
      <c r="L240" s="45"/>
      <c r="M240" s="286"/>
      <c r="N240" s="287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370</v>
      </c>
      <c r="AU240" s="18" t="s">
        <v>82</v>
      </c>
    </row>
    <row r="241" s="13" customFormat="1">
      <c r="A241" s="13"/>
      <c r="B241" s="241"/>
      <c r="C241" s="242"/>
      <c r="D241" s="243" t="s">
        <v>232</v>
      </c>
      <c r="E241" s="242"/>
      <c r="F241" s="245" t="s">
        <v>8676</v>
      </c>
      <c r="G241" s="242"/>
      <c r="H241" s="246">
        <v>11.85</v>
      </c>
      <c r="I241" s="247"/>
      <c r="J241" s="242"/>
      <c r="K241" s="242"/>
      <c r="L241" s="248"/>
      <c r="M241" s="249"/>
      <c r="N241" s="250"/>
      <c r="O241" s="250"/>
      <c r="P241" s="250"/>
      <c r="Q241" s="250"/>
      <c r="R241" s="250"/>
      <c r="S241" s="250"/>
      <c r="T241" s="25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2" t="s">
        <v>232</v>
      </c>
      <c r="AU241" s="252" t="s">
        <v>82</v>
      </c>
      <c r="AV241" s="13" t="s">
        <v>82</v>
      </c>
      <c r="AW241" s="13" t="s">
        <v>4</v>
      </c>
      <c r="AX241" s="13" t="s">
        <v>80</v>
      </c>
      <c r="AY241" s="252" t="s">
        <v>223</v>
      </c>
    </row>
    <row r="242" s="2" customFormat="1" ht="16.5" customHeight="1">
      <c r="A242" s="39"/>
      <c r="B242" s="40"/>
      <c r="C242" s="274" t="s">
        <v>472</v>
      </c>
      <c r="D242" s="274" t="s">
        <v>285</v>
      </c>
      <c r="E242" s="275" t="s">
        <v>8678</v>
      </c>
      <c r="F242" s="276" t="s">
        <v>8576</v>
      </c>
      <c r="G242" s="277" t="s">
        <v>228</v>
      </c>
      <c r="H242" s="278">
        <v>11.85</v>
      </c>
      <c r="I242" s="279"/>
      <c r="J242" s="280">
        <f>ROUND(I242*H242,2)</f>
        <v>0</v>
      </c>
      <c r="K242" s="276" t="s">
        <v>1</v>
      </c>
      <c r="L242" s="281"/>
      <c r="M242" s="282" t="s">
        <v>1</v>
      </c>
      <c r="N242" s="283" t="s">
        <v>38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262</v>
      </c>
      <c r="AT242" s="239" t="s">
        <v>285</v>
      </c>
      <c r="AU242" s="239" t="s">
        <v>82</v>
      </c>
      <c r="AY242" s="18" t="s">
        <v>223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80</v>
      </c>
      <c r="BK242" s="240">
        <f>ROUND(I242*H242,2)</f>
        <v>0</v>
      </c>
      <c r="BL242" s="18" t="s">
        <v>230</v>
      </c>
      <c r="BM242" s="239" t="s">
        <v>767</v>
      </c>
    </row>
    <row r="243" s="2" customFormat="1">
      <c r="A243" s="39"/>
      <c r="B243" s="40"/>
      <c r="C243" s="41"/>
      <c r="D243" s="243" t="s">
        <v>370</v>
      </c>
      <c r="E243" s="41"/>
      <c r="F243" s="284" t="s">
        <v>8679</v>
      </c>
      <c r="G243" s="41"/>
      <c r="H243" s="41"/>
      <c r="I243" s="285"/>
      <c r="J243" s="41"/>
      <c r="K243" s="41"/>
      <c r="L243" s="45"/>
      <c r="M243" s="286"/>
      <c r="N243" s="287"/>
      <c r="O243" s="92"/>
      <c r="P243" s="92"/>
      <c r="Q243" s="92"/>
      <c r="R243" s="92"/>
      <c r="S243" s="92"/>
      <c r="T243" s="93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370</v>
      </c>
      <c r="AU243" s="18" t="s">
        <v>82</v>
      </c>
    </row>
    <row r="244" s="13" customFormat="1">
      <c r="A244" s="13"/>
      <c r="B244" s="241"/>
      <c r="C244" s="242"/>
      <c r="D244" s="243" t="s">
        <v>232</v>
      </c>
      <c r="E244" s="242"/>
      <c r="F244" s="245" t="s">
        <v>8676</v>
      </c>
      <c r="G244" s="242"/>
      <c r="H244" s="246">
        <v>11.85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4</v>
      </c>
      <c r="AX244" s="13" t="s">
        <v>80</v>
      </c>
      <c r="AY244" s="252" t="s">
        <v>223</v>
      </c>
    </row>
    <row r="245" s="2" customFormat="1" ht="33" customHeight="1">
      <c r="A245" s="39"/>
      <c r="B245" s="40"/>
      <c r="C245" s="228" t="s">
        <v>479</v>
      </c>
      <c r="D245" s="228" t="s">
        <v>225</v>
      </c>
      <c r="E245" s="229" t="s">
        <v>8680</v>
      </c>
      <c r="F245" s="230" t="s">
        <v>8681</v>
      </c>
      <c r="G245" s="231" t="s">
        <v>293</v>
      </c>
      <c r="H245" s="232">
        <v>71.099999999999994</v>
      </c>
      <c r="I245" s="233"/>
      <c r="J245" s="234">
        <f>ROUND(I245*H245,2)</f>
        <v>0</v>
      </c>
      <c r="K245" s="230" t="s">
        <v>229</v>
      </c>
      <c r="L245" s="45"/>
      <c r="M245" s="235" t="s">
        <v>1</v>
      </c>
      <c r="N245" s="236" t="s">
        <v>38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230</v>
      </c>
      <c r="AT245" s="239" t="s">
        <v>225</v>
      </c>
      <c r="AU245" s="239" t="s">
        <v>82</v>
      </c>
      <c r="AY245" s="18" t="s">
        <v>223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80</v>
      </c>
      <c r="BK245" s="240">
        <f>ROUND(I245*H245,2)</f>
        <v>0</v>
      </c>
      <c r="BL245" s="18" t="s">
        <v>230</v>
      </c>
      <c r="BM245" s="239" t="s">
        <v>776</v>
      </c>
    </row>
    <row r="246" s="2" customFormat="1">
      <c r="A246" s="39"/>
      <c r="B246" s="40"/>
      <c r="C246" s="41"/>
      <c r="D246" s="243" t="s">
        <v>370</v>
      </c>
      <c r="E246" s="41"/>
      <c r="F246" s="284" t="s">
        <v>8682</v>
      </c>
      <c r="G246" s="41"/>
      <c r="H246" s="41"/>
      <c r="I246" s="285"/>
      <c r="J246" s="41"/>
      <c r="K246" s="41"/>
      <c r="L246" s="45"/>
      <c r="M246" s="286"/>
      <c r="N246" s="287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370</v>
      </c>
      <c r="AU246" s="18" t="s">
        <v>82</v>
      </c>
    </row>
    <row r="247" s="13" customFormat="1">
      <c r="A247" s="13"/>
      <c r="B247" s="241"/>
      <c r="C247" s="242"/>
      <c r="D247" s="243" t="s">
        <v>232</v>
      </c>
      <c r="E247" s="242"/>
      <c r="F247" s="245" t="s">
        <v>8683</v>
      </c>
      <c r="G247" s="242"/>
      <c r="H247" s="246">
        <v>71.099999999999994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232</v>
      </c>
      <c r="AU247" s="252" t="s">
        <v>82</v>
      </c>
      <c r="AV247" s="13" t="s">
        <v>82</v>
      </c>
      <c r="AW247" s="13" t="s">
        <v>4</v>
      </c>
      <c r="AX247" s="13" t="s">
        <v>80</v>
      </c>
      <c r="AY247" s="252" t="s">
        <v>223</v>
      </c>
    </row>
    <row r="248" s="2" customFormat="1" ht="24.15" customHeight="1">
      <c r="A248" s="39"/>
      <c r="B248" s="40"/>
      <c r="C248" s="228" t="s">
        <v>485</v>
      </c>
      <c r="D248" s="228" t="s">
        <v>225</v>
      </c>
      <c r="E248" s="229" t="s">
        <v>8684</v>
      </c>
      <c r="F248" s="230" t="s">
        <v>8685</v>
      </c>
      <c r="G248" s="231" t="s">
        <v>293</v>
      </c>
      <c r="H248" s="232">
        <v>2844</v>
      </c>
      <c r="I248" s="233"/>
      <c r="J248" s="234">
        <f>ROUND(I248*H248,2)</f>
        <v>0</v>
      </c>
      <c r="K248" s="230" t="s">
        <v>229</v>
      </c>
      <c r="L248" s="45"/>
      <c r="M248" s="235" t="s">
        <v>1</v>
      </c>
      <c r="N248" s="236" t="s">
        <v>38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230</v>
      </c>
      <c r="AT248" s="239" t="s">
        <v>225</v>
      </c>
      <c r="AU248" s="239" t="s">
        <v>82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786</v>
      </c>
    </row>
    <row r="249" s="2" customFormat="1">
      <c r="A249" s="39"/>
      <c r="B249" s="40"/>
      <c r="C249" s="41"/>
      <c r="D249" s="243" t="s">
        <v>370</v>
      </c>
      <c r="E249" s="41"/>
      <c r="F249" s="284" t="s">
        <v>8686</v>
      </c>
      <c r="G249" s="41"/>
      <c r="H249" s="41"/>
      <c r="I249" s="285"/>
      <c r="J249" s="41"/>
      <c r="K249" s="41"/>
      <c r="L249" s="45"/>
      <c r="M249" s="286"/>
      <c r="N249" s="287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370</v>
      </c>
      <c r="AU249" s="18" t="s">
        <v>82</v>
      </c>
    </row>
    <row r="250" s="13" customFormat="1">
      <c r="A250" s="13"/>
      <c r="B250" s="241"/>
      <c r="C250" s="242"/>
      <c r="D250" s="243" t="s">
        <v>232</v>
      </c>
      <c r="E250" s="242"/>
      <c r="F250" s="245" t="s">
        <v>8687</v>
      </c>
      <c r="G250" s="242"/>
      <c r="H250" s="246">
        <v>2844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232</v>
      </c>
      <c r="AU250" s="252" t="s">
        <v>82</v>
      </c>
      <c r="AV250" s="13" t="s">
        <v>82</v>
      </c>
      <c r="AW250" s="13" t="s">
        <v>4</v>
      </c>
      <c r="AX250" s="13" t="s">
        <v>80</v>
      </c>
      <c r="AY250" s="252" t="s">
        <v>223</v>
      </c>
    </row>
    <row r="251" s="2" customFormat="1" ht="37.8" customHeight="1">
      <c r="A251" s="39"/>
      <c r="B251" s="40"/>
      <c r="C251" s="228" t="s">
        <v>491</v>
      </c>
      <c r="D251" s="228" t="s">
        <v>225</v>
      </c>
      <c r="E251" s="229" t="s">
        <v>8688</v>
      </c>
      <c r="F251" s="230" t="s">
        <v>8689</v>
      </c>
      <c r="G251" s="231" t="s">
        <v>293</v>
      </c>
      <c r="H251" s="232">
        <v>474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38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230</v>
      </c>
      <c r="AT251" s="239" t="s">
        <v>225</v>
      </c>
      <c r="AU251" s="239" t="s">
        <v>82</v>
      </c>
      <c r="AY251" s="18" t="s">
        <v>223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80</v>
      </c>
      <c r="BK251" s="240">
        <f>ROUND(I251*H251,2)</f>
        <v>0</v>
      </c>
      <c r="BL251" s="18" t="s">
        <v>230</v>
      </c>
      <c r="BM251" s="239" t="s">
        <v>796</v>
      </c>
    </row>
    <row r="252" s="2" customFormat="1">
      <c r="A252" s="39"/>
      <c r="B252" s="40"/>
      <c r="C252" s="41"/>
      <c r="D252" s="243" t="s">
        <v>370</v>
      </c>
      <c r="E252" s="41"/>
      <c r="F252" s="284" t="s">
        <v>8690</v>
      </c>
      <c r="G252" s="41"/>
      <c r="H252" s="41"/>
      <c r="I252" s="285"/>
      <c r="J252" s="41"/>
      <c r="K252" s="41"/>
      <c r="L252" s="45"/>
      <c r="M252" s="286"/>
      <c r="N252" s="287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370</v>
      </c>
      <c r="AU252" s="18" t="s">
        <v>82</v>
      </c>
    </row>
    <row r="253" s="13" customFormat="1">
      <c r="A253" s="13"/>
      <c r="B253" s="241"/>
      <c r="C253" s="242"/>
      <c r="D253" s="243" t="s">
        <v>232</v>
      </c>
      <c r="E253" s="242"/>
      <c r="F253" s="245" t="s">
        <v>8691</v>
      </c>
      <c r="G253" s="242"/>
      <c r="H253" s="246">
        <v>474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232</v>
      </c>
      <c r="AU253" s="252" t="s">
        <v>82</v>
      </c>
      <c r="AV253" s="13" t="s">
        <v>82</v>
      </c>
      <c r="AW253" s="13" t="s">
        <v>4</v>
      </c>
      <c r="AX253" s="13" t="s">
        <v>80</v>
      </c>
      <c r="AY253" s="252" t="s">
        <v>223</v>
      </c>
    </row>
    <row r="254" s="2" customFormat="1" ht="24.15" customHeight="1">
      <c r="A254" s="39"/>
      <c r="B254" s="40"/>
      <c r="C254" s="228" t="s">
        <v>497</v>
      </c>
      <c r="D254" s="228" t="s">
        <v>225</v>
      </c>
      <c r="E254" s="229" t="s">
        <v>8692</v>
      </c>
      <c r="F254" s="230" t="s">
        <v>8693</v>
      </c>
      <c r="G254" s="231" t="s">
        <v>2993</v>
      </c>
      <c r="H254" s="232">
        <v>4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230</v>
      </c>
      <c r="AT254" s="239" t="s">
        <v>225</v>
      </c>
      <c r="AU254" s="239" t="s">
        <v>82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806</v>
      </c>
    </row>
    <row r="255" s="2" customFormat="1">
      <c r="A255" s="39"/>
      <c r="B255" s="40"/>
      <c r="C255" s="41"/>
      <c r="D255" s="243" t="s">
        <v>370</v>
      </c>
      <c r="E255" s="41"/>
      <c r="F255" s="284" t="s">
        <v>8694</v>
      </c>
      <c r="G255" s="41"/>
      <c r="H255" s="41"/>
      <c r="I255" s="285"/>
      <c r="J255" s="41"/>
      <c r="K255" s="41"/>
      <c r="L255" s="45"/>
      <c r="M255" s="286"/>
      <c r="N255" s="287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370</v>
      </c>
      <c r="AU255" s="18" t="s">
        <v>82</v>
      </c>
    </row>
    <row r="256" s="13" customFormat="1">
      <c r="A256" s="13"/>
      <c r="B256" s="241"/>
      <c r="C256" s="242"/>
      <c r="D256" s="243" t="s">
        <v>232</v>
      </c>
      <c r="E256" s="242"/>
      <c r="F256" s="245" t="s">
        <v>8695</v>
      </c>
      <c r="G256" s="242"/>
      <c r="H256" s="246">
        <v>4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232</v>
      </c>
      <c r="AU256" s="252" t="s">
        <v>82</v>
      </c>
      <c r="AV256" s="13" t="s">
        <v>82</v>
      </c>
      <c r="AW256" s="13" t="s">
        <v>4</v>
      </c>
      <c r="AX256" s="13" t="s">
        <v>80</v>
      </c>
      <c r="AY256" s="252" t="s">
        <v>223</v>
      </c>
    </row>
    <row r="257" s="2" customFormat="1" ht="16.5" customHeight="1">
      <c r="A257" s="39"/>
      <c r="B257" s="40"/>
      <c r="C257" s="274" t="s">
        <v>503</v>
      </c>
      <c r="D257" s="274" t="s">
        <v>285</v>
      </c>
      <c r="E257" s="275" t="s">
        <v>8696</v>
      </c>
      <c r="F257" s="276" t="s">
        <v>8697</v>
      </c>
      <c r="G257" s="277" t="s">
        <v>2993</v>
      </c>
      <c r="H257" s="278">
        <v>4.7400000000000002</v>
      </c>
      <c r="I257" s="279"/>
      <c r="J257" s="280">
        <f>ROUND(I257*H257,2)</f>
        <v>0</v>
      </c>
      <c r="K257" s="276" t="s">
        <v>1</v>
      </c>
      <c r="L257" s="281"/>
      <c r="M257" s="282" t="s">
        <v>1</v>
      </c>
      <c r="N257" s="283" t="s">
        <v>38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262</v>
      </c>
      <c r="AT257" s="239" t="s">
        <v>285</v>
      </c>
      <c r="AU257" s="239" t="s">
        <v>82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230</v>
      </c>
      <c r="BM257" s="239" t="s">
        <v>828</v>
      </c>
    </row>
    <row r="258" s="2" customFormat="1">
      <c r="A258" s="39"/>
      <c r="B258" s="40"/>
      <c r="C258" s="41"/>
      <c r="D258" s="243" t="s">
        <v>370</v>
      </c>
      <c r="E258" s="41"/>
      <c r="F258" s="284" t="s">
        <v>8698</v>
      </c>
      <c r="G258" s="41"/>
      <c r="H258" s="41"/>
      <c r="I258" s="285"/>
      <c r="J258" s="41"/>
      <c r="K258" s="41"/>
      <c r="L258" s="45"/>
      <c r="M258" s="286"/>
      <c r="N258" s="287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370</v>
      </c>
      <c r="AU258" s="18" t="s">
        <v>82</v>
      </c>
    </row>
    <row r="259" s="13" customFormat="1">
      <c r="A259" s="13"/>
      <c r="B259" s="241"/>
      <c r="C259" s="242"/>
      <c r="D259" s="243" t="s">
        <v>232</v>
      </c>
      <c r="E259" s="242"/>
      <c r="F259" s="245" t="s">
        <v>8699</v>
      </c>
      <c r="G259" s="242"/>
      <c r="H259" s="246">
        <v>4.7400000000000002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232</v>
      </c>
      <c r="AU259" s="252" t="s">
        <v>82</v>
      </c>
      <c r="AV259" s="13" t="s">
        <v>82</v>
      </c>
      <c r="AW259" s="13" t="s">
        <v>4</v>
      </c>
      <c r="AX259" s="13" t="s">
        <v>80</v>
      </c>
      <c r="AY259" s="252" t="s">
        <v>223</v>
      </c>
    </row>
    <row r="260" s="2" customFormat="1" ht="24.15" customHeight="1">
      <c r="A260" s="39"/>
      <c r="B260" s="40"/>
      <c r="C260" s="228" t="s">
        <v>512</v>
      </c>
      <c r="D260" s="228" t="s">
        <v>225</v>
      </c>
      <c r="E260" s="229" t="s">
        <v>8700</v>
      </c>
      <c r="F260" s="230" t="s">
        <v>8701</v>
      </c>
      <c r="G260" s="231" t="s">
        <v>293</v>
      </c>
      <c r="H260" s="232">
        <v>474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38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230</v>
      </c>
      <c r="AT260" s="239" t="s">
        <v>225</v>
      </c>
      <c r="AU260" s="239" t="s">
        <v>82</v>
      </c>
      <c r="AY260" s="18" t="s">
        <v>223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80</v>
      </c>
      <c r="BK260" s="240">
        <f>ROUND(I260*H260,2)</f>
        <v>0</v>
      </c>
      <c r="BL260" s="18" t="s">
        <v>230</v>
      </c>
      <c r="BM260" s="239" t="s">
        <v>839</v>
      </c>
    </row>
    <row r="261" s="2" customFormat="1">
      <c r="A261" s="39"/>
      <c r="B261" s="40"/>
      <c r="C261" s="41"/>
      <c r="D261" s="243" t="s">
        <v>370</v>
      </c>
      <c r="E261" s="41"/>
      <c r="F261" s="284" t="s">
        <v>8702</v>
      </c>
      <c r="G261" s="41"/>
      <c r="H261" s="41"/>
      <c r="I261" s="285"/>
      <c r="J261" s="41"/>
      <c r="K261" s="41"/>
      <c r="L261" s="45"/>
      <c r="M261" s="286"/>
      <c r="N261" s="287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370</v>
      </c>
      <c r="AU261" s="18" t="s">
        <v>82</v>
      </c>
    </row>
    <row r="262" s="13" customFormat="1">
      <c r="A262" s="13"/>
      <c r="B262" s="241"/>
      <c r="C262" s="242"/>
      <c r="D262" s="243" t="s">
        <v>232</v>
      </c>
      <c r="E262" s="242"/>
      <c r="F262" s="245" t="s">
        <v>8691</v>
      </c>
      <c r="G262" s="242"/>
      <c r="H262" s="246">
        <v>474</v>
      </c>
      <c r="I262" s="247"/>
      <c r="J262" s="242"/>
      <c r="K262" s="242"/>
      <c r="L262" s="248"/>
      <c r="M262" s="249"/>
      <c r="N262" s="250"/>
      <c r="O262" s="250"/>
      <c r="P262" s="250"/>
      <c r="Q262" s="250"/>
      <c r="R262" s="250"/>
      <c r="S262" s="250"/>
      <c r="T262" s="25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2" t="s">
        <v>232</v>
      </c>
      <c r="AU262" s="252" t="s">
        <v>82</v>
      </c>
      <c r="AV262" s="13" t="s">
        <v>82</v>
      </c>
      <c r="AW262" s="13" t="s">
        <v>4</v>
      </c>
      <c r="AX262" s="13" t="s">
        <v>80</v>
      </c>
      <c r="AY262" s="252" t="s">
        <v>223</v>
      </c>
    </row>
    <row r="263" s="2" customFormat="1" ht="16.5" customHeight="1">
      <c r="A263" s="39"/>
      <c r="B263" s="40"/>
      <c r="C263" s="274" t="s">
        <v>521</v>
      </c>
      <c r="D263" s="274" t="s">
        <v>285</v>
      </c>
      <c r="E263" s="275" t="s">
        <v>8703</v>
      </c>
      <c r="F263" s="276" t="s">
        <v>8704</v>
      </c>
      <c r="G263" s="277" t="s">
        <v>8298</v>
      </c>
      <c r="H263" s="278">
        <v>0.23799999999999999</v>
      </c>
      <c r="I263" s="279"/>
      <c r="J263" s="280">
        <f>ROUND(I263*H263,2)</f>
        <v>0</v>
      </c>
      <c r="K263" s="276" t="s">
        <v>1</v>
      </c>
      <c r="L263" s="281"/>
      <c r="M263" s="282" t="s">
        <v>1</v>
      </c>
      <c r="N263" s="283" t="s">
        <v>38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262</v>
      </c>
      <c r="AT263" s="239" t="s">
        <v>285</v>
      </c>
      <c r="AU263" s="239" t="s">
        <v>82</v>
      </c>
      <c r="AY263" s="18" t="s">
        <v>223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80</v>
      </c>
      <c r="BK263" s="240">
        <f>ROUND(I263*H263,2)</f>
        <v>0</v>
      </c>
      <c r="BL263" s="18" t="s">
        <v>230</v>
      </c>
      <c r="BM263" s="239" t="s">
        <v>850</v>
      </c>
    </row>
    <row r="264" s="2" customFormat="1">
      <c r="A264" s="39"/>
      <c r="B264" s="40"/>
      <c r="C264" s="41"/>
      <c r="D264" s="243" t="s">
        <v>370</v>
      </c>
      <c r="E264" s="41"/>
      <c r="F264" s="284" t="s">
        <v>8705</v>
      </c>
      <c r="G264" s="41"/>
      <c r="H264" s="41"/>
      <c r="I264" s="285"/>
      <c r="J264" s="41"/>
      <c r="K264" s="41"/>
      <c r="L264" s="45"/>
      <c r="M264" s="286"/>
      <c r="N264" s="287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370</v>
      </c>
      <c r="AU264" s="18" t="s">
        <v>82</v>
      </c>
    </row>
    <row r="265" s="13" customFormat="1">
      <c r="A265" s="13"/>
      <c r="B265" s="241"/>
      <c r="C265" s="242"/>
      <c r="D265" s="243" t="s">
        <v>232</v>
      </c>
      <c r="E265" s="242"/>
      <c r="F265" s="245" t="s">
        <v>8706</v>
      </c>
      <c r="G265" s="242"/>
      <c r="H265" s="246">
        <v>0.23799999999999999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232</v>
      </c>
      <c r="AU265" s="252" t="s">
        <v>82</v>
      </c>
      <c r="AV265" s="13" t="s">
        <v>82</v>
      </c>
      <c r="AW265" s="13" t="s">
        <v>4</v>
      </c>
      <c r="AX265" s="13" t="s">
        <v>80</v>
      </c>
      <c r="AY265" s="252" t="s">
        <v>223</v>
      </c>
    </row>
    <row r="266" s="2" customFormat="1" ht="16.5" customHeight="1">
      <c r="A266" s="39"/>
      <c r="B266" s="40"/>
      <c r="C266" s="228" t="s">
        <v>527</v>
      </c>
      <c r="D266" s="228" t="s">
        <v>225</v>
      </c>
      <c r="E266" s="229" t="s">
        <v>8707</v>
      </c>
      <c r="F266" s="230" t="s">
        <v>8708</v>
      </c>
      <c r="G266" s="231" t="s">
        <v>293</v>
      </c>
      <c r="H266" s="232">
        <v>11.85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38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230</v>
      </c>
      <c r="AT266" s="239" t="s">
        <v>225</v>
      </c>
      <c r="AU266" s="239" t="s">
        <v>82</v>
      </c>
      <c r="AY266" s="18" t="s">
        <v>223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80</v>
      </c>
      <c r="BK266" s="240">
        <f>ROUND(I266*H266,2)</f>
        <v>0</v>
      </c>
      <c r="BL266" s="18" t="s">
        <v>230</v>
      </c>
      <c r="BM266" s="239" t="s">
        <v>859</v>
      </c>
    </row>
    <row r="267" s="2" customFormat="1">
      <c r="A267" s="39"/>
      <c r="B267" s="40"/>
      <c r="C267" s="41"/>
      <c r="D267" s="243" t="s">
        <v>370</v>
      </c>
      <c r="E267" s="41"/>
      <c r="F267" s="284" t="s">
        <v>8709</v>
      </c>
      <c r="G267" s="41"/>
      <c r="H267" s="41"/>
      <c r="I267" s="285"/>
      <c r="J267" s="41"/>
      <c r="K267" s="41"/>
      <c r="L267" s="45"/>
      <c r="M267" s="286"/>
      <c r="N267" s="287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370</v>
      </c>
      <c r="AU267" s="18" t="s">
        <v>82</v>
      </c>
    </row>
    <row r="268" s="2" customFormat="1" ht="16.5" customHeight="1">
      <c r="A268" s="39"/>
      <c r="B268" s="40"/>
      <c r="C268" s="228" t="s">
        <v>533</v>
      </c>
      <c r="D268" s="228" t="s">
        <v>225</v>
      </c>
      <c r="E268" s="229" t="s">
        <v>8710</v>
      </c>
      <c r="F268" s="230" t="s">
        <v>8711</v>
      </c>
      <c r="G268" s="231" t="s">
        <v>2993</v>
      </c>
      <c r="H268" s="232">
        <v>0.35599999999999998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38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230</v>
      </c>
      <c r="AT268" s="239" t="s">
        <v>225</v>
      </c>
      <c r="AU268" s="239" t="s">
        <v>82</v>
      </c>
      <c r="AY268" s="18" t="s">
        <v>223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80</v>
      </c>
      <c r="BK268" s="240">
        <f>ROUND(I268*H268,2)</f>
        <v>0</v>
      </c>
      <c r="BL268" s="18" t="s">
        <v>230</v>
      </c>
      <c r="BM268" s="239" t="s">
        <v>868</v>
      </c>
    </row>
    <row r="269" s="2" customFormat="1">
      <c r="A269" s="39"/>
      <c r="B269" s="40"/>
      <c r="C269" s="41"/>
      <c r="D269" s="243" t="s">
        <v>370</v>
      </c>
      <c r="E269" s="41"/>
      <c r="F269" s="284" t="s">
        <v>8712</v>
      </c>
      <c r="G269" s="41"/>
      <c r="H269" s="41"/>
      <c r="I269" s="285"/>
      <c r="J269" s="41"/>
      <c r="K269" s="41"/>
      <c r="L269" s="45"/>
      <c r="M269" s="286"/>
      <c r="N269" s="287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370</v>
      </c>
      <c r="AU269" s="18" t="s">
        <v>82</v>
      </c>
    </row>
    <row r="270" s="12" customFormat="1" ht="22.8" customHeight="1">
      <c r="A270" s="12"/>
      <c r="B270" s="212"/>
      <c r="C270" s="213"/>
      <c r="D270" s="214" t="s">
        <v>72</v>
      </c>
      <c r="E270" s="226" t="s">
        <v>8713</v>
      </c>
      <c r="F270" s="226" t="s">
        <v>8714</v>
      </c>
      <c r="G270" s="213"/>
      <c r="H270" s="213"/>
      <c r="I270" s="216"/>
      <c r="J270" s="227">
        <f>BK270</f>
        <v>0</v>
      </c>
      <c r="K270" s="213"/>
      <c r="L270" s="218"/>
      <c r="M270" s="219"/>
      <c r="N270" s="220"/>
      <c r="O270" s="220"/>
      <c r="P270" s="221">
        <f>SUM(P271:P292)</f>
        <v>0</v>
      </c>
      <c r="Q270" s="220"/>
      <c r="R270" s="221">
        <f>SUM(R271:R292)</f>
        <v>0</v>
      </c>
      <c r="S270" s="220"/>
      <c r="T270" s="222">
        <f>SUM(T271:T292)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3" t="s">
        <v>80</v>
      </c>
      <c r="AT270" s="224" t="s">
        <v>72</v>
      </c>
      <c r="AU270" s="224" t="s">
        <v>80</v>
      </c>
      <c r="AY270" s="223" t="s">
        <v>223</v>
      </c>
      <c r="BK270" s="225">
        <f>SUM(BK271:BK292)</f>
        <v>0</v>
      </c>
    </row>
    <row r="271" s="2" customFormat="1" ht="24.15" customHeight="1">
      <c r="A271" s="39"/>
      <c r="B271" s="40"/>
      <c r="C271" s="228" t="s">
        <v>539</v>
      </c>
      <c r="D271" s="228" t="s">
        <v>225</v>
      </c>
      <c r="E271" s="229" t="s">
        <v>8673</v>
      </c>
      <c r="F271" s="230" t="s">
        <v>8674</v>
      </c>
      <c r="G271" s="231" t="s">
        <v>228</v>
      </c>
      <c r="H271" s="232">
        <v>7.3799999999999999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38</v>
      </c>
      <c r="O271" s="92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230</v>
      </c>
      <c r="AT271" s="239" t="s">
        <v>225</v>
      </c>
      <c r="AU271" s="239" t="s">
        <v>82</v>
      </c>
      <c r="AY271" s="18" t="s">
        <v>223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80</v>
      </c>
      <c r="BK271" s="240">
        <f>ROUND(I271*H271,2)</f>
        <v>0</v>
      </c>
      <c r="BL271" s="18" t="s">
        <v>230</v>
      </c>
      <c r="BM271" s="239" t="s">
        <v>877</v>
      </c>
    </row>
    <row r="272" s="2" customFormat="1">
      <c r="A272" s="39"/>
      <c r="B272" s="40"/>
      <c r="C272" s="41"/>
      <c r="D272" s="243" t="s">
        <v>370</v>
      </c>
      <c r="E272" s="41"/>
      <c r="F272" s="284" t="s">
        <v>8715</v>
      </c>
      <c r="G272" s="41"/>
      <c r="H272" s="41"/>
      <c r="I272" s="285"/>
      <c r="J272" s="41"/>
      <c r="K272" s="41"/>
      <c r="L272" s="45"/>
      <c r="M272" s="286"/>
      <c r="N272" s="287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370</v>
      </c>
      <c r="AU272" s="18" t="s">
        <v>82</v>
      </c>
    </row>
    <row r="273" s="13" customFormat="1">
      <c r="A273" s="13"/>
      <c r="B273" s="241"/>
      <c r="C273" s="242"/>
      <c r="D273" s="243" t="s">
        <v>232</v>
      </c>
      <c r="E273" s="242"/>
      <c r="F273" s="245" t="s">
        <v>8716</v>
      </c>
      <c r="G273" s="242"/>
      <c r="H273" s="246">
        <v>7.3799999999999999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232</v>
      </c>
      <c r="AU273" s="252" t="s">
        <v>82</v>
      </c>
      <c r="AV273" s="13" t="s">
        <v>82</v>
      </c>
      <c r="AW273" s="13" t="s">
        <v>4</v>
      </c>
      <c r="AX273" s="13" t="s">
        <v>80</v>
      </c>
      <c r="AY273" s="252" t="s">
        <v>223</v>
      </c>
    </row>
    <row r="274" s="2" customFormat="1" ht="16.5" customHeight="1">
      <c r="A274" s="39"/>
      <c r="B274" s="40"/>
      <c r="C274" s="228" t="s">
        <v>545</v>
      </c>
      <c r="D274" s="228" t="s">
        <v>225</v>
      </c>
      <c r="E274" s="229" t="s">
        <v>8399</v>
      </c>
      <c r="F274" s="230" t="s">
        <v>8573</v>
      </c>
      <c r="G274" s="231" t="s">
        <v>228</v>
      </c>
      <c r="H274" s="232">
        <v>7.3799999999999999</v>
      </c>
      <c r="I274" s="233"/>
      <c r="J274" s="234">
        <f>ROUND(I274*H274,2)</f>
        <v>0</v>
      </c>
      <c r="K274" s="230" t="s">
        <v>229</v>
      </c>
      <c r="L274" s="45"/>
      <c r="M274" s="235" t="s">
        <v>1</v>
      </c>
      <c r="N274" s="236" t="s">
        <v>38</v>
      </c>
      <c r="O274" s="92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230</v>
      </c>
      <c r="AT274" s="239" t="s">
        <v>225</v>
      </c>
      <c r="AU274" s="239" t="s">
        <v>82</v>
      </c>
      <c r="AY274" s="18" t="s">
        <v>223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80</v>
      </c>
      <c r="BK274" s="240">
        <f>ROUND(I274*H274,2)</f>
        <v>0</v>
      </c>
      <c r="BL274" s="18" t="s">
        <v>230</v>
      </c>
      <c r="BM274" s="239" t="s">
        <v>887</v>
      </c>
    </row>
    <row r="275" s="2" customFormat="1">
      <c r="A275" s="39"/>
      <c r="B275" s="40"/>
      <c r="C275" s="41"/>
      <c r="D275" s="243" t="s">
        <v>370</v>
      </c>
      <c r="E275" s="41"/>
      <c r="F275" s="284" t="s">
        <v>8717</v>
      </c>
      <c r="G275" s="41"/>
      <c r="H275" s="41"/>
      <c r="I275" s="285"/>
      <c r="J275" s="41"/>
      <c r="K275" s="41"/>
      <c r="L275" s="45"/>
      <c r="M275" s="286"/>
      <c r="N275" s="287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370</v>
      </c>
      <c r="AU275" s="18" t="s">
        <v>82</v>
      </c>
    </row>
    <row r="276" s="13" customFormat="1">
      <c r="A276" s="13"/>
      <c r="B276" s="241"/>
      <c r="C276" s="242"/>
      <c r="D276" s="243" t="s">
        <v>232</v>
      </c>
      <c r="E276" s="242"/>
      <c r="F276" s="245" t="s">
        <v>8716</v>
      </c>
      <c r="G276" s="242"/>
      <c r="H276" s="246">
        <v>7.3799999999999999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232</v>
      </c>
      <c r="AU276" s="252" t="s">
        <v>82</v>
      </c>
      <c r="AV276" s="13" t="s">
        <v>82</v>
      </c>
      <c r="AW276" s="13" t="s">
        <v>4</v>
      </c>
      <c r="AX276" s="13" t="s">
        <v>80</v>
      </c>
      <c r="AY276" s="252" t="s">
        <v>223</v>
      </c>
    </row>
    <row r="277" s="2" customFormat="1" ht="16.5" customHeight="1">
      <c r="A277" s="39"/>
      <c r="B277" s="40"/>
      <c r="C277" s="274" t="s">
        <v>554</v>
      </c>
      <c r="D277" s="274" t="s">
        <v>285</v>
      </c>
      <c r="E277" s="275" t="s">
        <v>8718</v>
      </c>
      <c r="F277" s="276" t="s">
        <v>8576</v>
      </c>
      <c r="G277" s="277" t="s">
        <v>228</v>
      </c>
      <c r="H277" s="278">
        <v>7.3799999999999999</v>
      </c>
      <c r="I277" s="279"/>
      <c r="J277" s="280">
        <f>ROUND(I277*H277,2)</f>
        <v>0</v>
      </c>
      <c r="K277" s="276" t="s">
        <v>1</v>
      </c>
      <c r="L277" s="281"/>
      <c r="M277" s="282" t="s">
        <v>1</v>
      </c>
      <c r="N277" s="283" t="s">
        <v>38</v>
      </c>
      <c r="O277" s="92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262</v>
      </c>
      <c r="AT277" s="239" t="s">
        <v>285</v>
      </c>
      <c r="AU277" s="239" t="s">
        <v>82</v>
      </c>
      <c r="AY277" s="18" t="s">
        <v>223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80</v>
      </c>
      <c r="BK277" s="240">
        <f>ROUND(I277*H277,2)</f>
        <v>0</v>
      </c>
      <c r="BL277" s="18" t="s">
        <v>230</v>
      </c>
      <c r="BM277" s="239" t="s">
        <v>901</v>
      </c>
    </row>
    <row r="278" s="2" customFormat="1">
      <c r="A278" s="39"/>
      <c r="B278" s="40"/>
      <c r="C278" s="41"/>
      <c r="D278" s="243" t="s">
        <v>370</v>
      </c>
      <c r="E278" s="41"/>
      <c r="F278" s="284" t="s">
        <v>8719</v>
      </c>
      <c r="G278" s="41"/>
      <c r="H278" s="41"/>
      <c r="I278" s="285"/>
      <c r="J278" s="41"/>
      <c r="K278" s="41"/>
      <c r="L278" s="45"/>
      <c r="M278" s="286"/>
      <c r="N278" s="287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370</v>
      </c>
      <c r="AU278" s="18" t="s">
        <v>82</v>
      </c>
    </row>
    <row r="279" s="13" customFormat="1">
      <c r="A279" s="13"/>
      <c r="B279" s="241"/>
      <c r="C279" s="242"/>
      <c r="D279" s="243" t="s">
        <v>232</v>
      </c>
      <c r="E279" s="242"/>
      <c r="F279" s="245" t="s">
        <v>8716</v>
      </c>
      <c r="G279" s="242"/>
      <c r="H279" s="246">
        <v>7.3799999999999999</v>
      </c>
      <c r="I279" s="247"/>
      <c r="J279" s="242"/>
      <c r="K279" s="242"/>
      <c r="L279" s="248"/>
      <c r="M279" s="249"/>
      <c r="N279" s="250"/>
      <c r="O279" s="250"/>
      <c r="P279" s="250"/>
      <c r="Q279" s="250"/>
      <c r="R279" s="250"/>
      <c r="S279" s="250"/>
      <c r="T279" s="251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2" t="s">
        <v>232</v>
      </c>
      <c r="AU279" s="252" t="s">
        <v>82</v>
      </c>
      <c r="AV279" s="13" t="s">
        <v>82</v>
      </c>
      <c r="AW279" s="13" t="s">
        <v>4</v>
      </c>
      <c r="AX279" s="13" t="s">
        <v>80</v>
      </c>
      <c r="AY279" s="252" t="s">
        <v>223</v>
      </c>
    </row>
    <row r="280" s="2" customFormat="1" ht="33" customHeight="1">
      <c r="A280" s="39"/>
      <c r="B280" s="40"/>
      <c r="C280" s="228" t="s">
        <v>560</v>
      </c>
      <c r="D280" s="228" t="s">
        <v>225</v>
      </c>
      <c r="E280" s="229" t="s">
        <v>8680</v>
      </c>
      <c r="F280" s="230" t="s">
        <v>8681</v>
      </c>
      <c r="G280" s="231" t="s">
        <v>293</v>
      </c>
      <c r="H280" s="232">
        <v>73.799999999999997</v>
      </c>
      <c r="I280" s="233"/>
      <c r="J280" s="234">
        <f>ROUND(I280*H280,2)</f>
        <v>0</v>
      </c>
      <c r="K280" s="230" t="s">
        <v>229</v>
      </c>
      <c r="L280" s="45"/>
      <c r="M280" s="235" t="s">
        <v>1</v>
      </c>
      <c r="N280" s="236" t="s">
        <v>38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230</v>
      </c>
      <c r="AT280" s="239" t="s">
        <v>225</v>
      </c>
      <c r="AU280" s="239" t="s">
        <v>82</v>
      </c>
      <c r="AY280" s="18" t="s">
        <v>223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80</v>
      </c>
      <c r="BK280" s="240">
        <f>ROUND(I280*H280,2)</f>
        <v>0</v>
      </c>
      <c r="BL280" s="18" t="s">
        <v>230</v>
      </c>
      <c r="BM280" s="239" t="s">
        <v>912</v>
      </c>
    </row>
    <row r="281" s="2" customFormat="1">
      <c r="A281" s="39"/>
      <c r="B281" s="40"/>
      <c r="C281" s="41"/>
      <c r="D281" s="243" t="s">
        <v>370</v>
      </c>
      <c r="E281" s="41"/>
      <c r="F281" s="284" t="s">
        <v>8682</v>
      </c>
      <c r="G281" s="41"/>
      <c r="H281" s="41"/>
      <c r="I281" s="285"/>
      <c r="J281" s="41"/>
      <c r="K281" s="41"/>
      <c r="L281" s="45"/>
      <c r="M281" s="286"/>
      <c r="N281" s="287"/>
      <c r="O281" s="92"/>
      <c r="P281" s="92"/>
      <c r="Q281" s="92"/>
      <c r="R281" s="92"/>
      <c r="S281" s="92"/>
      <c r="T281" s="93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370</v>
      </c>
      <c r="AU281" s="18" t="s">
        <v>82</v>
      </c>
    </row>
    <row r="282" s="13" customFormat="1">
      <c r="A282" s="13"/>
      <c r="B282" s="241"/>
      <c r="C282" s="242"/>
      <c r="D282" s="243" t="s">
        <v>232</v>
      </c>
      <c r="E282" s="242"/>
      <c r="F282" s="245" t="s">
        <v>8720</v>
      </c>
      <c r="G282" s="242"/>
      <c r="H282" s="246">
        <v>73.799999999999997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232</v>
      </c>
      <c r="AU282" s="252" t="s">
        <v>82</v>
      </c>
      <c r="AV282" s="13" t="s">
        <v>82</v>
      </c>
      <c r="AW282" s="13" t="s">
        <v>4</v>
      </c>
      <c r="AX282" s="13" t="s">
        <v>80</v>
      </c>
      <c r="AY282" s="252" t="s">
        <v>223</v>
      </c>
    </row>
    <row r="283" s="2" customFormat="1" ht="24.15" customHeight="1">
      <c r="A283" s="39"/>
      <c r="B283" s="40"/>
      <c r="C283" s="228" t="s">
        <v>565</v>
      </c>
      <c r="D283" s="228" t="s">
        <v>225</v>
      </c>
      <c r="E283" s="229" t="s">
        <v>8721</v>
      </c>
      <c r="F283" s="230" t="s">
        <v>8722</v>
      </c>
      <c r="G283" s="231" t="s">
        <v>293</v>
      </c>
      <c r="H283" s="232">
        <v>1230</v>
      </c>
      <c r="I283" s="233"/>
      <c r="J283" s="234">
        <f>ROUND(I283*H283,2)</f>
        <v>0</v>
      </c>
      <c r="K283" s="230" t="s">
        <v>229</v>
      </c>
      <c r="L283" s="45"/>
      <c r="M283" s="235" t="s">
        <v>1</v>
      </c>
      <c r="N283" s="236" t="s">
        <v>38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230</v>
      </c>
      <c r="AT283" s="239" t="s">
        <v>225</v>
      </c>
      <c r="AU283" s="239" t="s">
        <v>82</v>
      </c>
      <c r="AY283" s="18" t="s">
        <v>223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80</v>
      </c>
      <c r="BK283" s="240">
        <f>ROUND(I283*H283,2)</f>
        <v>0</v>
      </c>
      <c r="BL283" s="18" t="s">
        <v>230</v>
      </c>
      <c r="BM283" s="239" t="s">
        <v>923</v>
      </c>
    </row>
    <row r="284" s="2" customFormat="1">
      <c r="A284" s="39"/>
      <c r="B284" s="40"/>
      <c r="C284" s="41"/>
      <c r="D284" s="243" t="s">
        <v>370</v>
      </c>
      <c r="E284" s="41"/>
      <c r="F284" s="284" t="s">
        <v>8723</v>
      </c>
      <c r="G284" s="41"/>
      <c r="H284" s="41"/>
      <c r="I284" s="285"/>
      <c r="J284" s="41"/>
      <c r="K284" s="41"/>
      <c r="L284" s="45"/>
      <c r="M284" s="286"/>
      <c r="N284" s="287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370</v>
      </c>
      <c r="AU284" s="18" t="s">
        <v>82</v>
      </c>
    </row>
    <row r="285" s="13" customFormat="1">
      <c r="A285" s="13"/>
      <c r="B285" s="241"/>
      <c r="C285" s="242"/>
      <c r="D285" s="243" t="s">
        <v>232</v>
      </c>
      <c r="E285" s="242"/>
      <c r="F285" s="245" t="s">
        <v>8724</v>
      </c>
      <c r="G285" s="242"/>
      <c r="H285" s="246">
        <v>1230</v>
      </c>
      <c r="I285" s="247"/>
      <c r="J285" s="242"/>
      <c r="K285" s="242"/>
      <c r="L285" s="248"/>
      <c r="M285" s="249"/>
      <c r="N285" s="250"/>
      <c r="O285" s="250"/>
      <c r="P285" s="250"/>
      <c r="Q285" s="250"/>
      <c r="R285" s="250"/>
      <c r="S285" s="250"/>
      <c r="T285" s="25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2" t="s">
        <v>232</v>
      </c>
      <c r="AU285" s="252" t="s">
        <v>82</v>
      </c>
      <c r="AV285" s="13" t="s">
        <v>82</v>
      </c>
      <c r="AW285" s="13" t="s">
        <v>4</v>
      </c>
      <c r="AX285" s="13" t="s">
        <v>80</v>
      </c>
      <c r="AY285" s="252" t="s">
        <v>223</v>
      </c>
    </row>
    <row r="286" s="2" customFormat="1" ht="24.15" customHeight="1">
      <c r="A286" s="39"/>
      <c r="B286" s="40"/>
      <c r="C286" s="228" t="s">
        <v>577</v>
      </c>
      <c r="D286" s="228" t="s">
        <v>225</v>
      </c>
      <c r="E286" s="229" t="s">
        <v>8725</v>
      </c>
      <c r="F286" s="230" t="s">
        <v>8726</v>
      </c>
      <c r="G286" s="231" t="s">
        <v>228</v>
      </c>
      <c r="H286" s="232">
        <v>98.400000000000006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38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230</v>
      </c>
      <c r="AT286" s="239" t="s">
        <v>225</v>
      </c>
      <c r="AU286" s="239" t="s">
        <v>82</v>
      </c>
      <c r="AY286" s="18" t="s">
        <v>223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80</v>
      </c>
      <c r="BK286" s="240">
        <f>ROUND(I286*H286,2)</f>
        <v>0</v>
      </c>
      <c r="BL286" s="18" t="s">
        <v>230</v>
      </c>
      <c r="BM286" s="239" t="s">
        <v>932</v>
      </c>
    </row>
    <row r="287" s="2" customFormat="1">
      <c r="A287" s="39"/>
      <c r="B287" s="40"/>
      <c r="C287" s="41"/>
      <c r="D287" s="243" t="s">
        <v>370</v>
      </c>
      <c r="E287" s="41"/>
      <c r="F287" s="284" t="s">
        <v>8727</v>
      </c>
      <c r="G287" s="41"/>
      <c r="H287" s="41"/>
      <c r="I287" s="285"/>
      <c r="J287" s="41"/>
      <c r="K287" s="41"/>
      <c r="L287" s="45"/>
      <c r="M287" s="286"/>
      <c r="N287" s="287"/>
      <c r="O287" s="92"/>
      <c r="P287" s="92"/>
      <c r="Q287" s="92"/>
      <c r="R287" s="92"/>
      <c r="S287" s="92"/>
      <c r="T287" s="93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370</v>
      </c>
      <c r="AU287" s="18" t="s">
        <v>82</v>
      </c>
    </row>
    <row r="288" s="13" customFormat="1">
      <c r="A288" s="13"/>
      <c r="B288" s="241"/>
      <c r="C288" s="242"/>
      <c r="D288" s="243" t="s">
        <v>232</v>
      </c>
      <c r="E288" s="242"/>
      <c r="F288" s="245" t="s">
        <v>8728</v>
      </c>
      <c r="G288" s="242"/>
      <c r="H288" s="246">
        <v>98.400000000000006</v>
      </c>
      <c r="I288" s="247"/>
      <c r="J288" s="242"/>
      <c r="K288" s="242"/>
      <c r="L288" s="248"/>
      <c r="M288" s="249"/>
      <c r="N288" s="250"/>
      <c r="O288" s="250"/>
      <c r="P288" s="250"/>
      <c r="Q288" s="250"/>
      <c r="R288" s="250"/>
      <c r="S288" s="250"/>
      <c r="T288" s="25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2" t="s">
        <v>232</v>
      </c>
      <c r="AU288" s="252" t="s">
        <v>82</v>
      </c>
      <c r="AV288" s="13" t="s">
        <v>82</v>
      </c>
      <c r="AW288" s="13" t="s">
        <v>4</v>
      </c>
      <c r="AX288" s="13" t="s">
        <v>80</v>
      </c>
      <c r="AY288" s="252" t="s">
        <v>223</v>
      </c>
    </row>
    <row r="289" s="2" customFormat="1" ht="16.5" customHeight="1">
      <c r="A289" s="39"/>
      <c r="B289" s="40"/>
      <c r="C289" s="228" t="s">
        <v>592</v>
      </c>
      <c r="D289" s="228" t="s">
        <v>225</v>
      </c>
      <c r="E289" s="229" t="s">
        <v>8729</v>
      </c>
      <c r="F289" s="230" t="s">
        <v>8708</v>
      </c>
      <c r="G289" s="231" t="s">
        <v>293</v>
      </c>
      <c r="H289" s="232">
        <v>12.300000000000001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38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230</v>
      </c>
      <c r="AT289" s="239" t="s">
        <v>225</v>
      </c>
      <c r="AU289" s="239" t="s">
        <v>82</v>
      </c>
      <c r="AY289" s="18" t="s">
        <v>223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80</v>
      </c>
      <c r="BK289" s="240">
        <f>ROUND(I289*H289,2)</f>
        <v>0</v>
      </c>
      <c r="BL289" s="18" t="s">
        <v>230</v>
      </c>
      <c r="BM289" s="239" t="s">
        <v>942</v>
      </c>
    </row>
    <row r="290" s="2" customFormat="1">
      <c r="A290" s="39"/>
      <c r="B290" s="40"/>
      <c r="C290" s="41"/>
      <c r="D290" s="243" t="s">
        <v>370</v>
      </c>
      <c r="E290" s="41"/>
      <c r="F290" s="284" t="s">
        <v>8709</v>
      </c>
      <c r="G290" s="41"/>
      <c r="H290" s="41"/>
      <c r="I290" s="285"/>
      <c r="J290" s="41"/>
      <c r="K290" s="41"/>
      <c r="L290" s="45"/>
      <c r="M290" s="286"/>
      <c r="N290" s="287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370</v>
      </c>
      <c r="AU290" s="18" t="s">
        <v>82</v>
      </c>
    </row>
    <row r="291" s="2" customFormat="1" ht="16.5" customHeight="1">
      <c r="A291" s="39"/>
      <c r="B291" s="40"/>
      <c r="C291" s="228" t="s">
        <v>610</v>
      </c>
      <c r="D291" s="228" t="s">
        <v>225</v>
      </c>
      <c r="E291" s="229" t="s">
        <v>8730</v>
      </c>
      <c r="F291" s="230" t="s">
        <v>8731</v>
      </c>
      <c r="G291" s="231" t="s">
        <v>2993</v>
      </c>
      <c r="H291" s="232">
        <v>0.025000000000000001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38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230</v>
      </c>
      <c r="AT291" s="239" t="s">
        <v>225</v>
      </c>
      <c r="AU291" s="239" t="s">
        <v>82</v>
      </c>
      <c r="AY291" s="18" t="s">
        <v>223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80</v>
      </c>
      <c r="BK291" s="240">
        <f>ROUND(I291*H291,2)</f>
        <v>0</v>
      </c>
      <c r="BL291" s="18" t="s">
        <v>230</v>
      </c>
      <c r="BM291" s="239" t="s">
        <v>956</v>
      </c>
    </row>
    <row r="292" s="2" customFormat="1">
      <c r="A292" s="39"/>
      <c r="B292" s="40"/>
      <c r="C292" s="41"/>
      <c r="D292" s="243" t="s">
        <v>370</v>
      </c>
      <c r="E292" s="41"/>
      <c r="F292" s="284" t="s">
        <v>8732</v>
      </c>
      <c r="G292" s="41"/>
      <c r="H292" s="41"/>
      <c r="I292" s="285"/>
      <c r="J292" s="41"/>
      <c r="K292" s="41"/>
      <c r="L292" s="45"/>
      <c r="M292" s="286"/>
      <c r="N292" s="287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370</v>
      </c>
      <c r="AU292" s="18" t="s">
        <v>82</v>
      </c>
    </row>
    <row r="293" s="12" customFormat="1" ht="22.8" customHeight="1">
      <c r="A293" s="12"/>
      <c r="B293" s="212"/>
      <c r="C293" s="213"/>
      <c r="D293" s="214" t="s">
        <v>72</v>
      </c>
      <c r="E293" s="226" t="s">
        <v>8733</v>
      </c>
      <c r="F293" s="226" t="s">
        <v>8734</v>
      </c>
      <c r="G293" s="213"/>
      <c r="H293" s="213"/>
      <c r="I293" s="216"/>
      <c r="J293" s="227">
        <f>BK293</f>
        <v>0</v>
      </c>
      <c r="K293" s="213"/>
      <c r="L293" s="218"/>
      <c r="M293" s="219"/>
      <c r="N293" s="220"/>
      <c r="O293" s="220"/>
      <c r="P293" s="221">
        <f>SUM(P294:P296)</f>
        <v>0</v>
      </c>
      <c r="Q293" s="220"/>
      <c r="R293" s="221">
        <f>SUM(R294:R296)</f>
        <v>0</v>
      </c>
      <c r="S293" s="220"/>
      <c r="T293" s="222">
        <f>SUM(T294:T296)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3" t="s">
        <v>80</v>
      </c>
      <c r="AT293" s="224" t="s">
        <v>72</v>
      </c>
      <c r="AU293" s="224" t="s">
        <v>80</v>
      </c>
      <c r="AY293" s="223" t="s">
        <v>223</v>
      </c>
      <c r="BK293" s="225">
        <f>SUM(BK294:BK296)</f>
        <v>0</v>
      </c>
    </row>
    <row r="294" s="2" customFormat="1" ht="24.15" customHeight="1">
      <c r="A294" s="39"/>
      <c r="B294" s="40"/>
      <c r="C294" s="228" t="s">
        <v>615</v>
      </c>
      <c r="D294" s="228" t="s">
        <v>225</v>
      </c>
      <c r="E294" s="229" t="s">
        <v>8735</v>
      </c>
      <c r="F294" s="230" t="s">
        <v>8736</v>
      </c>
      <c r="G294" s="231" t="s">
        <v>8737</v>
      </c>
      <c r="H294" s="232">
        <v>2</v>
      </c>
      <c r="I294" s="233"/>
      <c r="J294" s="234">
        <f>ROUND(I294*H294,2)</f>
        <v>0</v>
      </c>
      <c r="K294" s="230" t="s">
        <v>1</v>
      </c>
      <c r="L294" s="45"/>
      <c r="M294" s="235" t="s">
        <v>1</v>
      </c>
      <c r="N294" s="236" t="s">
        <v>38</v>
      </c>
      <c r="O294" s="92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230</v>
      </c>
      <c r="AT294" s="239" t="s">
        <v>225</v>
      </c>
      <c r="AU294" s="239" t="s">
        <v>82</v>
      </c>
      <c r="AY294" s="18" t="s">
        <v>223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80</v>
      </c>
      <c r="BK294" s="240">
        <f>ROUND(I294*H294,2)</f>
        <v>0</v>
      </c>
      <c r="BL294" s="18" t="s">
        <v>230</v>
      </c>
      <c r="BM294" s="239" t="s">
        <v>968</v>
      </c>
    </row>
    <row r="295" s="2" customFormat="1">
      <c r="A295" s="39"/>
      <c r="B295" s="40"/>
      <c r="C295" s="41"/>
      <c r="D295" s="243" t="s">
        <v>370</v>
      </c>
      <c r="E295" s="41"/>
      <c r="F295" s="284" t="s">
        <v>8738</v>
      </c>
      <c r="G295" s="41"/>
      <c r="H295" s="41"/>
      <c r="I295" s="285"/>
      <c r="J295" s="41"/>
      <c r="K295" s="41"/>
      <c r="L295" s="45"/>
      <c r="M295" s="286"/>
      <c r="N295" s="287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370</v>
      </c>
      <c r="AU295" s="18" t="s">
        <v>82</v>
      </c>
    </row>
    <row r="296" s="13" customFormat="1">
      <c r="A296" s="13"/>
      <c r="B296" s="241"/>
      <c r="C296" s="242"/>
      <c r="D296" s="243" t="s">
        <v>232</v>
      </c>
      <c r="E296" s="242"/>
      <c r="F296" s="245" t="s">
        <v>8739</v>
      </c>
      <c r="G296" s="242"/>
      <c r="H296" s="246">
        <v>2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232</v>
      </c>
      <c r="AU296" s="252" t="s">
        <v>82</v>
      </c>
      <c r="AV296" s="13" t="s">
        <v>82</v>
      </c>
      <c r="AW296" s="13" t="s">
        <v>4</v>
      </c>
      <c r="AX296" s="13" t="s">
        <v>80</v>
      </c>
      <c r="AY296" s="252" t="s">
        <v>223</v>
      </c>
    </row>
    <row r="297" s="12" customFormat="1" ht="22.8" customHeight="1">
      <c r="A297" s="12"/>
      <c r="B297" s="212"/>
      <c r="C297" s="213"/>
      <c r="D297" s="214" t="s">
        <v>72</v>
      </c>
      <c r="E297" s="226" t="s">
        <v>8740</v>
      </c>
      <c r="F297" s="226" t="s">
        <v>6986</v>
      </c>
      <c r="G297" s="213"/>
      <c r="H297" s="213"/>
      <c r="I297" s="216"/>
      <c r="J297" s="227">
        <f>BK297</f>
        <v>0</v>
      </c>
      <c r="K297" s="213"/>
      <c r="L297" s="218"/>
      <c r="M297" s="219"/>
      <c r="N297" s="220"/>
      <c r="O297" s="220"/>
      <c r="P297" s="221">
        <f>SUM(P298:P312)</f>
        <v>0</v>
      </c>
      <c r="Q297" s="220"/>
      <c r="R297" s="221">
        <f>SUM(R298:R312)</f>
        <v>0</v>
      </c>
      <c r="S297" s="220"/>
      <c r="T297" s="222">
        <f>SUM(T298:T312)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3" t="s">
        <v>80</v>
      </c>
      <c r="AT297" s="224" t="s">
        <v>72</v>
      </c>
      <c r="AU297" s="224" t="s">
        <v>80</v>
      </c>
      <c r="AY297" s="223" t="s">
        <v>223</v>
      </c>
      <c r="BK297" s="225">
        <f>SUM(BK298:BK312)</f>
        <v>0</v>
      </c>
    </row>
    <row r="298" s="2" customFormat="1" ht="24.15" customHeight="1">
      <c r="A298" s="39"/>
      <c r="B298" s="40"/>
      <c r="C298" s="228" t="s">
        <v>620</v>
      </c>
      <c r="D298" s="228" t="s">
        <v>225</v>
      </c>
      <c r="E298" s="229" t="s">
        <v>8741</v>
      </c>
      <c r="F298" s="230" t="s">
        <v>6985</v>
      </c>
      <c r="G298" s="231" t="s">
        <v>1327</v>
      </c>
      <c r="H298" s="232">
        <v>1</v>
      </c>
      <c r="I298" s="233"/>
      <c r="J298" s="234">
        <f>ROUND(I298*H298,2)</f>
        <v>0</v>
      </c>
      <c r="K298" s="230" t="s">
        <v>1</v>
      </c>
      <c r="L298" s="45"/>
      <c r="M298" s="235" t="s">
        <v>1</v>
      </c>
      <c r="N298" s="236" t="s">
        <v>38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230</v>
      </c>
      <c r="AT298" s="239" t="s">
        <v>225</v>
      </c>
      <c r="AU298" s="239" t="s">
        <v>82</v>
      </c>
      <c r="AY298" s="18" t="s">
        <v>223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80</v>
      </c>
      <c r="BK298" s="240">
        <f>ROUND(I298*H298,2)</f>
        <v>0</v>
      </c>
      <c r="BL298" s="18" t="s">
        <v>230</v>
      </c>
      <c r="BM298" s="239" t="s">
        <v>8742</v>
      </c>
    </row>
    <row r="299" s="14" customFormat="1">
      <c r="A299" s="14"/>
      <c r="B299" s="253"/>
      <c r="C299" s="254"/>
      <c r="D299" s="243" t="s">
        <v>232</v>
      </c>
      <c r="E299" s="255" t="s">
        <v>1</v>
      </c>
      <c r="F299" s="256" t="s">
        <v>8743</v>
      </c>
      <c r="G299" s="254"/>
      <c r="H299" s="255" t="s">
        <v>1</v>
      </c>
      <c r="I299" s="257"/>
      <c r="J299" s="254"/>
      <c r="K299" s="254"/>
      <c r="L299" s="258"/>
      <c r="M299" s="259"/>
      <c r="N299" s="260"/>
      <c r="O299" s="260"/>
      <c r="P299" s="260"/>
      <c r="Q299" s="260"/>
      <c r="R299" s="260"/>
      <c r="S299" s="260"/>
      <c r="T299" s="261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2" t="s">
        <v>232</v>
      </c>
      <c r="AU299" s="262" t="s">
        <v>82</v>
      </c>
      <c r="AV299" s="14" t="s">
        <v>80</v>
      </c>
      <c r="AW299" s="14" t="s">
        <v>30</v>
      </c>
      <c r="AX299" s="14" t="s">
        <v>73</v>
      </c>
      <c r="AY299" s="262" t="s">
        <v>223</v>
      </c>
    </row>
    <row r="300" s="14" customFormat="1">
      <c r="A300" s="14"/>
      <c r="B300" s="253"/>
      <c r="C300" s="254"/>
      <c r="D300" s="243" t="s">
        <v>232</v>
      </c>
      <c r="E300" s="255" t="s">
        <v>1</v>
      </c>
      <c r="F300" s="256" t="s">
        <v>8744</v>
      </c>
      <c r="G300" s="254"/>
      <c r="H300" s="255" t="s">
        <v>1</v>
      </c>
      <c r="I300" s="257"/>
      <c r="J300" s="254"/>
      <c r="K300" s="254"/>
      <c r="L300" s="258"/>
      <c r="M300" s="259"/>
      <c r="N300" s="260"/>
      <c r="O300" s="260"/>
      <c r="P300" s="260"/>
      <c r="Q300" s="260"/>
      <c r="R300" s="260"/>
      <c r="S300" s="260"/>
      <c r="T300" s="26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2" t="s">
        <v>232</v>
      </c>
      <c r="AU300" s="262" t="s">
        <v>82</v>
      </c>
      <c r="AV300" s="14" t="s">
        <v>80</v>
      </c>
      <c r="AW300" s="14" t="s">
        <v>30</v>
      </c>
      <c r="AX300" s="14" t="s">
        <v>73</v>
      </c>
      <c r="AY300" s="262" t="s">
        <v>223</v>
      </c>
    </row>
    <row r="301" s="14" customFormat="1">
      <c r="A301" s="14"/>
      <c r="B301" s="253"/>
      <c r="C301" s="254"/>
      <c r="D301" s="243" t="s">
        <v>232</v>
      </c>
      <c r="E301" s="255" t="s">
        <v>1</v>
      </c>
      <c r="F301" s="256" t="s">
        <v>8745</v>
      </c>
      <c r="G301" s="254"/>
      <c r="H301" s="255" t="s">
        <v>1</v>
      </c>
      <c r="I301" s="257"/>
      <c r="J301" s="254"/>
      <c r="K301" s="254"/>
      <c r="L301" s="258"/>
      <c r="M301" s="259"/>
      <c r="N301" s="260"/>
      <c r="O301" s="260"/>
      <c r="P301" s="260"/>
      <c r="Q301" s="260"/>
      <c r="R301" s="260"/>
      <c r="S301" s="260"/>
      <c r="T301" s="261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2" t="s">
        <v>232</v>
      </c>
      <c r="AU301" s="262" t="s">
        <v>82</v>
      </c>
      <c r="AV301" s="14" t="s">
        <v>80</v>
      </c>
      <c r="AW301" s="14" t="s">
        <v>30</v>
      </c>
      <c r="AX301" s="14" t="s">
        <v>73</v>
      </c>
      <c r="AY301" s="262" t="s">
        <v>223</v>
      </c>
    </row>
    <row r="302" s="14" customFormat="1">
      <c r="A302" s="14"/>
      <c r="B302" s="253"/>
      <c r="C302" s="254"/>
      <c r="D302" s="243" t="s">
        <v>232</v>
      </c>
      <c r="E302" s="255" t="s">
        <v>1</v>
      </c>
      <c r="F302" s="256" t="s">
        <v>8746</v>
      </c>
      <c r="G302" s="254"/>
      <c r="H302" s="255" t="s">
        <v>1</v>
      </c>
      <c r="I302" s="257"/>
      <c r="J302" s="254"/>
      <c r="K302" s="254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232</v>
      </c>
      <c r="AU302" s="262" t="s">
        <v>82</v>
      </c>
      <c r="AV302" s="14" t="s">
        <v>80</v>
      </c>
      <c r="AW302" s="14" t="s">
        <v>30</v>
      </c>
      <c r="AX302" s="14" t="s">
        <v>73</v>
      </c>
      <c r="AY302" s="262" t="s">
        <v>223</v>
      </c>
    </row>
    <row r="303" s="14" customFormat="1">
      <c r="A303" s="14"/>
      <c r="B303" s="253"/>
      <c r="C303" s="254"/>
      <c r="D303" s="243" t="s">
        <v>232</v>
      </c>
      <c r="E303" s="255" t="s">
        <v>1</v>
      </c>
      <c r="F303" s="256" t="s">
        <v>8747</v>
      </c>
      <c r="G303" s="254"/>
      <c r="H303" s="255" t="s">
        <v>1</v>
      </c>
      <c r="I303" s="257"/>
      <c r="J303" s="254"/>
      <c r="K303" s="254"/>
      <c r="L303" s="258"/>
      <c r="M303" s="259"/>
      <c r="N303" s="260"/>
      <c r="O303" s="260"/>
      <c r="P303" s="260"/>
      <c r="Q303" s="260"/>
      <c r="R303" s="260"/>
      <c r="S303" s="260"/>
      <c r="T303" s="261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2" t="s">
        <v>232</v>
      </c>
      <c r="AU303" s="262" t="s">
        <v>82</v>
      </c>
      <c r="AV303" s="14" t="s">
        <v>80</v>
      </c>
      <c r="AW303" s="14" t="s">
        <v>30</v>
      </c>
      <c r="AX303" s="14" t="s">
        <v>73</v>
      </c>
      <c r="AY303" s="262" t="s">
        <v>223</v>
      </c>
    </row>
    <row r="304" s="14" customFormat="1">
      <c r="A304" s="14"/>
      <c r="B304" s="253"/>
      <c r="C304" s="254"/>
      <c r="D304" s="243" t="s">
        <v>232</v>
      </c>
      <c r="E304" s="255" t="s">
        <v>1</v>
      </c>
      <c r="F304" s="256" t="s">
        <v>8748</v>
      </c>
      <c r="G304" s="254"/>
      <c r="H304" s="255" t="s">
        <v>1</v>
      </c>
      <c r="I304" s="257"/>
      <c r="J304" s="254"/>
      <c r="K304" s="254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232</v>
      </c>
      <c r="AU304" s="262" t="s">
        <v>82</v>
      </c>
      <c r="AV304" s="14" t="s">
        <v>80</v>
      </c>
      <c r="AW304" s="14" t="s">
        <v>30</v>
      </c>
      <c r="AX304" s="14" t="s">
        <v>73</v>
      </c>
      <c r="AY304" s="262" t="s">
        <v>223</v>
      </c>
    </row>
    <row r="305" s="14" customFormat="1">
      <c r="A305" s="14"/>
      <c r="B305" s="253"/>
      <c r="C305" s="254"/>
      <c r="D305" s="243" t="s">
        <v>232</v>
      </c>
      <c r="E305" s="255" t="s">
        <v>1</v>
      </c>
      <c r="F305" s="256" t="s">
        <v>8749</v>
      </c>
      <c r="G305" s="254"/>
      <c r="H305" s="255" t="s">
        <v>1</v>
      </c>
      <c r="I305" s="257"/>
      <c r="J305" s="254"/>
      <c r="K305" s="254"/>
      <c r="L305" s="258"/>
      <c r="M305" s="259"/>
      <c r="N305" s="260"/>
      <c r="O305" s="260"/>
      <c r="P305" s="260"/>
      <c r="Q305" s="260"/>
      <c r="R305" s="260"/>
      <c r="S305" s="260"/>
      <c r="T305" s="261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2" t="s">
        <v>232</v>
      </c>
      <c r="AU305" s="262" t="s">
        <v>82</v>
      </c>
      <c r="AV305" s="14" t="s">
        <v>80</v>
      </c>
      <c r="AW305" s="14" t="s">
        <v>30</v>
      </c>
      <c r="AX305" s="14" t="s">
        <v>73</v>
      </c>
      <c r="AY305" s="262" t="s">
        <v>223</v>
      </c>
    </row>
    <row r="306" s="14" customFormat="1">
      <c r="A306" s="14"/>
      <c r="B306" s="253"/>
      <c r="C306" s="254"/>
      <c r="D306" s="243" t="s">
        <v>232</v>
      </c>
      <c r="E306" s="255" t="s">
        <v>1</v>
      </c>
      <c r="F306" s="256" t="s">
        <v>8750</v>
      </c>
      <c r="G306" s="254"/>
      <c r="H306" s="255" t="s">
        <v>1</v>
      </c>
      <c r="I306" s="257"/>
      <c r="J306" s="254"/>
      <c r="K306" s="254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232</v>
      </c>
      <c r="AU306" s="262" t="s">
        <v>82</v>
      </c>
      <c r="AV306" s="14" t="s">
        <v>80</v>
      </c>
      <c r="AW306" s="14" t="s">
        <v>30</v>
      </c>
      <c r="AX306" s="14" t="s">
        <v>73</v>
      </c>
      <c r="AY306" s="262" t="s">
        <v>223</v>
      </c>
    </row>
    <row r="307" s="14" customFormat="1">
      <c r="A307" s="14"/>
      <c r="B307" s="253"/>
      <c r="C307" s="254"/>
      <c r="D307" s="243" t="s">
        <v>232</v>
      </c>
      <c r="E307" s="255" t="s">
        <v>1</v>
      </c>
      <c r="F307" s="256" t="s">
        <v>8751</v>
      </c>
      <c r="G307" s="254"/>
      <c r="H307" s="255" t="s">
        <v>1</v>
      </c>
      <c r="I307" s="257"/>
      <c r="J307" s="254"/>
      <c r="K307" s="254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232</v>
      </c>
      <c r="AU307" s="262" t="s">
        <v>82</v>
      </c>
      <c r="AV307" s="14" t="s">
        <v>80</v>
      </c>
      <c r="AW307" s="14" t="s">
        <v>30</v>
      </c>
      <c r="AX307" s="14" t="s">
        <v>73</v>
      </c>
      <c r="AY307" s="262" t="s">
        <v>223</v>
      </c>
    </row>
    <row r="308" s="14" customFormat="1">
      <c r="A308" s="14"/>
      <c r="B308" s="253"/>
      <c r="C308" s="254"/>
      <c r="D308" s="243" t="s">
        <v>232</v>
      </c>
      <c r="E308" s="255" t="s">
        <v>1</v>
      </c>
      <c r="F308" s="256" t="s">
        <v>8752</v>
      </c>
      <c r="G308" s="254"/>
      <c r="H308" s="255" t="s">
        <v>1</v>
      </c>
      <c r="I308" s="257"/>
      <c r="J308" s="254"/>
      <c r="K308" s="254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232</v>
      </c>
      <c r="AU308" s="262" t="s">
        <v>82</v>
      </c>
      <c r="AV308" s="14" t="s">
        <v>80</v>
      </c>
      <c r="AW308" s="14" t="s">
        <v>30</v>
      </c>
      <c r="AX308" s="14" t="s">
        <v>73</v>
      </c>
      <c r="AY308" s="262" t="s">
        <v>223</v>
      </c>
    </row>
    <row r="309" s="14" customFormat="1">
      <c r="A309" s="14"/>
      <c r="B309" s="253"/>
      <c r="C309" s="254"/>
      <c r="D309" s="243" t="s">
        <v>232</v>
      </c>
      <c r="E309" s="255" t="s">
        <v>1</v>
      </c>
      <c r="F309" s="256" t="s">
        <v>8753</v>
      </c>
      <c r="G309" s="254"/>
      <c r="H309" s="255" t="s">
        <v>1</v>
      </c>
      <c r="I309" s="257"/>
      <c r="J309" s="254"/>
      <c r="K309" s="254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232</v>
      </c>
      <c r="AU309" s="262" t="s">
        <v>82</v>
      </c>
      <c r="AV309" s="14" t="s">
        <v>80</v>
      </c>
      <c r="AW309" s="14" t="s">
        <v>30</v>
      </c>
      <c r="AX309" s="14" t="s">
        <v>73</v>
      </c>
      <c r="AY309" s="262" t="s">
        <v>223</v>
      </c>
    </row>
    <row r="310" s="14" customFormat="1">
      <c r="A310" s="14"/>
      <c r="B310" s="253"/>
      <c r="C310" s="254"/>
      <c r="D310" s="243" t="s">
        <v>232</v>
      </c>
      <c r="E310" s="255" t="s">
        <v>1</v>
      </c>
      <c r="F310" s="256" t="s">
        <v>8754</v>
      </c>
      <c r="G310" s="254"/>
      <c r="H310" s="255" t="s">
        <v>1</v>
      </c>
      <c r="I310" s="257"/>
      <c r="J310" s="254"/>
      <c r="K310" s="254"/>
      <c r="L310" s="258"/>
      <c r="M310" s="259"/>
      <c r="N310" s="260"/>
      <c r="O310" s="260"/>
      <c r="P310" s="260"/>
      <c r="Q310" s="260"/>
      <c r="R310" s="260"/>
      <c r="S310" s="260"/>
      <c r="T310" s="261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2" t="s">
        <v>232</v>
      </c>
      <c r="AU310" s="262" t="s">
        <v>82</v>
      </c>
      <c r="AV310" s="14" t="s">
        <v>80</v>
      </c>
      <c r="AW310" s="14" t="s">
        <v>30</v>
      </c>
      <c r="AX310" s="14" t="s">
        <v>73</v>
      </c>
      <c r="AY310" s="262" t="s">
        <v>223</v>
      </c>
    </row>
    <row r="311" s="14" customFormat="1">
      <c r="A311" s="14"/>
      <c r="B311" s="253"/>
      <c r="C311" s="254"/>
      <c r="D311" s="243" t="s">
        <v>232</v>
      </c>
      <c r="E311" s="255" t="s">
        <v>1</v>
      </c>
      <c r="F311" s="256" t="s">
        <v>8755</v>
      </c>
      <c r="G311" s="254"/>
      <c r="H311" s="255" t="s">
        <v>1</v>
      </c>
      <c r="I311" s="257"/>
      <c r="J311" s="254"/>
      <c r="K311" s="254"/>
      <c r="L311" s="258"/>
      <c r="M311" s="259"/>
      <c r="N311" s="260"/>
      <c r="O311" s="260"/>
      <c r="P311" s="260"/>
      <c r="Q311" s="260"/>
      <c r="R311" s="260"/>
      <c r="S311" s="260"/>
      <c r="T311" s="261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2" t="s">
        <v>232</v>
      </c>
      <c r="AU311" s="262" t="s">
        <v>82</v>
      </c>
      <c r="AV311" s="14" t="s">
        <v>80</v>
      </c>
      <c r="AW311" s="14" t="s">
        <v>30</v>
      </c>
      <c r="AX311" s="14" t="s">
        <v>73</v>
      </c>
      <c r="AY311" s="262" t="s">
        <v>223</v>
      </c>
    </row>
    <row r="312" s="13" customFormat="1">
      <c r="A312" s="13"/>
      <c r="B312" s="241"/>
      <c r="C312" s="242"/>
      <c r="D312" s="243" t="s">
        <v>232</v>
      </c>
      <c r="E312" s="244" t="s">
        <v>1</v>
      </c>
      <c r="F312" s="245" t="s">
        <v>80</v>
      </c>
      <c r="G312" s="242"/>
      <c r="H312" s="246">
        <v>1</v>
      </c>
      <c r="I312" s="247"/>
      <c r="J312" s="242"/>
      <c r="K312" s="242"/>
      <c r="L312" s="248"/>
      <c r="M312" s="309"/>
      <c r="N312" s="310"/>
      <c r="O312" s="310"/>
      <c r="P312" s="310"/>
      <c r="Q312" s="310"/>
      <c r="R312" s="310"/>
      <c r="S312" s="310"/>
      <c r="T312" s="311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2" t="s">
        <v>232</v>
      </c>
      <c r="AU312" s="252" t="s">
        <v>82</v>
      </c>
      <c r="AV312" s="13" t="s">
        <v>82</v>
      </c>
      <c r="AW312" s="13" t="s">
        <v>30</v>
      </c>
      <c r="AX312" s="13" t="s">
        <v>80</v>
      </c>
      <c r="AY312" s="252" t="s">
        <v>223</v>
      </c>
    </row>
    <row r="313" s="2" customFormat="1" ht="6.96" customHeight="1">
      <c r="A313" s="39"/>
      <c r="B313" s="67"/>
      <c r="C313" s="68"/>
      <c r="D313" s="68"/>
      <c r="E313" s="68"/>
      <c r="F313" s="68"/>
      <c r="G313" s="68"/>
      <c r="H313" s="68"/>
      <c r="I313" s="68"/>
      <c r="J313" s="68"/>
      <c r="K313" s="68"/>
      <c r="L313" s="45"/>
      <c r="M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</sheetData>
  <sheetProtection sheet="1" autoFilter="0" formatColumns="0" formatRows="0" objects="1" scenarios="1" spinCount="100000" saltValue="FsFrM7cmrSPeXhQQTU/DNlpjW1UVm0yIGYuYmhJeJ7mT63TcCJNZRiTSr55gkBbYZ9hIooSps1JfD9rs7Ecw1g==" hashValue="EK+KKHol+DN3FDM545GIAPJ3sGlVrNhzLummeA6aQrnM+3SOoBdTcoOnq1IleEsycRbfsdp33W87hXiApQ0FGw==" algorithmName="SHA-512" password="DDEF"/>
  <autoFilter ref="C127:K31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ROUND(J155,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ROUND((SUM(BE155:BE4326)),  2)</f>
        <v>0</v>
      </c>
      <c r="G35" s="39"/>
      <c r="H35" s="39"/>
      <c r="I35" s="166">
        <v>0.20999999999999999</v>
      </c>
      <c r="J35" s="165">
        <f>ROUND(((SUM(BE155:BE4326))*I35),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ROUND((SUM(BF155:BF4326)),  2)</f>
        <v>0</v>
      </c>
      <c r="G36" s="39"/>
      <c r="H36" s="39"/>
      <c r="I36" s="166">
        <v>0.12</v>
      </c>
      <c r="J36" s="165">
        <f>ROUND(((SUM(BF155:BF4326))*I36),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ROUND((SUM(BG155:BG4326)),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ROUND((SUM(BH155:BH4326)),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ROUND((SUM(BI155:BI4326)),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D1.1_a - hala - ASŘ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J155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J156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J157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175</v>
      </c>
      <c r="E101" s="198"/>
      <c r="F101" s="198"/>
      <c r="G101" s="198"/>
      <c r="H101" s="198"/>
      <c r="I101" s="198"/>
      <c r="J101" s="199">
        <f>J192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176</v>
      </c>
      <c r="E102" s="198"/>
      <c r="F102" s="198"/>
      <c r="G102" s="198"/>
      <c r="H102" s="198"/>
      <c r="I102" s="198"/>
      <c r="J102" s="199">
        <f>J234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177</v>
      </c>
      <c r="E103" s="198"/>
      <c r="F103" s="198"/>
      <c r="G103" s="198"/>
      <c r="H103" s="198"/>
      <c r="I103" s="198"/>
      <c r="J103" s="199">
        <f>J634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178</v>
      </c>
      <c r="E104" s="198"/>
      <c r="F104" s="198"/>
      <c r="G104" s="198"/>
      <c r="H104" s="198"/>
      <c r="I104" s="198"/>
      <c r="J104" s="199">
        <f>J1049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179</v>
      </c>
      <c r="E105" s="198"/>
      <c r="F105" s="198"/>
      <c r="G105" s="198"/>
      <c r="H105" s="198"/>
      <c r="I105" s="198"/>
      <c r="J105" s="199">
        <f>J1054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180</v>
      </c>
      <c r="E106" s="198"/>
      <c r="F106" s="198"/>
      <c r="G106" s="198"/>
      <c r="H106" s="198"/>
      <c r="I106" s="198"/>
      <c r="J106" s="199">
        <f>J1316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181</v>
      </c>
      <c r="E107" s="198"/>
      <c r="F107" s="198"/>
      <c r="G107" s="198"/>
      <c r="H107" s="198"/>
      <c r="I107" s="198"/>
      <c r="J107" s="199">
        <f>J1467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182</v>
      </c>
      <c r="E108" s="198"/>
      <c r="F108" s="198"/>
      <c r="G108" s="198"/>
      <c r="H108" s="198"/>
      <c r="I108" s="198"/>
      <c r="J108" s="199">
        <f>J1779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19.92" customHeight="1">
      <c r="A109" s="10"/>
      <c r="B109" s="196"/>
      <c r="C109" s="134"/>
      <c r="D109" s="197" t="s">
        <v>183</v>
      </c>
      <c r="E109" s="198"/>
      <c r="F109" s="198"/>
      <c r="G109" s="198"/>
      <c r="H109" s="198"/>
      <c r="I109" s="198"/>
      <c r="J109" s="199">
        <f>J1790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184</v>
      </c>
      <c r="E110" s="198"/>
      <c r="F110" s="198"/>
      <c r="G110" s="198"/>
      <c r="H110" s="198"/>
      <c r="I110" s="198"/>
      <c r="J110" s="199">
        <f>J1859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19.92" customHeight="1">
      <c r="A111" s="10"/>
      <c r="B111" s="196"/>
      <c r="C111" s="134"/>
      <c r="D111" s="197" t="s">
        <v>185</v>
      </c>
      <c r="E111" s="198"/>
      <c r="F111" s="198"/>
      <c r="G111" s="198"/>
      <c r="H111" s="198"/>
      <c r="I111" s="198"/>
      <c r="J111" s="199">
        <f>J1901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10" customFormat="1" ht="19.92" customHeight="1">
      <c r="A112" s="10"/>
      <c r="B112" s="196"/>
      <c r="C112" s="134"/>
      <c r="D112" s="197" t="s">
        <v>186</v>
      </c>
      <c r="E112" s="198"/>
      <c r="F112" s="198"/>
      <c r="G112" s="198"/>
      <c r="H112" s="198"/>
      <c r="I112" s="198"/>
      <c r="J112" s="199">
        <f>J2221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10" customFormat="1" ht="19.92" customHeight="1">
      <c r="A113" s="10"/>
      <c r="B113" s="196"/>
      <c r="C113" s="134"/>
      <c r="D113" s="197" t="s">
        <v>187</v>
      </c>
      <c r="E113" s="198"/>
      <c r="F113" s="198"/>
      <c r="G113" s="198"/>
      <c r="H113" s="198"/>
      <c r="I113" s="198"/>
      <c r="J113" s="199">
        <f>J2275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hidden="1" s="9" customFormat="1" ht="24.96" customHeight="1">
      <c r="A114" s="9"/>
      <c r="B114" s="190"/>
      <c r="C114" s="191"/>
      <c r="D114" s="192" t="s">
        <v>188</v>
      </c>
      <c r="E114" s="193"/>
      <c r="F114" s="193"/>
      <c r="G114" s="193"/>
      <c r="H114" s="193"/>
      <c r="I114" s="193"/>
      <c r="J114" s="194">
        <f>J2280</f>
        <v>0</v>
      </c>
      <c r="K114" s="191"/>
      <c r="L114" s="195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hidden="1" s="10" customFormat="1" ht="19.92" customHeight="1">
      <c r="A115" s="10"/>
      <c r="B115" s="196"/>
      <c r="C115" s="134"/>
      <c r="D115" s="197" t="s">
        <v>189</v>
      </c>
      <c r="E115" s="198"/>
      <c r="F115" s="198"/>
      <c r="G115" s="198"/>
      <c r="H115" s="198"/>
      <c r="I115" s="198"/>
      <c r="J115" s="199">
        <f>J2281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hidden="1" s="10" customFormat="1" ht="19.92" customHeight="1">
      <c r="A116" s="10"/>
      <c r="B116" s="196"/>
      <c r="C116" s="134"/>
      <c r="D116" s="197" t="s">
        <v>190</v>
      </c>
      <c r="E116" s="198"/>
      <c r="F116" s="198"/>
      <c r="G116" s="198"/>
      <c r="H116" s="198"/>
      <c r="I116" s="198"/>
      <c r="J116" s="199">
        <f>J2425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hidden="1" s="10" customFormat="1" ht="19.92" customHeight="1">
      <c r="A117" s="10"/>
      <c r="B117" s="196"/>
      <c r="C117" s="134"/>
      <c r="D117" s="197" t="s">
        <v>191</v>
      </c>
      <c r="E117" s="198"/>
      <c r="F117" s="198"/>
      <c r="G117" s="198"/>
      <c r="H117" s="198"/>
      <c r="I117" s="198"/>
      <c r="J117" s="199">
        <f>J2468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hidden="1" s="10" customFormat="1" ht="19.92" customHeight="1">
      <c r="A118" s="10"/>
      <c r="B118" s="196"/>
      <c r="C118" s="134"/>
      <c r="D118" s="197" t="s">
        <v>192</v>
      </c>
      <c r="E118" s="198"/>
      <c r="F118" s="198"/>
      <c r="G118" s="198"/>
      <c r="H118" s="198"/>
      <c r="I118" s="198"/>
      <c r="J118" s="199">
        <f>J2736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hidden="1" s="10" customFormat="1" ht="19.92" customHeight="1">
      <c r="A119" s="10"/>
      <c r="B119" s="196"/>
      <c r="C119" s="134"/>
      <c r="D119" s="197" t="s">
        <v>193</v>
      </c>
      <c r="E119" s="198"/>
      <c r="F119" s="198"/>
      <c r="G119" s="198"/>
      <c r="H119" s="198"/>
      <c r="I119" s="198"/>
      <c r="J119" s="199">
        <f>J2740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hidden="1" s="10" customFormat="1" ht="19.92" customHeight="1">
      <c r="A120" s="10"/>
      <c r="B120" s="196"/>
      <c r="C120" s="134"/>
      <c r="D120" s="197" t="s">
        <v>194</v>
      </c>
      <c r="E120" s="198"/>
      <c r="F120" s="198"/>
      <c r="G120" s="198"/>
      <c r="H120" s="198"/>
      <c r="I120" s="198"/>
      <c r="J120" s="199">
        <f>J2961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hidden="1" s="10" customFormat="1" ht="19.92" customHeight="1">
      <c r="A121" s="10"/>
      <c r="B121" s="196"/>
      <c r="C121" s="134"/>
      <c r="D121" s="197" t="s">
        <v>195</v>
      </c>
      <c r="E121" s="198"/>
      <c r="F121" s="198"/>
      <c r="G121" s="198"/>
      <c r="H121" s="198"/>
      <c r="I121" s="198"/>
      <c r="J121" s="199">
        <f>J3055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hidden="1" s="10" customFormat="1" ht="19.92" customHeight="1">
      <c r="A122" s="10"/>
      <c r="B122" s="196"/>
      <c r="C122" s="134"/>
      <c r="D122" s="197" t="s">
        <v>196</v>
      </c>
      <c r="E122" s="198"/>
      <c r="F122" s="198"/>
      <c r="G122" s="198"/>
      <c r="H122" s="198"/>
      <c r="I122" s="198"/>
      <c r="J122" s="199">
        <f>J3216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hidden="1" s="10" customFormat="1" ht="19.92" customHeight="1">
      <c r="A123" s="10"/>
      <c r="B123" s="196"/>
      <c r="C123" s="134"/>
      <c r="D123" s="197" t="s">
        <v>197</v>
      </c>
      <c r="E123" s="198"/>
      <c r="F123" s="198"/>
      <c r="G123" s="198"/>
      <c r="H123" s="198"/>
      <c r="I123" s="198"/>
      <c r="J123" s="199">
        <f>J3649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hidden="1" s="10" customFormat="1" ht="19.92" customHeight="1">
      <c r="A124" s="10"/>
      <c r="B124" s="196"/>
      <c r="C124" s="134"/>
      <c r="D124" s="197" t="s">
        <v>198</v>
      </c>
      <c r="E124" s="198"/>
      <c r="F124" s="198"/>
      <c r="G124" s="198"/>
      <c r="H124" s="198"/>
      <c r="I124" s="198"/>
      <c r="J124" s="199">
        <f>J3657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hidden="1" s="10" customFormat="1" ht="19.92" customHeight="1">
      <c r="A125" s="10"/>
      <c r="B125" s="196"/>
      <c r="C125" s="134"/>
      <c r="D125" s="197" t="s">
        <v>199</v>
      </c>
      <c r="E125" s="198"/>
      <c r="F125" s="198"/>
      <c r="G125" s="198"/>
      <c r="H125" s="198"/>
      <c r="I125" s="198"/>
      <c r="J125" s="199">
        <f>J3959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hidden="1" s="10" customFormat="1" ht="19.92" customHeight="1">
      <c r="A126" s="10"/>
      <c r="B126" s="196"/>
      <c r="C126" s="134"/>
      <c r="D126" s="197" t="s">
        <v>200</v>
      </c>
      <c r="E126" s="198"/>
      <c r="F126" s="198"/>
      <c r="G126" s="198"/>
      <c r="H126" s="198"/>
      <c r="I126" s="198"/>
      <c r="J126" s="199">
        <f>J4107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hidden="1" s="10" customFormat="1" ht="19.92" customHeight="1">
      <c r="A127" s="10"/>
      <c r="B127" s="196"/>
      <c r="C127" s="134"/>
      <c r="D127" s="197" t="s">
        <v>201</v>
      </c>
      <c r="E127" s="198"/>
      <c r="F127" s="198"/>
      <c r="G127" s="198"/>
      <c r="H127" s="198"/>
      <c r="I127" s="198"/>
      <c r="J127" s="199">
        <f>J4113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hidden="1" s="10" customFormat="1" ht="19.92" customHeight="1">
      <c r="A128" s="10"/>
      <c r="B128" s="196"/>
      <c r="C128" s="134"/>
      <c r="D128" s="197" t="s">
        <v>202</v>
      </c>
      <c r="E128" s="198"/>
      <c r="F128" s="198"/>
      <c r="G128" s="198"/>
      <c r="H128" s="198"/>
      <c r="I128" s="198"/>
      <c r="J128" s="199">
        <f>J4171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hidden="1" s="10" customFormat="1" ht="19.92" customHeight="1">
      <c r="A129" s="10"/>
      <c r="B129" s="196"/>
      <c r="C129" s="134"/>
      <c r="D129" s="197" t="s">
        <v>203</v>
      </c>
      <c r="E129" s="198"/>
      <c r="F129" s="198"/>
      <c r="G129" s="198"/>
      <c r="H129" s="198"/>
      <c r="I129" s="198"/>
      <c r="J129" s="199">
        <f>J4246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hidden="1" s="10" customFormat="1" ht="19.92" customHeight="1">
      <c r="A130" s="10"/>
      <c r="B130" s="196"/>
      <c r="C130" s="134"/>
      <c r="D130" s="197" t="s">
        <v>204</v>
      </c>
      <c r="E130" s="198"/>
      <c r="F130" s="198"/>
      <c r="G130" s="198"/>
      <c r="H130" s="198"/>
      <c r="I130" s="198"/>
      <c r="J130" s="199">
        <f>J4318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hidden="1" s="10" customFormat="1" ht="19.92" customHeight="1">
      <c r="A131" s="10"/>
      <c r="B131" s="196"/>
      <c r="C131" s="134"/>
      <c r="D131" s="197" t="s">
        <v>205</v>
      </c>
      <c r="E131" s="198"/>
      <c r="F131" s="198"/>
      <c r="G131" s="198"/>
      <c r="H131" s="198"/>
      <c r="I131" s="198"/>
      <c r="J131" s="199">
        <f>J4322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hidden="1" s="9" customFormat="1" ht="24.96" customHeight="1">
      <c r="A132" s="9"/>
      <c r="B132" s="190"/>
      <c r="C132" s="191"/>
      <c r="D132" s="192" t="s">
        <v>206</v>
      </c>
      <c r="E132" s="193"/>
      <c r="F132" s="193"/>
      <c r="G132" s="193"/>
      <c r="H132" s="193"/>
      <c r="I132" s="193"/>
      <c r="J132" s="194">
        <f>J4324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hidden="1" s="10" customFormat="1" ht="19.92" customHeight="1">
      <c r="A133" s="10"/>
      <c r="B133" s="196"/>
      <c r="C133" s="134"/>
      <c r="D133" s="197" t="s">
        <v>207</v>
      </c>
      <c r="E133" s="198"/>
      <c r="F133" s="198"/>
      <c r="G133" s="198"/>
      <c r="H133" s="198"/>
      <c r="I133" s="198"/>
      <c r="J133" s="199">
        <f>J4325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hidden="1" s="2" customFormat="1" ht="21.84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hidden="1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hidden="1"/>
    <row r="137" hidden="1"/>
    <row r="138" hidden="1"/>
    <row r="139" s="2" customFormat="1" ht="6.96" customHeight="1">
      <c r="A139" s="39"/>
      <c r="B139" s="69"/>
      <c r="C139" s="70"/>
      <c r="D139" s="70"/>
      <c r="E139" s="70"/>
      <c r="F139" s="70"/>
      <c r="G139" s="70"/>
      <c r="H139" s="70"/>
      <c r="I139" s="70"/>
      <c r="J139" s="70"/>
      <c r="K139" s="70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4.96" customHeight="1">
      <c r="A140" s="39"/>
      <c r="B140" s="40"/>
      <c r="C140" s="24" t="s">
        <v>208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2" customHeight="1">
      <c r="A142" s="39"/>
      <c r="B142" s="40"/>
      <c r="C142" s="33" t="s">
        <v>16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6.5" customHeight="1">
      <c r="A143" s="39"/>
      <c r="B143" s="40"/>
      <c r="C143" s="41"/>
      <c r="D143" s="41"/>
      <c r="E143" s="185" t="str">
        <f>E7</f>
        <v>TŘEBOVSKO-ORLICKÝ PODNIKATELSKÝ INKUBÁTOR (TO-PINK)</v>
      </c>
      <c r="F143" s="33"/>
      <c r="G143" s="33"/>
      <c r="H143" s="33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" customFormat="1" ht="12" customHeight="1">
      <c r="B144" s="22"/>
      <c r="C144" s="33" t="s">
        <v>164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185" t="s">
        <v>165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166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E11</f>
        <v>D1.1_a - hala - ASŘ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20</v>
      </c>
      <c r="D149" s="41"/>
      <c r="E149" s="41"/>
      <c r="F149" s="28" t="str">
        <f>F14</f>
        <v xml:space="preserve"> </v>
      </c>
      <c r="G149" s="41"/>
      <c r="H149" s="41"/>
      <c r="I149" s="33" t="s">
        <v>22</v>
      </c>
      <c r="J149" s="80" t="str">
        <f>IF(J14="","",J14)</f>
        <v>26. 5. 2025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24</v>
      </c>
      <c r="D151" s="41"/>
      <c r="E151" s="41"/>
      <c r="F151" s="28" t="str">
        <f>E17</f>
        <v xml:space="preserve"> </v>
      </c>
      <c r="G151" s="41"/>
      <c r="H151" s="41"/>
      <c r="I151" s="33" t="s">
        <v>29</v>
      </c>
      <c r="J151" s="37" t="str">
        <f>E23</f>
        <v xml:space="preserve"> 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27</v>
      </c>
      <c r="D152" s="41"/>
      <c r="E152" s="41"/>
      <c r="F152" s="28" t="str">
        <f>IF(E20="","",E20)</f>
        <v>Vyplň údaj</v>
      </c>
      <c r="G152" s="41"/>
      <c r="H152" s="41"/>
      <c r="I152" s="33" t="s">
        <v>31</v>
      </c>
      <c r="J152" s="37" t="str">
        <f>E26</f>
        <v xml:space="preserve"> 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209</v>
      </c>
      <c r="D154" s="204" t="s">
        <v>58</v>
      </c>
      <c r="E154" s="204" t="s">
        <v>54</v>
      </c>
      <c r="F154" s="204" t="s">
        <v>55</v>
      </c>
      <c r="G154" s="204" t="s">
        <v>210</v>
      </c>
      <c r="H154" s="204" t="s">
        <v>211</v>
      </c>
      <c r="I154" s="204" t="s">
        <v>212</v>
      </c>
      <c r="J154" s="204" t="s">
        <v>170</v>
      </c>
      <c r="K154" s="205" t="s">
        <v>213</v>
      </c>
      <c r="L154" s="206"/>
      <c r="M154" s="101" t="s">
        <v>1</v>
      </c>
      <c r="N154" s="102" t="s">
        <v>37</v>
      </c>
      <c r="O154" s="102" t="s">
        <v>214</v>
      </c>
      <c r="P154" s="102" t="s">
        <v>215</v>
      </c>
      <c r="Q154" s="102" t="s">
        <v>216</v>
      </c>
      <c r="R154" s="102" t="s">
        <v>217</v>
      </c>
      <c r="S154" s="102" t="s">
        <v>218</v>
      </c>
      <c r="T154" s="103" t="s">
        <v>219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220</v>
      </c>
      <c r="D155" s="41"/>
      <c r="E155" s="41"/>
      <c r="F155" s="41"/>
      <c r="G155" s="41"/>
      <c r="H155" s="41"/>
      <c r="I155" s="41"/>
      <c r="J155" s="207">
        <f>BK155</f>
        <v>0</v>
      </c>
      <c r="K155" s="41"/>
      <c r="L155" s="45"/>
      <c r="M155" s="104"/>
      <c r="N155" s="208"/>
      <c r="O155" s="105"/>
      <c r="P155" s="209">
        <f>P156+P2280+P4324</f>
        <v>0</v>
      </c>
      <c r="Q155" s="105"/>
      <c r="R155" s="209">
        <f>R156+R2280+R4324</f>
        <v>1807.88740863</v>
      </c>
      <c r="S155" s="105"/>
      <c r="T155" s="210">
        <f>T156+T2280+T4324</f>
        <v>1148.8173649100002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72</v>
      </c>
      <c r="AU155" s="18" t="s">
        <v>172</v>
      </c>
      <c r="BK155" s="211">
        <f>BK156+BK2280+BK4324</f>
        <v>0</v>
      </c>
    </row>
    <row r="156" s="12" customFormat="1" ht="25.92" customHeight="1">
      <c r="A156" s="12"/>
      <c r="B156" s="212"/>
      <c r="C156" s="213"/>
      <c r="D156" s="214" t="s">
        <v>72</v>
      </c>
      <c r="E156" s="215" t="s">
        <v>221</v>
      </c>
      <c r="F156" s="215" t="s">
        <v>222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P157+P192+P234+P634+P1049+P1054+P1316+P1467+P1779+P1790+P1859+P1901+P2221+P2275</f>
        <v>0</v>
      </c>
      <c r="Q156" s="220"/>
      <c r="R156" s="221">
        <f>R157+R192+R234+R634+R1049+R1054+R1316+R1467+R1779+R1790+R1859+R1901+R2221+R2275</f>
        <v>1630.4183557500001</v>
      </c>
      <c r="S156" s="220"/>
      <c r="T156" s="222">
        <f>T157+T192+T234+T634+T1049+T1054+T1316+T1467+T1779+T1790+T1859+T1901+T2221+T2275</f>
        <v>1078.7475856600001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80</v>
      </c>
      <c r="AT156" s="224" t="s">
        <v>72</v>
      </c>
      <c r="AU156" s="224" t="s">
        <v>73</v>
      </c>
      <c r="AY156" s="223" t="s">
        <v>223</v>
      </c>
      <c r="BK156" s="225">
        <f>BK157+BK192+BK234+BK634+BK1049+BK1054+BK1316+BK1467+BK1779+BK1790+BK1859+BK1901+BK2221+BK2275</f>
        <v>0</v>
      </c>
    </row>
    <row r="157" s="12" customFormat="1" ht="22.8" customHeight="1">
      <c r="A157" s="12"/>
      <c r="B157" s="212"/>
      <c r="C157" s="213"/>
      <c r="D157" s="214" t="s">
        <v>72</v>
      </c>
      <c r="E157" s="226" t="s">
        <v>80</v>
      </c>
      <c r="F157" s="226" t="s">
        <v>224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SUM(P158:P191)</f>
        <v>0</v>
      </c>
      <c r="Q157" s="220"/>
      <c r="R157" s="221">
        <f>SUM(R158:R191)</f>
        <v>9.516</v>
      </c>
      <c r="S157" s="220"/>
      <c r="T157" s="222">
        <f>SUM(T158:T191)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80</v>
      </c>
      <c r="AT157" s="224" t="s">
        <v>72</v>
      </c>
      <c r="AU157" s="224" t="s">
        <v>80</v>
      </c>
      <c r="AY157" s="223" t="s">
        <v>223</v>
      </c>
      <c r="BK157" s="225">
        <f>SUM(BK158:BK191)</f>
        <v>0</v>
      </c>
    </row>
    <row r="158" s="2" customFormat="1" ht="44.25" customHeight="1">
      <c r="A158" s="39"/>
      <c r="B158" s="40"/>
      <c r="C158" s="228" t="s">
        <v>80</v>
      </c>
      <c r="D158" s="228" t="s">
        <v>225</v>
      </c>
      <c r="E158" s="229" t="s">
        <v>226</v>
      </c>
      <c r="F158" s="230" t="s">
        <v>227</v>
      </c>
      <c r="G158" s="231" t="s">
        <v>228</v>
      </c>
      <c r="H158" s="232">
        <v>0.23400000000000001</v>
      </c>
      <c r="I158" s="233"/>
      <c r="J158" s="234">
        <f>ROUND(I158*H158,2)</f>
        <v>0</v>
      </c>
      <c r="K158" s="230" t="s">
        <v>229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82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231</v>
      </c>
    </row>
    <row r="159" s="13" customFormat="1">
      <c r="A159" s="13"/>
      <c r="B159" s="241"/>
      <c r="C159" s="242"/>
      <c r="D159" s="243" t="s">
        <v>232</v>
      </c>
      <c r="E159" s="244" t="s">
        <v>1</v>
      </c>
      <c r="F159" s="245" t="s">
        <v>233</v>
      </c>
      <c r="G159" s="242"/>
      <c r="H159" s="246">
        <v>0.23400000000000001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232</v>
      </c>
      <c r="AU159" s="252" t="s">
        <v>82</v>
      </c>
      <c r="AV159" s="13" t="s">
        <v>82</v>
      </c>
      <c r="AW159" s="13" t="s">
        <v>30</v>
      </c>
      <c r="AX159" s="13" t="s">
        <v>80</v>
      </c>
      <c r="AY159" s="252" t="s">
        <v>223</v>
      </c>
    </row>
    <row r="160" s="2" customFormat="1" ht="44.25" customHeight="1">
      <c r="A160" s="39"/>
      <c r="B160" s="40"/>
      <c r="C160" s="228" t="s">
        <v>82</v>
      </c>
      <c r="D160" s="228" t="s">
        <v>225</v>
      </c>
      <c r="E160" s="229" t="s">
        <v>234</v>
      </c>
      <c r="F160" s="230" t="s">
        <v>235</v>
      </c>
      <c r="G160" s="231" t="s">
        <v>228</v>
      </c>
      <c r="H160" s="232">
        <v>2.1059999999999999</v>
      </c>
      <c r="I160" s="233"/>
      <c r="J160" s="234">
        <f>ROUND(I160*H160,2)</f>
        <v>0</v>
      </c>
      <c r="K160" s="230" t="s">
        <v>229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236</v>
      </c>
    </row>
    <row r="161" s="13" customFormat="1">
      <c r="A161" s="13"/>
      <c r="B161" s="241"/>
      <c r="C161" s="242"/>
      <c r="D161" s="243" t="s">
        <v>232</v>
      </c>
      <c r="E161" s="244" t="s">
        <v>1</v>
      </c>
      <c r="F161" s="245" t="s">
        <v>237</v>
      </c>
      <c r="G161" s="242"/>
      <c r="H161" s="246">
        <v>2.1059999999999999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232</v>
      </c>
      <c r="AU161" s="252" t="s">
        <v>82</v>
      </c>
      <c r="AV161" s="13" t="s">
        <v>82</v>
      </c>
      <c r="AW161" s="13" t="s">
        <v>30</v>
      </c>
      <c r="AX161" s="13" t="s">
        <v>80</v>
      </c>
      <c r="AY161" s="252" t="s">
        <v>223</v>
      </c>
    </row>
    <row r="162" s="2" customFormat="1" ht="24.15" customHeight="1">
      <c r="A162" s="39"/>
      <c r="B162" s="40"/>
      <c r="C162" s="228" t="s">
        <v>102</v>
      </c>
      <c r="D162" s="228" t="s">
        <v>225</v>
      </c>
      <c r="E162" s="229" t="s">
        <v>238</v>
      </c>
      <c r="F162" s="230" t="s">
        <v>239</v>
      </c>
      <c r="G162" s="231" t="s">
        <v>228</v>
      </c>
      <c r="H162" s="232">
        <v>36.121000000000002</v>
      </c>
      <c r="I162" s="233"/>
      <c r="J162" s="234">
        <f>ROUND(I162*H162,2)</f>
        <v>0</v>
      </c>
      <c r="K162" s="230" t="s">
        <v>229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240</v>
      </c>
    </row>
    <row r="163" s="13" customFormat="1">
      <c r="A163" s="13"/>
      <c r="B163" s="241"/>
      <c r="C163" s="242"/>
      <c r="D163" s="243" t="s">
        <v>232</v>
      </c>
      <c r="E163" s="244" t="s">
        <v>1</v>
      </c>
      <c r="F163" s="245" t="s">
        <v>241</v>
      </c>
      <c r="G163" s="242"/>
      <c r="H163" s="246">
        <v>27.555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232</v>
      </c>
      <c r="AU163" s="252" t="s">
        <v>82</v>
      </c>
      <c r="AV163" s="13" t="s">
        <v>82</v>
      </c>
      <c r="AW163" s="13" t="s">
        <v>30</v>
      </c>
      <c r="AX163" s="13" t="s">
        <v>73</v>
      </c>
      <c r="AY163" s="252" t="s">
        <v>223</v>
      </c>
    </row>
    <row r="164" s="14" customFormat="1">
      <c r="A164" s="14"/>
      <c r="B164" s="253"/>
      <c r="C164" s="254"/>
      <c r="D164" s="243" t="s">
        <v>232</v>
      </c>
      <c r="E164" s="255" t="s">
        <v>1</v>
      </c>
      <c r="F164" s="256" t="s">
        <v>242</v>
      </c>
      <c r="G164" s="254"/>
      <c r="H164" s="255" t="s">
        <v>1</v>
      </c>
      <c r="I164" s="257"/>
      <c r="J164" s="254"/>
      <c r="K164" s="254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232</v>
      </c>
      <c r="AU164" s="262" t="s">
        <v>82</v>
      </c>
      <c r="AV164" s="14" t="s">
        <v>80</v>
      </c>
      <c r="AW164" s="14" t="s">
        <v>30</v>
      </c>
      <c r="AX164" s="14" t="s">
        <v>73</v>
      </c>
      <c r="AY164" s="262" t="s">
        <v>223</v>
      </c>
    </row>
    <row r="165" s="13" customFormat="1">
      <c r="A165" s="13"/>
      <c r="B165" s="241"/>
      <c r="C165" s="242"/>
      <c r="D165" s="243" t="s">
        <v>232</v>
      </c>
      <c r="E165" s="244" t="s">
        <v>1</v>
      </c>
      <c r="F165" s="245" t="s">
        <v>243</v>
      </c>
      <c r="G165" s="242"/>
      <c r="H165" s="246">
        <v>7.266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232</v>
      </c>
      <c r="AU165" s="252" t="s">
        <v>82</v>
      </c>
      <c r="AV165" s="13" t="s">
        <v>82</v>
      </c>
      <c r="AW165" s="13" t="s">
        <v>30</v>
      </c>
      <c r="AX165" s="13" t="s">
        <v>73</v>
      </c>
      <c r="AY165" s="252" t="s">
        <v>223</v>
      </c>
    </row>
    <row r="166" s="13" customFormat="1">
      <c r="A166" s="13"/>
      <c r="B166" s="241"/>
      <c r="C166" s="242"/>
      <c r="D166" s="243" t="s">
        <v>232</v>
      </c>
      <c r="E166" s="244" t="s">
        <v>1</v>
      </c>
      <c r="F166" s="245" t="s">
        <v>244</v>
      </c>
      <c r="G166" s="242"/>
      <c r="H166" s="246">
        <v>1.3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232</v>
      </c>
      <c r="AU166" s="252" t="s">
        <v>82</v>
      </c>
      <c r="AV166" s="13" t="s">
        <v>82</v>
      </c>
      <c r="AW166" s="13" t="s">
        <v>30</v>
      </c>
      <c r="AX166" s="13" t="s">
        <v>73</v>
      </c>
      <c r="AY166" s="252" t="s">
        <v>223</v>
      </c>
    </row>
    <row r="167" s="15" customFormat="1">
      <c r="A167" s="15"/>
      <c r="B167" s="263"/>
      <c r="C167" s="264"/>
      <c r="D167" s="243" t="s">
        <v>232</v>
      </c>
      <c r="E167" s="265" t="s">
        <v>1</v>
      </c>
      <c r="F167" s="266" t="s">
        <v>245</v>
      </c>
      <c r="G167" s="264"/>
      <c r="H167" s="267">
        <v>36.121000000000002</v>
      </c>
      <c r="I167" s="268"/>
      <c r="J167" s="264"/>
      <c r="K167" s="264"/>
      <c r="L167" s="269"/>
      <c r="M167" s="270"/>
      <c r="N167" s="271"/>
      <c r="O167" s="271"/>
      <c r="P167" s="271"/>
      <c r="Q167" s="271"/>
      <c r="R167" s="271"/>
      <c r="S167" s="271"/>
      <c r="T167" s="272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3" t="s">
        <v>232</v>
      </c>
      <c r="AU167" s="273" t="s">
        <v>82</v>
      </c>
      <c r="AV167" s="15" t="s">
        <v>230</v>
      </c>
      <c r="AW167" s="15" t="s">
        <v>30</v>
      </c>
      <c r="AX167" s="15" t="s">
        <v>80</v>
      </c>
      <c r="AY167" s="273" t="s">
        <v>223</v>
      </c>
    </row>
    <row r="168" s="2" customFormat="1" ht="55.5" customHeight="1">
      <c r="A168" s="39"/>
      <c r="B168" s="40"/>
      <c r="C168" s="228" t="s">
        <v>230</v>
      </c>
      <c r="D168" s="228" t="s">
        <v>225</v>
      </c>
      <c r="E168" s="229" t="s">
        <v>246</v>
      </c>
      <c r="F168" s="230" t="s">
        <v>247</v>
      </c>
      <c r="G168" s="231" t="s">
        <v>228</v>
      </c>
      <c r="H168" s="232">
        <v>36.121000000000002</v>
      </c>
      <c r="I168" s="233"/>
      <c r="J168" s="234">
        <f>ROUND(I168*H168,2)</f>
        <v>0</v>
      </c>
      <c r="K168" s="230" t="s">
        <v>229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82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248</v>
      </c>
    </row>
    <row r="169" s="2" customFormat="1" ht="62.7" customHeight="1">
      <c r="A169" s="39"/>
      <c r="B169" s="40"/>
      <c r="C169" s="228" t="s">
        <v>249</v>
      </c>
      <c r="D169" s="228" t="s">
        <v>225</v>
      </c>
      <c r="E169" s="229" t="s">
        <v>250</v>
      </c>
      <c r="F169" s="230" t="s">
        <v>251</v>
      </c>
      <c r="G169" s="231" t="s">
        <v>228</v>
      </c>
      <c r="H169" s="232">
        <v>36.121000000000002</v>
      </c>
      <c r="I169" s="233"/>
      <c r="J169" s="234">
        <f>ROUND(I169*H169,2)</f>
        <v>0</v>
      </c>
      <c r="K169" s="230" t="s">
        <v>229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252</v>
      </c>
    </row>
    <row r="170" s="2" customFormat="1" ht="62.7" customHeight="1">
      <c r="A170" s="39"/>
      <c r="B170" s="40"/>
      <c r="C170" s="228" t="s">
        <v>253</v>
      </c>
      <c r="D170" s="228" t="s">
        <v>225</v>
      </c>
      <c r="E170" s="229" t="s">
        <v>254</v>
      </c>
      <c r="F170" s="230" t="s">
        <v>255</v>
      </c>
      <c r="G170" s="231" t="s">
        <v>228</v>
      </c>
      <c r="H170" s="232">
        <v>38.460999999999999</v>
      </c>
      <c r="I170" s="233"/>
      <c r="J170" s="234">
        <f>ROUND(I170*H170,2)</f>
        <v>0</v>
      </c>
      <c r="K170" s="230" t="s">
        <v>229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256</v>
      </c>
    </row>
    <row r="171" s="13" customFormat="1">
      <c r="A171" s="13"/>
      <c r="B171" s="241"/>
      <c r="C171" s="242"/>
      <c r="D171" s="243" t="s">
        <v>232</v>
      </c>
      <c r="E171" s="244" t="s">
        <v>1</v>
      </c>
      <c r="F171" s="245" t="s">
        <v>257</v>
      </c>
      <c r="G171" s="242"/>
      <c r="H171" s="246">
        <v>38.460999999999999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232</v>
      </c>
      <c r="AU171" s="252" t="s">
        <v>82</v>
      </c>
      <c r="AV171" s="13" t="s">
        <v>82</v>
      </c>
      <c r="AW171" s="13" t="s">
        <v>30</v>
      </c>
      <c r="AX171" s="13" t="s">
        <v>80</v>
      </c>
      <c r="AY171" s="252" t="s">
        <v>223</v>
      </c>
    </row>
    <row r="172" s="2" customFormat="1" ht="44.25" customHeight="1">
      <c r="A172" s="39"/>
      <c r="B172" s="40"/>
      <c r="C172" s="228" t="s">
        <v>258</v>
      </c>
      <c r="D172" s="228" t="s">
        <v>225</v>
      </c>
      <c r="E172" s="229" t="s">
        <v>259</v>
      </c>
      <c r="F172" s="230" t="s">
        <v>260</v>
      </c>
      <c r="G172" s="231" t="s">
        <v>228</v>
      </c>
      <c r="H172" s="232">
        <v>38.460999999999999</v>
      </c>
      <c r="I172" s="233"/>
      <c r="J172" s="234">
        <f>ROUND(I172*H172,2)</f>
        <v>0</v>
      </c>
      <c r="K172" s="230" t="s">
        <v>229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82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261</v>
      </c>
    </row>
    <row r="173" s="2" customFormat="1" ht="44.25" customHeight="1">
      <c r="A173" s="39"/>
      <c r="B173" s="40"/>
      <c r="C173" s="228" t="s">
        <v>262</v>
      </c>
      <c r="D173" s="228" t="s">
        <v>225</v>
      </c>
      <c r="E173" s="229" t="s">
        <v>263</v>
      </c>
      <c r="F173" s="230" t="s">
        <v>264</v>
      </c>
      <c r="G173" s="231" t="s">
        <v>265</v>
      </c>
      <c r="H173" s="232">
        <v>17.797000000000001</v>
      </c>
      <c r="I173" s="233"/>
      <c r="J173" s="234">
        <f>ROUND(I173*H173,2)</f>
        <v>0</v>
      </c>
      <c r="K173" s="230" t="s">
        <v>229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266</v>
      </c>
    </row>
    <row r="174" s="13" customFormat="1">
      <c r="A174" s="13"/>
      <c r="B174" s="241"/>
      <c r="C174" s="242"/>
      <c r="D174" s="243" t="s">
        <v>232</v>
      </c>
      <c r="E174" s="244" t="s">
        <v>1</v>
      </c>
      <c r="F174" s="245" t="s">
        <v>267</v>
      </c>
      <c r="G174" s="242"/>
      <c r="H174" s="246">
        <v>16.533000000000001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232</v>
      </c>
      <c r="AU174" s="252" t="s">
        <v>82</v>
      </c>
      <c r="AV174" s="13" t="s">
        <v>82</v>
      </c>
      <c r="AW174" s="13" t="s">
        <v>30</v>
      </c>
      <c r="AX174" s="13" t="s">
        <v>73</v>
      </c>
      <c r="AY174" s="252" t="s">
        <v>223</v>
      </c>
    </row>
    <row r="175" s="13" customFormat="1">
      <c r="A175" s="13"/>
      <c r="B175" s="241"/>
      <c r="C175" s="242"/>
      <c r="D175" s="243" t="s">
        <v>232</v>
      </c>
      <c r="E175" s="244" t="s">
        <v>1</v>
      </c>
      <c r="F175" s="245" t="s">
        <v>268</v>
      </c>
      <c r="G175" s="242"/>
      <c r="H175" s="246">
        <v>1.264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232</v>
      </c>
      <c r="AU175" s="252" t="s">
        <v>82</v>
      </c>
      <c r="AV175" s="13" t="s">
        <v>82</v>
      </c>
      <c r="AW175" s="13" t="s">
        <v>30</v>
      </c>
      <c r="AX175" s="13" t="s">
        <v>73</v>
      </c>
      <c r="AY175" s="252" t="s">
        <v>223</v>
      </c>
    </row>
    <row r="176" s="15" customFormat="1">
      <c r="A176" s="15"/>
      <c r="B176" s="263"/>
      <c r="C176" s="264"/>
      <c r="D176" s="243" t="s">
        <v>232</v>
      </c>
      <c r="E176" s="265" t="s">
        <v>1</v>
      </c>
      <c r="F176" s="266" t="s">
        <v>245</v>
      </c>
      <c r="G176" s="264"/>
      <c r="H176" s="267">
        <v>17.797000000000001</v>
      </c>
      <c r="I176" s="268"/>
      <c r="J176" s="264"/>
      <c r="K176" s="264"/>
      <c r="L176" s="269"/>
      <c r="M176" s="270"/>
      <c r="N176" s="271"/>
      <c r="O176" s="271"/>
      <c r="P176" s="271"/>
      <c r="Q176" s="271"/>
      <c r="R176" s="271"/>
      <c r="S176" s="271"/>
      <c r="T176" s="272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3" t="s">
        <v>232</v>
      </c>
      <c r="AU176" s="273" t="s">
        <v>82</v>
      </c>
      <c r="AV176" s="15" t="s">
        <v>230</v>
      </c>
      <c r="AW176" s="15" t="s">
        <v>30</v>
      </c>
      <c r="AX176" s="15" t="s">
        <v>80</v>
      </c>
      <c r="AY176" s="273" t="s">
        <v>223</v>
      </c>
    </row>
    <row r="177" s="2" customFormat="1" ht="44.25" customHeight="1">
      <c r="A177" s="39"/>
      <c r="B177" s="40"/>
      <c r="C177" s="228" t="s">
        <v>269</v>
      </c>
      <c r="D177" s="228" t="s">
        <v>225</v>
      </c>
      <c r="E177" s="229" t="s">
        <v>270</v>
      </c>
      <c r="F177" s="230" t="s">
        <v>271</v>
      </c>
      <c r="G177" s="231" t="s">
        <v>265</v>
      </c>
      <c r="H177" s="232">
        <v>41.524999999999999</v>
      </c>
      <c r="I177" s="233"/>
      <c r="J177" s="234">
        <f>ROUND(I177*H177,2)</f>
        <v>0</v>
      </c>
      <c r="K177" s="230" t="s">
        <v>229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272</v>
      </c>
    </row>
    <row r="178" s="13" customFormat="1">
      <c r="A178" s="13"/>
      <c r="B178" s="241"/>
      <c r="C178" s="242"/>
      <c r="D178" s="243" t="s">
        <v>232</v>
      </c>
      <c r="E178" s="244" t="s">
        <v>1</v>
      </c>
      <c r="F178" s="245" t="s">
        <v>273</v>
      </c>
      <c r="G178" s="242"/>
      <c r="H178" s="246">
        <v>38.576999999999998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232</v>
      </c>
      <c r="AU178" s="252" t="s">
        <v>82</v>
      </c>
      <c r="AV178" s="13" t="s">
        <v>82</v>
      </c>
      <c r="AW178" s="13" t="s">
        <v>30</v>
      </c>
      <c r="AX178" s="13" t="s">
        <v>73</v>
      </c>
      <c r="AY178" s="252" t="s">
        <v>223</v>
      </c>
    </row>
    <row r="179" s="13" customFormat="1">
      <c r="A179" s="13"/>
      <c r="B179" s="241"/>
      <c r="C179" s="242"/>
      <c r="D179" s="243" t="s">
        <v>232</v>
      </c>
      <c r="E179" s="244" t="s">
        <v>1</v>
      </c>
      <c r="F179" s="245" t="s">
        <v>274</v>
      </c>
      <c r="G179" s="242"/>
      <c r="H179" s="246">
        <v>2.948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232</v>
      </c>
      <c r="AU179" s="252" t="s">
        <v>82</v>
      </c>
      <c r="AV179" s="13" t="s">
        <v>82</v>
      </c>
      <c r="AW179" s="13" t="s">
        <v>30</v>
      </c>
      <c r="AX179" s="13" t="s">
        <v>73</v>
      </c>
      <c r="AY179" s="252" t="s">
        <v>223</v>
      </c>
    </row>
    <row r="180" s="15" customFormat="1">
      <c r="A180" s="15"/>
      <c r="B180" s="263"/>
      <c r="C180" s="264"/>
      <c r="D180" s="243" t="s">
        <v>232</v>
      </c>
      <c r="E180" s="265" t="s">
        <v>1</v>
      </c>
      <c r="F180" s="266" t="s">
        <v>245</v>
      </c>
      <c r="G180" s="264"/>
      <c r="H180" s="267">
        <v>41.524999999999999</v>
      </c>
      <c r="I180" s="268"/>
      <c r="J180" s="264"/>
      <c r="K180" s="264"/>
      <c r="L180" s="269"/>
      <c r="M180" s="270"/>
      <c r="N180" s="271"/>
      <c r="O180" s="271"/>
      <c r="P180" s="271"/>
      <c r="Q180" s="271"/>
      <c r="R180" s="271"/>
      <c r="S180" s="271"/>
      <c r="T180" s="272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3" t="s">
        <v>232</v>
      </c>
      <c r="AU180" s="273" t="s">
        <v>82</v>
      </c>
      <c r="AV180" s="15" t="s">
        <v>230</v>
      </c>
      <c r="AW180" s="15" t="s">
        <v>30</v>
      </c>
      <c r="AX180" s="15" t="s">
        <v>80</v>
      </c>
      <c r="AY180" s="273" t="s">
        <v>223</v>
      </c>
    </row>
    <row r="181" s="2" customFormat="1" ht="37.8" customHeight="1">
      <c r="A181" s="39"/>
      <c r="B181" s="40"/>
      <c r="C181" s="228" t="s">
        <v>275</v>
      </c>
      <c r="D181" s="228" t="s">
        <v>225</v>
      </c>
      <c r="E181" s="229" t="s">
        <v>276</v>
      </c>
      <c r="F181" s="230" t="s">
        <v>277</v>
      </c>
      <c r="G181" s="231" t="s">
        <v>228</v>
      </c>
      <c r="H181" s="232">
        <v>36.121000000000002</v>
      </c>
      <c r="I181" s="233"/>
      <c r="J181" s="234">
        <f>ROUND(I181*H181,2)</f>
        <v>0</v>
      </c>
      <c r="K181" s="230" t="s">
        <v>229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278</v>
      </c>
    </row>
    <row r="182" s="2" customFormat="1" ht="44.25" customHeight="1">
      <c r="A182" s="39"/>
      <c r="B182" s="40"/>
      <c r="C182" s="228" t="s">
        <v>279</v>
      </c>
      <c r="D182" s="228" t="s">
        <v>225</v>
      </c>
      <c r="E182" s="229" t="s">
        <v>280</v>
      </c>
      <c r="F182" s="230" t="s">
        <v>281</v>
      </c>
      <c r="G182" s="231" t="s">
        <v>228</v>
      </c>
      <c r="H182" s="232">
        <v>4.758</v>
      </c>
      <c r="I182" s="233"/>
      <c r="J182" s="234">
        <f>ROUND(I182*H182,2)</f>
        <v>0</v>
      </c>
      <c r="K182" s="230" t="s">
        <v>229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82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282</v>
      </c>
    </row>
    <row r="183" s="14" customFormat="1">
      <c r="A183" s="14"/>
      <c r="B183" s="253"/>
      <c r="C183" s="254"/>
      <c r="D183" s="243" t="s">
        <v>232</v>
      </c>
      <c r="E183" s="255" t="s">
        <v>1</v>
      </c>
      <c r="F183" s="256" t="s">
        <v>283</v>
      </c>
      <c r="G183" s="254"/>
      <c r="H183" s="255" t="s">
        <v>1</v>
      </c>
      <c r="I183" s="257"/>
      <c r="J183" s="254"/>
      <c r="K183" s="254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232</v>
      </c>
      <c r="AU183" s="262" t="s">
        <v>82</v>
      </c>
      <c r="AV183" s="14" t="s">
        <v>80</v>
      </c>
      <c r="AW183" s="14" t="s">
        <v>30</v>
      </c>
      <c r="AX183" s="14" t="s">
        <v>73</v>
      </c>
      <c r="AY183" s="262" t="s">
        <v>223</v>
      </c>
    </row>
    <row r="184" s="13" customFormat="1">
      <c r="A184" s="13"/>
      <c r="B184" s="241"/>
      <c r="C184" s="242"/>
      <c r="D184" s="243" t="s">
        <v>232</v>
      </c>
      <c r="E184" s="244" t="s">
        <v>1</v>
      </c>
      <c r="F184" s="245" t="s">
        <v>243</v>
      </c>
      <c r="G184" s="242"/>
      <c r="H184" s="246">
        <v>7.266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232</v>
      </c>
      <c r="AU184" s="252" t="s">
        <v>82</v>
      </c>
      <c r="AV184" s="13" t="s">
        <v>82</v>
      </c>
      <c r="AW184" s="13" t="s">
        <v>30</v>
      </c>
      <c r="AX184" s="13" t="s">
        <v>73</v>
      </c>
      <c r="AY184" s="252" t="s">
        <v>223</v>
      </c>
    </row>
    <row r="185" s="13" customFormat="1">
      <c r="A185" s="13"/>
      <c r="B185" s="241"/>
      <c r="C185" s="242"/>
      <c r="D185" s="243" t="s">
        <v>232</v>
      </c>
      <c r="E185" s="244" t="s">
        <v>1</v>
      </c>
      <c r="F185" s="245" t="s">
        <v>244</v>
      </c>
      <c r="G185" s="242"/>
      <c r="H185" s="246">
        <v>1.3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232</v>
      </c>
      <c r="AU185" s="252" t="s">
        <v>82</v>
      </c>
      <c r="AV185" s="13" t="s">
        <v>82</v>
      </c>
      <c r="AW185" s="13" t="s">
        <v>30</v>
      </c>
      <c r="AX185" s="13" t="s">
        <v>73</v>
      </c>
      <c r="AY185" s="252" t="s">
        <v>223</v>
      </c>
    </row>
    <row r="186" s="13" customFormat="1">
      <c r="A186" s="13"/>
      <c r="B186" s="241"/>
      <c r="C186" s="242"/>
      <c r="D186" s="243" t="s">
        <v>232</v>
      </c>
      <c r="E186" s="244" t="s">
        <v>1</v>
      </c>
      <c r="F186" s="245" t="s">
        <v>284</v>
      </c>
      <c r="G186" s="242"/>
      <c r="H186" s="246">
        <v>-3.8079999999999998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232</v>
      </c>
      <c r="AU186" s="252" t="s">
        <v>82</v>
      </c>
      <c r="AV186" s="13" t="s">
        <v>82</v>
      </c>
      <c r="AW186" s="13" t="s">
        <v>30</v>
      </c>
      <c r="AX186" s="13" t="s">
        <v>73</v>
      </c>
      <c r="AY186" s="252" t="s">
        <v>223</v>
      </c>
    </row>
    <row r="187" s="15" customFormat="1">
      <c r="A187" s="15"/>
      <c r="B187" s="263"/>
      <c r="C187" s="264"/>
      <c r="D187" s="243" t="s">
        <v>232</v>
      </c>
      <c r="E187" s="265" t="s">
        <v>1</v>
      </c>
      <c r="F187" s="266" t="s">
        <v>245</v>
      </c>
      <c r="G187" s="264"/>
      <c r="H187" s="267">
        <v>4.758</v>
      </c>
      <c r="I187" s="268"/>
      <c r="J187" s="264"/>
      <c r="K187" s="264"/>
      <c r="L187" s="269"/>
      <c r="M187" s="270"/>
      <c r="N187" s="271"/>
      <c r="O187" s="271"/>
      <c r="P187" s="271"/>
      <c r="Q187" s="271"/>
      <c r="R187" s="271"/>
      <c r="S187" s="271"/>
      <c r="T187" s="272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3" t="s">
        <v>232</v>
      </c>
      <c r="AU187" s="273" t="s">
        <v>82</v>
      </c>
      <c r="AV187" s="15" t="s">
        <v>230</v>
      </c>
      <c r="AW187" s="15" t="s">
        <v>30</v>
      </c>
      <c r="AX187" s="15" t="s">
        <v>80</v>
      </c>
      <c r="AY187" s="273" t="s">
        <v>223</v>
      </c>
    </row>
    <row r="188" s="2" customFormat="1" ht="16.5" customHeight="1">
      <c r="A188" s="39"/>
      <c r="B188" s="40"/>
      <c r="C188" s="274" t="s">
        <v>8</v>
      </c>
      <c r="D188" s="274" t="s">
        <v>285</v>
      </c>
      <c r="E188" s="275" t="s">
        <v>286</v>
      </c>
      <c r="F188" s="276" t="s">
        <v>287</v>
      </c>
      <c r="G188" s="277" t="s">
        <v>265</v>
      </c>
      <c r="H188" s="278">
        <v>9.516</v>
      </c>
      <c r="I188" s="279"/>
      <c r="J188" s="280">
        <f>ROUND(I188*H188,2)</f>
        <v>0</v>
      </c>
      <c r="K188" s="276" t="s">
        <v>229</v>
      </c>
      <c r="L188" s="281"/>
      <c r="M188" s="282" t="s">
        <v>1</v>
      </c>
      <c r="N188" s="283" t="s">
        <v>38</v>
      </c>
      <c r="O188" s="92"/>
      <c r="P188" s="237">
        <f>O188*H188</f>
        <v>0</v>
      </c>
      <c r="Q188" s="237">
        <v>1</v>
      </c>
      <c r="R188" s="237">
        <f>Q188*H188</f>
        <v>9.516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262</v>
      </c>
      <c r="AT188" s="239" t="s">
        <v>285</v>
      </c>
      <c r="AU188" s="239" t="s">
        <v>82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288</v>
      </c>
    </row>
    <row r="189" s="13" customFormat="1">
      <c r="A189" s="13"/>
      <c r="B189" s="241"/>
      <c r="C189" s="242"/>
      <c r="D189" s="243" t="s">
        <v>232</v>
      </c>
      <c r="E189" s="242"/>
      <c r="F189" s="245" t="s">
        <v>289</v>
      </c>
      <c r="G189" s="242"/>
      <c r="H189" s="246">
        <v>9.516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232</v>
      </c>
      <c r="AU189" s="252" t="s">
        <v>82</v>
      </c>
      <c r="AV189" s="13" t="s">
        <v>82</v>
      </c>
      <c r="AW189" s="13" t="s">
        <v>4</v>
      </c>
      <c r="AX189" s="13" t="s">
        <v>80</v>
      </c>
      <c r="AY189" s="252" t="s">
        <v>223</v>
      </c>
    </row>
    <row r="190" s="2" customFormat="1" ht="33" customHeight="1">
      <c r="A190" s="39"/>
      <c r="B190" s="40"/>
      <c r="C190" s="228" t="s">
        <v>290</v>
      </c>
      <c r="D190" s="228" t="s">
        <v>225</v>
      </c>
      <c r="E190" s="229" t="s">
        <v>291</v>
      </c>
      <c r="F190" s="230" t="s">
        <v>292</v>
      </c>
      <c r="G190" s="231" t="s">
        <v>293</v>
      </c>
      <c r="H190" s="232">
        <v>275.55000000000001</v>
      </c>
      <c r="I190" s="233"/>
      <c r="J190" s="234">
        <f>ROUND(I190*H190,2)</f>
        <v>0</v>
      </c>
      <c r="K190" s="230" t="s">
        <v>229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82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294</v>
      </c>
    </row>
    <row r="191" s="13" customFormat="1">
      <c r="A191" s="13"/>
      <c r="B191" s="241"/>
      <c r="C191" s="242"/>
      <c r="D191" s="243" t="s">
        <v>232</v>
      </c>
      <c r="E191" s="244" t="s">
        <v>1</v>
      </c>
      <c r="F191" s="245" t="s">
        <v>295</v>
      </c>
      <c r="G191" s="242"/>
      <c r="H191" s="246">
        <v>275.55000000000001</v>
      </c>
      <c r="I191" s="247"/>
      <c r="J191" s="242"/>
      <c r="K191" s="242"/>
      <c r="L191" s="248"/>
      <c r="M191" s="249"/>
      <c r="N191" s="250"/>
      <c r="O191" s="250"/>
      <c r="P191" s="250"/>
      <c r="Q191" s="250"/>
      <c r="R191" s="250"/>
      <c r="S191" s="250"/>
      <c r="T191" s="25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2" t="s">
        <v>232</v>
      </c>
      <c r="AU191" s="252" t="s">
        <v>82</v>
      </c>
      <c r="AV191" s="13" t="s">
        <v>82</v>
      </c>
      <c r="AW191" s="13" t="s">
        <v>30</v>
      </c>
      <c r="AX191" s="13" t="s">
        <v>80</v>
      </c>
      <c r="AY191" s="252" t="s">
        <v>223</v>
      </c>
    </row>
    <row r="192" s="12" customFormat="1" ht="22.8" customHeight="1">
      <c r="A192" s="12"/>
      <c r="B192" s="212"/>
      <c r="C192" s="213"/>
      <c r="D192" s="214" t="s">
        <v>72</v>
      </c>
      <c r="E192" s="226" t="s">
        <v>82</v>
      </c>
      <c r="F192" s="226" t="s">
        <v>296</v>
      </c>
      <c r="G192" s="213"/>
      <c r="H192" s="213"/>
      <c r="I192" s="216"/>
      <c r="J192" s="227">
        <f>BK192</f>
        <v>0</v>
      </c>
      <c r="K192" s="213"/>
      <c r="L192" s="218"/>
      <c r="M192" s="219"/>
      <c r="N192" s="220"/>
      <c r="O192" s="220"/>
      <c r="P192" s="221">
        <f>SUM(P193:P233)</f>
        <v>0</v>
      </c>
      <c r="Q192" s="220"/>
      <c r="R192" s="221">
        <f>SUM(R193:R233)</f>
        <v>19.248218039999998</v>
      </c>
      <c r="S192" s="220"/>
      <c r="T192" s="222">
        <f>SUM(T193:T233)</f>
        <v>0.12020000000000002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3" t="s">
        <v>80</v>
      </c>
      <c r="AT192" s="224" t="s">
        <v>72</v>
      </c>
      <c r="AU192" s="224" t="s">
        <v>80</v>
      </c>
      <c r="AY192" s="223" t="s">
        <v>223</v>
      </c>
      <c r="BK192" s="225">
        <f>SUM(BK193:BK233)</f>
        <v>0</v>
      </c>
    </row>
    <row r="193" s="2" customFormat="1" ht="24.15" customHeight="1">
      <c r="A193" s="39"/>
      <c r="B193" s="40"/>
      <c r="C193" s="228" t="s">
        <v>297</v>
      </c>
      <c r="D193" s="228" t="s">
        <v>225</v>
      </c>
      <c r="E193" s="229" t="s">
        <v>298</v>
      </c>
      <c r="F193" s="230" t="s">
        <v>299</v>
      </c>
      <c r="G193" s="231" t="s">
        <v>228</v>
      </c>
      <c r="H193" s="232">
        <v>3.3090000000000002</v>
      </c>
      <c r="I193" s="233"/>
      <c r="J193" s="234">
        <f>ROUND(I193*H193,2)</f>
        <v>0</v>
      </c>
      <c r="K193" s="230" t="s">
        <v>229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2.5018699999999998</v>
      </c>
      <c r="R193" s="237">
        <f>Q193*H193</f>
        <v>8.2786878299999991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230</v>
      </c>
      <c r="AT193" s="239" t="s">
        <v>225</v>
      </c>
      <c r="AU193" s="239" t="s">
        <v>82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230</v>
      </c>
      <c r="BM193" s="239" t="s">
        <v>300</v>
      </c>
    </row>
    <row r="194" s="13" customFormat="1">
      <c r="A194" s="13"/>
      <c r="B194" s="241"/>
      <c r="C194" s="242"/>
      <c r="D194" s="243" t="s">
        <v>232</v>
      </c>
      <c r="E194" s="244" t="s">
        <v>1</v>
      </c>
      <c r="F194" s="245" t="s">
        <v>301</v>
      </c>
      <c r="G194" s="242"/>
      <c r="H194" s="246">
        <v>2.6699999999999999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232</v>
      </c>
      <c r="AU194" s="252" t="s">
        <v>82</v>
      </c>
      <c r="AV194" s="13" t="s">
        <v>82</v>
      </c>
      <c r="AW194" s="13" t="s">
        <v>30</v>
      </c>
      <c r="AX194" s="13" t="s">
        <v>73</v>
      </c>
      <c r="AY194" s="252" t="s">
        <v>223</v>
      </c>
    </row>
    <row r="195" s="13" customFormat="1">
      <c r="A195" s="13"/>
      <c r="B195" s="241"/>
      <c r="C195" s="242"/>
      <c r="D195" s="243" t="s">
        <v>232</v>
      </c>
      <c r="E195" s="244" t="s">
        <v>1</v>
      </c>
      <c r="F195" s="245" t="s">
        <v>302</v>
      </c>
      <c r="G195" s="242"/>
      <c r="H195" s="246">
        <v>0.52700000000000002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232</v>
      </c>
      <c r="AU195" s="252" t="s">
        <v>82</v>
      </c>
      <c r="AV195" s="13" t="s">
        <v>82</v>
      </c>
      <c r="AW195" s="13" t="s">
        <v>30</v>
      </c>
      <c r="AX195" s="13" t="s">
        <v>73</v>
      </c>
      <c r="AY195" s="252" t="s">
        <v>223</v>
      </c>
    </row>
    <row r="196" s="15" customFormat="1">
      <c r="A196" s="15"/>
      <c r="B196" s="263"/>
      <c r="C196" s="264"/>
      <c r="D196" s="243" t="s">
        <v>232</v>
      </c>
      <c r="E196" s="265" t="s">
        <v>1</v>
      </c>
      <c r="F196" s="266" t="s">
        <v>245</v>
      </c>
      <c r="G196" s="264"/>
      <c r="H196" s="267">
        <v>3.1970000000000001</v>
      </c>
      <c r="I196" s="268"/>
      <c r="J196" s="264"/>
      <c r="K196" s="264"/>
      <c r="L196" s="269"/>
      <c r="M196" s="270"/>
      <c r="N196" s="271"/>
      <c r="O196" s="271"/>
      <c r="P196" s="271"/>
      <c r="Q196" s="271"/>
      <c r="R196" s="271"/>
      <c r="S196" s="271"/>
      <c r="T196" s="272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73" t="s">
        <v>232</v>
      </c>
      <c r="AU196" s="273" t="s">
        <v>82</v>
      </c>
      <c r="AV196" s="15" t="s">
        <v>230</v>
      </c>
      <c r="AW196" s="15" t="s">
        <v>30</v>
      </c>
      <c r="AX196" s="15" t="s">
        <v>80</v>
      </c>
      <c r="AY196" s="273" t="s">
        <v>223</v>
      </c>
    </row>
    <row r="197" s="13" customFormat="1">
      <c r="A197" s="13"/>
      <c r="B197" s="241"/>
      <c r="C197" s="242"/>
      <c r="D197" s="243" t="s">
        <v>232</v>
      </c>
      <c r="E197" s="242"/>
      <c r="F197" s="245" t="s">
        <v>303</v>
      </c>
      <c r="G197" s="242"/>
      <c r="H197" s="246">
        <v>3.3090000000000002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232</v>
      </c>
      <c r="AU197" s="252" t="s">
        <v>82</v>
      </c>
      <c r="AV197" s="13" t="s">
        <v>82</v>
      </c>
      <c r="AW197" s="13" t="s">
        <v>4</v>
      </c>
      <c r="AX197" s="13" t="s">
        <v>80</v>
      </c>
      <c r="AY197" s="252" t="s">
        <v>223</v>
      </c>
    </row>
    <row r="198" s="2" customFormat="1" ht="16.5" customHeight="1">
      <c r="A198" s="39"/>
      <c r="B198" s="40"/>
      <c r="C198" s="228" t="s">
        <v>304</v>
      </c>
      <c r="D198" s="228" t="s">
        <v>225</v>
      </c>
      <c r="E198" s="229" t="s">
        <v>305</v>
      </c>
      <c r="F198" s="230" t="s">
        <v>306</v>
      </c>
      <c r="G198" s="231" t="s">
        <v>293</v>
      </c>
      <c r="H198" s="232">
        <v>6.774</v>
      </c>
      <c r="I198" s="233"/>
      <c r="J198" s="234">
        <f>ROUND(I198*H198,2)</f>
        <v>0</v>
      </c>
      <c r="K198" s="230" t="s">
        <v>229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0.0026900000000000001</v>
      </c>
      <c r="R198" s="237">
        <f>Q198*H198</f>
        <v>0.018222060000000002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82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307</v>
      </c>
    </row>
    <row r="199" s="13" customFormat="1">
      <c r="A199" s="13"/>
      <c r="B199" s="241"/>
      <c r="C199" s="242"/>
      <c r="D199" s="243" t="s">
        <v>232</v>
      </c>
      <c r="E199" s="244" t="s">
        <v>1</v>
      </c>
      <c r="F199" s="245" t="s">
        <v>308</v>
      </c>
      <c r="G199" s="242"/>
      <c r="H199" s="246">
        <v>3.4750000000000001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232</v>
      </c>
      <c r="AU199" s="252" t="s">
        <v>82</v>
      </c>
      <c r="AV199" s="13" t="s">
        <v>82</v>
      </c>
      <c r="AW199" s="13" t="s">
        <v>30</v>
      </c>
      <c r="AX199" s="13" t="s">
        <v>73</v>
      </c>
      <c r="AY199" s="252" t="s">
        <v>223</v>
      </c>
    </row>
    <row r="200" s="13" customFormat="1">
      <c r="A200" s="13"/>
      <c r="B200" s="241"/>
      <c r="C200" s="242"/>
      <c r="D200" s="243" t="s">
        <v>232</v>
      </c>
      <c r="E200" s="244" t="s">
        <v>1</v>
      </c>
      <c r="F200" s="245" t="s">
        <v>309</v>
      </c>
      <c r="G200" s="242"/>
      <c r="H200" s="246">
        <v>3.2989999999999999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232</v>
      </c>
      <c r="AU200" s="252" t="s">
        <v>82</v>
      </c>
      <c r="AV200" s="13" t="s">
        <v>82</v>
      </c>
      <c r="AW200" s="13" t="s">
        <v>30</v>
      </c>
      <c r="AX200" s="13" t="s">
        <v>73</v>
      </c>
      <c r="AY200" s="252" t="s">
        <v>223</v>
      </c>
    </row>
    <row r="201" s="15" customFormat="1">
      <c r="A201" s="15"/>
      <c r="B201" s="263"/>
      <c r="C201" s="264"/>
      <c r="D201" s="243" t="s">
        <v>232</v>
      </c>
      <c r="E201" s="265" t="s">
        <v>1</v>
      </c>
      <c r="F201" s="266" t="s">
        <v>245</v>
      </c>
      <c r="G201" s="264"/>
      <c r="H201" s="267">
        <v>6.774</v>
      </c>
      <c r="I201" s="268"/>
      <c r="J201" s="264"/>
      <c r="K201" s="264"/>
      <c r="L201" s="269"/>
      <c r="M201" s="270"/>
      <c r="N201" s="271"/>
      <c r="O201" s="271"/>
      <c r="P201" s="271"/>
      <c r="Q201" s="271"/>
      <c r="R201" s="271"/>
      <c r="S201" s="271"/>
      <c r="T201" s="272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3" t="s">
        <v>232</v>
      </c>
      <c r="AU201" s="273" t="s">
        <v>82</v>
      </c>
      <c r="AV201" s="15" t="s">
        <v>230</v>
      </c>
      <c r="AW201" s="15" t="s">
        <v>30</v>
      </c>
      <c r="AX201" s="15" t="s">
        <v>80</v>
      </c>
      <c r="AY201" s="273" t="s">
        <v>223</v>
      </c>
    </row>
    <row r="202" s="2" customFormat="1" ht="16.5" customHeight="1">
      <c r="A202" s="39"/>
      <c r="B202" s="40"/>
      <c r="C202" s="228" t="s">
        <v>310</v>
      </c>
      <c r="D202" s="228" t="s">
        <v>225</v>
      </c>
      <c r="E202" s="229" t="s">
        <v>311</v>
      </c>
      <c r="F202" s="230" t="s">
        <v>312</v>
      </c>
      <c r="G202" s="231" t="s">
        <v>293</v>
      </c>
      <c r="H202" s="232">
        <v>6.774</v>
      </c>
      <c r="I202" s="233"/>
      <c r="J202" s="234">
        <f>ROUND(I202*H202,2)</f>
        <v>0</v>
      </c>
      <c r="K202" s="230" t="s">
        <v>229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230</v>
      </c>
      <c r="AT202" s="239" t="s">
        <v>225</v>
      </c>
      <c r="AU202" s="239" t="s">
        <v>82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313</v>
      </c>
    </row>
    <row r="203" s="2" customFormat="1" ht="24.15" customHeight="1">
      <c r="A203" s="39"/>
      <c r="B203" s="40"/>
      <c r="C203" s="228" t="s">
        <v>314</v>
      </c>
      <c r="D203" s="228" t="s">
        <v>225</v>
      </c>
      <c r="E203" s="229" t="s">
        <v>315</v>
      </c>
      <c r="F203" s="230" t="s">
        <v>316</v>
      </c>
      <c r="G203" s="231" t="s">
        <v>265</v>
      </c>
      <c r="H203" s="232">
        <v>0.372</v>
      </c>
      <c r="I203" s="233"/>
      <c r="J203" s="234">
        <f>ROUND(I203*H203,2)</f>
        <v>0</v>
      </c>
      <c r="K203" s="230" t="s">
        <v>229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1.0606199999999999</v>
      </c>
      <c r="R203" s="237">
        <f>Q203*H203</f>
        <v>0.39455063999999995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230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230</v>
      </c>
      <c r="BM203" s="239" t="s">
        <v>317</v>
      </c>
    </row>
    <row r="204" s="13" customFormat="1">
      <c r="A204" s="13"/>
      <c r="B204" s="241"/>
      <c r="C204" s="242"/>
      <c r="D204" s="243" t="s">
        <v>232</v>
      </c>
      <c r="E204" s="244" t="s">
        <v>1</v>
      </c>
      <c r="F204" s="245" t="s">
        <v>318</v>
      </c>
      <c r="G204" s="242"/>
      <c r="H204" s="246">
        <v>0.26700000000000002</v>
      </c>
      <c r="I204" s="247"/>
      <c r="J204" s="242"/>
      <c r="K204" s="242"/>
      <c r="L204" s="248"/>
      <c r="M204" s="249"/>
      <c r="N204" s="250"/>
      <c r="O204" s="250"/>
      <c r="P204" s="250"/>
      <c r="Q204" s="250"/>
      <c r="R204" s="250"/>
      <c r="S204" s="250"/>
      <c r="T204" s="25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2" t="s">
        <v>232</v>
      </c>
      <c r="AU204" s="252" t="s">
        <v>82</v>
      </c>
      <c r="AV204" s="13" t="s">
        <v>82</v>
      </c>
      <c r="AW204" s="13" t="s">
        <v>30</v>
      </c>
      <c r="AX204" s="13" t="s">
        <v>73</v>
      </c>
      <c r="AY204" s="252" t="s">
        <v>223</v>
      </c>
    </row>
    <row r="205" s="13" customFormat="1">
      <c r="A205" s="13"/>
      <c r="B205" s="241"/>
      <c r="C205" s="242"/>
      <c r="D205" s="243" t="s">
        <v>232</v>
      </c>
      <c r="E205" s="244" t="s">
        <v>1</v>
      </c>
      <c r="F205" s="245" t="s">
        <v>319</v>
      </c>
      <c r="G205" s="242"/>
      <c r="H205" s="246">
        <v>0.105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232</v>
      </c>
      <c r="AU205" s="252" t="s">
        <v>82</v>
      </c>
      <c r="AV205" s="13" t="s">
        <v>82</v>
      </c>
      <c r="AW205" s="13" t="s">
        <v>30</v>
      </c>
      <c r="AX205" s="13" t="s">
        <v>73</v>
      </c>
      <c r="AY205" s="252" t="s">
        <v>223</v>
      </c>
    </row>
    <row r="206" s="15" customFormat="1">
      <c r="A206" s="15"/>
      <c r="B206" s="263"/>
      <c r="C206" s="264"/>
      <c r="D206" s="243" t="s">
        <v>232</v>
      </c>
      <c r="E206" s="265" t="s">
        <v>1</v>
      </c>
      <c r="F206" s="266" t="s">
        <v>245</v>
      </c>
      <c r="G206" s="264"/>
      <c r="H206" s="267">
        <v>0.372</v>
      </c>
      <c r="I206" s="268"/>
      <c r="J206" s="264"/>
      <c r="K206" s="264"/>
      <c r="L206" s="269"/>
      <c r="M206" s="270"/>
      <c r="N206" s="271"/>
      <c r="O206" s="271"/>
      <c r="P206" s="271"/>
      <c r="Q206" s="271"/>
      <c r="R206" s="271"/>
      <c r="S206" s="271"/>
      <c r="T206" s="27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3" t="s">
        <v>232</v>
      </c>
      <c r="AU206" s="273" t="s">
        <v>82</v>
      </c>
      <c r="AV206" s="15" t="s">
        <v>230</v>
      </c>
      <c r="AW206" s="15" t="s">
        <v>30</v>
      </c>
      <c r="AX206" s="15" t="s">
        <v>80</v>
      </c>
      <c r="AY206" s="273" t="s">
        <v>223</v>
      </c>
    </row>
    <row r="207" s="2" customFormat="1" ht="33" customHeight="1">
      <c r="A207" s="39"/>
      <c r="B207" s="40"/>
      <c r="C207" s="228" t="s">
        <v>320</v>
      </c>
      <c r="D207" s="228" t="s">
        <v>225</v>
      </c>
      <c r="E207" s="229" t="s">
        <v>321</v>
      </c>
      <c r="F207" s="230" t="s">
        <v>322</v>
      </c>
      <c r="G207" s="231" t="s">
        <v>228</v>
      </c>
      <c r="H207" s="232">
        <v>3.427</v>
      </c>
      <c r="I207" s="233"/>
      <c r="J207" s="234">
        <f>ROUND(I207*H207,2)</f>
        <v>0</v>
      </c>
      <c r="K207" s="230" t="s">
        <v>229</v>
      </c>
      <c r="L207" s="45"/>
      <c r="M207" s="235" t="s">
        <v>1</v>
      </c>
      <c r="N207" s="236" t="s">
        <v>38</v>
      </c>
      <c r="O207" s="92"/>
      <c r="P207" s="237">
        <f>O207*H207</f>
        <v>0</v>
      </c>
      <c r="Q207" s="237">
        <v>2.5018699999999998</v>
      </c>
      <c r="R207" s="237">
        <f>Q207*H207</f>
        <v>8.5739084899999991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230</v>
      </c>
      <c r="AT207" s="239" t="s">
        <v>225</v>
      </c>
      <c r="AU207" s="239" t="s">
        <v>82</v>
      </c>
      <c r="AY207" s="18" t="s">
        <v>223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80</v>
      </c>
      <c r="BK207" s="240">
        <f>ROUND(I207*H207,2)</f>
        <v>0</v>
      </c>
      <c r="BL207" s="18" t="s">
        <v>230</v>
      </c>
      <c r="BM207" s="239" t="s">
        <v>323</v>
      </c>
    </row>
    <row r="208" s="13" customFormat="1">
      <c r="A208" s="13"/>
      <c r="B208" s="241"/>
      <c r="C208" s="242"/>
      <c r="D208" s="243" t="s">
        <v>232</v>
      </c>
      <c r="E208" s="244" t="s">
        <v>1</v>
      </c>
      <c r="F208" s="245" t="s">
        <v>324</v>
      </c>
      <c r="G208" s="242"/>
      <c r="H208" s="246">
        <v>3.427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232</v>
      </c>
      <c r="AU208" s="252" t="s">
        <v>82</v>
      </c>
      <c r="AV208" s="13" t="s">
        <v>82</v>
      </c>
      <c r="AW208" s="13" t="s">
        <v>30</v>
      </c>
      <c r="AX208" s="13" t="s">
        <v>80</v>
      </c>
      <c r="AY208" s="252" t="s">
        <v>223</v>
      </c>
    </row>
    <row r="209" s="2" customFormat="1" ht="16.5" customHeight="1">
      <c r="A209" s="39"/>
      <c r="B209" s="40"/>
      <c r="C209" s="228" t="s">
        <v>325</v>
      </c>
      <c r="D209" s="228" t="s">
        <v>225</v>
      </c>
      <c r="E209" s="229" t="s">
        <v>326</v>
      </c>
      <c r="F209" s="230" t="s">
        <v>327</v>
      </c>
      <c r="G209" s="231" t="s">
        <v>293</v>
      </c>
      <c r="H209" s="232">
        <v>8.5800000000000001</v>
      </c>
      <c r="I209" s="233"/>
      <c r="J209" s="234">
        <f>ROUND(I209*H209,2)</f>
        <v>0</v>
      </c>
      <c r="K209" s="230" t="s">
        <v>229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0.00264</v>
      </c>
      <c r="R209" s="237">
        <f>Q209*H209</f>
        <v>0.0226512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82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328</v>
      </c>
    </row>
    <row r="210" s="13" customFormat="1">
      <c r="A210" s="13"/>
      <c r="B210" s="241"/>
      <c r="C210" s="242"/>
      <c r="D210" s="243" t="s">
        <v>232</v>
      </c>
      <c r="E210" s="244" t="s">
        <v>1</v>
      </c>
      <c r="F210" s="245" t="s">
        <v>329</v>
      </c>
      <c r="G210" s="242"/>
      <c r="H210" s="246">
        <v>8.5800000000000001</v>
      </c>
      <c r="I210" s="247"/>
      <c r="J210" s="242"/>
      <c r="K210" s="242"/>
      <c r="L210" s="248"/>
      <c r="M210" s="249"/>
      <c r="N210" s="250"/>
      <c r="O210" s="250"/>
      <c r="P210" s="250"/>
      <c r="Q210" s="250"/>
      <c r="R210" s="250"/>
      <c r="S210" s="250"/>
      <c r="T210" s="25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2" t="s">
        <v>232</v>
      </c>
      <c r="AU210" s="252" t="s">
        <v>82</v>
      </c>
      <c r="AV210" s="13" t="s">
        <v>82</v>
      </c>
      <c r="AW210" s="13" t="s">
        <v>30</v>
      </c>
      <c r="AX210" s="13" t="s">
        <v>80</v>
      </c>
      <c r="AY210" s="252" t="s">
        <v>223</v>
      </c>
    </row>
    <row r="211" s="2" customFormat="1" ht="16.5" customHeight="1">
      <c r="A211" s="39"/>
      <c r="B211" s="40"/>
      <c r="C211" s="228" t="s">
        <v>330</v>
      </c>
      <c r="D211" s="228" t="s">
        <v>225</v>
      </c>
      <c r="E211" s="229" t="s">
        <v>331</v>
      </c>
      <c r="F211" s="230" t="s">
        <v>332</v>
      </c>
      <c r="G211" s="231" t="s">
        <v>293</v>
      </c>
      <c r="H211" s="232">
        <v>8.5800000000000001</v>
      </c>
      <c r="I211" s="233"/>
      <c r="J211" s="234">
        <f>ROUND(I211*H211,2)</f>
        <v>0</v>
      </c>
      <c r="K211" s="230" t="s">
        <v>229</v>
      </c>
      <c r="L211" s="45"/>
      <c r="M211" s="235" t="s">
        <v>1</v>
      </c>
      <c r="N211" s="236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230</v>
      </c>
      <c r="AT211" s="239" t="s">
        <v>225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333</v>
      </c>
    </row>
    <row r="212" s="2" customFormat="1" ht="21.75" customHeight="1">
      <c r="A212" s="39"/>
      <c r="B212" s="40"/>
      <c r="C212" s="228" t="s">
        <v>7</v>
      </c>
      <c r="D212" s="228" t="s">
        <v>225</v>
      </c>
      <c r="E212" s="229" t="s">
        <v>334</v>
      </c>
      <c r="F212" s="230" t="s">
        <v>335</v>
      </c>
      <c r="G212" s="231" t="s">
        <v>265</v>
      </c>
      <c r="H212" s="232">
        <v>0.84499999999999997</v>
      </c>
      <c r="I212" s="233"/>
      <c r="J212" s="234">
        <f>ROUND(I212*H212,2)</f>
        <v>0</v>
      </c>
      <c r="K212" s="230" t="s">
        <v>229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1.0606199999999999</v>
      </c>
      <c r="R212" s="237">
        <f>Q212*H212</f>
        <v>0.89622389999999985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82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336</v>
      </c>
    </row>
    <row r="213" s="13" customFormat="1">
      <c r="A213" s="13"/>
      <c r="B213" s="241"/>
      <c r="C213" s="242"/>
      <c r="D213" s="243" t="s">
        <v>232</v>
      </c>
      <c r="E213" s="244" t="s">
        <v>1</v>
      </c>
      <c r="F213" s="245" t="s">
        <v>337</v>
      </c>
      <c r="G213" s="242"/>
      <c r="H213" s="246">
        <v>0.84499999999999997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232</v>
      </c>
      <c r="AU213" s="252" t="s">
        <v>82</v>
      </c>
      <c r="AV213" s="13" t="s">
        <v>82</v>
      </c>
      <c r="AW213" s="13" t="s">
        <v>30</v>
      </c>
      <c r="AX213" s="13" t="s">
        <v>80</v>
      </c>
      <c r="AY213" s="252" t="s">
        <v>223</v>
      </c>
    </row>
    <row r="214" s="2" customFormat="1" ht="78" customHeight="1">
      <c r="A214" s="39"/>
      <c r="B214" s="40"/>
      <c r="C214" s="228" t="s">
        <v>338</v>
      </c>
      <c r="D214" s="228" t="s">
        <v>225</v>
      </c>
      <c r="E214" s="229" t="s">
        <v>339</v>
      </c>
      <c r="F214" s="230" t="s">
        <v>340</v>
      </c>
      <c r="G214" s="231" t="s">
        <v>228</v>
      </c>
      <c r="H214" s="232">
        <v>0.30399999999999999</v>
      </c>
      <c r="I214" s="233"/>
      <c r="J214" s="234">
        <f>ROUND(I214*H214,2)</f>
        <v>0</v>
      </c>
      <c r="K214" s="230" t="s">
        <v>229</v>
      </c>
      <c r="L214" s="45"/>
      <c r="M214" s="235" t="s">
        <v>1</v>
      </c>
      <c r="N214" s="236" t="s">
        <v>38</v>
      </c>
      <c r="O214" s="92"/>
      <c r="P214" s="237">
        <f>O214*H214</f>
        <v>0</v>
      </c>
      <c r="Q214" s="237">
        <v>2.1411699999999998</v>
      </c>
      <c r="R214" s="237">
        <f>Q214*H214</f>
        <v>0.65091567999999989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230</v>
      </c>
      <c r="AT214" s="239" t="s">
        <v>225</v>
      </c>
      <c r="AU214" s="239" t="s">
        <v>82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341</v>
      </c>
    </row>
    <row r="215" s="13" customFormat="1">
      <c r="A215" s="13"/>
      <c r="B215" s="241"/>
      <c r="C215" s="242"/>
      <c r="D215" s="243" t="s">
        <v>232</v>
      </c>
      <c r="E215" s="244" t="s">
        <v>1</v>
      </c>
      <c r="F215" s="245" t="s">
        <v>342</v>
      </c>
      <c r="G215" s="242"/>
      <c r="H215" s="246">
        <v>0.30399999999999999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232</v>
      </c>
      <c r="AU215" s="252" t="s">
        <v>82</v>
      </c>
      <c r="AV215" s="13" t="s">
        <v>82</v>
      </c>
      <c r="AW215" s="13" t="s">
        <v>30</v>
      </c>
      <c r="AX215" s="13" t="s">
        <v>80</v>
      </c>
      <c r="AY215" s="252" t="s">
        <v>223</v>
      </c>
    </row>
    <row r="216" s="2" customFormat="1" ht="33" customHeight="1">
      <c r="A216" s="39"/>
      <c r="B216" s="40"/>
      <c r="C216" s="228" t="s">
        <v>343</v>
      </c>
      <c r="D216" s="228" t="s">
        <v>225</v>
      </c>
      <c r="E216" s="229" t="s">
        <v>344</v>
      </c>
      <c r="F216" s="230" t="s">
        <v>345</v>
      </c>
      <c r="G216" s="231" t="s">
        <v>228</v>
      </c>
      <c r="H216" s="232">
        <v>0.112</v>
      </c>
      <c r="I216" s="233"/>
      <c r="J216" s="234">
        <f>ROUND(I216*H216,2)</f>
        <v>0</v>
      </c>
      <c r="K216" s="230" t="s">
        <v>229</v>
      </c>
      <c r="L216" s="45"/>
      <c r="M216" s="235" t="s">
        <v>1</v>
      </c>
      <c r="N216" s="236" t="s">
        <v>38</v>
      </c>
      <c r="O216" s="92"/>
      <c r="P216" s="237">
        <f>O216*H216</f>
        <v>0</v>
      </c>
      <c r="Q216" s="237">
        <v>2.3010199999999998</v>
      </c>
      <c r="R216" s="237">
        <f>Q216*H216</f>
        <v>0.25771423999999998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230</v>
      </c>
      <c r="AT216" s="239" t="s">
        <v>225</v>
      </c>
      <c r="AU216" s="239" t="s">
        <v>82</v>
      </c>
      <c r="AY216" s="18" t="s">
        <v>223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80</v>
      </c>
      <c r="BK216" s="240">
        <f>ROUND(I216*H216,2)</f>
        <v>0</v>
      </c>
      <c r="BL216" s="18" t="s">
        <v>230</v>
      </c>
      <c r="BM216" s="239" t="s">
        <v>346</v>
      </c>
    </row>
    <row r="217" s="13" customFormat="1">
      <c r="A217" s="13"/>
      <c r="B217" s="241"/>
      <c r="C217" s="242"/>
      <c r="D217" s="243" t="s">
        <v>232</v>
      </c>
      <c r="E217" s="244" t="s">
        <v>1</v>
      </c>
      <c r="F217" s="245" t="s">
        <v>347</v>
      </c>
      <c r="G217" s="242"/>
      <c r="H217" s="246">
        <v>0.112</v>
      </c>
      <c r="I217" s="247"/>
      <c r="J217" s="242"/>
      <c r="K217" s="242"/>
      <c r="L217" s="248"/>
      <c r="M217" s="249"/>
      <c r="N217" s="250"/>
      <c r="O217" s="250"/>
      <c r="P217" s="250"/>
      <c r="Q217" s="250"/>
      <c r="R217" s="250"/>
      <c r="S217" s="250"/>
      <c r="T217" s="25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2" t="s">
        <v>232</v>
      </c>
      <c r="AU217" s="252" t="s">
        <v>82</v>
      </c>
      <c r="AV217" s="13" t="s">
        <v>82</v>
      </c>
      <c r="AW217" s="13" t="s">
        <v>30</v>
      </c>
      <c r="AX217" s="13" t="s">
        <v>80</v>
      </c>
      <c r="AY217" s="252" t="s">
        <v>223</v>
      </c>
    </row>
    <row r="218" s="2" customFormat="1" ht="44.25" customHeight="1">
      <c r="A218" s="39"/>
      <c r="B218" s="40"/>
      <c r="C218" s="228" t="s">
        <v>348</v>
      </c>
      <c r="D218" s="228" t="s">
        <v>225</v>
      </c>
      <c r="E218" s="229" t="s">
        <v>349</v>
      </c>
      <c r="F218" s="230" t="s">
        <v>350</v>
      </c>
      <c r="G218" s="231" t="s">
        <v>351</v>
      </c>
      <c r="H218" s="232">
        <v>4.2000000000000002</v>
      </c>
      <c r="I218" s="233"/>
      <c r="J218" s="234">
        <f>ROUND(I218*H218,2)</f>
        <v>0</v>
      </c>
      <c r="K218" s="230" t="s">
        <v>229</v>
      </c>
      <c r="L218" s="45"/>
      <c r="M218" s="235" t="s">
        <v>1</v>
      </c>
      <c r="N218" s="236" t="s">
        <v>38</v>
      </c>
      <c r="O218" s="92"/>
      <c r="P218" s="237">
        <f>O218*H218</f>
        <v>0</v>
      </c>
      <c r="Q218" s="237">
        <v>0.00132</v>
      </c>
      <c r="R218" s="237">
        <f>Q218*H218</f>
        <v>0.0055440000000000003</v>
      </c>
      <c r="S218" s="237">
        <v>0.025000000000000001</v>
      </c>
      <c r="T218" s="238">
        <f>S218*H218</f>
        <v>0.10500000000000001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230</v>
      </c>
      <c r="AT218" s="239" t="s">
        <v>225</v>
      </c>
      <c r="AU218" s="239" t="s">
        <v>82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230</v>
      </c>
      <c r="BM218" s="239" t="s">
        <v>352</v>
      </c>
    </row>
    <row r="219" s="13" customFormat="1">
      <c r="A219" s="13"/>
      <c r="B219" s="241"/>
      <c r="C219" s="242"/>
      <c r="D219" s="243" t="s">
        <v>232</v>
      </c>
      <c r="E219" s="244" t="s">
        <v>1</v>
      </c>
      <c r="F219" s="245" t="s">
        <v>353</v>
      </c>
      <c r="G219" s="242"/>
      <c r="H219" s="246">
        <v>4.2000000000000002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232</v>
      </c>
      <c r="AU219" s="252" t="s">
        <v>82</v>
      </c>
      <c r="AV219" s="13" t="s">
        <v>82</v>
      </c>
      <c r="AW219" s="13" t="s">
        <v>30</v>
      </c>
      <c r="AX219" s="13" t="s">
        <v>80</v>
      </c>
      <c r="AY219" s="252" t="s">
        <v>223</v>
      </c>
    </row>
    <row r="220" s="2" customFormat="1" ht="24.15" customHeight="1">
      <c r="A220" s="39"/>
      <c r="B220" s="40"/>
      <c r="C220" s="228" t="s">
        <v>354</v>
      </c>
      <c r="D220" s="228" t="s">
        <v>225</v>
      </c>
      <c r="E220" s="229" t="s">
        <v>355</v>
      </c>
      <c r="F220" s="230" t="s">
        <v>356</v>
      </c>
      <c r="G220" s="231" t="s">
        <v>265</v>
      </c>
      <c r="H220" s="232">
        <v>0.087999999999999995</v>
      </c>
      <c r="I220" s="233"/>
      <c r="J220" s="234">
        <f>ROUND(I220*H220,2)</f>
        <v>0</v>
      </c>
      <c r="K220" s="230" t="s">
        <v>229</v>
      </c>
      <c r="L220" s="45"/>
      <c r="M220" s="235" t="s">
        <v>1</v>
      </c>
      <c r="N220" s="236" t="s">
        <v>38</v>
      </c>
      <c r="O220" s="92"/>
      <c r="P220" s="237">
        <f>O220*H220</f>
        <v>0</v>
      </c>
      <c r="Q220" s="237">
        <v>1.0900000000000001</v>
      </c>
      <c r="R220" s="237">
        <f>Q220*H220</f>
        <v>0.095920000000000005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230</v>
      </c>
      <c r="AT220" s="239" t="s">
        <v>225</v>
      </c>
      <c r="AU220" s="239" t="s">
        <v>82</v>
      </c>
      <c r="AY220" s="18" t="s">
        <v>223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80</v>
      </c>
      <c r="BK220" s="240">
        <f>ROUND(I220*H220,2)</f>
        <v>0</v>
      </c>
      <c r="BL220" s="18" t="s">
        <v>230</v>
      </c>
      <c r="BM220" s="239" t="s">
        <v>357</v>
      </c>
    </row>
    <row r="221" s="13" customFormat="1">
      <c r="A221" s="13"/>
      <c r="B221" s="241"/>
      <c r="C221" s="242"/>
      <c r="D221" s="243" t="s">
        <v>232</v>
      </c>
      <c r="E221" s="244" t="s">
        <v>1</v>
      </c>
      <c r="F221" s="245" t="s">
        <v>358</v>
      </c>
      <c r="G221" s="242"/>
      <c r="H221" s="246">
        <v>0.087999999999999995</v>
      </c>
      <c r="I221" s="247"/>
      <c r="J221" s="242"/>
      <c r="K221" s="242"/>
      <c r="L221" s="248"/>
      <c r="M221" s="249"/>
      <c r="N221" s="250"/>
      <c r="O221" s="250"/>
      <c r="P221" s="250"/>
      <c r="Q221" s="250"/>
      <c r="R221" s="250"/>
      <c r="S221" s="250"/>
      <c r="T221" s="25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2" t="s">
        <v>232</v>
      </c>
      <c r="AU221" s="252" t="s">
        <v>82</v>
      </c>
      <c r="AV221" s="13" t="s">
        <v>82</v>
      </c>
      <c r="AW221" s="13" t="s">
        <v>30</v>
      </c>
      <c r="AX221" s="13" t="s">
        <v>80</v>
      </c>
      <c r="AY221" s="252" t="s">
        <v>223</v>
      </c>
    </row>
    <row r="222" s="2" customFormat="1" ht="37.8" customHeight="1">
      <c r="A222" s="39"/>
      <c r="B222" s="40"/>
      <c r="C222" s="228" t="s">
        <v>359</v>
      </c>
      <c r="D222" s="228" t="s">
        <v>225</v>
      </c>
      <c r="E222" s="229" t="s">
        <v>360</v>
      </c>
      <c r="F222" s="230" t="s">
        <v>361</v>
      </c>
      <c r="G222" s="231" t="s">
        <v>351</v>
      </c>
      <c r="H222" s="232">
        <v>15.199999999999999</v>
      </c>
      <c r="I222" s="233"/>
      <c r="J222" s="234">
        <f>ROUND(I222*H222,2)</f>
        <v>0</v>
      </c>
      <c r="K222" s="230" t="s">
        <v>229</v>
      </c>
      <c r="L222" s="45"/>
      <c r="M222" s="235" t="s">
        <v>1</v>
      </c>
      <c r="N222" s="236" t="s">
        <v>38</v>
      </c>
      <c r="O222" s="92"/>
      <c r="P222" s="237">
        <f>O222*H222</f>
        <v>0</v>
      </c>
      <c r="Q222" s="237">
        <v>0.00064999999999999997</v>
      </c>
      <c r="R222" s="237">
        <f>Q222*H222</f>
        <v>0.0098799999999999999</v>
      </c>
      <c r="S222" s="237">
        <v>0.001</v>
      </c>
      <c r="T222" s="238">
        <f>S222*H222</f>
        <v>0.0152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230</v>
      </c>
      <c r="AT222" s="239" t="s">
        <v>225</v>
      </c>
      <c r="AU222" s="239" t="s">
        <v>82</v>
      </c>
      <c r="AY222" s="18" t="s">
        <v>223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80</v>
      </c>
      <c r="BK222" s="240">
        <f>ROUND(I222*H222,2)</f>
        <v>0</v>
      </c>
      <c r="BL222" s="18" t="s">
        <v>230</v>
      </c>
      <c r="BM222" s="239" t="s">
        <v>362</v>
      </c>
    </row>
    <row r="223" s="13" customFormat="1">
      <c r="A223" s="13"/>
      <c r="B223" s="241"/>
      <c r="C223" s="242"/>
      <c r="D223" s="243" t="s">
        <v>232</v>
      </c>
      <c r="E223" s="244" t="s">
        <v>1</v>
      </c>
      <c r="F223" s="245" t="s">
        <v>363</v>
      </c>
      <c r="G223" s="242"/>
      <c r="H223" s="246">
        <v>9.5999999999999996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232</v>
      </c>
      <c r="AU223" s="252" t="s">
        <v>82</v>
      </c>
      <c r="AV223" s="13" t="s">
        <v>82</v>
      </c>
      <c r="AW223" s="13" t="s">
        <v>30</v>
      </c>
      <c r="AX223" s="13" t="s">
        <v>73</v>
      </c>
      <c r="AY223" s="252" t="s">
        <v>223</v>
      </c>
    </row>
    <row r="224" s="13" customFormat="1">
      <c r="A224" s="13"/>
      <c r="B224" s="241"/>
      <c r="C224" s="242"/>
      <c r="D224" s="243" t="s">
        <v>232</v>
      </c>
      <c r="E224" s="244" t="s">
        <v>1</v>
      </c>
      <c r="F224" s="245" t="s">
        <v>364</v>
      </c>
      <c r="G224" s="242"/>
      <c r="H224" s="246">
        <v>2.3999999999999999</v>
      </c>
      <c r="I224" s="247"/>
      <c r="J224" s="242"/>
      <c r="K224" s="242"/>
      <c r="L224" s="248"/>
      <c r="M224" s="249"/>
      <c r="N224" s="250"/>
      <c r="O224" s="250"/>
      <c r="P224" s="250"/>
      <c r="Q224" s="250"/>
      <c r="R224" s="250"/>
      <c r="S224" s="250"/>
      <c r="T224" s="25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2" t="s">
        <v>232</v>
      </c>
      <c r="AU224" s="252" t="s">
        <v>82</v>
      </c>
      <c r="AV224" s="13" t="s">
        <v>82</v>
      </c>
      <c r="AW224" s="13" t="s">
        <v>30</v>
      </c>
      <c r="AX224" s="13" t="s">
        <v>73</v>
      </c>
      <c r="AY224" s="252" t="s">
        <v>223</v>
      </c>
    </row>
    <row r="225" s="13" customFormat="1">
      <c r="A225" s="13"/>
      <c r="B225" s="241"/>
      <c r="C225" s="242"/>
      <c r="D225" s="243" t="s">
        <v>232</v>
      </c>
      <c r="E225" s="244" t="s">
        <v>1</v>
      </c>
      <c r="F225" s="245" t="s">
        <v>365</v>
      </c>
      <c r="G225" s="242"/>
      <c r="H225" s="246">
        <v>3.2000000000000002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232</v>
      </c>
      <c r="AU225" s="252" t="s">
        <v>82</v>
      </c>
      <c r="AV225" s="13" t="s">
        <v>82</v>
      </c>
      <c r="AW225" s="13" t="s">
        <v>30</v>
      </c>
      <c r="AX225" s="13" t="s">
        <v>73</v>
      </c>
      <c r="AY225" s="252" t="s">
        <v>223</v>
      </c>
    </row>
    <row r="226" s="15" customFormat="1">
      <c r="A226" s="15"/>
      <c r="B226" s="263"/>
      <c r="C226" s="264"/>
      <c r="D226" s="243" t="s">
        <v>232</v>
      </c>
      <c r="E226" s="265" t="s">
        <v>1</v>
      </c>
      <c r="F226" s="266" t="s">
        <v>245</v>
      </c>
      <c r="G226" s="264"/>
      <c r="H226" s="267">
        <v>15.199999999999999</v>
      </c>
      <c r="I226" s="268"/>
      <c r="J226" s="264"/>
      <c r="K226" s="264"/>
      <c r="L226" s="269"/>
      <c r="M226" s="270"/>
      <c r="N226" s="271"/>
      <c r="O226" s="271"/>
      <c r="P226" s="271"/>
      <c r="Q226" s="271"/>
      <c r="R226" s="271"/>
      <c r="S226" s="271"/>
      <c r="T226" s="272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3" t="s">
        <v>232</v>
      </c>
      <c r="AU226" s="273" t="s">
        <v>82</v>
      </c>
      <c r="AV226" s="15" t="s">
        <v>230</v>
      </c>
      <c r="AW226" s="15" t="s">
        <v>30</v>
      </c>
      <c r="AX226" s="15" t="s">
        <v>80</v>
      </c>
      <c r="AY226" s="273" t="s">
        <v>223</v>
      </c>
    </row>
    <row r="227" s="2" customFormat="1" ht="24.15" customHeight="1">
      <c r="A227" s="39"/>
      <c r="B227" s="40"/>
      <c r="C227" s="274" t="s">
        <v>366</v>
      </c>
      <c r="D227" s="274" t="s">
        <v>285</v>
      </c>
      <c r="E227" s="275" t="s">
        <v>367</v>
      </c>
      <c r="F227" s="276" t="s">
        <v>368</v>
      </c>
      <c r="G227" s="277" t="s">
        <v>265</v>
      </c>
      <c r="H227" s="278">
        <v>0.043999999999999997</v>
      </c>
      <c r="I227" s="279"/>
      <c r="J227" s="280">
        <f>ROUND(I227*H227,2)</f>
        <v>0</v>
      </c>
      <c r="K227" s="276" t="s">
        <v>229</v>
      </c>
      <c r="L227" s="281"/>
      <c r="M227" s="282" t="s">
        <v>1</v>
      </c>
      <c r="N227" s="283" t="s">
        <v>38</v>
      </c>
      <c r="O227" s="92"/>
      <c r="P227" s="237">
        <f>O227*H227</f>
        <v>0</v>
      </c>
      <c r="Q227" s="237">
        <v>1</v>
      </c>
      <c r="R227" s="237">
        <f>Q227*H227</f>
        <v>0.043999999999999997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262</v>
      </c>
      <c r="AT227" s="239" t="s">
        <v>285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369</v>
      </c>
    </row>
    <row r="228" s="2" customFormat="1">
      <c r="A228" s="39"/>
      <c r="B228" s="40"/>
      <c r="C228" s="41"/>
      <c r="D228" s="243" t="s">
        <v>370</v>
      </c>
      <c r="E228" s="41"/>
      <c r="F228" s="284" t="s">
        <v>371</v>
      </c>
      <c r="G228" s="41"/>
      <c r="H228" s="41"/>
      <c r="I228" s="285"/>
      <c r="J228" s="41"/>
      <c r="K228" s="41"/>
      <c r="L228" s="45"/>
      <c r="M228" s="286"/>
      <c r="N228" s="287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370</v>
      </c>
      <c r="AU228" s="18" t="s">
        <v>82</v>
      </c>
    </row>
    <row r="229" s="14" customFormat="1">
      <c r="A229" s="14"/>
      <c r="B229" s="253"/>
      <c r="C229" s="254"/>
      <c r="D229" s="243" t="s">
        <v>232</v>
      </c>
      <c r="E229" s="255" t="s">
        <v>1</v>
      </c>
      <c r="F229" s="256" t="s">
        <v>372</v>
      </c>
      <c r="G229" s="254"/>
      <c r="H229" s="255" t="s">
        <v>1</v>
      </c>
      <c r="I229" s="257"/>
      <c r="J229" s="254"/>
      <c r="K229" s="254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232</v>
      </c>
      <c r="AU229" s="262" t="s">
        <v>82</v>
      </c>
      <c r="AV229" s="14" t="s">
        <v>80</v>
      </c>
      <c r="AW229" s="14" t="s">
        <v>30</v>
      </c>
      <c r="AX229" s="14" t="s">
        <v>73</v>
      </c>
      <c r="AY229" s="262" t="s">
        <v>223</v>
      </c>
    </row>
    <row r="230" s="13" customFormat="1">
      <c r="A230" s="13"/>
      <c r="B230" s="241"/>
      <c r="C230" s="242"/>
      <c r="D230" s="243" t="s">
        <v>232</v>
      </c>
      <c r="E230" s="244" t="s">
        <v>1</v>
      </c>
      <c r="F230" s="245" t="s">
        <v>373</v>
      </c>
      <c r="G230" s="242"/>
      <c r="H230" s="246">
        <v>0.028000000000000001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232</v>
      </c>
      <c r="AU230" s="252" t="s">
        <v>82</v>
      </c>
      <c r="AV230" s="13" t="s">
        <v>82</v>
      </c>
      <c r="AW230" s="13" t="s">
        <v>30</v>
      </c>
      <c r="AX230" s="13" t="s">
        <v>73</v>
      </c>
      <c r="AY230" s="252" t="s">
        <v>223</v>
      </c>
    </row>
    <row r="231" s="13" customFormat="1">
      <c r="A231" s="13"/>
      <c r="B231" s="241"/>
      <c r="C231" s="242"/>
      <c r="D231" s="243" t="s">
        <v>232</v>
      </c>
      <c r="E231" s="244" t="s">
        <v>1</v>
      </c>
      <c r="F231" s="245" t="s">
        <v>374</v>
      </c>
      <c r="G231" s="242"/>
      <c r="H231" s="246">
        <v>0.0089999999999999993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232</v>
      </c>
      <c r="AU231" s="252" t="s">
        <v>82</v>
      </c>
      <c r="AV231" s="13" t="s">
        <v>82</v>
      </c>
      <c r="AW231" s="13" t="s">
        <v>30</v>
      </c>
      <c r="AX231" s="13" t="s">
        <v>73</v>
      </c>
      <c r="AY231" s="252" t="s">
        <v>223</v>
      </c>
    </row>
    <row r="232" s="13" customFormat="1">
      <c r="A232" s="13"/>
      <c r="B232" s="241"/>
      <c r="C232" s="242"/>
      <c r="D232" s="243" t="s">
        <v>232</v>
      </c>
      <c r="E232" s="244" t="s">
        <v>1</v>
      </c>
      <c r="F232" s="245" t="s">
        <v>375</v>
      </c>
      <c r="G232" s="242"/>
      <c r="H232" s="246">
        <v>0.0070000000000000001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232</v>
      </c>
      <c r="AU232" s="252" t="s">
        <v>82</v>
      </c>
      <c r="AV232" s="13" t="s">
        <v>82</v>
      </c>
      <c r="AW232" s="13" t="s">
        <v>30</v>
      </c>
      <c r="AX232" s="13" t="s">
        <v>73</v>
      </c>
      <c r="AY232" s="252" t="s">
        <v>223</v>
      </c>
    </row>
    <row r="233" s="15" customFormat="1">
      <c r="A233" s="15"/>
      <c r="B233" s="263"/>
      <c r="C233" s="264"/>
      <c r="D233" s="243" t="s">
        <v>232</v>
      </c>
      <c r="E233" s="265" t="s">
        <v>1</v>
      </c>
      <c r="F233" s="266" t="s">
        <v>245</v>
      </c>
      <c r="G233" s="264"/>
      <c r="H233" s="267">
        <v>0.043999999999999997</v>
      </c>
      <c r="I233" s="268"/>
      <c r="J233" s="264"/>
      <c r="K233" s="264"/>
      <c r="L233" s="269"/>
      <c r="M233" s="270"/>
      <c r="N233" s="271"/>
      <c r="O233" s="271"/>
      <c r="P233" s="271"/>
      <c r="Q233" s="271"/>
      <c r="R233" s="271"/>
      <c r="S233" s="271"/>
      <c r="T233" s="272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3" t="s">
        <v>232</v>
      </c>
      <c r="AU233" s="273" t="s">
        <v>82</v>
      </c>
      <c r="AV233" s="15" t="s">
        <v>230</v>
      </c>
      <c r="AW233" s="15" t="s">
        <v>30</v>
      </c>
      <c r="AX233" s="15" t="s">
        <v>80</v>
      </c>
      <c r="AY233" s="273" t="s">
        <v>223</v>
      </c>
    </row>
    <row r="234" s="12" customFormat="1" ht="22.8" customHeight="1">
      <c r="A234" s="12"/>
      <c r="B234" s="212"/>
      <c r="C234" s="213"/>
      <c r="D234" s="214" t="s">
        <v>72</v>
      </c>
      <c r="E234" s="226" t="s">
        <v>102</v>
      </c>
      <c r="F234" s="226" t="s">
        <v>376</v>
      </c>
      <c r="G234" s="213"/>
      <c r="H234" s="213"/>
      <c r="I234" s="216"/>
      <c r="J234" s="227">
        <f>BK234</f>
        <v>0</v>
      </c>
      <c r="K234" s="213"/>
      <c r="L234" s="218"/>
      <c r="M234" s="219"/>
      <c r="N234" s="220"/>
      <c r="O234" s="220"/>
      <c r="P234" s="221">
        <f>SUM(P235:P633)</f>
        <v>0</v>
      </c>
      <c r="Q234" s="220"/>
      <c r="R234" s="221">
        <f>SUM(R235:R633)</f>
        <v>421.91716155000017</v>
      </c>
      <c r="S234" s="220"/>
      <c r="T234" s="222">
        <f>SUM(T235:T633)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3" t="s">
        <v>80</v>
      </c>
      <c r="AT234" s="224" t="s">
        <v>72</v>
      </c>
      <c r="AU234" s="224" t="s">
        <v>80</v>
      </c>
      <c r="AY234" s="223" t="s">
        <v>223</v>
      </c>
      <c r="BK234" s="225">
        <f>SUM(BK235:BK633)</f>
        <v>0</v>
      </c>
    </row>
    <row r="235" s="2" customFormat="1" ht="44.25" customHeight="1">
      <c r="A235" s="39"/>
      <c r="B235" s="40"/>
      <c r="C235" s="228" t="s">
        <v>377</v>
      </c>
      <c r="D235" s="228" t="s">
        <v>225</v>
      </c>
      <c r="E235" s="229" t="s">
        <v>378</v>
      </c>
      <c r="F235" s="230" t="s">
        <v>379</v>
      </c>
      <c r="G235" s="231" t="s">
        <v>293</v>
      </c>
      <c r="H235" s="232">
        <v>7.9000000000000004</v>
      </c>
      <c r="I235" s="233"/>
      <c r="J235" s="234">
        <f>ROUND(I235*H235,2)</f>
        <v>0</v>
      </c>
      <c r="K235" s="230" t="s">
        <v>229</v>
      </c>
      <c r="L235" s="45"/>
      <c r="M235" s="235" t="s">
        <v>1</v>
      </c>
      <c r="N235" s="236" t="s">
        <v>38</v>
      </c>
      <c r="O235" s="92"/>
      <c r="P235" s="237">
        <f>O235*H235</f>
        <v>0</v>
      </c>
      <c r="Q235" s="237">
        <v>0.24288000000000001</v>
      </c>
      <c r="R235" s="237">
        <f>Q235*H235</f>
        <v>1.9187520000000002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230</v>
      </c>
      <c r="AT235" s="239" t="s">
        <v>225</v>
      </c>
      <c r="AU235" s="239" t="s">
        <v>82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230</v>
      </c>
      <c r="BM235" s="239" t="s">
        <v>380</v>
      </c>
    </row>
    <row r="236" s="14" customFormat="1">
      <c r="A236" s="14"/>
      <c r="B236" s="253"/>
      <c r="C236" s="254"/>
      <c r="D236" s="243" t="s">
        <v>232</v>
      </c>
      <c r="E236" s="255" t="s">
        <v>1</v>
      </c>
      <c r="F236" s="256" t="s">
        <v>381</v>
      </c>
      <c r="G236" s="254"/>
      <c r="H236" s="255" t="s">
        <v>1</v>
      </c>
      <c r="I236" s="257"/>
      <c r="J236" s="254"/>
      <c r="K236" s="254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232</v>
      </c>
      <c r="AU236" s="262" t="s">
        <v>82</v>
      </c>
      <c r="AV236" s="14" t="s">
        <v>80</v>
      </c>
      <c r="AW236" s="14" t="s">
        <v>30</v>
      </c>
      <c r="AX236" s="14" t="s">
        <v>73</v>
      </c>
      <c r="AY236" s="262" t="s">
        <v>223</v>
      </c>
    </row>
    <row r="237" s="13" customFormat="1">
      <c r="A237" s="13"/>
      <c r="B237" s="241"/>
      <c r="C237" s="242"/>
      <c r="D237" s="243" t="s">
        <v>232</v>
      </c>
      <c r="E237" s="244" t="s">
        <v>1</v>
      </c>
      <c r="F237" s="245" t="s">
        <v>382</v>
      </c>
      <c r="G237" s="242"/>
      <c r="H237" s="246">
        <v>7.9000000000000004</v>
      </c>
      <c r="I237" s="247"/>
      <c r="J237" s="242"/>
      <c r="K237" s="242"/>
      <c r="L237" s="248"/>
      <c r="M237" s="249"/>
      <c r="N237" s="250"/>
      <c r="O237" s="250"/>
      <c r="P237" s="250"/>
      <c r="Q237" s="250"/>
      <c r="R237" s="250"/>
      <c r="S237" s="250"/>
      <c r="T237" s="25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2" t="s">
        <v>232</v>
      </c>
      <c r="AU237" s="252" t="s">
        <v>82</v>
      </c>
      <c r="AV237" s="13" t="s">
        <v>82</v>
      </c>
      <c r="AW237" s="13" t="s">
        <v>30</v>
      </c>
      <c r="AX237" s="13" t="s">
        <v>80</v>
      </c>
      <c r="AY237" s="252" t="s">
        <v>223</v>
      </c>
    </row>
    <row r="238" s="2" customFormat="1" ht="24.15" customHeight="1">
      <c r="A238" s="39"/>
      <c r="B238" s="40"/>
      <c r="C238" s="228" t="s">
        <v>383</v>
      </c>
      <c r="D238" s="228" t="s">
        <v>225</v>
      </c>
      <c r="E238" s="229" t="s">
        <v>384</v>
      </c>
      <c r="F238" s="230" t="s">
        <v>385</v>
      </c>
      <c r="G238" s="231" t="s">
        <v>293</v>
      </c>
      <c r="H238" s="232">
        <v>7.9000000000000004</v>
      </c>
      <c r="I238" s="233"/>
      <c r="J238" s="234">
        <f>ROUND(I238*H238,2)</f>
        <v>0</v>
      </c>
      <c r="K238" s="230" t="s">
        <v>386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0.044999999999999998</v>
      </c>
      <c r="R238" s="237">
        <f>Q238*H238</f>
        <v>0.35549999999999998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230</v>
      </c>
      <c r="AT238" s="239" t="s">
        <v>225</v>
      </c>
      <c r="AU238" s="239" t="s">
        <v>82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230</v>
      </c>
      <c r="BM238" s="239" t="s">
        <v>387</v>
      </c>
    </row>
    <row r="239" s="2" customFormat="1">
      <c r="A239" s="39"/>
      <c r="B239" s="40"/>
      <c r="C239" s="41"/>
      <c r="D239" s="243" t="s">
        <v>370</v>
      </c>
      <c r="E239" s="41"/>
      <c r="F239" s="284" t="s">
        <v>388</v>
      </c>
      <c r="G239" s="41"/>
      <c r="H239" s="41"/>
      <c r="I239" s="285"/>
      <c r="J239" s="41"/>
      <c r="K239" s="41"/>
      <c r="L239" s="45"/>
      <c r="M239" s="286"/>
      <c r="N239" s="287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370</v>
      </c>
      <c r="AU239" s="18" t="s">
        <v>82</v>
      </c>
    </row>
    <row r="240" s="2" customFormat="1" ht="37.8" customHeight="1">
      <c r="A240" s="39"/>
      <c r="B240" s="40"/>
      <c r="C240" s="228" t="s">
        <v>389</v>
      </c>
      <c r="D240" s="228" t="s">
        <v>225</v>
      </c>
      <c r="E240" s="229" t="s">
        <v>390</v>
      </c>
      <c r="F240" s="230" t="s">
        <v>391</v>
      </c>
      <c r="G240" s="231" t="s">
        <v>293</v>
      </c>
      <c r="H240" s="232">
        <v>1.72</v>
      </c>
      <c r="I240" s="233"/>
      <c r="J240" s="234">
        <f>ROUND(I240*H240,2)</f>
        <v>0</v>
      </c>
      <c r="K240" s="230" t="s">
        <v>229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0.27596999999999999</v>
      </c>
      <c r="R240" s="237">
        <f>Q240*H240</f>
        <v>0.47466839999999999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82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392</v>
      </c>
    </row>
    <row r="241" s="14" customFormat="1">
      <c r="A241" s="14"/>
      <c r="B241" s="253"/>
      <c r="C241" s="254"/>
      <c r="D241" s="243" t="s">
        <v>232</v>
      </c>
      <c r="E241" s="255" t="s">
        <v>1</v>
      </c>
      <c r="F241" s="256" t="s">
        <v>381</v>
      </c>
      <c r="G241" s="254"/>
      <c r="H241" s="255" t="s">
        <v>1</v>
      </c>
      <c r="I241" s="257"/>
      <c r="J241" s="254"/>
      <c r="K241" s="254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232</v>
      </c>
      <c r="AU241" s="262" t="s">
        <v>82</v>
      </c>
      <c r="AV241" s="14" t="s">
        <v>80</v>
      </c>
      <c r="AW241" s="14" t="s">
        <v>30</v>
      </c>
      <c r="AX241" s="14" t="s">
        <v>73</v>
      </c>
      <c r="AY241" s="262" t="s">
        <v>223</v>
      </c>
    </row>
    <row r="242" s="13" customFormat="1">
      <c r="A242" s="13"/>
      <c r="B242" s="241"/>
      <c r="C242" s="242"/>
      <c r="D242" s="243" t="s">
        <v>232</v>
      </c>
      <c r="E242" s="244" t="s">
        <v>1</v>
      </c>
      <c r="F242" s="245" t="s">
        <v>393</v>
      </c>
      <c r="G242" s="242"/>
      <c r="H242" s="246">
        <v>0.23999999999999999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232</v>
      </c>
      <c r="AU242" s="252" t="s">
        <v>82</v>
      </c>
      <c r="AV242" s="13" t="s">
        <v>82</v>
      </c>
      <c r="AW242" s="13" t="s">
        <v>30</v>
      </c>
      <c r="AX242" s="13" t="s">
        <v>73</v>
      </c>
      <c r="AY242" s="252" t="s">
        <v>223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394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3" customFormat="1">
      <c r="A244" s="13"/>
      <c r="B244" s="241"/>
      <c r="C244" s="242"/>
      <c r="D244" s="243" t="s">
        <v>232</v>
      </c>
      <c r="E244" s="244" t="s">
        <v>1</v>
      </c>
      <c r="F244" s="245" t="s">
        <v>395</v>
      </c>
      <c r="G244" s="242"/>
      <c r="H244" s="246">
        <v>1.1200000000000001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30</v>
      </c>
      <c r="AX244" s="13" t="s">
        <v>73</v>
      </c>
      <c r="AY244" s="252" t="s">
        <v>223</v>
      </c>
    </row>
    <row r="245" s="13" customFormat="1">
      <c r="A245" s="13"/>
      <c r="B245" s="241"/>
      <c r="C245" s="242"/>
      <c r="D245" s="243" t="s">
        <v>232</v>
      </c>
      <c r="E245" s="244" t="s">
        <v>1</v>
      </c>
      <c r="F245" s="245" t="s">
        <v>396</v>
      </c>
      <c r="G245" s="242"/>
      <c r="H245" s="246">
        <v>0.35999999999999999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232</v>
      </c>
      <c r="AU245" s="252" t="s">
        <v>82</v>
      </c>
      <c r="AV245" s="13" t="s">
        <v>82</v>
      </c>
      <c r="AW245" s="13" t="s">
        <v>30</v>
      </c>
      <c r="AX245" s="13" t="s">
        <v>73</v>
      </c>
      <c r="AY245" s="252" t="s">
        <v>223</v>
      </c>
    </row>
    <row r="246" s="15" customFormat="1">
      <c r="A246" s="15"/>
      <c r="B246" s="263"/>
      <c r="C246" s="264"/>
      <c r="D246" s="243" t="s">
        <v>232</v>
      </c>
      <c r="E246" s="265" t="s">
        <v>1</v>
      </c>
      <c r="F246" s="266" t="s">
        <v>245</v>
      </c>
      <c r="G246" s="264"/>
      <c r="H246" s="267">
        <v>1.72</v>
      </c>
      <c r="I246" s="268"/>
      <c r="J246" s="264"/>
      <c r="K246" s="264"/>
      <c r="L246" s="269"/>
      <c r="M246" s="270"/>
      <c r="N246" s="271"/>
      <c r="O246" s="271"/>
      <c r="P246" s="271"/>
      <c r="Q246" s="271"/>
      <c r="R246" s="271"/>
      <c r="S246" s="271"/>
      <c r="T246" s="272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3" t="s">
        <v>232</v>
      </c>
      <c r="AU246" s="273" t="s">
        <v>82</v>
      </c>
      <c r="AV246" s="15" t="s">
        <v>230</v>
      </c>
      <c r="AW246" s="15" t="s">
        <v>30</v>
      </c>
      <c r="AX246" s="15" t="s">
        <v>80</v>
      </c>
      <c r="AY246" s="273" t="s">
        <v>223</v>
      </c>
    </row>
    <row r="247" s="2" customFormat="1" ht="24.15" customHeight="1">
      <c r="A247" s="39"/>
      <c r="B247" s="40"/>
      <c r="C247" s="228" t="s">
        <v>397</v>
      </c>
      <c r="D247" s="228" t="s">
        <v>225</v>
      </c>
      <c r="E247" s="229" t="s">
        <v>398</v>
      </c>
      <c r="F247" s="230" t="s">
        <v>399</v>
      </c>
      <c r="G247" s="231" t="s">
        <v>293</v>
      </c>
      <c r="H247" s="232">
        <v>1.72</v>
      </c>
      <c r="I247" s="233"/>
      <c r="J247" s="234">
        <f>ROUND(I247*H247,2)</f>
        <v>0</v>
      </c>
      <c r="K247" s="230" t="s">
        <v>386</v>
      </c>
      <c r="L247" s="45"/>
      <c r="M247" s="235" t="s">
        <v>1</v>
      </c>
      <c r="N247" s="236" t="s">
        <v>38</v>
      </c>
      <c r="O247" s="92"/>
      <c r="P247" s="237">
        <f>O247*H247</f>
        <v>0</v>
      </c>
      <c r="Q247" s="237">
        <v>0.080000000000000002</v>
      </c>
      <c r="R247" s="237">
        <f>Q247*H247</f>
        <v>0.1376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230</v>
      </c>
      <c r="AT247" s="239" t="s">
        <v>225</v>
      </c>
      <c r="AU247" s="239" t="s">
        <v>82</v>
      </c>
      <c r="AY247" s="18" t="s">
        <v>223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80</v>
      </c>
      <c r="BK247" s="240">
        <f>ROUND(I247*H247,2)</f>
        <v>0</v>
      </c>
      <c r="BL247" s="18" t="s">
        <v>230</v>
      </c>
      <c r="BM247" s="239" t="s">
        <v>400</v>
      </c>
    </row>
    <row r="248" s="2" customFormat="1">
      <c r="A248" s="39"/>
      <c r="B248" s="40"/>
      <c r="C248" s="41"/>
      <c r="D248" s="243" t="s">
        <v>370</v>
      </c>
      <c r="E248" s="41"/>
      <c r="F248" s="284" t="s">
        <v>401</v>
      </c>
      <c r="G248" s="41"/>
      <c r="H248" s="41"/>
      <c r="I248" s="285"/>
      <c r="J248" s="41"/>
      <c r="K248" s="41"/>
      <c r="L248" s="45"/>
      <c r="M248" s="286"/>
      <c r="N248" s="287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370</v>
      </c>
      <c r="AU248" s="18" t="s">
        <v>82</v>
      </c>
    </row>
    <row r="249" s="2" customFormat="1" ht="44.25" customHeight="1">
      <c r="A249" s="39"/>
      <c r="B249" s="40"/>
      <c r="C249" s="228" t="s">
        <v>402</v>
      </c>
      <c r="D249" s="228" t="s">
        <v>225</v>
      </c>
      <c r="E249" s="229" t="s">
        <v>403</v>
      </c>
      <c r="F249" s="230" t="s">
        <v>404</v>
      </c>
      <c r="G249" s="231" t="s">
        <v>293</v>
      </c>
      <c r="H249" s="232">
        <v>40.378</v>
      </c>
      <c r="I249" s="233"/>
      <c r="J249" s="234">
        <f>ROUND(I249*H249,2)</f>
        <v>0</v>
      </c>
      <c r="K249" s="230" t="s">
        <v>229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0.27104</v>
      </c>
      <c r="R249" s="237">
        <f>Q249*H249</f>
        <v>10.94405312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82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405</v>
      </c>
    </row>
    <row r="250" s="14" customFormat="1">
      <c r="A250" s="14"/>
      <c r="B250" s="253"/>
      <c r="C250" s="254"/>
      <c r="D250" s="243" t="s">
        <v>232</v>
      </c>
      <c r="E250" s="255" t="s">
        <v>1</v>
      </c>
      <c r="F250" s="256" t="s">
        <v>381</v>
      </c>
      <c r="G250" s="254"/>
      <c r="H250" s="255" t="s">
        <v>1</v>
      </c>
      <c r="I250" s="257"/>
      <c r="J250" s="254"/>
      <c r="K250" s="254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232</v>
      </c>
      <c r="AU250" s="262" t="s">
        <v>82</v>
      </c>
      <c r="AV250" s="14" t="s">
        <v>80</v>
      </c>
      <c r="AW250" s="14" t="s">
        <v>30</v>
      </c>
      <c r="AX250" s="14" t="s">
        <v>73</v>
      </c>
      <c r="AY250" s="262" t="s">
        <v>223</v>
      </c>
    </row>
    <row r="251" s="13" customFormat="1">
      <c r="A251" s="13"/>
      <c r="B251" s="241"/>
      <c r="C251" s="242"/>
      <c r="D251" s="243" t="s">
        <v>232</v>
      </c>
      <c r="E251" s="244" t="s">
        <v>1</v>
      </c>
      <c r="F251" s="245" t="s">
        <v>406</v>
      </c>
      <c r="G251" s="242"/>
      <c r="H251" s="246">
        <v>9.3030000000000008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232</v>
      </c>
      <c r="AU251" s="252" t="s">
        <v>82</v>
      </c>
      <c r="AV251" s="13" t="s">
        <v>82</v>
      </c>
      <c r="AW251" s="13" t="s">
        <v>30</v>
      </c>
      <c r="AX251" s="13" t="s">
        <v>73</v>
      </c>
      <c r="AY251" s="252" t="s">
        <v>223</v>
      </c>
    </row>
    <row r="252" s="13" customFormat="1">
      <c r="A252" s="13"/>
      <c r="B252" s="241"/>
      <c r="C252" s="242"/>
      <c r="D252" s="243" t="s">
        <v>232</v>
      </c>
      <c r="E252" s="244" t="s">
        <v>1</v>
      </c>
      <c r="F252" s="245" t="s">
        <v>407</v>
      </c>
      <c r="G252" s="242"/>
      <c r="H252" s="246">
        <v>2.7599999999999998</v>
      </c>
      <c r="I252" s="247"/>
      <c r="J252" s="242"/>
      <c r="K252" s="242"/>
      <c r="L252" s="248"/>
      <c r="M252" s="249"/>
      <c r="N252" s="250"/>
      <c r="O252" s="250"/>
      <c r="P252" s="250"/>
      <c r="Q252" s="250"/>
      <c r="R252" s="250"/>
      <c r="S252" s="250"/>
      <c r="T252" s="25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2" t="s">
        <v>232</v>
      </c>
      <c r="AU252" s="252" t="s">
        <v>82</v>
      </c>
      <c r="AV252" s="13" t="s">
        <v>82</v>
      </c>
      <c r="AW252" s="13" t="s">
        <v>30</v>
      </c>
      <c r="AX252" s="13" t="s">
        <v>73</v>
      </c>
      <c r="AY252" s="252" t="s">
        <v>223</v>
      </c>
    </row>
    <row r="253" s="13" customFormat="1">
      <c r="A253" s="13"/>
      <c r="B253" s="241"/>
      <c r="C253" s="242"/>
      <c r="D253" s="243" t="s">
        <v>232</v>
      </c>
      <c r="E253" s="244" t="s">
        <v>1</v>
      </c>
      <c r="F253" s="245" t="s">
        <v>408</v>
      </c>
      <c r="G253" s="242"/>
      <c r="H253" s="246">
        <v>9.5999999999999996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232</v>
      </c>
      <c r="AU253" s="252" t="s">
        <v>82</v>
      </c>
      <c r="AV253" s="13" t="s">
        <v>82</v>
      </c>
      <c r="AW253" s="13" t="s">
        <v>30</v>
      </c>
      <c r="AX253" s="13" t="s">
        <v>73</v>
      </c>
      <c r="AY253" s="252" t="s">
        <v>223</v>
      </c>
    </row>
    <row r="254" s="14" customFormat="1">
      <c r="A254" s="14"/>
      <c r="B254" s="253"/>
      <c r="C254" s="254"/>
      <c r="D254" s="243" t="s">
        <v>232</v>
      </c>
      <c r="E254" s="255" t="s">
        <v>1</v>
      </c>
      <c r="F254" s="256" t="s">
        <v>394</v>
      </c>
      <c r="G254" s="254"/>
      <c r="H254" s="255" t="s">
        <v>1</v>
      </c>
      <c r="I254" s="257"/>
      <c r="J254" s="254"/>
      <c r="K254" s="254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232</v>
      </c>
      <c r="AU254" s="262" t="s">
        <v>82</v>
      </c>
      <c r="AV254" s="14" t="s">
        <v>80</v>
      </c>
      <c r="AW254" s="14" t="s">
        <v>30</v>
      </c>
      <c r="AX254" s="14" t="s">
        <v>73</v>
      </c>
      <c r="AY254" s="262" t="s">
        <v>223</v>
      </c>
    </row>
    <row r="255" s="13" customFormat="1">
      <c r="A255" s="13"/>
      <c r="B255" s="241"/>
      <c r="C255" s="242"/>
      <c r="D255" s="243" t="s">
        <v>232</v>
      </c>
      <c r="E255" s="244" t="s">
        <v>1</v>
      </c>
      <c r="F255" s="245" t="s">
        <v>409</v>
      </c>
      <c r="G255" s="242"/>
      <c r="H255" s="246">
        <v>6.383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232</v>
      </c>
      <c r="AU255" s="252" t="s">
        <v>82</v>
      </c>
      <c r="AV255" s="13" t="s">
        <v>82</v>
      </c>
      <c r="AW255" s="13" t="s">
        <v>30</v>
      </c>
      <c r="AX255" s="13" t="s">
        <v>73</v>
      </c>
      <c r="AY255" s="252" t="s">
        <v>223</v>
      </c>
    </row>
    <row r="256" s="14" customFormat="1">
      <c r="A256" s="14"/>
      <c r="B256" s="253"/>
      <c r="C256" s="254"/>
      <c r="D256" s="243" t="s">
        <v>232</v>
      </c>
      <c r="E256" s="255" t="s">
        <v>1</v>
      </c>
      <c r="F256" s="256" t="s">
        <v>410</v>
      </c>
      <c r="G256" s="254"/>
      <c r="H256" s="255" t="s">
        <v>1</v>
      </c>
      <c r="I256" s="257"/>
      <c r="J256" s="254"/>
      <c r="K256" s="254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232</v>
      </c>
      <c r="AU256" s="262" t="s">
        <v>82</v>
      </c>
      <c r="AV256" s="14" t="s">
        <v>80</v>
      </c>
      <c r="AW256" s="14" t="s">
        <v>30</v>
      </c>
      <c r="AX256" s="14" t="s">
        <v>73</v>
      </c>
      <c r="AY256" s="262" t="s">
        <v>223</v>
      </c>
    </row>
    <row r="257" s="14" customFormat="1">
      <c r="A257" s="14"/>
      <c r="B257" s="253"/>
      <c r="C257" s="254"/>
      <c r="D257" s="243" t="s">
        <v>232</v>
      </c>
      <c r="E257" s="255" t="s">
        <v>1</v>
      </c>
      <c r="F257" s="256" t="s">
        <v>411</v>
      </c>
      <c r="G257" s="254"/>
      <c r="H257" s="255" t="s">
        <v>1</v>
      </c>
      <c r="I257" s="257"/>
      <c r="J257" s="254"/>
      <c r="K257" s="254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232</v>
      </c>
      <c r="AU257" s="262" t="s">
        <v>82</v>
      </c>
      <c r="AV257" s="14" t="s">
        <v>80</v>
      </c>
      <c r="AW257" s="14" t="s">
        <v>30</v>
      </c>
      <c r="AX257" s="14" t="s">
        <v>73</v>
      </c>
      <c r="AY257" s="262" t="s">
        <v>223</v>
      </c>
    </row>
    <row r="258" s="13" customFormat="1">
      <c r="A258" s="13"/>
      <c r="B258" s="241"/>
      <c r="C258" s="242"/>
      <c r="D258" s="243" t="s">
        <v>232</v>
      </c>
      <c r="E258" s="244" t="s">
        <v>1</v>
      </c>
      <c r="F258" s="245" t="s">
        <v>412</v>
      </c>
      <c r="G258" s="242"/>
      <c r="H258" s="246">
        <v>5.1870000000000003</v>
      </c>
      <c r="I258" s="247"/>
      <c r="J258" s="242"/>
      <c r="K258" s="242"/>
      <c r="L258" s="248"/>
      <c r="M258" s="249"/>
      <c r="N258" s="250"/>
      <c r="O258" s="250"/>
      <c r="P258" s="250"/>
      <c r="Q258" s="250"/>
      <c r="R258" s="250"/>
      <c r="S258" s="250"/>
      <c r="T258" s="25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2" t="s">
        <v>232</v>
      </c>
      <c r="AU258" s="252" t="s">
        <v>82</v>
      </c>
      <c r="AV258" s="13" t="s">
        <v>82</v>
      </c>
      <c r="AW258" s="13" t="s">
        <v>30</v>
      </c>
      <c r="AX258" s="13" t="s">
        <v>73</v>
      </c>
      <c r="AY258" s="252" t="s">
        <v>223</v>
      </c>
    </row>
    <row r="259" s="14" customFormat="1">
      <c r="A259" s="14"/>
      <c r="B259" s="253"/>
      <c r="C259" s="254"/>
      <c r="D259" s="243" t="s">
        <v>232</v>
      </c>
      <c r="E259" s="255" t="s">
        <v>1</v>
      </c>
      <c r="F259" s="256" t="s">
        <v>394</v>
      </c>
      <c r="G259" s="254"/>
      <c r="H259" s="255" t="s">
        <v>1</v>
      </c>
      <c r="I259" s="257"/>
      <c r="J259" s="254"/>
      <c r="K259" s="254"/>
      <c r="L259" s="258"/>
      <c r="M259" s="259"/>
      <c r="N259" s="260"/>
      <c r="O259" s="260"/>
      <c r="P259" s="260"/>
      <c r="Q259" s="260"/>
      <c r="R259" s="260"/>
      <c r="S259" s="260"/>
      <c r="T259" s="261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2" t="s">
        <v>232</v>
      </c>
      <c r="AU259" s="262" t="s">
        <v>82</v>
      </c>
      <c r="AV259" s="14" t="s">
        <v>80</v>
      </c>
      <c r="AW259" s="14" t="s">
        <v>30</v>
      </c>
      <c r="AX259" s="14" t="s">
        <v>73</v>
      </c>
      <c r="AY259" s="262" t="s">
        <v>223</v>
      </c>
    </row>
    <row r="260" s="13" customFormat="1">
      <c r="A260" s="13"/>
      <c r="B260" s="241"/>
      <c r="C260" s="242"/>
      <c r="D260" s="243" t="s">
        <v>232</v>
      </c>
      <c r="E260" s="244" t="s">
        <v>1</v>
      </c>
      <c r="F260" s="245" t="s">
        <v>413</v>
      </c>
      <c r="G260" s="242"/>
      <c r="H260" s="246">
        <v>7.1449999999999996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232</v>
      </c>
      <c r="AU260" s="252" t="s">
        <v>82</v>
      </c>
      <c r="AV260" s="13" t="s">
        <v>82</v>
      </c>
      <c r="AW260" s="13" t="s">
        <v>30</v>
      </c>
      <c r="AX260" s="13" t="s">
        <v>73</v>
      </c>
      <c r="AY260" s="252" t="s">
        <v>223</v>
      </c>
    </row>
    <row r="261" s="15" customFormat="1">
      <c r="A261" s="15"/>
      <c r="B261" s="263"/>
      <c r="C261" s="264"/>
      <c r="D261" s="243" t="s">
        <v>232</v>
      </c>
      <c r="E261" s="265" t="s">
        <v>1</v>
      </c>
      <c r="F261" s="266" t="s">
        <v>245</v>
      </c>
      <c r="G261" s="264"/>
      <c r="H261" s="267">
        <v>40.378</v>
      </c>
      <c r="I261" s="268"/>
      <c r="J261" s="264"/>
      <c r="K261" s="264"/>
      <c r="L261" s="269"/>
      <c r="M261" s="270"/>
      <c r="N261" s="271"/>
      <c r="O261" s="271"/>
      <c r="P261" s="271"/>
      <c r="Q261" s="271"/>
      <c r="R261" s="271"/>
      <c r="S261" s="271"/>
      <c r="T261" s="272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3" t="s">
        <v>232</v>
      </c>
      <c r="AU261" s="273" t="s">
        <v>82</v>
      </c>
      <c r="AV261" s="15" t="s">
        <v>230</v>
      </c>
      <c r="AW261" s="15" t="s">
        <v>30</v>
      </c>
      <c r="AX261" s="15" t="s">
        <v>80</v>
      </c>
      <c r="AY261" s="273" t="s">
        <v>223</v>
      </c>
    </row>
    <row r="262" s="2" customFormat="1" ht="24.15" customHeight="1">
      <c r="A262" s="39"/>
      <c r="B262" s="40"/>
      <c r="C262" s="228" t="s">
        <v>414</v>
      </c>
      <c r="D262" s="228" t="s">
        <v>225</v>
      </c>
      <c r="E262" s="229" t="s">
        <v>415</v>
      </c>
      <c r="F262" s="230" t="s">
        <v>416</v>
      </c>
      <c r="G262" s="231" t="s">
        <v>293</v>
      </c>
      <c r="H262" s="232">
        <v>40.378</v>
      </c>
      <c r="I262" s="233"/>
      <c r="J262" s="234">
        <f>ROUND(I262*H262,2)</f>
        <v>0</v>
      </c>
      <c r="K262" s="230" t="s">
        <v>386</v>
      </c>
      <c r="L262" s="45"/>
      <c r="M262" s="235" t="s">
        <v>1</v>
      </c>
      <c r="N262" s="236" t="s">
        <v>38</v>
      </c>
      <c r="O262" s="92"/>
      <c r="P262" s="237">
        <f>O262*H262</f>
        <v>0</v>
      </c>
      <c r="Q262" s="237">
        <v>0.080000000000000002</v>
      </c>
      <c r="R262" s="237">
        <f>Q262*H262</f>
        <v>3.2302400000000002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230</v>
      </c>
      <c r="AT262" s="239" t="s">
        <v>225</v>
      </c>
      <c r="AU262" s="239" t="s">
        <v>82</v>
      </c>
      <c r="AY262" s="18" t="s">
        <v>223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80</v>
      </c>
      <c r="BK262" s="240">
        <f>ROUND(I262*H262,2)</f>
        <v>0</v>
      </c>
      <c r="BL262" s="18" t="s">
        <v>230</v>
      </c>
      <c r="BM262" s="239" t="s">
        <v>417</v>
      </c>
    </row>
    <row r="263" s="2" customFormat="1">
      <c r="A263" s="39"/>
      <c r="B263" s="40"/>
      <c r="C263" s="41"/>
      <c r="D263" s="243" t="s">
        <v>370</v>
      </c>
      <c r="E263" s="41"/>
      <c r="F263" s="284" t="s">
        <v>418</v>
      </c>
      <c r="G263" s="41"/>
      <c r="H263" s="41"/>
      <c r="I263" s="285"/>
      <c r="J263" s="41"/>
      <c r="K263" s="41"/>
      <c r="L263" s="45"/>
      <c r="M263" s="286"/>
      <c r="N263" s="287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370</v>
      </c>
      <c r="AU263" s="18" t="s">
        <v>82</v>
      </c>
    </row>
    <row r="264" s="2" customFormat="1" ht="37.8" customHeight="1">
      <c r="A264" s="39"/>
      <c r="B264" s="40"/>
      <c r="C264" s="228" t="s">
        <v>419</v>
      </c>
      <c r="D264" s="228" t="s">
        <v>225</v>
      </c>
      <c r="E264" s="229" t="s">
        <v>420</v>
      </c>
      <c r="F264" s="230" t="s">
        <v>421</v>
      </c>
      <c r="G264" s="231" t="s">
        <v>293</v>
      </c>
      <c r="H264" s="232">
        <v>28.437999999999999</v>
      </c>
      <c r="I264" s="233"/>
      <c r="J264" s="234">
        <f>ROUND(I264*H264,2)</f>
        <v>0</v>
      </c>
      <c r="K264" s="230" t="s">
        <v>229</v>
      </c>
      <c r="L264" s="45"/>
      <c r="M264" s="235" t="s">
        <v>1</v>
      </c>
      <c r="N264" s="236" t="s">
        <v>38</v>
      </c>
      <c r="O264" s="92"/>
      <c r="P264" s="237">
        <f>O264*H264</f>
        <v>0</v>
      </c>
      <c r="Q264" s="237">
        <v>0.61207999999999996</v>
      </c>
      <c r="R264" s="237">
        <f>Q264*H264</f>
        <v>17.406331039999998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230</v>
      </c>
      <c r="AT264" s="239" t="s">
        <v>225</v>
      </c>
      <c r="AU264" s="239" t="s">
        <v>82</v>
      </c>
      <c r="AY264" s="18" t="s">
        <v>223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80</v>
      </c>
      <c r="BK264" s="240">
        <f>ROUND(I264*H264,2)</f>
        <v>0</v>
      </c>
      <c r="BL264" s="18" t="s">
        <v>230</v>
      </c>
      <c r="BM264" s="239" t="s">
        <v>422</v>
      </c>
    </row>
    <row r="265" s="14" customFormat="1">
      <c r="A265" s="14"/>
      <c r="B265" s="253"/>
      <c r="C265" s="254"/>
      <c r="D265" s="243" t="s">
        <v>232</v>
      </c>
      <c r="E265" s="255" t="s">
        <v>1</v>
      </c>
      <c r="F265" s="256" t="s">
        <v>423</v>
      </c>
      <c r="G265" s="254"/>
      <c r="H265" s="255" t="s">
        <v>1</v>
      </c>
      <c r="I265" s="257"/>
      <c r="J265" s="254"/>
      <c r="K265" s="254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232</v>
      </c>
      <c r="AU265" s="262" t="s">
        <v>82</v>
      </c>
      <c r="AV265" s="14" t="s">
        <v>80</v>
      </c>
      <c r="AW265" s="14" t="s">
        <v>30</v>
      </c>
      <c r="AX265" s="14" t="s">
        <v>73</v>
      </c>
      <c r="AY265" s="262" t="s">
        <v>223</v>
      </c>
    </row>
    <row r="266" s="13" customFormat="1">
      <c r="A266" s="13"/>
      <c r="B266" s="241"/>
      <c r="C266" s="242"/>
      <c r="D266" s="243" t="s">
        <v>232</v>
      </c>
      <c r="E266" s="244" t="s">
        <v>1</v>
      </c>
      <c r="F266" s="245" t="s">
        <v>424</v>
      </c>
      <c r="G266" s="242"/>
      <c r="H266" s="246">
        <v>28.437999999999999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232</v>
      </c>
      <c r="AU266" s="252" t="s">
        <v>82</v>
      </c>
      <c r="AV266" s="13" t="s">
        <v>82</v>
      </c>
      <c r="AW266" s="13" t="s">
        <v>30</v>
      </c>
      <c r="AX266" s="13" t="s">
        <v>80</v>
      </c>
      <c r="AY266" s="252" t="s">
        <v>223</v>
      </c>
    </row>
    <row r="267" s="2" customFormat="1" ht="55.5" customHeight="1">
      <c r="A267" s="39"/>
      <c r="B267" s="40"/>
      <c r="C267" s="228" t="s">
        <v>425</v>
      </c>
      <c r="D267" s="228" t="s">
        <v>225</v>
      </c>
      <c r="E267" s="229" t="s">
        <v>426</v>
      </c>
      <c r="F267" s="230" t="s">
        <v>427</v>
      </c>
      <c r="G267" s="231" t="s">
        <v>293</v>
      </c>
      <c r="H267" s="232">
        <v>641.73000000000002</v>
      </c>
      <c r="I267" s="233"/>
      <c r="J267" s="234">
        <f>ROUND(I267*H267,2)</f>
        <v>0</v>
      </c>
      <c r="K267" s="230" t="s">
        <v>229</v>
      </c>
      <c r="L267" s="45"/>
      <c r="M267" s="235" t="s">
        <v>1</v>
      </c>
      <c r="N267" s="236" t="s">
        <v>38</v>
      </c>
      <c r="O267" s="92"/>
      <c r="P267" s="237">
        <f>O267*H267</f>
        <v>0</v>
      </c>
      <c r="Q267" s="237">
        <v>0.28299000000000002</v>
      </c>
      <c r="R267" s="237">
        <f>Q267*H267</f>
        <v>181.60317270000002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230</v>
      </c>
      <c r="AT267" s="239" t="s">
        <v>225</v>
      </c>
      <c r="AU267" s="239" t="s">
        <v>82</v>
      </c>
      <c r="AY267" s="18" t="s">
        <v>223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80</v>
      </c>
      <c r="BK267" s="240">
        <f>ROUND(I267*H267,2)</f>
        <v>0</v>
      </c>
      <c r="BL267" s="18" t="s">
        <v>230</v>
      </c>
      <c r="BM267" s="239" t="s">
        <v>428</v>
      </c>
    </row>
    <row r="268" s="13" customFormat="1">
      <c r="A268" s="13"/>
      <c r="B268" s="241"/>
      <c r="C268" s="242"/>
      <c r="D268" s="243" t="s">
        <v>232</v>
      </c>
      <c r="E268" s="244" t="s">
        <v>1</v>
      </c>
      <c r="F268" s="245" t="s">
        <v>429</v>
      </c>
      <c r="G268" s="242"/>
      <c r="H268" s="246">
        <v>55.210000000000001</v>
      </c>
      <c r="I268" s="247"/>
      <c r="J268" s="242"/>
      <c r="K268" s="242"/>
      <c r="L268" s="248"/>
      <c r="M268" s="249"/>
      <c r="N268" s="250"/>
      <c r="O268" s="250"/>
      <c r="P268" s="250"/>
      <c r="Q268" s="250"/>
      <c r="R268" s="250"/>
      <c r="S268" s="250"/>
      <c r="T268" s="25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2" t="s">
        <v>232</v>
      </c>
      <c r="AU268" s="252" t="s">
        <v>82</v>
      </c>
      <c r="AV268" s="13" t="s">
        <v>82</v>
      </c>
      <c r="AW268" s="13" t="s">
        <v>30</v>
      </c>
      <c r="AX268" s="13" t="s">
        <v>73</v>
      </c>
      <c r="AY268" s="252" t="s">
        <v>223</v>
      </c>
    </row>
    <row r="269" s="13" customFormat="1">
      <c r="A269" s="13"/>
      <c r="B269" s="241"/>
      <c r="C269" s="242"/>
      <c r="D269" s="243" t="s">
        <v>232</v>
      </c>
      <c r="E269" s="244" t="s">
        <v>1</v>
      </c>
      <c r="F269" s="245" t="s">
        <v>430</v>
      </c>
      <c r="G269" s="242"/>
      <c r="H269" s="246">
        <v>20.824999999999999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232</v>
      </c>
      <c r="AU269" s="252" t="s">
        <v>82</v>
      </c>
      <c r="AV269" s="13" t="s">
        <v>82</v>
      </c>
      <c r="AW269" s="13" t="s">
        <v>30</v>
      </c>
      <c r="AX269" s="13" t="s">
        <v>73</v>
      </c>
      <c r="AY269" s="252" t="s">
        <v>223</v>
      </c>
    </row>
    <row r="270" s="14" customFormat="1">
      <c r="A270" s="14"/>
      <c r="B270" s="253"/>
      <c r="C270" s="254"/>
      <c r="D270" s="243" t="s">
        <v>232</v>
      </c>
      <c r="E270" s="255" t="s">
        <v>1</v>
      </c>
      <c r="F270" s="256" t="s">
        <v>242</v>
      </c>
      <c r="G270" s="254"/>
      <c r="H270" s="255" t="s">
        <v>1</v>
      </c>
      <c r="I270" s="257"/>
      <c r="J270" s="254"/>
      <c r="K270" s="254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232</v>
      </c>
      <c r="AU270" s="262" t="s">
        <v>82</v>
      </c>
      <c r="AV270" s="14" t="s">
        <v>80</v>
      </c>
      <c r="AW270" s="14" t="s">
        <v>30</v>
      </c>
      <c r="AX270" s="14" t="s">
        <v>73</v>
      </c>
      <c r="AY270" s="262" t="s">
        <v>223</v>
      </c>
    </row>
    <row r="271" s="14" customFormat="1">
      <c r="A271" s="14"/>
      <c r="B271" s="253"/>
      <c r="C271" s="254"/>
      <c r="D271" s="243" t="s">
        <v>232</v>
      </c>
      <c r="E271" s="255" t="s">
        <v>1</v>
      </c>
      <c r="F271" s="256" t="s">
        <v>423</v>
      </c>
      <c r="G271" s="254"/>
      <c r="H271" s="255" t="s">
        <v>1</v>
      </c>
      <c r="I271" s="257"/>
      <c r="J271" s="254"/>
      <c r="K271" s="254"/>
      <c r="L271" s="258"/>
      <c r="M271" s="259"/>
      <c r="N271" s="260"/>
      <c r="O271" s="260"/>
      <c r="P271" s="260"/>
      <c r="Q271" s="260"/>
      <c r="R271" s="260"/>
      <c r="S271" s="260"/>
      <c r="T271" s="26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2" t="s">
        <v>232</v>
      </c>
      <c r="AU271" s="262" t="s">
        <v>82</v>
      </c>
      <c r="AV271" s="14" t="s">
        <v>80</v>
      </c>
      <c r="AW271" s="14" t="s">
        <v>30</v>
      </c>
      <c r="AX271" s="14" t="s">
        <v>73</v>
      </c>
      <c r="AY271" s="262" t="s">
        <v>223</v>
      </c>
    </row>
    <row r="272" s="13" customFormat="1">
      <c r="A272" s="13"/>
      <c r="B272" s="241"/>
      <c r="C272" s="242"/>
      <c r="D272" s="243" t="s">
        <v>232</v>
      </c>
      <c r="E272" s="244" t="s">
        <v>1</v>
      </c>
      <c r="F272" s="245" t="s">
        <v>431</v>
      </c>
      <c r="G272" s="242"/>
      <c r="H272" s="246">
        <v>100.913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232</v>
      </c>
      <c r="AU272" s="252" t="s">
        <v>82</v>
      </c>
      <c r="AV272" s="13" t="s">
        <v>82</v>
      </c>
      <c r="AW272" s="13" t="s">
        <v>30</v>
      </c>
      <c r="AX272" s="13" t="s">
        <v>73</v>
      </c>
      <c r="AY272" s="252" t="s">
        <v>223</v>
      </c>
    </row>
    <row r="273" s="13" customFormat="1">
      <c r="A273" s="13"/>
      <c r="B273" s="241"/>
      <c r="C273" s="242"/>
      <c r="D273" s="243" t="s">
        <v>232</v>
      </c>
      <c r="E273" s="244" t="s">
        <v>1</v>
      </c>
      <c r="F273" s="245" t="s">
        <v>432</v>
      </c>
      <c r="G273" s="242"/>
      <c r="H273" s="246">
        <v>-27.187999999999999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232</v>
      </c>
      <c r="AU273" s="252" t="s">
        <v>82</v>
      </c>
      <c r="AV273" s="13" t="s">
        <v>82</v>
      </c>
      <c r="AW273" s="13" t="s">
        <v>30</v>
      </c>
      <c r="AX273" s="13" t="s">
        <v>73</v>
      </c>
      <c r="AY273" s="252" t="s">
        <v>223</v>
      </c>
    </row>
    <row r="274" s="13" customFormat="1">
      <c r="A274" s="13"/>
      <c r="B274" s="241"/>
      <c r="C274" s="242"/>
      <c r="D274" s="243" t="s">
        <v>232</v>
      </c>
      <c r="E274" s="244" t="s">
        <v>1</v>
      </c>
      <c r="F274" s="245" t="s">
        <v>433</v>
      </c>
      <c r="G274" s="242"/>
      <c r="H274" s="246">
        <v>113.10299999999999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232</v>
      </c>
      <c r="AU274" s="252" t="s">
        <v>82</v>
      </c>
      <c r="AV274" s="13" t="s">
        <v>82</v>
      </c>
      <c r="AW274" s="13" t="s">
        <v>30</v>
      </c>
      <c r="AX274" s="13" t="s">
        <v>73</v>
      </c>
      <c r="AY274" s="252" t="s">
        <v>223</v>
      </c>
    </row>
    <row r="275" s="13" customFormat="1">
      <c r="A275" s="13"/>
      <c r="B275" s="241"/>
      <c r="C275" s="242"/>
      <c r="D275" s="243" t="s">
        <v>232</v>
      </c>
      <c r="E275" s="244" t="s">
        <v>1</v>
      </c>
      <c r="F275" s="245" t="s">
        <v>434</v>
      </c>
      <c r="G275" s="242"/>
      <c r="H275" s="246">
        <v>-14.063000000000001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232</v>
      </c>
      <c r="AU275" s="252" t="s">
        <v>82</v>
      </c>
      <c r="AV275" s="13" t="s">
        <v>82</v>
      </c>
      <c r="AW275" s="13" t="s">
        <v>30</v>
      </c>
      <c r="AX275" s="13" t="s">
        <v>73</v>
      </c>
      <c r="AY275" s="252" t="s">
        <v>223</v>
      </c>
    </row>
    <row r="276" s="13" customFormat="1">
      <c r="A276" s="13"/>
      <c r="B276" s="241"/>
      <c r="C276" s="242"/>
      <c r="D276" s="243" t="s">
        <v>232</v>
      </c>
      <c r="E276" s="244" t="s">
        <v>1</v>
      </c>
      <c r="F276" s="245" t="s">
        <v>435</v>
      </c>
      <c r="G276" s="242"/>
      <c r="H276" s="246">
        <v>67.590000000000003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232</v>
      </c>
      <c r="AU276" s="252" t="s">
        <v>82</v>
      </c>
      <c r="AV276" s="13" t="s">
        <v>82</v>
      </c>
      <c r="AW276" s="13" t="s">
        <v>30</v>
      </c>
      <c r="AX276" s="13" t="s">
        <v>73</v>
      </c>
      <c r="AY276" s="252" t="s">
        <v>223</v>
      </c>
    </row>
    <row r="277" s="13" customFormat="1">
      <c r="A277" s="13"/>
      <c r="B277" s="241"/>
      <c r="C277" s="242"/>
      <c r="D277" s="243" t="s">
        <v>232</v>
      </c>
      <c r="E277" s="244" t="s">
        <v>1</v>
      </c>
      <c r="F277" s="245" t="s">
        <v>436</v>
      </c>
      <c r="G277" s="242"/>
      <c r="H277" s="246">
        <v>-8.4380000000000006</v>
      </c>
      <c r="I277" s="247"/>
      <c r="J277" s="242"/>
      <c r="K277" s="242"/>
      <c r="L277" s="248"/>
      <c r="M277" s="249"/>
      <c r="N277" s="250"/>
      <c r="O277" s="250"/>
      <c r="P277" s="250"/>
      <c r="Q277" s="250"/>
      <c r="R277" s="250"/>
      <c r="S277" s="250"/>
      <c r="T277" s="251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2" t="s">
        <v>232</v>
      </c>
      <c r="AU277" s="252" t="s">
        <v>82</v>
      </c>
      <c r="AV277" s="13" t="s">
        <v>82</v>
      </c>
      <c r="AW277" s="13" t="s">
        <v>30</v>
      </c>
      <c r="AX277" s="13" t="s">
        <v>73</v>
      </c>
      <c r="AY277" s="252" t="s">
        <v>223</v>
      </c>
    </row>
    <row r="278" s="13" customFormat="1">
      <c r="A278" s="13"/>
      <c r="B278" s="241"/>
      <c r="C278" s="242"/>
      <c r="D278" s="243" t="s">
        <v>232</v>
      </c>
      <c r="E278" s="244" t="s">
        <v>1</v>
      </c>
      <c r="F278" s="245" t="s">
        <v>437</v>
      </c>
      <c r="G278" s="242"/>
      <c r="H278" s="246">
        <v>31.959</v>
      </c>
      <c r="I278" s="247"/>
      <c r="J278" s="242"/>
      <c r="K278" s="242"/>
      <c r="L278" s="248"/>
      <c r="M278" s="249"/>
      <c r="N278" s="250"/>
      <c r="O278" s="250"/>
      <c r="P278" s="250"/>
      <c r="Q278" s="250"/>
      <c r="R278" s="250"/>
      <c r="S278" s="250"/>
      <c r="T278" s="25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2" t="s">
        <v>232</v>
      </c>
      <c r="AU278" s="252" t="s">
        <v>82</v>
      </c>
      <c r="AV278" s="13" t="s">
        <v>82</v>
      </c>
      <c r="AW278" s="13" t="s">
        <v>30</v>
      </c>
      <c r="AX278" s="13" t="s">
        <v>73</v>
      </c>
      <c r="AY278" s="252" t="s">
        <v>223</v>
      </c>
    </row>
    <row r="279" s="14" customFormat="1">
      <c r="A279" s="14"/>
      <c r="B279" s="253"/>
      <c r="C279" s="254"/>
      <c r="D279" s="243" t="s">
        <v>232</v>
      </c>
      <c r="E279" s="255" t="s">
        <v>1</v>
      </c>
      <c r="F279" s="256" t="s">
        <v>242</v>
      </c>
      <c r="G279" s="254"/>
      <c r="H279" s="255" t="s">
        <v>1</v>
      </c>
      <c r="I279" s="257"/>
      <c r="J279" s="254"/>
      <c r="K279" s="254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232</v>
      </c>
      <c r="AU279" s="262" t="s">
        <v>82</v>
      </c>
      <c r="AV279" s="14" t="s">
        <v>80</v>
      </c>
      <c r="AW279" s="14" t="s">
        <v>30</v>
      </c>
      <c r="AX279" s="14" t="s">
        <v>73</v>
      </c>
      <c r="AY279" s="262" t="s">
        <v>223</v>
      </c>
    </row>
    <row r="280" s="14" customFormat="1">
      <c r="A280" s="14"/>
      <c r="B280" s="253"/>
      <c r="C280" s="254"/>
      <c r="D280" s="243" t="s">
        <v>232</v>
      </c>
      <c r="E280" s="255" t="s">
        <v>1</v>
      </c>
      <c r="F280" s="256" t="s">
        <v>438</v>
      </c>
      <c r="G280" s="254"/>
      <c r="H280" s="255" t="s">
        <v>1</v>
      </c>
      <c r="I280" s="257"/>
      <c r="J280" s="254"/>
      <c r="K280" s="254"/>
      <c r="L280" s="258"/>
      <c r="M280" s="259"/>
      <c r="N280" s="260"/>
      <c r="O280" s="260"/>
      <c r="P280" s="260"/>
      <c r="Q280" s="260"/>
      <c r="R280" s="260"/>
      <c r="S280" s="260"/>
      <c r="T280" s="261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2" t="s">
        <v>232</v>
      </c>
      <c r="AU280" s="262" t="s">
        <v>82</v>
      </c>
      <c r="AV280" s="14" t="s">
        <v>80</v>
      </c>
      <c r="AW280" s="14" t="s">
        <v>30</v>
      </c>
      <c r="AX280" s="14" t="s">
        <v>73</v>
      </c>
      <c r="AY280" s="262" t="s">
        <v>223</v>
      </c>
    </row>
    <row r="281" s="13" customFormat="1">
      <c r="A281" s="13"/>
      <c r="B281" s="241"/>
      <c r="C281" s="242"/>
      <c r="D281" s="243" t="s">
        <v>232</v>
      </c>
      <c r="E281" s="244" t="s">
        <v>1</v>
      </c>
      <c r="F281" s="245" t="s">
        <v>439</v>
      </c>
      <c r="G281" s="242"/>
      <c r="H281" s="246">
        <v>118.456</v>
      </c>
      <c r="I281" s="247"/>
      <c r="J281" s="242"/>
      <c r="K281" s="242"/>
      <c r="L281" s="248"/>
      <c r="M281" s="249"/>
      <c r="N281" s="250"/>
      <c r="O281" s="250"/>
      <c r="P281" s="250"/>
      <c r="Q281" s="250"/>
      <c r="R281" s="250"/>
      <c r="S281" s="250"/>
      <c r="T281" s="25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2" t="s">
        <v>232</v>
      </c>
      <c r="AU281" s="252" t="s">
        <v>82</v>
      </c>
      <c r="AV281" s="13" t="s">
        <v>82</v>
      </c>
      <c r="AW281" s="13" t="s">
        <v>30</v>
      </c>
      <c r="AX281" s="13" t="s">
        <v>73</v>
      </c>
      <c r="AY281" s="252" t="s">
        <v>223</v>
      </c>
    </row>
    <row r="282" s="13" customFormat="1">
      <c r="A282" s="13"/>
      <c r="B282" s="241"/>
      <c r="C282" s="242"/>
      <c r="D282" s="243" t="s">
        <v>232</v>
      </c>
      <c r="E282" s="244" t="s">
        <v>1</v>
      </c>
      <c r="F282" s="245" t="s">
        <v>440</v>
      </c>
      <c r="G282" s="242"/>
      <c r="H282" s="246">
        <v>34.170000000000002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232</v>
      </c>
      <c r="AU282" s="252" t="s">
        <v>82</v>
      </c>
      <c r="AV282" s="13" t="s">
        <v>82</v>
      </c>
      <c r="AW282" s="13" t="s">
        <v>30</v>
      </c>
      <c r="AX282" s="13" t="s">
        <v>73</v>
      </c>
      <c r="AY282" s="252" t="s">
        <v>223</v>
      </c>
    </row>
    <row r="283" s="13" customFormat="1">
      <c r="A283" s="13"/>
      <c r="B283" s="241"/>
      <c r="C283" s="242"/>
      <c r="D283" s="243" t="s">
        <v>232</v>
      </c>
      <c r="E283" s="244" t="s">
        <v>1</v>
      </c>
      <c r="F283" s="245" t="s">
        <v>441</v>
      </c>
      <c r="G283" s="242"/>
      <c r="H283" s="246">
        <v>27.494</v>
      </c>
      <c r="I283" s="247"/>
      <c r="J283" s="242"/>
      <c r="K283" s="242"/>
      <c r="L283" s="248"/>
      <c r="M283" s="249"/>
      <c r="N283" s="250"/>
      <c r="O283" s="250"/>
      <c r="P283" s="250"/>
      <c r="Q283" s="250"/>
      <c r="R283" s="250"/>
      <c r="S283" s="250"/>
      <c r="T283" s="25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2" t="s">
        <v>232</v>
      </c>
      <c r="AU283" s="252" t="s">
        <v>82</v>
      </c>
      <c r="AV283" s="13" t="s">
        <v>82</v>
      </c>
      <c r="AW283" s="13" t="s">
        <v>30</v>
      </c>
      <c r="AX283" s="13" t="s">
        <v>73</v>
      </c>
      <c r="AY283" s="252" t="s">
        <v>223</v>
      </c>
    </row>
    <row r="284" s="13" customFormat="1">
      <c r="A284" s="13"/>
      <c r="B284" s="241"/>
      <c r="C284" s="242"/>
      <c r="D284" s="243" t="s">
        <v>232</v>
      </c>
      <c r="E284" s="244" t="s">
        <v>1</v>
      </c>
      <c r="F284" s="245" t="s">
        <v>442</v>
      </c>
      <c r="G284" s="242"/>
      <c r="H284" s="246">
        <v>107.363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232</v>
      </c>
      <c r="AU284" s="252" t="s">
        <v>82</v>
      </c>
      <c r="AV284" s="13" t="s">
        <v>82</v>
      </c>
      <c r="AW284" s="13" t="s">
        <v>30</v>
      </c>
      <c r="AX284" s="13" t="s">
        <v>73</v>
      </c>
      <c r="AY284" s="252" t="s">
        <v>223</v>
      </c>
    </row>
    <row r="285" s="13" customFormat="1">
      <c r="A285" s="13"/>
      <c r="B285" s="241"/>
      <c r="C285" s="242"/>
      <c r="D285" s="243" t="s">
        <v>232</v>
      </c>
      <c r="E285" s="244" t="s">
        <v>1</v>
      </c>
      <c r="F285" s="245" t="s">
        <v>443</v>
      </c>
      <c r="G285" s="242"/>
      <c r="H285" s="246">
        <v>-15.265000000000001</v>
      </c>
      <c r="I285" s="247"/>
      <c r="J285" s="242"/>
      <c r="K285" s="242"/>
      <c r="L285" s="248"/>
      <c r="M285" s="249"/>
      <c r="N285" s="250"/>
      <c r="O285" s="250"/>
      <c r="P285" s="250"/>
      <c r="Q285" s="250"/>
      <c r="R285" s="250"/>
      <c r="S285" s="250"/>
      <c r="T285" s="25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2" t="s">
        <v>232</v>
      </c>
      <c r="AU285" s="252" t="s">
        <v>82</v>
      </c>
      <c r="AV285" s="13" t="s">
        <v>82</v>
      </c>
      <c r="AW285" s="13" t="s">
        <v>30</v>
      </c>
      <c r="AX285" s="13" t="s">
        <v>73</v>
      </c>
      <c r="AY285" s="252" t="s">
        <v>223</v>
      </c>
    </row>
    <row r="286" s="13" customFormat="1">
      <c r="A286" s="13"/>
      <c r="B286" s="241"/>
      <c r="C286" s="242"/>
      <c r="D286" s="243" t="s">
        <v>232</v>
      </c>
      <c r="E286" s="244" t="s">
        <v>1</v>
      </c>
      <c r="F286" s="245" t="s">
        <v>444</v>
      </c>
      <c r="G286" s="242"/>
      <c r="H286" s="246">
        <v>12.337999999999999</v>
      </c>
      <c r="I286" s="247"/>
      <c r="J286" s="242"/>
      <c r="K286" s="242"/>
      <c r="L286" s="248"/>
      <c r="M286" s="249"/>
      <c r="N286" s="250"/>
      <c r="O286" s="250"/>
      <c r="P286" s="250"/>
      <c r="Q286" s="250"/>
      <c r="R286" s="250"/>
      <c r="S286" s="250"/>
      <c r="T286" s="25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2" t="s">
        <v>232</v>
      </c>
      <c r="AU286" s="252" t="s">
        <v>82</v>
      </c>
      <c r="AV286" s="13" t="s">
        <v>82</v>
      </c>
      <c r="AW286" s="13" t="s">
        <v>30</v>
      </c>
      <c r="AX286" s="13" t="s">
        <v>73</v>
      </c>
      <c r="AY286" s="252" t="s">
        <v>223</v>
      </c>
    </row>
    <row r="287" s="13" customFormat="1">
      <c r="A287" s="13"/>
      <c r="B287" s="241"/>
      <c r="C287" s="242"/>
      <c r="D287" s="243" t="s">
        <v>232</v>
      </c>
      <c r="E287" s="244" t="s">
        <v>1</v>
      </c>
      <c r="F287" s="245" t="s">
        <v>445</v>
      </c>
      <c r="G287" s="242"/>
      <c r="H287" s="246">
        <v>17.263000000000002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232</v>
      </c>
      <c r="AU287" s="252" t="s">
        <v>82</v>
      </c>
      <c r="AV287" s="13" t="s">
        <v>82</v>
      </c>
      <c r="AW287" s="13" t="s">
        <v>30</v>
      </c>
      <c r="AX287" s="13" t="s">
        <v>73</v>
      </c>
      <c r="AY287" s="252" t="s">
        <v>223</v>
      </c>
    </row>
    <row r="288" s="15" customFormat="1">
      <c r="A288" s="15"/>
      <c r="B288" s="263"/>
      <c r="C288" s="264"/>
      <c r="D288" s="243" t="s">
        <v>232</v>
      </c>
      <c r="E288" s="265" t="s">
        <v>1</v>
      </c>
      <c r="F288" s="266" t="s">
        <v>245</v>
      </c>
      <c r="G288" s="264"/>
      <c r="H288" s="267">
        <v>641.73000000000002</v>
      </c>
      <c r="I288" s="268"/>
      <c r="J288" s="264"/>
      <c r="K288" s="264"/>
      <c r="L288" s="269"/>
      <c r="M288" s="270"/>
      <c r="N288" s="271"/>
      <c r="O288" s="271"/>
      <c r="P288" s="271"/>
      <c r="Q288" s="271"/>
      <c r="R288" s="271"/>
      <c r="S288" s="271"/>
      <c r="T288" s="272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3" t="s">
        <v>232</v>
      </c>
      <c r="AU288" s="273" t="s">
        <v>82</v>
      </c>
      <c r="AV288" s="15" t="s">
        <v>230</v>
      </c>
      <c r="AW288" s="15" t="s">
        <v>30</v>
      </c>
      <c r="AX288" s="15" t="s">
        <v>80</v>
      </c>
      <c r="AY288" s="273" t="s">
        <v>223</v>
      </c>
    </row>
    <row r="289" s="2" customFormat="1" ht="55.5" customHeight="1">
      <c r="A289" s="39"/>
      <c r="B289" s="40"/>
      <c r="C289" s="228" t="s">
        <v>446</v>
      </c>
      <c r="D289" s="228" t="s">
        <v>225</v>
      </c>
      <c r="E289" s="229" t="s">
        <v>447</v>
      </c>
      <c r="F289" s="230" t="s">
        <v>448</v>
      </c>
      <c r="G289" s="231" t="s">
        <v>293</v>
      </c>
      <c r="H289" s="232">
        <v>128.66900000000001</v>
      </c>
      <c r="I289" s="233"/>
      <c r="J289" s="234">
        <f>ROUND(I289*H289,2)</f>
        <v>0</v>
      </c>
      <c r="K289" s="230" t="s">
        <v>229</v>
      </c>
      <c r="L289" s="45"/>
      <c r="M289" s="235" t="s">
        <v>1</v>
      </c>
      <c r="N289" s="236" t="s">
        <v>38</v>
      </c>
      <c r="O289" s="92"/>
      <c r="P289" s="237">
        <f>O289*H289</f>
        <v>0</v>
      </c>
      <c r="Q289" s="237">
        <v>0.40368999999999999</v>
      </c>
      <c r="R289" s="237">
        <f>Q289*H289</f>
        <v>51.942388610000002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230</v>
      </c>
      <c r="AT289" s="239" t="s">
        <v>225</v>
      </c>
      <c r="AU289" s="239" t="s">
        <v>82</v>
      </c>
      <c r="AY289" s="18" t="s">
        <v>223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80</v>
      </c>
      <c r="BK289" s="240">
        <f>ROUND(I289*H289,2)</f>
        <v>0</v>
      </c>
      <c r="BL289" s="18" t="s">
        <v>230</v>
      </c>
      <c r="BM289" s="239" t="s">
        <v>449</v>
      </c>
    </row>
    <row r="290" s="14" customFormat="1">
      <c r="A290" s="14"/>
      <c r="B290" s="253"/>
      <c r="C290" s="254"/>
      <c r="D290" s="243" t="s">
        <v>232</v>
      </c>
      <c r="E290" s="255" t="s">
        <v>1</v>
      </c>
      <c r="F290" s="256" t="s">
        <v>423</v>
      </c>
      <c r="G290" s="254"/>
      <c r="H290" s="255" t="s">
        <v>1</v>
      </c>
      <c r="I290" s="257"/>
      <c r="J290" s="254"/>
      <c r="K290" s="254"/>
      <c r="L290" s="258"/>
      <c r="M290" s="259"/>
      <c r="N290" s="260"/>
      <c r="O290" s="260"/>
      <c r="P290" s="260"/>
      <c r="Q290" s="260"/>
      <c r="R290" s="260"/>
      <c r="S290" s="260"/>
      <c r="T290" s="26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2" t="s">
        <v>232</v>
      </c>
      <c r="AU290" s="262" t="s">
        <v>82</v>
      </c>
      <c r="AV290" s="14" t="s">
        <v>80</v>
      </c>
      <c r="AW290" s="14" t="s">
        <v>30</v>
      </c>
      <c r="AX290" s="14" t="s">
        <v>73</v>
      </c>
      <c r="AY290" s="262" t="s">
        <v>223</v>
      </c>
    </row>
    <row r="291" s="13" customFormat="1">
      <c r="A291" s="13"/>
      <c r="B291" s="241"/>
      <c r="C291" s="242"/>
      <c r="D291" s="243" t="s">
        <v>232</v>
      </c>
      <c r="E291" s="244" t="s">
        <v>1</v>
      </c>
      <c r="F291" s="245" t="s">
        <v>450</v>
      </c>
      <c r="G291" s="242"/>
      <c r="H291" s="246">
        <v>13.989000000000001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232</v>
      </c>
      <c r="AU291" s="252" t="s">
        <v>82</v>
      </c>
      <c r="AV291" s="13" t="s">
        <v>82</v>
      </c>
      <c r="AW291" s="13" t="s">
        <v>30</v>
      </c>
      <c r="AX291" s="13" t="s">
        <v>73</v>
      </c>
      <c r="AY291" s="252" t="s">
        <v>223</v>
      </c>
    </row>
    <row r="292" s="13" customFormat="1">
      <c r="A292" s="13"/>
      <c r="B292" s="241"/>
      <c r="C292" s="242"/>
      <c r="D292" s="243" t="s">
        <v>232</v>
      </c>
      <c r="E292" s="244" t="s">
        <v>1</v>
      </c>
      <c r="F292" s="245" t="s">
        <v>451</v>
      </c>
      <c r="G292" s="242"/>
      <c r="H292" s="246">
        <v>38.250999999999998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232</v>
      </c>
      <c r="AU292" s="252" t="s">
        <v>82</v>
      </c>
      <c r="AV292" s="13" t="s">
        <v>82</v>
      </c>
      <c r="AW292" s="13" t="s">
        <v>30</v>
      </c>
      <c r="AX292" s="13" t="s">
        <v>73</v>
      </c>
      <c r="AY292" s="252" t="s">
        <v>223</v>
      </c>
    </row>
    <row r="293" s="13" customFormat="1">
      <c r="A293" s="13"/>
      <c r="B293" s="241"/>
      <c r="C293" s="242"/>
      <c r="D293" s="243" t="s">
        <v>232</v>
      </c>
      <c r="E293" s="244" t="s">
        <v>1</v>
      </c>
      <c r="F293" s="245" t="s">
        <v>452</v>
      </c>
      <c r="G293" s="242"/>
      <c r="H293" s="246">
        <v>7.4249999999999998</v>
      </c>
      <c r="I293" s="247"/>
      <c r="J293" s="242"/>
      <c r="K293" s="242"/>
      <c r="L293" s="248"/>
      <c r="M293" s="249"/>
      <c r="N293" s="250"/>
      <c r="O293" s="250"/>
      <c r="P293" s="250"/>
      <c r="Q293" s="250"/>
      <c r="R293" s="250"/>
      <c r="S293" s="250"/>
      <c r="T293" s="251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2" t="s">
        <v>232</v>
      </c>
      <c r="AU293" s="252" t="s">
        <v>82</v>
      </c>
      <c r="AV293" s="13" t="s">
        <v>82</v>
      </c>
      <c r="AW293" s="13" t="s">
        <v>30</v>
      </c>
      <c r="AX293" s="13" t="s">
        <v>73</v>
      </c>
      <c r="AY293" s="252" t="s">
        <v>223</v>
      </c>
    </row>
    <row r="294" s="14" customFormat="1">
      <c r="A294" s="14"/>
      <c r="B294" s="253"/>
      <c r="C294" s="254"/>
      <c r="D294" s="243" t="s">
        <v>232</v>
      </c>
      <c r="E294" s="255" t="s">
        <v>1</v>
      </c>
      <c r="F294" s="256" t="s">
        <v>242</v>
      </c>
      <c r="G294" s="254"/>
      <c r="H294" s="255" t="s">
        <v>1</v>
      </c>
      <c r="I294" s="257"/>
      <c r="J294" s="254"/>
      <c r="K294" s="254"/>
      <c r="L294" s="258"/>
      <c r="M294" s="259"/>
      <c r="N294" s="260"/>
      <c r="O294" s="260"/>
      <c r="P294" s="260"/>
      <c r="Q294" s="260"/>
      <c r="R294" s="260"/>
      <c r="S294" s="260"/>
      <c r="T294" s="26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2" t="s">
        <v>232</v>
      </c>
      <c r="AU294" s="262" t="s">
        <v>82</v>
      </c>
      <c r="AV294" s="14" t="s">
        <v>80</v>
      </c>
      <c r="AW294" s="14" t="s">
        <v>30</v>
      </c>
      <c r="AX294" s="14" t="s">
        <v>73</v>
      </c>
      <c r="AY294" s="262" t="s">
        <v>223</v>
      </c>
    </row>
    <row r="295" s="14" customFormat="1">
      <c r="A295" s="14"/>
      <c r="B295" s="253"/>
      <c r="C295" s="254"/>
      <c r="D295" s="243" t="s">
        <v>232</v>
      </c>
      <c r="E295" s="255" t="s">
        <v>1</v>
      </c>
      <c r="F295" s="256" t="s">
        <v>438</v>
      </c>
      <c r="G295" s="254"/>
      <c r="H295" s="255" t="s">
        <v>1</v>
      </c>
      <c r="I295" s="257"/>
      <c r="J295" s="254"/>
      <c r="K295" s="254"/>
      <c r="L295" s="258"/>
      <c r="M295" s="259"/>
      <c r="N295" s="260"/>
      <c r="O295" s="260"/>
      <c r="P295" s="260"/>
      <c r="Q295" s="260"/>
      <c r="R295" s="260"/>
      <c r="S295" s="260"/>
      <c r="T295" s="261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2" t="s">
        <v>232</v>
      </c>
      <c r="AU295" s="262" t="s">
        <v>82</v>
      </c>
      <c r="AV295" s="14" t="s">
        <v>80</v>
      </c>
      <c r="AW295" s="14" t="s">
        <v>30</v>
      </c>
      <c r="AX295" s="14" t="s">
        <v>73</v>
      </c>
      <c r="AY295" s="262" t="s">
        <v>223</v>
      </c>
    </row>
    <row r="296" s="13" customFormat="1">
      <c r="A296" s="13"/>
      <c r="B296" s="241"/>
      <c r="C296" s="242"/>
      <c r="D296" s="243" t="s">
        <v>232</v>
      </c>
      <c r="E296" s="244" t="s">
        <v>1</v>
      </c>
      <c r="F296" s="245" t="s">
        <v>453</v>
      </c>
      <c r="G296" s="242"/>
      <c r="H296" s="246">
        <v>47.942999999999998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232</v>
      </c>
      <c r="AU296" s="252" t="s">
        <v>82</v>
      </c>
      <c r="AV296" s="13" t="s">
        <v>82</v>
      </c>
      <c r="AW296" s="13" t="s">
        <v>30</v>
      </c>
      <c r="AX296" s="13" t="s">
        <v>73</v>
      </c>
      <c r="AY296" s="252" t="s">
        <v>223</v>
      </c>
    </row>
    <row r="297" s="13" customFormat="1">
      <c r="A297" s="13"/>
      <c r="B297" s="241"/>
      <c r="C297" s="242"/>
      <c r="D297" s="243" t="s">
        <v>232</v>
      </c>
      <c r="E297" s="244" t="s">
        <v>1</v>
      </c>
      <c r="F297" s="245" t="s">
        <v>454</v>
      </c>
      <c r="G297" s="242"/>
      <c r="H297" s="246">
        <v>16.047000000000001</v>
      </c>
      <c r="I297" s="247"/>
      <c r="J297" s="242"/>
      <c r="K297" s="242"/>
      <c r="L297" s="248"/>
      <c r="M297" s="249"/>
      <c r="N297" s="250"/>
      <c r="O297" s="250"/>
      <c r="P297" s="250"/>
      <c r="Q297" s="250"/>
      <c r="R297" s="250"/>
      <c r="S297" s="250"/>
      <c r="T297" s="25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2" t="s">
        <v>232</v>
      </c>
      <c r="AU297" s="252" t="s">
        <v>82</v>
      </c>
      <c r="AV297" s="13" t="s">
        <v>82</v>
      </c>
      <c r="AW297" s="13" t="s">
        <v>30</v>
      </c>
      <c r="AX297" s="13" t="s">
        <v>73</v>
      </c>
      <c r="AY297" s="252" t="s">
        <v>223</v>
      </c>
    </row>
    <row r="298" s="13" customFormat="1">
      <c r="A298" s="13"/>
      <c r="B298" s="241"/>
      <c r="C298" s="242"/>
      <c r="D298" s="243" t="s">
        <v>232</v>
      </c>
      <c r="E298" s="244" t="s">
        <v>1</v>
      </c>
      <c r="F298" s="245" t="s">
        <v>455</v>
      </c>
      <c r="G298" s="242"/>
      <c r="H298" s="246">
        <v>5.0140000000000002</v>
      </c>
      <c r="I298" s="247"/>
      <c r="J298" s="242"/>
      <c r="K298" s="242"/>
      <c r="L298" s="248"/>
      <c r="M298" s="249"/>
      <c r="N298" s="250"/>
      <c r="O298" s="250"/>
      <c r="P298" s="250"/>
      <c r="Q298" s="250"/>
      <c r="R298" s="250"/>
      <c r="S298" s="250"/>
      <c r="T298" s="251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2" t="s">
        <v>232</v>
      </c>
      <c r="AU298" s="252" t="s">
        <v>82</v>
      </c>
      <c r="AV298" s="13" t="s">
        <v>82</v>
      </c>
      <c r="AW298" s="13" t="s">
        <v>30</v>
      </c>
      <c r="AX298" s="13" t="s">
        <v>73</v>
      </c>
      <c r="AY298" s="252" t="s">
        <v>223</v>
      </c>
    </row>
    <row r="299" s="15" customFormat="1">
      <c r="A299" s="15"/>
      <c r="B299" s="263"/>
      <c r="C299" s="264"/>
      <c r="D299" s="243" t="s">
        <v>232</v>
      </c>
      <c r="E299" s="265" t="s">
        <v>1</v>
      </c>
      <c r="F299" s="266" t="s">
        <v>245</v>
      </c>
      <c r="G299" s="264"/>
      <c r="H299" s="267">
        <v>128.66900000000001</v>
      </c>
      <c r="I299" s="268"/>
      <c r="J299" s="264"/>
      <c r="K299" s="264"/>
      <c r="L299" s="269"/>
      <c r="M299" s="270"/>
      <c r="N299" s="271"/>
      <c r="O299" s="271"/>
      <c r="P299" s="271"/>
      <c r="Q299" s="271"/>
      <c r="R299" s="271"/>
      <c r="S299" s="271"/>
      <c r="T299" s="272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3" t="s">
        <v>232</v>
      </c>
      <c r="AU299" s="273" t="s">
        <v>82</v>
      </c>
      <c r="AV299" s="15" t="s">
        <v>230</v>
      </c>
      <c r="AW299" s="15" t="s">
        <v>30</v>
      </c>
      <c r="AX299" s="15" t="s">
        <v>80</v>
      </c>
      <c r="AY299" s="273" t="s">
        <v>223</v>
      </c>
    </row>
    <row r="300" s="2" customFormat="1" ht="37.8" customHeight="1">
      <c r="A300" s="39"/>
      <c r="B300" s="40"/>
      <c r="C300" s="228" t="s">
        <v>456</v>
      </c>
      <c r="D300" s="228" t="s">
        <v>225</v>
      </c>
      <c r="E300" s="229" t="s">
        <v>457</v>
      </c>
      <c r="F300" s="230" t="s">
        <v>458</v>
      </c>
      <c r="G300" s="231" t="s">
        <v>293</v>
      </c>
      <c r="H300" s="232">
        <v>235.01599999999999</v>
      </c>
      <c r="I300" s="233"/>
      <c r="J300" s="234">
        <f>ROUND(I300*H300,2)</f>
        <v>0</v>
      </c>
      <c r="K300" s="230" t="s">
        <v>229</v>
      </c>
      <c r="L300" s="45"/>
      <c r="M300" s="235" t="s">
        <v>1</v>
      </c>
      <c r="N300" s="236" t="s">
        <v>38</v>
      </c>
      <c r="O300" s="92"/>
      <c r="P300" s="237">
        <f>O300*H300</f>
        <v>0</v>
      </c>
      <c r="Q300" s="237">
        <v>0.19806000000000001</v>
      </c>
      <c r="R300" s="237">
        <f>Q300*H300</f>
        <v>46.547268960000004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230</v>
      </c>
      <c r="AT300" s="239" t="s">
        <v>225</v>
      </c>
      <c r="AU300" s="239" t="s">
        <v>82</v>
      </c>
      <c r="AY300" s="18" t="s">
        <v>223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80</v>
      </c>
      <c r="BK300" s="240">
        <f>ROUND(I300*H300,2)</f>
        <v>0</v>
      </c>
      <c r="BL300" s="18" t="s">
        <v>230</v>
      </c>
      <c r="BM300" s="239" t="s">
        <v>459</v>
      </c>
    </row>
    <row r="301" s="14" customFormat="1">
      <c r="A301" s="14"/>
      <c r="B301" s="253"/>
      <c r="C301" s="254"/>
      <c r="D301" s="243" t="s">
        <v>232</v>
      </c>
      <c r="E301" s="255" t="s">
        <v>1</v>
      </c>
      <c r="F301" s="256" t="s">
        <v>460</v>
      </c>
      <c r="G301" s="254"/>
      <c r="H301" s="255" t="s">
        <v>1</v>
      </c>
      <c r="I301" s="257"/>
      <c r="J301" s="254"/>
      <c r="K301" s="254"/>
      <c r="L301" s="258"/>
      <c r="M301" s="259"/>
      <c r="N301" s="260"/>
      <c r="O301" s="260"/>
      <c r="P301" s="260"/>
      <c r="Q301" s="260"/>
      <c r="R301" s="260"/>
      <c r="S301" s="260"/>
      <c r="T301" s="261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2" t="s">
        <v>232</v>
      </c>
      <c r="AU301" s="262" t="s">
        <v>82</v>
      </c>
      <c r="AV301" s="14" t="s">
        <v>80</v>
      </c>
      <c r="AW301" s="14" t="s">
        <v>30</v>
      </c>
      <c r="AX301" s="14" t="s">
        <v>73</v>
      </c>
      <c r="AY301" s="262" t="s">
        <v>223</v>
      </c>
    </row>
    <row r="302" s="13" customFormat="1">
      <c r="A302" s="13"/>
      <c r="B302" s="241"/>
      <c r="C302" s="242"/>
      <c r="D302" s="243" t="s">
        <v>232</v>
      </c>
      <c r="E302" s="244" t="s">
        <v>1</v>
      </c>
      <c r="F302" s="245" t="s">
        <v>461</v>
      </c>
      <c r="G302" s="242"/>
      <c r="H302" s="246">
        <v>29.742999999999999</v>
      </c>
      <c r="I302" s="247"/>
      <c r="J302" s="242"/>
      <c r="K302" s="242"/>
      <c r="L302" s="248"/>
      <c r="M302" s="249"/>
      <c r="N302" s="250"/>
      <c r="O302" s="250"/>
      <c r="P302" s="250"/>
      <c r="Q302" s="250"/>
      <c r="R302" s="250"/>
      <c r="S302" s="250"/>
      <c r="T302" s="251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2" t="s">
        <v>232</v>
      </c>
      <c r="AU302" s="252" t="s">
        <v>82</v>
      </c>
      <c r="AV302" s="13" t="s">
        <v>82</v>
      </c>
      <c r="AW302" s="13" t="s">
        <v>30</v>
      </c>
      <c r="AX302" s="13" t="s">
        <v>73</v>
      </c>
      <c r="AY302" s="252" t="s">
        <v>223</v>
      </c>
    </row>
    <row r="303" s="14" customFormat="1">
      <c r="A303" s="14"/>
      <c r="B303" s="253"/>
      <c r="C303" s="254"/>
      <c r="D303" s="243" t="s">
        <v>232</v>
      </c>
      <c r="E303" s="255" t="s">
        <v>1</v>
      </c>
      <c r="F303" s="256" t="s">
        <v>242</v>
      </c>
      <c r="G303" s="254"/>
      <c r="H303" s="255" t="s">
        <v>1</v>
      </c>
      <c r="I303" s="257"/>
      <c r="J303" s="254"/>
      <c r="K303" s="254"/>
      <c r="L303" s="258"/>
      <c r="M303" s="259"/>
      <c r="N303" s="260"/>
      <c r="O303" s="260"/>
      <c r="P303" s="260"/>
      <c r="Q303" s="260"/>
      <c r="R303" s="260"/>
      <c r="S303" s="260"/>
      <c r="T303" s="261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2" t="s">
        <v>232</v>
      </c>
      <c r="AU303" s="262" t="s">
        <v>82</v>
      </c>
      <c r="AV303" s="14" t="s">
        <v>80</v>
      </c>
      <c r="AW303" s="14" t="s">
        <v>30</v>
      </c>
      <c r="AX303" s="14" t="s">
        <v>73</v>
      </c>
      <c r="AY303" s="262" t="s">
        <v>223</v>
      </c>
    </row>
    <row r="304" s="14" customFormat="1">
      <c r="A304" s="14"/>
      <c r="B304" s="253"/>
      <c r="C304" s="254"/>
      <c r="D304" s="243" t="s">
        <v>232</v>
      </c>
      <c r="E304" s="255" t="s">
        <v>1</v>
      </c>
      <c r="F304" s="256" t="s">
        <v>462</v>
      </c>
      <c r="G304" s="254"/>
      <c r="H304" s="255" t="s">
        <v>1</v>
      </c>
      <c r="I304" s="257"/>
      <c r="J304" s="254"/>
      <c r="K304" s="254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232</v>
      </c>
      <c r="AU304" s="262" t="s">
        <v>82</v>
      </c>
      <c r="AV304" s="14" t="s">
        <v>80</v>
      </c>
      <c r="AW304" s="14" t="s">
        <v>30</v>
      </c>
      <c r="AX304" s="14" t="s">
        <v>73</v>
      </c>
      <c r="AY304" s="262" t="s">
        <v>223</v>
      </c>
    </row>
    <row r="305" s="13" customFormat="1">
      <c r="A305" s="13"/>
      <c r="B305" s="241"/>
      <c r="C305" s="242"/>
      <c r="D305" s="243" t="s">
        <v>232</v>
      </c>
      <c r="E305" s="244" t="s">
        <v>1</v>
      </c>
      <c r="F305" s="245" t="s">
        <v>463</v>
      </c>
      <c r="G305" s="242"/>
      <c r="H305" s="246">
        <v>149.51300000000001</v>
      </c>
      <c r="I305" s="247"/>
      <c r="J305" s="242"/>
      <c r="K305" s="242"/>
      <c r="L305" s="248"/>
      <c r="M305" s="249"/>
      <c r="N305" s="250"/>
      <c r="O305" s="250"/>
      <c r="P305" s="250"/>
      <c r="Q305" s="250"/>
      <c r="R305" s="250"/>
      <c r="S305" s="250"/>
      <c r="T305" s="25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2" t="s">
        <v>232</v>
      </c>
      <c r="AU305" s="252" t="s">
        <v>82</v>
      </c>
      <c r="AV305" s="13" t="s">
        <v>82</v>
      </c>
      <c r="AW305" s="13" t="s">
        <v>30</v>
      </c>
      <c r="AX305" s="13" t="s">
        <v>73</v>
      </c>
      <c r="AY305" s="252" t="s">
        <v>223</v>
      </c>
    </row>
    <row r="306" s="13" customFormat="1">
      <c r="A306" s="13"/>
      <c r="B306" s="241"/>
      <c r="C306" s="242"/>
      <c r="D306" s="243" t="s">
        <v>232</v>
      </c>
      <c r="E306" s="244" t="s">
        <v>1</v>
      </c>
      <c r="F306" s="245" t="s">
        <v>464</v>
      </c>
      <c r="G306" s="242"/>
      <c r="H306" s="246">
        <v>-27.625</v>
      </c>
      <c r="I306" s="247"/>
      <c r="J306" s="242"/>
      <c r="K306" s="242"/>
      <c r="L306" s="248"/>
      <c r="M306" s="249"/>
      <c r="N306" s="250"/>
      <c r="O306" s="250"/>
      <c r="P306" s="250"/>
      <c r="Q306" s="250"/>
      <c r="R306" s="250"/>
      <c r="S306" s="250"/>
      <c r="T306" s="25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2" t="s">
        <v>232</v>
      </c>
      <c r="AU306" s="252" t="s">
        <v>82</v>
      </c>
      <c r="AV306" s="13" t="s">
        <v>82</v>
      </c>
      <c r="AW306" s="13" t="s">
        <v>30</v>
      </c>
      <c r="AX306" s="13" t="s">
        <v>73</v>
      </c>
      <c r="AY306" s="252" t="s">
        <v>223</v>
      </c>
    </row>
    <row r="307" s="13" customFormat="1">
      <c r="A307" s="13"/>
      <c r="B307" s="241"/>
      <c r="C307" s="242"/>
      <c r="D307" s="243" t="s">
        <v>232</v>
      </c>
      <c r="E307" s="244" t="s">
        <v>1</v>
      </c>
      <c r="F307" s="245" t="s">
        <v>465</v>
      </c>
      <c r="G307" s="242"/>
      <c r="H307" s="246">
        <v>31.725000000000001</v>
      </c>
      <c r="I307" s="247"/>
      <c r="J307" s="242"/>
      <c r="K307" s="242"/>
      <c r="L307" s="248"/>
      <c r="M307" s="249"/>
      <c r="N307" s="250"/>
      <c r="O307" s="250"/>
      <c r="P307" s="250"/>
      <c r="Q307" s="250"/>
      <c r="R307" s="250"/>
      <c r="S307" s="250"/>
      <c r="T307" s="25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2" t="s">
        <v>232</v>
      </c>
      <c r="AU307" s="252" t="s">
        <v>82</v>
      </c>
      <c r="AV307" s="13" t="s">
        <v>82</v>
      </c>
      <c r="AW307" s="13" t="s">
        <v>30</v>
      </c>
      <c r="AX307" s="13" t="s">
        <v>73</v>
      </c>
      <c r="AY307" s="252" t="s">
        <v>223</v>
      </c>
    </row>
    <row r="308" s="13" customFormat="1">
      <c r="A308" s="13"/>
      <c r="B308" s="241"/>
      <c r="C308" s="242"/>
      <c r="D308" s="243" t="s">
        <v>232</v>
      </c>
      <c r="E308" s="244" t="s">
        <v>1</v>
      </c>
      <c r="F308" s="245" t="s">
        <v>466</v>
      </c>
      <c r="G308" s="242"/>
      <c r="H308" s="246">
        <v>51.659999999999997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232</v>
      </c>
      <c r="AU308" s="252" t="s">
        <v>82</v>
      </c>
      <c r="AV308" s="13" t="s">
        <v>82</v>
      </c>
      <c r="AW308" s="13" t="s">
        <v>30</v>
      </c>
      <c r="AX308" s="13" t="s">
        <v>73</v>
      </c>
      <c r="AY308" s="252" t="s">
        <v>223</v>
      </c>
    </row>
    <row r="309" s="15" customFormat="1">
      <c r="A309" s="15"/>
      <c r="B309" s="263"/>
      <c r="C309" s="264"/>
      <c r="D309" s="243" t="s">
        <v>232</v>
      </c>
      <c r="E309" s="265" t="s">
        <v>1</v>
      </c>
      <c r="F309" s="266" t="s">
        <v>245</v>
      </c>
      <c r="G309" s="264"/>
      <c r="H309" s="267">
        <v>235.01599999999999</v>
      </c>
      <c r="I309" s="268"/>
      <c r="J309" s="264"/>
      <c r="K309" s="264"/>
      <c r="L309" s="269"/>
      <c r="M309" s="270"/>
      <c r="N309" s="271"/>
      <c r="O309" s="271"/>
      <c r="P309" s="271"/>
      <c r="Q309" s="271"/>
      <c r="R309" s="271"/>
      <c r="S309" s="271"/>
      <c r="T309" s="272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3" t="s">
        <v>232</v>
      </c>
      <c r="AU309" s="273" t="s">
        <v>82</v>
      </c>
      <c r="AV309" s="15" t="s">
        <v>230</v>
      </c>
      <c r="AW309" s="15" t="s">
        <v>30</v>
      </c>
      <c r="AX309" s="15" t="s">
        <v>80</v>
      </c>
      <c r="AY309" s="273" t="s">
        <v>223</v>
      </c>
    </row>
    <row r="310" s="2" customFormat="1" ht="24.15" customHeight="1">
      <c r="A310" s="39"/>
      <c r="B310" s="40"/>
      <c r="C310" s="228" t="s">
        <v>467</v>
      </c>
      <c r="D310" s="228" t="s">
        <v>225</v>
      </c>
      <c r="E310" s="229" t="s">
        <v>468</v>
      </c>
      <c r="F310" s="230" t="s">
        <v>469</v>
      </c>
      <c r="G310" s="231" t="s">
        <v>228</v>
      </c>
      <c r="H310" s="232">
        <v>0.65600000000000003</v>
      </c>
      <c r="I310" s="233"/>
      <c r="J310" s="234">
        <f>ROUND(I310*H310,2)</f>
        <v>0</v>
      </c>
      <c r="K310" s="230" t="s">
        <v>386</v>
      </c>
      <c r="L310" s="45"/>
      <c r="M310" s="235" t="s">
        <v>1</v>
      </c>
      <c r="N310" s="236" t="s">
        <v>38</v>
      </c>
      <c r="O310" s="92"/>
      <c r="P310" s="237">
        <f>O310*H310</f>
        <v>0</v>
      </c>
      <c r="Q310" s="237">
        <v>1.8799999999999999</v>
      </c>
      <c r="R310" s="237">
        <f>Q310*H310</f>
        <v>1.2332799999999999</v>
      </c>
      <c r="S310" s="237">
        <v>0</v>
      </c>
      <c r="T310" s="238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9" t="s">
        <v>230</v>
      </c>
      <c r="AT310" s="239" t="s">
        <v>225</v>
      </c>
      <c r="AU310" s="239" t="s">
        <v>82</v>
      </c>
      <c r="AY310" s="18" t="s">
        <v>223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8" t="s">
        <v>80</v>
      </c>
      <c r="BK310" s="240">
        <f>ROUND(I310*H310,2)</f>
        <v>0</v>
      </c>
      <c r="BL310" s="18" t="s">
        <v>230</v>
      </c>
      <c r="BM310" s="239" t="s">
        <v>470</v>
      </c>
    </row>
    <row r="311" s="13" customFormat="1">
      <c r="A311" s="13"/>
      <c r="B311" s="241"/>
      <c r="C311" s="242"/>
      <c r="D311" s="243" t="s">
        <v>232</v>
      </c>
      <c r="E311" s="244" t="s">
        <v>1</v>
      </c>
      <c r="F311" s="245" t="s">
        <v>471</v>
      </c>
      <c r="G311" s="242"/>
      <c r="H311" s="246">
        <v>0.65600000000000003</v>
      </c>
      <c r="I311" s="247"/>
      <c r="J311" s="242"/>
      <c r="K311" s="242"/>
      <c r="L311" s="248"/>
      <c r="M311" s="249"/>
      <c r="N311" s="250"/>
      <c r="O311" s="250"/>
      <c r="P311" s="250"/>
      <c r="Q311" s="250"/>
      <c r="R311" s="250"/>
      <c r="S311" s="250"/>
      <c r="T311" s="25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2" t="s">
        <v>232</v>
      </c>
      <c r="AU311" s="252" t="s">
        <v>82</v>
      </c>
      <c r="AV311" s="13" t="s">
        <v>82</v>
      </c>
      <c r="AW311" s="13" t="s">
        <v>30</v>
      </c>
      <c r="AX311" s="13" t="s">
        <v>80</v>
      </c>
      <c r="AY311" s="252" t="s">
        <v>223</v>
      </c>
    </row>
    <row r="312" s="2" customFormat="1" ht="37.8" customHeight="1">
      <c r="A312" s="39"/>
      <c r="B312" s="40"/>
      <c r="C312" s="228" t="s">
        <v>472</v>
      </c>
      <c r="D312" s="228" t="s">
        <v>225</v>
      </c>
      <c r="E312" s="229" t="s">
        <v>473</v>
      </c>
      <c r="F312" s="230" t="s">
        <v>474</v>
      </c>
      <c r="G312" s="231" t="s">
        <v>475</v>
      </c>
      <c r="H312" s="232">
        <v>13</v>
      </c>
      <c r="I312" s="233"/>
      <c r="J312" s="234">
        <f>ROUND(I312*H312,2)</f>
        <v>0</v>
      </c>
      <c r="K312" s="230" t="s">
        <v>229</v>
      </c>
      <c r="L312" s="45"/>
      <c r="M312" s="235" t="s">
        <v>1</v>
      </c>
      <c r="N312" s="236" t="s">
        <v>38</v>
      </c>
      <c r="O312" s="92"/>
      <c r="P312" s="237">
        <f>O312*H312</f>
        <v>0</v>
      </c>
      <c r="Q312" s="237">
        <v>0.026929999999999999</v>
      </c>
      <c r="R312" s="237">
        <f>Q312*H312</f>
        <v>0.35009000000000001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230</v>
      </c>
      <c r="AT312" s="239" t="s">
        <v>225</v>
      </c>
      <c r="AU312" s="239" t="s">
        <v>82</v>
      </c>
      <c r="AY312" s="18" t="s">
        <v>223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80</v>
      </c>
      <c r="BK312" s="240">
        <f>ROUND(I312*H312,2)</f>
        <v>0</v>
      </c>
      <c r="BL312" s="18" t="s">
        <v>230</v>
      </c>
      <c r="BM312" s="239" t="s">
        <v>476</v>
      </c>
    </row>
    <row r="313" s="14" customFormat="1">
      <c r="A313" s="14"/>
      <c r="B313" s="253"/>
      <c r="C313" s="254"/>
      <c r="D313" s="243" t="s">
        <v>232</v>
      </c>
      <c r="E313" s="255" t="s">
        <v>1</v>
      </c>
      <c r="F313" s="256" t="s">
        <v>477</v>
      </c>
      <c r="G313" s="254"/>
      <c r="H313" s="255" t="s">
        <v>1</v>
      </c>
      <c r="I313" s="257"/>
      <c r="J313" s="254"/>
      <c r="K313" s="254"/>
      <c r="L313" s="258"/>
      <c r="M313" s="259"/>
      <c r="N313" s="260"/>
      <c r="O313" s="260"/>
      <c r="P313" s="260"/>
      <c r="Q313" s="260"/>
      <c r="R313" s="260"/>
      <c r="S313" s="260"/>
      <c r="T313" s="261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2" t="s">
        <v>232</v>
      </c>
      <c r="AU313" s="262" t="s">
        <v>82</v>
      </c>
      <c r="AV313" s="14" t="s">
        <v>80</v>
      </c>
      <c r="AW313" s="14" t="s">
        <v>30</v>
      </c>
      <c r="AX313" s="14" t="s">
        <v>73</v>
      </c>
      <c r="AY313" s="262" t="s">
        <v>223</v>
      </c>
    </row>
    <row r="314" s="13" customFormat="1">
      <c r="A314" s="13"/>
      <c r="B314" s="241"/>
      <c r="C314" s="242"/>
      <c r="D314" s="243" t="s">
        <v>232</v>
      </c>
      <c r="E314" s="244" t="s">
        <v>1</v>
      </c>
      <c r="F314" s="245" t="s">
        <v>478</v>
      </c>
      <c r="G314" s="242"/>
      <c r="H314" s="246">
        <v>13</v>
      </c>
      <c r="I314" s="247"/>
      <c r="J314" s="242"/>
      <c r="K314" s="242"/>
      <c r="L314" s="248"/>
      <c r="M314" s="249"/>
      <c r="N314" s="250"/>
      <c r="O314" s="250"/>
      <c r="P314" s="250"/>
      <c r="Q314" s="250"/>
      <c r="R314" s="250"/>
      <c r="S314" s="250"/>
      <c r="T314" s="25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2" t="s">
        <v>232</v>
      </c>
      <c r="AU314" s="252" t="s">
        <v>82</v>
      </c>
      <c r="AV314" s="13" t="s">
        <v>82</v>
      </c>
      <c r="AW314" s="13" t="s">
        <v>30</v>
      </c>
      <c r="AX314" s="13" t="s">
        <v>80</v>
      </c>
      <c r="AY314" s="252" t="s">
        <v>223</v>
      </c>
    </row>
    <row r="315" s="2" customFormat="1" ht="37.8" customHeight="1">
      <c r="A315" s="39"/>
      <c r="B315" s="40"/>
      <c r="C315" s="228" t="s">
        <v>479</v>
      </c>
      <c r="D315" s="228" t="s">
        <v>225</v>
      </c>
      <c r="E315" s="229" t="s">
        <v>480</v>
      </c>
      <c r="F315" s="230" t="s">
        <v>481</v>
      </c>
      <c r="G315" s="231" t="s">
        <v>475</v>
      </c>
      <c r="H315" s="232">
        <v>1</v>
      </c>
      <c r="I315" s="233"/>
      <c r="J315" s="234">
        <f>ROUND(I315*H315,2)</f>
        <v>0</v>
      </c>
      <c r="K315" s="230" t="s">
        <v>229</v>
      </c>
      <c r="L315" s="45"/>
      <c r="M315" s="235" t="s">
        <v>1</v>
      </c>
      <c r="N315" s="236" t="s">
        <v>38</v>
      </c>
      <c r="O315" s="92"/>
      <c r="P315" s="237">
        <f>O315*H315</f>
        <v>0</v>
      </c>
      <c r="Q315" s="237">
        <v>0.031949999999999999</v>
      </c>
      <c r="R315" s="237">
        <f>Q315*H315</f>
        <v>0.031949999999999999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230</v>
      </c>
      <c r="AT315" s="239" t="s">
        <v>225</v>
      </c>
      <c r="AU315" s="239" t="s">
        <v>82</v>
      </c>
      <c r="AY315" s="18" t="s">
        <v>223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80</v>
      </c>
      <c r="BK315" s="240">
        <f>ROUND(I315*H315,2)</f>
        <v>0</v>
      </c>
      <c r="BL315" s="18" t="s">
        <v>230</v>
      </c>
      <c r="BM315" s="239" t="s">
        <v>482</v>
      </c>
    </row>
    <row r="316" s="14" customFormat="1">
      <c r="A316" s="14"/>
      <c r="B316" s="253"/>
      <c r="C316" s="254"/>
      <c r="D316" s="243" t="s">
        <v>232</v>
      </c>
      <c r="E316" s="255" t="s">
        <v>1</v>
      </c>
      <c r="F316" s="256" t="s">
        <v>483</v>
      </c>
      <c r="G316" s="254"/>
      <c r="H316" s="255" t="s">
        <v>1</v>
      </c>
      <c r="I316" s="257"/>
      <c r="J316" s="254"/>
      <c r="K316" s="254"/>
      <c r="L316" s="258"/>
      <c r="M316" s="259"/>
      <c r="N316" s="260"/>
      <c r="O316" s="260"/>
      <c r="P316" s="260"/>
      <c r="Q316" s="260"/>
      <c r="R316" s="260"/>
      <c r="S316" s="260"/>
      <c r="T316" s="261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2" t="s">
        <v>232</v>
      </c>
      <c r="AU316" s="262" t="s">
        <v>82</v>
      </c>
      <c r="AV316" s="14" t="s">
        <v>80</v>
      </c>
      <c r="AW316" s="14" t="s">
        <v>30</v>
      </c>
      <c r="AX316" s="14" t="s">
        <v>73</v>
      </c>
      <c r="AY316" s="262" t="s">
        <v>223</v>
      </c>
    </row>
    <row r="317" s="13" customFormat="1">
      <c r="A317" s="13"/>
      <c r="B317" s="241"/>
      <c r="C317" s="242"/>
      <c r="D317" s="243" t="s">
        <v>232</v>
      </c>
      <c r="E317" s="244" t="s">
        <v>1</v>
      </c>
      <c r="F317" s="245" t="s">
        <v>484</v>
      </c>
      <c r="G317" s="242"/>
      <c r="H317" s="246">
        <v>1</v>
      </c>
      <c r="I317" s="247"/>
      <c r="J317" s="242"/>
      <c r="K317" s="242"/>
      <c r="L317" s="248"/>
      <c r="M317" s="249"/>
      <c r="N317" s="250"/>
      <c r="O317" s="250"/>
      <c r="P317" s="250"/>
      <c r="Q317" s="250"/>
      <c r="R317" s="250"/>
      <c r="S317" s="250"/>
      <c r="T317" s="25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2" t="s">
        <v>232</v>
      </c>
      <c r="AU317" s="252" t="s">
        <v>82</v>
      </c>
      <c r="AV317" s="13" t="s">
        <v>82</v>
      </c>
      <c r="AW317" s="13" t="s">
        <v>30</v>
      </c>
      <c r="AX317" s="13" t="s">
        <v>80</v>
      </c>
      <c r="AY317" s="252" t="s">
        <v>223</v>
      </c>
    </row>
    <row r="318" s="2" customFormat="1" ht="37.8" customHeight="1">
      <c r="A318" s="39"/>
      <c r="B318" s="40"/>
      <c r="C318" s="228" t="s">
        <v>485</v>
      </c>
      <c r="D318" s="228" t="s">
        <v>225</v>
      </c>
      <c r="E318" s="229" t="s">
        <v>486</v>
      </c>
      <c r="F318" s="230" t="s">
        <v>487</v>
      </c>
      <c r="G318" s="231" t="s">
        <v>475</v>
      </c>
      <c r="H318" s="232">
        <v>3</v>
      </c>
      <c r="I318" s="233"/>
      <c r="J318" s="234">
        <f>ROUND(I318*H318,2)</f>
        <v>0</v>
      </c>
      <c r="K318" s="230" t="s">
        <v>229</v>
      </c>
      <c r="L318" s="45"/>
      <c r="M318" s="235" t="s">
        <v>1</v>
      </c>
      <c r="N318" s="236" t="s">
        <v>38</v>
      </c>
      <c r="O318" s="92"/>
      <c r="P318" s="237">
        <f>O318*H318</f>
        <v>0</v>
      </c>
      <c r="Q318" s="237">
        <v>0.042000000000000003</v>
      </c>
      <c r="R318" s="237">
        <f>Q318*H318</f>
        <v>0.126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230</v>
      </c>
      <c r="AT318" s="239" t="s">
        <v>225</v>
      </c>
      <c r="AU318" s="239" t="s">
        <v>82</v>
      </c>
      <c r="AY318" s="18" t="s">
        <v>223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80</v>
      </c>
      <c r="BK318" s="240">
        <f>ROUND(I318*H318,2)</f>
        <v>0</v>
      </c>
      <c r="BL318" s="18" t="s">
        <v>230</v>
      </c>
      <c r="BM318" s="239" t="s">
        <v>488</v>
      </c>
    </row>
    <row r="319" s="14" customFormat="1">
      <c r="A319" s="14"/>
      <c r="B319" s="253"/>
      <c r="C319" s="254"/>
      <c r="D319" s="243" t="s">
        <v>232</v>
      </c>
      <c r="E319" s="255" t="s">
        <v>1</v>
      </c>
      <c r="F319" s="256" t="s">
        <v>489</v>
      </c>
      <c r="G319" s="254"/>
      <c r="H319" s="255" t="s">
        <v>1</v>
      </c>
      <c r="I319" s="257"/>
      <c r="J319" s="254"/>
      <c r="K319" s="254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232</v>
      </c>
      <c r="AU319" s="262" t="s">
        <v>82</v>
      </c>
      <c r="AV319" s="14" t="s">
        <v>80</v>
      </c>
      <c r="AW319" s="14" t="s">
        <v>30</v>
      </c>
      <c r="AX319" s="14" t="s">
        <v>73</v>
      </c>
      <c r="AY319" s="262" t="s">
        <v>223</v>
      </c>
    </row>
    <row r="320" s="13" customFormat="1">
      <c r="A320" s="13"/>
      <c r="B320" s="241"/>
      <c r="C320" s="242"/>
      <c r="D320" s="243" t="s">
        <v>232</v>
      </c>
      <c r="E320" s="244" t="s">
        <v>1</v>
      </c>
      <c r="F320" s="245" t="s">
        <v>490</v>
      </c>
      <c r="G320" s="242"/>
      <c r="H320" s="246">
        <v>3</v>
      </c>
      <c r="I320" s="247"/>
      <c r="J320" s="242"/>
      <c r="K320" s="242"/>
      <c r="L320" s="248"/>
      <c r="M320" s="249"/>
      <c r="N320" s="250"/>
      <c r="O320" s="250"/>
      <c r="P320" s="250"/>
      <c r="Q320" s="250"/>
      <c r="R320" s="250"/>
      <c r="S320" s="250"/>
      <c r="T320" s="251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2" t="s">
        <v>232</v>
      </c>
      <c r="AU320" s="252" t="s">
        <v>82</v>
      </c>
      <c r="AV320" s="13" t="s">
        <v>82</v>
      </c>
      <c r="AW320" s="13" t="s">
        <v>30</v>
      </c>
      <c r="AX320" s="13" t="s">
        <v>80</v>
      </c>
      <c r="AY320" s="252" t="s">
        <v>223</v>
      </c>
    </row>
    <row r="321" s="2" customFormat="1" ht="37.8" customHeight="1">
      <c r="A321" s="39"/>
      <c r="B321" s="40"/>
      <c r="C321" s="228" t="s">
        <v>491</v>
      </c>
      <c r="D321" s="228" t="s">
        <v>225</v>
      </c>
      <c r="E321" s="229" t="s">
        <v>492</v>
      </c>
      <c r="F321" s="230" t="s">
        <v>493</v>
      </c>
      <c r="G321" s="231" t="s">
        <v>475</v>
      </c>
      <c r="H321" s="232">
        <v>1</v>
      </c>
      <c r="I321" s="233"/>
      <c r="J321" s="234">
        <f>ROUND(I321*H321,2)</f>
        <v>0</v>
      </c>
      <c r="K321" s="230" t="s">
        <v>229</v>
      </c>
      <c r="L321" s="45"/>
      <c r="M321" s="235" t="s">
        <v>1</v>
      </c>
      <c r="N321" s="236" t="s">
        <v>38</v>
      </c>
      <c r="O321" s="92"/>
      <c r="P321" s="237">
        <f>O321*H321</f>
        <v>0</v>
      </c>
      <c r="Q321" s="237">
        <v>0.047759999999999997</v>
      </c>
      <c r="R321" s="237">
        <f>Q321*H321</f>
        <v>0.047759999999999997</v>
      </c>
      <c r="S321" s="237">
        <v>0</v>
      </c>
      <c r="T321" s="238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9" t="s">
        <v>230</v>
      </c>
      <c r="AT321" s="239" t="s">
        <v>225</v>
      </c>
      <c r="AU321" s="239" t="s">
        <v>82</v>
      </c>
      <c r="AY321" s="18" t="s">
        <v>223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8" t="s">
        <v>80</v>
      </c>
      <c r="BK321" s="240">
        <f>ROUND(I321*H321,2)</f>
        <v>0</v>
      </c>
      <c r="BL321" s="18" t="s">
        <v>230</v>
      </c>
      <c r="BM321" s="239" t="s">
        <v>494</v>
      </c>
    </row>
    <row r="322" s="14" customFormat="1">
      <c r="A322" s="14"/>
      <c r="B322" s="253"/>
      <c r="C322" s="254"/>
      <c r="D322" s="243" t="s">
        <v>232</v>
      </c>
      <c r="E322" s="255" t="s">
        <v>1</v>
      </c>
      <c r="F322" s="256" t="s">
        <v>495</v>
      </c>
      <c r="G322" s="254"/>
      <c r="H322" s="255" t="s">
        <v>1</v>
      </c>
      <c r="I322" s="257"/>
      <c r="J322" s="254"/>
      <c r="K322" s="254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232</v>
      </c>
      <c r="AU322" s="262" t="s">
        <v>82</v>
      </c>
      <c r="AV322" s="14" t="s">
        <v>80</v>
      </c>
      <c r="AW322" s="14" t="s">
        <v>30</v>
      </c>
      <c r="AX322" s="14" t="s">
        <v>73</v>
      </c>
      <c r="AY322" s="262" t="s">
        <v>223</v>
      </c>
    </row>
    <row r="323" s="13" customFormat="1">
      <c r="A323" s="13"/>
      <c r="B323" s="241"/>
      <c r="C323" s="242"/>
      <c r="D323" s="243" t="s">
        <v>232</v>
      </c>
      <c r="E323" s="244" t="s">
        <v>1</v>
      </c>
      <c r="F323" s="245" t="s">
        <v>496</v>
      </c>
      <c r="G323" s="242"/>
      <c r="H323" s="246">
        <v>1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232</v>
      </c>
      <c r="AU323" s="252" t="s">
        <v>82</v>
      </c>
      <c r="AV323" s="13" t="s">
        <v>82</v>
      </c>
      <c r="AW323" s="13" t="s">
        <v>30</v>
      </c>
      <c r="AX323" s="13" t="s">
        <v>80</v>
      </c>
      <c r="AY323" s="252" t="s">
        <v>223</v>
      </c>
    </row>
    <row r="324" s="2" customFormat="1" ht="37.8" customHeight="1">
      <c r="A324" s="39"/>
      <c r="B324" s="40"/>
      <c r="C324" s="228" t="s">
        <v>497</v>
      </c>
      <c r="D324" s="228" t="s">
        <v>225</v>
      </c>
      <c r="E324" s="229" t="s">
        <v>498</v>
      </c>
      <c r="F324" s="230" t="s">
        <v>499</v>
      </c>
      <c r="G324" s="231" t="s">
        <v>475</v>
      </c>
      <c r="H324" s="232">
        <v>6</v>
      </c>
      <c r="I324" s="233"/>
      <c r="J324" s="234">
        <f>ROUND(I324*H324,2)</f>
        <v>0</v>
      </c>
      <c r="K324" s="230" t="s">
        <v>229</v>
      </c>
      <c r="L324" s="45"/>
      <c r="M324" s="235" t="s">
        <v>1</v>
      </c>
      <c r="N324" s="236" t="s">
        <v>38</v>
      </c>
      <c r="O324" s="92"/>
      <c r="P324" s="237">
        <f>O324*H324</f>
        <v>0</v>
      </c>
      <c r="Q324" s="237">
        <v>0.04555</v>
      </c>
      <c r="R324" s="237">
        <f>Q324*H324</f>
        <v>0.27329999999999999</v>
      </c>
      <c r="S324" s="237">
        <v>0</v>
      </c>
      <c r="T324" s="238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9" t="s">
        <v>230</v>
      </c>
      <c r="AT324" s="239" t="s">
        <v>225</v>
      </c>
      <c r="AU324" s="239" t="s">
        <v>82</v>
      </c>
      <c r="AY324" s="18" t="s">
        <v>223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8" t="s">
        <v>80</v>
      </c>
      <c r="BK324" s="240">
        <f>ROUND(I324*H324,2)</f>
        <v>0</v>
      </c>
      <c r="BL324" s="18" t="s">
        <v>230</v>
      </c>
      <c r="BM324" s="239" t="s">
        <v>500</v>
      </c>
    </row>
    <row r="325" s="14" customFormat="1">
      <c r="A325" s="14"/>
      <c r="B325" s="253"/>
      <c r="C325" s="254"/>
      <c r="D325" s="243" t="s">
        <v>232</v>
      </c>
      <c r="E325" s="255" t="s">
        <v>1</v>
      </c>
      <c r="F325" s="256" t="s">
        <v>501</v>
      </c>
      <c r="G325" s="254"/>
      <c r="H325" s="255" t="s">
        <v>1</v>
      </c>
      <c r="I325" s="257"/>
      <c r="J325" s="254"/>
      <c r="K325" s="254"/>
      <c r="L325" s="258"/>
      <c r="M325" s="259"/>
      <c r="N325" s="260"/>
      <c r="O325" s="260"/>
      <c r="P325" s="260"/>
      <c r="Q325" s="260"/>
      <c r="R325" s="260"/>
      <c r="S325" s="260"/>
      <c r="T325" s="261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2" t="s">
        <v>232</v>
      </c>
      <c r="AU325" s="262" t="s">
        <v>82</v>
      </c>
      <c r="AV325" s="14" t="s">
        <v>80</v>
      </c>
      <c r="AW325" s="14" t="s">
        <v>30</v>
      </c>
      <c r="AX325" s="14" t="s">
        <v>73</v>
      </c>
      <c r="AY325" s="262" t="s">
        <v>223</v>
      </c>
    </row>
    <row r="326" s="13" customFormat="1">
      <c r="A326" s="13"/>
      <c r="B326" s="241"/>
      <c r="C326" s="242"/>
      <c r="D326" s="243" t="s">
        <v>232</v>
      </c>
      <c r="E326" s="244" t="s">
        <v>1</v>
      </c>
      <c r="F326" s="245" t="s">
        <v>502</v>
      </c>
      <c r="G326" s="242"/>
      <c r="H326" s="246">
        <v>6</v>
      </c>
      <c r="I326" s="247"/>
      <c r="J326" s="242"/>
      <c r="K326" s="242"/>
      <c r="L326" s="248"/>
      <c r="M326" s="249"/>
      <c r="N326" s="250"/>
      <c r="O326" s="250"/>
      <c r="P326" s="250"/>
      <c r="Q326" s="250"/>
      <c r="R326" s="250"/>
      <c r="S326" s="250"/>
      <c r="T326" s="251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2" t="s">
        <v>232</v>
      </c>
      <c r="AU326" s="252" t="s">
        <v>82</v>
      </c>
      <c r="AV326" s="13" t="s">
        <v>82</v>
      </c>
      <c r="AW326" s="13" t="s">
        <v>30</v>
      </c>
      <c r="AX326" s="13" t="s">
        <v>80</v>
      </c>
      <c r="AY326" s="252" t="s">
        <v>223</v>
      </c>
    </row>
    <row r="327" s="2" customFormat="1" ht="37.8" customHeight="1">
      <c r="A327" s="39"/>
      <c r="B327" s="40"/>
      <c r="C327" s="228" t="s">
        <v>503</v>
      </c>
      <c r="D327" s="228" t="s">
        <v>225</v>
      </c>
      <c r="E327" s="229" t="s">
        <v>504</v>
      </c>
      <c r="F327" s="230" t="s">
        <v>505</v>
      </c>
      <c r="G327" s="231" t="s">
        <v>475</v>
      </c>
      <c r="H327" s="232">
        <v>58</v>
      </c>
      <c r="I327" s="233"/>
      <c r="J327" s="234">
        <f>ROUND(I327*H327,2)</f>
        <v>0</v>
      </c>
      <c r="K327" s="230" t="s">
        <v>229</v>
      </c>
      <c r="L327" s="45"/>
      <c r="M327" s="235" t="s">
        <v>1</v>
      </c>
      <c r="N327" s="236" t="s">
        <v>38</v>
      </c>
      <c r="O327" s="92"/>
      <c r="P327" s="237">
        <f>O327*H327</f>
        <v>0</v>
      </c>
      <c r="Q327" s="237">
        <v>0.054550000000000001</v>
      </c>
      <c r="R327" s="237">
        <f>Q327*H327</f>
        <v>3.1638999999999999</v>
      </c>
      <c r="S327" s="237">
        <v>0</v>
      </c>
      <c r="T327" s="238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9" t="s">
        <v>230</v>
      </c>
      <c r="AT327" s="239" t="s">
        <v>225</v>
      </c>
      <c r="AU327" s="239" t="s">
        <v>82</v>
      </c>
      <c r="AY327" s="18" t="s">
        <v>223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8" t="s">
        <v>80</v>
      </c>
      <c r="BK327" s="240">
        <f>ROUND(I327*H327,2)</f>
        <v>0</v>
      </c>
      <c r="BL327" s="18" t="s">
        <v>230</v>
      </c>
      <c r="BM327" s="239" t="s">
        <v>506</v>
      </c>
    </row>
    <row r="328" s="14" customFormat="1">
      <c r="A328" s="14"/>
      <c r="B328" s="253"/>
      <c r="C328" s="254"/>
      <c r="D328" s="243" t="s">
        <v>232</v>
      </c>
      <c r="E328" s="255" t="s">
        <v>1</v>
      </c>
      <c r="F328" s="256" t="s">
        <v>507</v>
      </c>
      <c r="G328" s="254"/>
      <c r="H328" s="255" t="s">
        <v>1</v>
      </c>
      <c r="I328" s="257"/>
      <c r="J328" s="254"/>
      <c r="K328" s="254"/>
      <c r="L328" s="258"/>
      <c r="M328" s="259"/>
      <c r="N328" s="260"/>
      <c r="O328" s="260"/>
      <c r="P328" s="260"/>
      <c r="Q328" s="260"/>
      <c r="R328" s="260"/>
      <c r="S328" s="260"/>
      <c r="T328" s="261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2" t="s">
        <v>232</v>
      </c>
      <c r="AU328" s="262" t="s">
        <v>82</v>
      </c>
      <c r="AV328" s="14" t="s">
        <v>80</v>
      </c>
      <c r="AW328" s="14" t="s">
        <v>30</v>
      </c>
      <c r="AX328" s="14" t="s">
        <v>73</v>
      </c>
      <c r="AY328" s="262" t="s">
        <v>223</v>
      </c>
    </row>
    <row r="329" s="13" customFormat="1">
      <c r="A329" s="13"/>
      <c r="B329" s="241"/>
      <c r="C329" s="242"/>
      <c r="D329" s="243" t="s">
        <v>232</v>
      </c>
      <c r="E329" s="244" t="s">
        <v>1</v>
      </c>
      <c r="F329" s="245" t="s">
        <v>508</v>
      </c>
      <c r="G329" s="242"/>
      <c r="H329" s="246">
        <v>51</v>
      </c>
      <c r="I329" s="247"/>
      <c r="J329" s="242"/>
      <c r="K329" s="242"/>
      <c r="L329" s="248"/>
      <c r="M329" s="249"/>
      <c r="N329" s="250"/>
      <c r="O329" s="250"/>
      <c r="P329" s="250"/>
      <c r="Q329" s="250"/>
      <c r="R329" s="250"/>
      <c r="S329" s="250"/>
      <c r="T329" s="251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2" t="s">
        <v>232</v>
      </c>
      <c r="AU329" s="252" t="s">
        <v>82</v>
      </c>
      <c r="AV329" s="13" t="s">
        <v>82</v>
      </c>
      <c r="AW329" s="13" t="s">
        <v>30</v>
      </c>
      <c r="AX329" s="13" t="s">
        <v>73</v>
      </c>
      <c r="AY329" s="252" t="s">
        <v>223</v>
      </c>
    </row>
    <row r="330" s="13" customFormat="1">
      <c r="A330" s="13"/>
      <c r="B330" s="241"/>
      <c r="C330" s="242"/>
      <c r="D330" s="243" t="s">
        <v>232</v>
      </c>
      <c r="E330" s="244" t="s">
        <v>1</v>
      </c>
      <c r="F330" s="245" t="s">
        <v>509</v>
      </c>
      <c r="G330" s="242"/>
      <c r="H330" s="246">
        <v>3</v>
      </c>
      <c r="I330" s="247"/>
      <c r="J330" s="242"/>
      <c r="K330" s="242"/>
      <c r="L330" s="248"/>
      <c r="M330" s="249"/>
      <c r="N330" s="250"/>
      <c r="O330" s="250"/>
      <c r="P330" s="250"/>
      <c r="Q330" s="250"/>
      <c r="R330" s="250"/>
      <c r="S330" s="250"/>
      <c r="T330" s="251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2" t="s">
        <v>232</v>
      </c>
      <c r="AU330" s="252" t="s">
        <v>82</v>
      </c>
      <c r="AV330" s="13" t="s">
        <v>82</v>
      </c>
      <c r="AW330" s="13" t="s">
        <v>30</v>
      </c>
      <c r="AX330" s="13" t="s">
        <v>73</v>
      </c>
      <c r="AY330" s="252" t="s">
        <v>223</v>
      </c>
    </row>
    <row r="331" s="14" customFormat="1">
      <c r="A331" s="14"/>
      <c r="B331" s="253"/>
      <c r="C331" s="254"/>
      <c r="D331" s="243" t="s">
        <v>232</v>
      </c>
      <c r="E331" s="255" t="s">
        <v>1</v>
      </c>
      <c r="F331" s="256" t="s">
        <v>394</v>
      </c>
      <c r="G331" s="254"/>
      <c r="H331" s="255" t="s">
        <v>1</v>
      </c>
      <c r="I331" s="257"/>
      <c r="J331" s="254"/>
      <c r="K331" s="254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232</v>
      </c>
      <c r="AU331" s="262" t="s">
        <v>82</v>
      </c>
      <c r="AV331" s="14" t="s">
        <v>80</v>
      </c>
      <c r="AW331" s="14" t="s">
        <v>30</v>
      </c>
      <c r="AX331" s="14" t="s">
        <v>73</v>
      </c>
      <c r="AY331" s="262" t="s">
        <v>223</v>
      </c>
    </row>
    <row r="332" s="14" customFormat="1">
      <c r="A332" s="14"/>
      <c r="B332" s="253"/>
      <c r="C332" s="254"/>
      <c r="D332" s="243" t="s">
        <v>232</v>
      </c>
      <c r="E332" s="255" t="s">
        <v>1</v>
      </c>
      <c r="F332" s="256" t="s">
        <v>510</v>
      </c>
      <c r="G332" s="254"/>
      <c r="H332" s="255" t="s">
        <v>1</v>
      </c>
      <c r="I332" s="257"/>
      <c r="J332" s="254"/>
      <c r="K332" s="254"/>
      <c r="L332" s="258"/>
      <c r="M332" s="259"/>
      <c r="N332" s="260"/>
      <c r="O332" s="260"/>
      <c r="P332" s="260"/>
      <c r="Q332" s="260"/>
      <c r="R332" s="260"/>
      <c r="S332" s="260"/>
      <c r="T332" s="261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2" t="s">
        <v>232</v>
      </c>
      <c r="AU332" s="262" t="s">
        <v>82</v>
      </c>
      <c r="AV332" s="14" t="s">
        <v>80</v>
      </c>
      <c r="AW332" s="14" t="s">
        <v>30</v>
      </c>
      <c r="AX332" s="14" t="s">
        <v>73</v>
      </c>
      <c r="AY332" s="262" t="s">
        <v>223</v>
      </c>
    </row>
    <row r="333" s="13" customFormat="1">
      <c r="A333" s="13"/>
      <c r="B333" s="241"/>
      <c r="C333" s="242"/>
      <c r="D333" s="243" t="s">
        <v>232</v>
      </c>
      <c r="E333" s="244" t="s">
        <v>1</v>
      </c>
      <c r="F333" s="245" t="s">
        <v>511</v>
      </c>
      <c r="G333" s="242"/>
      <c r="H333" s="246">
        <v>4</v>
      </c>
      <c r="I333" s="247"/>
      <c r="J333" s="242"/>
      <c r="K333" s="242"/>
      <c r="L333" s="248"/>
      <c r="M333" s="249"/>
      <c r="N333" s="250"/>
      <c r="O333" s="250"/>
      <c r="P333" s="250"/>
      <c r="Q333" s="250"/>
      <c r="R333" s="250"/>
      <c r="S333" s="250"/>
      <c r="T333" s="251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2" t="s">
        <v>232</v>
      </c>
      <c r="AU333" s="252" t="s">
        <v>82</v>
      </c>
      <c r="AV333" s="13" t="s">
        <v>82</v>
      </c>
      <c r="AW333" s="13" t="s">
        <v>30</v>
      </c>
      <c r="AX333" s="13" t="s">
        <v>73</v>
      </c>
      <c r="AY333" s="252" t="s">
        <v>223</v>
      </c>
    </row>
    <row r="334" s="15" customFormat="1">
      <c r="A334" s="15"/>
      <c r="B334" s="263"/>
      <c r="C334" s="264"/>
      <c r="D334" s="243" t="s">
        <v>232</v>
      </c>
      <c r="E334" s="265" t="s">
        <v>1</v>
      </c>
      <c r="F334" s="266" t="s">
        <v>245</v>
      </c>
      <c r="G334" s="264"/>
      <c r="H334" s="267">
        <v>58</v>
      </c>
      <c r="I334" s="268"/>
      <c r="J334" s="264"/>
      <c r="K334" s="264"/>
      <c r="L334" s="269"/>
      <c r="M334" s="270"/>
      <c r="N334" s="271"/>
      <c r="O334" s="271"/>
      <c r="P334" s="271"/>
      <c r="Q334" s="271"/>
      <c r="R334" s="271"/>
      <c r="S334" s="271"/>
      <c r="T334" s="272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3" t="s">
        <v>232</v>
      </c>
      <c r="AU334" s="273" t="s">
        <v>82</v>
      </c>
      <c r="AV334" s="15" t="s">
        <v>230</v>
      </c>
      <c r="AW334" s="15" t="s">
        <v>30</v>
      </c>
      <c r="AX334" s="15" t="s">
        <v>80</v>
      </c>
      <c r="AY334" s="273" t="s">
        <v>223</v>
      </c>
    </row>
    <row r="335" s="2" customFormat="1" ht="37.8" customHeight="1">
      <c r="A335" s="39"/>
      <c r="B335" s="40"/>
      <c r="C335" s="228" t="s">
        <v>512</v>
      </c>
      <c r="D335" s="228" t="s">
        <v>225</v>
      </c>
      <c r="E335" s="229" t="s">
        <v>513</v>
      </c>
      <c r="F335" s="230" t="s">
        <v>514</v>
      </c>
      <c r="G335" s="231" t="s">
        <v>475</v>
      </c>
      <c r="H335" s="232">
        <v>16</v>
      </c>
      <c r="I335" s="233"/>
      <c r="J335" s="234">
        <f>ROUND(I335*H335,2)</f>
        <v>0</v>
      </c>
      <c r="K335" s="230" t="s">
        <v>229</v>
      </c>
      <c r="L335" s="45"/>
      <c r="M335" s="235" t="s">
        <v>1</v>
      </c>
      <c r="N335" s="236" t="s">
        <v>38</v>
      </c>
      <c r="O335" s="92"/>
      <c r="P335" s="237">
        <f>O335*H335</f>
        <v>0</v>
      </c>
      <c r="Q335" s="237">
        <v>0.091050000000000006</v>
      </c>
      <c r="R335" s="237">
        <f>Q335*H335</f>
        <v>1.4568000000000001</v>
      </c>
      <c r="S335" s="237">
        <v>0</v>
      </c>
      <c r="T335" s="238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9" t="s">
        <v>230</v>
      </c>
      <c r="AT335" s="239" t="s">
        <v>225</v>
      </c>
      <c r="AU335" s="239" t="s">
        <v>82</v>
      </c>
      <c r="AY335" s="18" t="s">
        <v>223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8" t="s">
        <v>80</v>
      </c>
      <c r="BK335" s="240">
        <f>ROUND(I335*H335,2)</f>
        <v>0</v>
      </c>
      <c r="BL335" s="18" t="s">
        <v>230</v>
      </c>
      <c r="BM335" s="239" t="s">
        <v>515</v>
      </c>
    </row>
    <row r="336" s="14" customFormat="1">
      <c r="A336" s="14"/>
      <c r="B336" s="253"/>
      <c r="C336" s="254"/>
      <c r="D336" s="243" t="s">
        <v>232</v>
      </c>
      <c r="E336" s="255" t="s">
        <v>1</v>
      </c>
      <c r="F336" s="256" t="s">
        <v>516</v>
      </c>
      <c r="G336" s="254"/>
      <c r="H336" s="255" t="s">
        <v>1</v>
      </c>
      <c r="I336" s="257"/>
      <c r="J336" s="254"/>
      <c r="K336" s="254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232</v>
      </c>
      <c r="AU336" s="262" t="s">
        <v>82</v>
      </c>
      <c r="AV336" s="14" t="s">
        <v>80</v>
      </c>
      <c r="AW336" s="14" t="s">
        <v>30</v>
      </c>
      <c r="AX336" s="14" t="s">
        <v>73</v>
      </c>
      <c r="AY336" s="262" t="s">
        <v>223</v>
      </c>
    </row>
    <row r="337" s="13" customFormat="1">
      <c r="A337" s="13"/>
      <c r="B337" s="241"/>
      <c r="C337" s="242"/>
      <c r="D337" s="243" t="s">
        <v>232</v>
      </c>
      <c r="E337" s="244" t="s">
        <v>1</v>
      </c>
      <c r="F337" s="245" t="s">
        <v>517</v>
      </c>
      <c r="G337" s="242"/>
      <c r="H337" s="246">
        <v>3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232</v>
      </c>
      <c r="AU337" s="252" t="s">
        <v>82</v>
      </c>
      <c r="AV337" s="13" t="s">
        <v>82</v>
      </c>
      <c r="AW337" s="13" t="s">
        <v>30</v>
      </c>
      <c r="AX337" s="13" t="s">
        <v>73</v>
      </c>
      <c r="AY337" s="252" t="s">
        <v>223</v>
      </c>
    </row>
    <row r="338" s="13" customFormat="1">
      <c r="A338" s="13"/>
      <c r="B338" s="241"/>
      <c r="C338" s="242"/>
      <c r="D338" s="243" t="s">
        <v>232</v>
      </c>
      <c r="E338" s="244" t="s">
        <v>1</v>
      </c>
      <c r="F338" s="245" t="s">
        <v>518</v>
      </c>
      <c r="G338" s="242"/>
      <c r="H338" s="246">
        <v>9</v>
      </c>
      <c r="I338" s="247"/>
      <c r="J338" s="242"/>
      <c r="K338" s="242"/>
      <c r="L338" s="248"/>
      <c r="M338" s="249"/>
      <c r="N338" s="250"/>
      <c r="O338" s="250"/>
      <c r="P338" s="250"/>
      <c r="Q338" s="250"/>
      <c r="R338" s="250"/>
      <c r="S338" s="250"/>
      <c r="T338" s="25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2" t="s">
        <v>232</v>
      </c>
      <c r="AU338" s="252" t="s">
        <v>82</v>
      </c>
      <c r="AV338" s="13" t="s">
        <v>82</v>
      </c>
      <c r="AW338" s="13" t="s">
        <v>30</v>
      </c>
      <c r="AX338" s="13" t="s">
        <v>73</v>
      </c>
      <c r="AY338" s="252" t="s">
        <v>223</v>
      </c>
    </row>
    <row r="339" s="14" customFormat="1">
      <c r="A339" s="14"/>
      <c r="B339" s="253"/>
      <c r="C339" s="254"/>
      <c r="D339" s="243" t="s">
        <v>232</v>
      </c>
      <c r="E339" s="255" t="s">
        <v>1</v>
      </c>
      <c r="F339" s="256" t="s">
        <v>394</v>
      </c>
      <c r="G339" s="254"/>
      <c r="H339" s="255" t="s">
        <v>1</v>
      </c>
      <c r="I339" s="257"/>
      <c r="J339" s="254"/>
      <c r="K339" s="254"/>
      <c r="L339" s="258"/>
      <c r="M339" s="259"/>
      <c r="N339" s="260"/>
      <c r="O339" s="260"/>
      <c r="P339" s="260"/>
      <c r="Q339" s="260"/>
      <c r="R339" s="260"/>
      <c r="S339" s="260"/>
      <c r="T339" s="261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2" t="s">
        <v>232</v>
      </c>
      <c r="AU339" s="262" t="s">
        <v>82</v>
      </c>
      <c r="AV339" s="14" t="s">
        <v>80</v>
      </c>
      <c r="AW339" s="14" t="s">
        <v>30</v>
      </c>
      <c r="AX339" s="14" t="s">
        <v>73</v>
      </c>
      <c r="AY339" s="262" t="s">
        <v>223</v>
      </c>
    </row>
    <row r="340" s="14" customFormat="1">
      <c r="A340" s="14"/>
      <c r="B340" s="253"/>
      <c r="C340" s="254"/>
      <c r="D340" s="243" t="s">
        <v>232</v>
      </c>
      <c r="E340" s="255" t="s">
        <v>1</v>
      </c>
      <c r="F340" s="256" t="s">
        <v>519</v>
      </c>
      <c r="G340" s="254"/>
      <c r="H340" s="255" t="s">
        <v>1</v>
      </c>
      <c r="I340" s="257"/>
      <c r="J340" s="254"/>
      <c r="K340" s="254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232</v>
      </c>
      <c r="AU340" s="262" t="s">
        <v>82</v>
      </c>
      <c r="AV340" s="14" t="s">
        <v>80</v>
      </c>
      <c r="AW340" s="14" t="s">
        <v>30</v>
      </c>
      <c r="AX340" s="14" t="s">
        <v>73</v>
      </c>
      <c r="AY340" s="262" t="s">
        <v>223</v>
      </c>
    </row>
    <row r="341" s="13" customFormat="1">
      <c r="A341" s="13"/>
      <c r="B341" s="241"/>
      <c r="C341" s="242"/>
      <c r="D341" s="243" t="s">
        <v>232</v>
      </c>
      <c r="E341" s="244" t="s">
        <v>1</v>
      </c>
      <c r="F341" s="245" t="s">
        <v>520</v>
      </c>
      <c r="G341" s="242"/>
      <c r="H341" s="246">
        <v>4</v>
      </c>
      <c r="I341" s="247"/>
      <c r="J341" s="242"/>
      <c r="K341" s="242"/>
      <c r="L341" s="248"/>
      <c r="M341" s="249"/>
      <c r="N341" s="250"/>
      <c r="O341" s="250"/>
      <c r="P341" s="250"/>
      <c r="Q341" s="250"/>
      <c r="R341" s="250"/>
      <c r="S341" s="250"/>
      <c r="T341" s="25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2" t="s">
        <v>232</v>
      </c>
      <c r="AU341" s="252" t="s">
        <v>82</v>
      </c>
      <c r="AV341" s="13" t="s">
        <v>82</v>
      </c>
      <c r="AW341" s="13" t="s">
        <v>30</v>
      </c>
      <c r="AX341" s="13" t="s">
        <v>73</v>
      </c>
      <c r="AY341" s="252" t="s">
        <v>223</v>
      </c>
    </row>
    <row r="342" s="15" customFormat="1">
      <c r="A342" s="15"/>
      <c r="B342" s="263"/>
      <c r="C342" s="264"/>
      <c r="D342" s="243" t="s">
        <v>232</v>
      </c>
      <c r="E342" s="265" t="s">
        <v>1</v>
      </c>
      <c r="F342" s="266" t="s">
        <v>245</v>
      </c>
      <c r="G342" s="264"/>
      <c r="H342" s="267">
        <v>16</v>
      </c>
      <c r="I342" s="268"/>
      <c r="J342" s="264"/>
      <c r="K342" s="264"/>
      <c r="L342" s="269"/>
      <c r="M342" s="270"/>
      <c r="N342" s="271"/>
      <c r="O342" s="271"/>
      <c r="P342" s="271"/>
      <c r="Q342" s="271"/>
      <c r="R342" s="271"/>
      <c r="S342" s="271"/>
      <c r="T342" s="272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3" t="s">
        <v>232</v>
      </c>
      <c r="AU342" s="273" t="s">
        <v>82</v>
      </c>
      <c r="AV342" s="15" t="s">
        <v>230</v>
      </c>
      <c r="AW342" s="15" t="s">
        <v>30</v>
      </c>
      <c r="AX342" s="15" t="s">
        <v>80</v>
      </c>
      <c r="AY342" s="273" t="s">
        <v>223</v>
      </c>
    </row>
    <row r="343" s="2" customFormat="1" ht="37.8" customHeight="1">
      <c r="A343" s="39"/>
      <c r="B343" s="40"/>
      <c r="C343" s="228" t="s">
        <v>521</v>
      </c>
      <c r="D343" s="228" t="s">
        <v>225</v>
      </c>
      <c r="E343" s="229" t="s">
        <v>522</v>
      </c>
      <c r="F343" s="230" t="s">
        <v>523</v>
      </c>
      <c r="G343" s="231" t="s">
        <v>475</v>
      </c>
      <c r="H343" s="232">
        <v>6</v>
      </c>
      <c r="I343" s="233"/>
      <c r="J343" s="234">
        <f>ROUND(I343*H343,2)</f>
        <v>0</v>
      </c>
      <c r="K343" s="230" t="s">
        <v>229</v>
      </c>
      <c r="L343" s="45"/>
      <c r="M343" s="235" t="s">
        <v>1</v>
      </c>
      <c r="N343" s="236" t="s">
        <v>38</v>
      </c>
      <c r="O343" s="92"/>
      <c r="P343" s="237">
        <f>O343*H343</f>
        <v>0</v>
      </c>
      <c r="Q343" s="237">
        <v>0.11805</v>
      </c>
      <c r="R343" s="237">
        <f>Q343*H343</f>
        <v>0.70830000000000004</v>
      </c>
      <c r="S343" s="237">
        <v>0</v>
      </c>
      <c r="T343" s="238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9" t="s">
        <v>230</v>
      </c>
      <c r="AT343" s="239" t="s">
        <v>225</v>
      </c>
      <c r="AU343" s="239" t="s">
        <v>82</v>
      </c>
      <c r="AY343" s="18" t="s">
        <v>223</v>
      </c>
      <c r="BE343" s="240">
        <f>IF(N343="základní",J343,0)</f>
        <v>0</v>
      </c>
      <c r="BF343" s="240">
        <f>IF(N343="snížená",J343,0)</f>
        <v>0</v>
      </c>
      <c r="BG343" s="240">
        <f>IF(N343="zákl. přenesená",J343,0)</f>
        <v>0</v>
      </c>
      <c r="BH343" s="240">
        <f>IF(N343="sníž. přenesená",J343,0)</f>
        <v>0</v>
      </c>
      <c r="BI343" s="240">
        <f>IF(N343="nulová",J343,0)</f>
        <v>0</v>
      </c>
      <c r="BJ343" s="18" t="s">
        <v>80</v>
      </c>
      <c r="BK343" s="240">
        <f>ROUND(I343*H343,2)</f>
        <v>0</v>
      </c>
      <c r="BL343" s="18" t="s">
        <v>230</v>
      </c>
      <c r="BM343" s="239" t="s">
        <v>524</v>
      </c>
    </row>
    <row r="344" s="14" customFormat="1">
      <c r="A344" s="14"/>
      <c r="B344" s="253"/>
      <c r="C344" s="254"/>
      <c r="D344" s="243" t="s">
        <v>232</v>
      </c>
      <c r="E344" s="255" t="s">
        <v>1</v>
      </c>
      <c r="F344" s="256" t="s">
        <v>525</v>
      </c>
      <c r="G344" s="254"/>
      <c r="H344" s="255" t="s">
        <v>1</v>
      </c>
      <c r="I344" s="257"/>
      <c r="J344" s="254"/>
      <c r="K344" s="254"/>
      <c r="L344" s="258"/>
      <c r="M344" s="259"/>
      <c r="N344" s="260"/>
      <c r="O344" s="260"/>
      <c r="P344" s="260"/>
      <c r="Q344" s="260"/>
      <c r="R344" s="260"/>
      <c r="S344" s="260"/>
      <c r="T344" s="261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2" t="s">
        <v>232</v>
      </c>
      <c r="AU344" s="262" t="s">
        <v>82</v>
      </c>
      <c r="AV344" s="14" t="s">
        <v>80</v>
      </c>
      <c r="AW344" s="14" t="s">
        <v>30</v>
      </c>
      <c r="AX344" s="14" t="s">
        <v>73</v>
      </c>
      <c r="AY344" s="262" t="s">
        <v>223</v>
      </c>
    </row>
    <row r="345" s="13" customFormat="1">
      <c r="A345" s="13"/>
      <c r="B345" s="241"/>
      <c r="C345" s="242"/>
      <c r="D345" s="243" t="s">
        <v>232</v>
      </c>
      <c r="E345" s="244" t="s">
        <v>1</v>
      </c>
      <c r="F345" s="245" t="s">
        <v>526</v>
      </c>
      <c r="G345" s="242"/>
      <c r="H345" s="246">
        <v>6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232</v>
      </c>
      <c r="AU345" s="252" t="s">
        <v>82</v>
      </c>
      <c r="AV345" s="13" t="s">
        <v>82</v>
      </c>
      <c r="AW345" s="13" t="s">
        <v>30</v>
      </c>
      <c r="AX345" s="13" t="s">
        <v>80</v>
      </c>
      <c r="AY345" s="252" t="s">
        <v>223</v>
      </c>
    </row>
    <row r="346" s="2" customFormat="1" ht="37.8" customHeight="1">
      <c r="A346" s="39"/>
      <c r="B346" s="40"/>
      <c r="C346" s="228" t="s">
        <v>527</v>
      </c>
      <c r="D346" s="228" t="s">
        <v>225</v>
      </c>
      <c r="E346" s="229" t="s">
        <v>528</v>
      </c>
      <c r="F346" s="230" t="s">
        <v>529</v>
      </c>
      <c r="G346" s="231" t="s">
        <v>475</v>
      </c>
      <c r="H346" s="232">
        <v>6</v>
      </c>
      <c r="I346" s="233"/>
      <c r="J346" s="234">
        <f>ROUND(I346*H346,2)</f>
        <v>0</v>
      </c>
      <c r="K346" s="230" t="s">
        <v>229</v>
      </c>
      <c r="L346" s="45"/>
      <c r="M346" s="235" t="s">
        <v>1</v>
      </c>
      <c r="N346" s="236" t="s">
        <v>38</v>
      </c>
      <c r="O346" s="92"/>
      <c r="P346" s="237">
        <f>O346*H346</f>
        <v>0</v>
      </c>
      <c r="Q346" s="237">
        <v>0.12705</v>
      </c>
      <c r="R346" s="237">
        <f>Q346*H346</f>
        <v>0.76229999999999998</v>
      </c>
      <c r="S346" s="237">
        <v>0</v>
      </c>
      <c r="T346" s="238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9" t="s">
        <v>230</v>
      </c>
      <c r="AT346" s="239" t="s">
        <v>225</v>
      </c>
      <c r="AU346" s="239" t="s">
        <v>82</v>
      </c>
      <c r="AY346" s="18" t="s">
        <v>223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8" t="s">
        <v>80</v>
      </c>
      <c r="BK346" s="240">
        <f>ROUND(I346*H346,2)</f>
        <v>0</v>
      </c>
      <c r="BL346" s="18" t="s">
        <v>230</v>
      </c>
      <c r="BM346" s="239" t="s">
        <v>530</v>
      </c>
    </row>
    <row r="347" s="14" customFormat="1">
      <c r="A347" s="14"/>
      <c r="B347" s="253"/>
      <c r="C347" s="254"/>
      <c r="D347" s="243" t="s">
        <v>232</v>
      </c>
      <c r="E347" s="255" t="s">
        <v>1</v>
      </c>
      <c r="F347" s="256" t="s">
        <v>531</v>
      </c>
      <c r="G347" s="254"/>
      <c r="H347" s="255" t="s">
        <v>1</v>
      </c>
      <c r="I347" s="257"/>
      <c r="J347" s="254"/>
      <c r="K347" s="254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232</v>
      </c>
      <c r="AU347" s="262" t="s">
        <v>82</v>
      </c>
      <c r="AV347" s="14" t="s">
        <v>80</v>
      </c>
      <c r="AW347" s="14" t="s">
        <v>30</v>
      </c>
      <c r="AX347" s="14" t="s">
        <v>73</v>
      </c>
      <c r="AY347" s="262" t="s">
        <v>223</v>
      </c>
    </row>
    <row r="348" s="13" customFormat="1">
      <c r="A348" s="13"/>
      <c r="B348" s="241"/>
      <c r="C348" s="242"/>
      <c r="D348" s="243" t="s">
        <v>232</v>
      </c>
      <c r="E348" s="244" t="s">
        <v>1</v>
      </c>
      <c r="F348" s="245" t="s">
        <v>532</v>
      </c>
      <c r="G348" s="242"/>
      <c r="H348" s="246">
        <v>6</v>
      </c>
      <c r="I348" s="247"/>
      <c r="J348" s="242"/>
      <c r="K348" s="242"/>
      <c r="L348" s="248"/>
      <c r="M348" s="249"/>
      <c r="N348" s="250"/>
      <c r="O348" s="250"/>
      <c r="P348" s="250"/>
      <c r="Q348" s="250"/>
      <c r="R348" s="250"/>
      <c r="S348" s="250"/>
      <c r="T348" s="25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2" t="s">
        <v>232</v>
      </c>
      <c r="AU348" s="252" t="s">
        <v>82</v>
      </c>
      <c r="AV348" s="13" t="s">
        <v>82</v>
      </c>
      <c r="AW348" s="13" t="s">
        <v>30</v>
      </c>
      <c r="AX348" s="13" t="s">
        <v>80</v>
      </c>
      <c r="AY348" s="252" t="s">
        <v>223</v>
      </c>
    </row>
    <row r="349" s="2" customFormat="1" ht="24.15" customHeight="1">
      <c r="A349" s="39"/>
      <c r="B349" s="40"/>
      <c r="C349" s="228" t="s">
        <v>533</v>
      </c>
      <c r="D349" s="228" t="s">
        <v>225</v>
      </c>
      <c r="E349" s="229" t="s">
        <v>534</v>
      </c>
      <c r="F349" s="230" t="s">
        <v>535</v>
      </c>
      <c r="G349" s="231" t="s">
        <v>1</v>
      </c>
      <c r="H349" s="232">
        <v>4</v>
      </c>
      <c r="I349" s="233"/>
      <c r="J349" s="234">
        <f>ROUND(I349*H349,2)</f>
        <v>0</v>
      </c>
      <c r="K349" s="230" t="s">
        <v>386</v>
      </c>
      <c r="L349" s="45"/>
      <c r="M349" s="235" t="s">
        <v>1</v>
      </c>
      <c r="N349" s="236" t="s">
        <v>38</v>
      </c>
      <c r="O349" s="92"/>
      <c r="P349" s="237">
        <f>O349*H349</f>
        <v>0</v>
      </c>
      <c r="Q349" s="237">
        <v>0.16800000000000001</v>
      </c>
      <c r="R349" s="237">
        <f>Q349*H349</f>
        <v>0.67200000000000004</v>
      </c>
      <c r="S349" s="237">
        <v>0</v>
      </c>
      <c r="T349" s="238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9" t="s">
        <v>230</v>
      </c>
      <c r="AT349" s="239" t="s">
        <v>225</v>
      </c>
      <c r="AU349" s="239" t="s">
        <v>82</v>
      </c>
      <c r="AY349" s="18" t="s">
        <v>223</v>
      </c>
      <c r="BE349" s="240">
        <f>IF(N349="základní",J349,0)</f>
        <v>0</v>
      </c>
      <c r="BF349" s="240">
        <f>IF(N349="snížená",J349,0)</f>
        <v>0</v>
      </c>
      <c r="BG349" s="240">
        <f>IF(N349="zákl. přenesená",J349,0)</f>
        <v>0</v>
      </c>
      <c r="BH349" s="240">
        <f>IF(N349="sníž. přenesená",J349,0)</f>
        <v>0</v>
      </c>
      <c r="BI349" s="240">
        <f>IF(N349="nulová",J349,0)</f>
        <v>0</v>
      </c>
      <c r="BJ349" s="18" t="s">
        <v>80</v>
      </c>
      <c r="BK349" s="240">
        <f>ROUND(I349*H349,2)</f>
        <v>0</v>
      </c>
      <c r="BL349" s="18" t="s">
        <v>230</v>
      </c>
      <c r="BM349" s="239" t="s">
        <v>536</v>
      </c>
    </row>
    <row r="350" s="14" customFormat="1">
      <c r="A350" s="14"/>
      <c r="B350" s="253"/>
      <c r="C350" s="254"/>
      <c r="D350" s="243" t="s">
        <v>232</v>
      </c>
      <c r="E350" s="255" t="s">
        <v>1</v>
      </c>
      <c r="F350" s="256" t="s">
        <v>537</v>
      </c>
      <c r="G350" s="254"/>
      <c r="H350" s="255" t="s">
        <v>1</v>
      </c>
      <c r="I350" s="257"/>
      <c r="J350" s="254"/>
      <c r="K350" s="254"/>
      <c r="L350" s="258"/>
      <c r="M350" s="259"/>
      <c r="N350" s="260"/>
      <c r="O350" s="260"/>
      <c r="P350" s="260"/>
      <c r="Q350" s="260"/>
      <c r="R350" s="260"/>
      <c r="S350" s="260"/>
      <c r="T350" s="261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2" t="s">
        <v>232</v>
      </c>
      <c r="AU350" s="262" t="s">
        <v>82</v>
      </c>
      <c r="AV350" s="14" t="s">
        <v>80</v>
      </c>
      <c r="AW350" s="14" t="s">
        <v>30</v>
      </c>
      <c r="AX350" s="14" t="s">
        <v>73</v>
      </c>
      <c r="AY350" s="262" t="s">
        <v>223</v>
      </c>
    </row>
    <row r="351" s="13" customFormat="1">
      <c r="A351" s="13"/>
      <c r="B351" s="241"/>
      <c r="C351" s="242"/>
      <c r="D351" s="243" t="s">
        <v>232</v>
      </c>
      <c r="E351" s="244" t="s">
        <v>1</v>
      </c>
      <c r="F351" s="245" t="s">
        <v>538</v>
      </c>
      <c r="G351" s="242"/>
      <c r="H351" s="246">
        <v>4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232</v>
      </c>
      <c r="AU351" s="252" t="s">
        <v>82</v>
      </c>
      <c r="AV351" s="13" t="s">
        <v>82</v>
      </c>
      <c r="AW351" s="13" t="s">
        <v>30</v>
      </c>
      <c r="AX351" s="13" t="s">
        <v>80</v>
      </c>
      <c r="AY351" s="252" t="s">
        <v>223</v>
      </c>
    </row>
    <row r="352" s="2" customFormat="1" ht="24.15" customHeight="1">
      <c r="A352" s="39"/>
      <c r="B352" s="40"/>
      <c r="C352" s="228" t="s">
        <v>539</v>
      </c>
      <c r="D352" s="228" t="s">
        <v>225</v>
      </c>
      <c r="E352" s="229" t="s">
        <v>540</v>
      </c>
      <c r="F352" s="230" t="s">
        <v>541</v>
      </c>
      <c r="G352" s="231" t="s">
        <v>351</v>
      </c>
      <c r="H352" s="232">
        <v>14.75</v>
      </c>
      <c r="I352" s="233"/>
      <c r="J352" s="234">
        <f>ROUND(I352*H352,2)</f>
        <v>0</v>
      </c>
      <c r="K352" s="230" t="s">
        <v>229</v>
      </c>
      <c r="L352" s="45"/>
      <c r="M352" s="235" t="s">
        <v>1</v>
      </c>
      <c r="N352" s="236" t="s">
        <v>38</v>
      </c>
      <c r="O352" s="92"/>
      <c r="P352" s="237">
        <f>O352*H352</f>
        <v>0</v>
      </c>
      <c r="Q352" s="237">
        <v>0.00011</v>
      </c>
      <c r="R352" s="237">
        <f>Q352*H352</f>
        <v>0.0016225</v>
      </c>
      <c r="S352" s="237">
        <v>0</v>
      </c>
      <c r="T352" s="238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9" t="s">
        <v>230</v>
      </c>
      <c r="AT352" s="239" t="s">
        <v>225</v>
      </c>
      <c r="AU352" s="239" t="s">
        <v>82</v>
      </c>
      <c r="AY352" s="18" t="s">
        <v>223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8" t="s">
        <v>80</v>
      </c>
      <c r="BK352" s="240">
        <f>ROUND(I352*H352,2)</f>
        <v>0</v>
      </c>
      <c r="BL352" s="18" t="s">
        <v>230</v>
      </c>
      <c r="BM352" s="239" t="s">
        <v>542</v>
      </c>
    </row>
    <row r="353" s="14" customFormat="1">
      <c r="A353" s="14"/>
      <c r="B353" s="253"/>
      <c r="C353" s="254"/>
      <c r="D353" s="243" t="s">
        <v>232</v>
      </c>
      <c r="E353" s="255" t="s">
        <v>1</v>
      </c>
      <c r="F353" s="256" t="s">
        <v>525</v>
      </c>
      <c r="G353" s="254"/>
      <c r="H353" s="255" t="s">
        <v>1</v>
      </c>
      <c r="I353" s="257"/>
      <c r="J353" s="254"/>
      <c r="K353" s="254"/>
      <c r="L353" s="258"/>
      <c r="M353" s="259"/>
      <c r="N353" s="260"/>
      <c r="O353" s="260"/>
      <c r="P353" s="260"/>
      <c r="Q353" s="260"/>
      <c r="R353" s="260"/>
      <c r="S353" s="260"/>
      <c r="T353" s="261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2" t="s">
        <v>232</v>
      </c>
      <c r="AU353" s="262" t="s">
        <v>82</v>
      </c>
      <c r="AV353" s="14" t="s">
        <v>80</v>
      </c>
      <c r="AW353" s="14" t="s">
        <v>30</v>
      </c>
      <c r="AX353" s="14" t="s">
        <v>73</v>
      </c>
      <c r="AY353" s="262" t="s">
        <v>223</v>
      </c>
    </row>
    <row r="354" s="13" customFormat="1">
      <c r="A354" s="13"/>
      <c r="B354" s="241"/>
      <c r="C354" s="242"/>
      <c r="D354" s="243" t="s">
        <v>232</v>
      </c>
      <c r="E354" s="244" t="s">
        <v>1</v>
      </c>
      <c r="F354" s="245" t="s">
        <v>543</v>
      </c>
      <c r="G354" s="242"/>
      <c r="H354" s="246">
        <v>9.75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232</v>
      </c>
      <c r="AU354" s="252" t="s">
        <v>82</v>
      </c>
      <c r="AV354" s="13" t="s">
        <v>82</v>
      </c>
      <c r="AW354" s="13" t="s">
        <v>30</v>
      </c>
      <c r="AX354" s="13" t="s">
        <v>73</v>
      </c>
      <c r="AY354" s="252" t="s">
        <v>223</v>
      </c>
    </row>
    <row r="355" s="14" customFormat="1">
      <c r="A355" s="14"/>
      <c r="B355" s="253"/>
      <c r="C355" s="254"/>
      <c r="D355" s="243" t="s">
        <v>232</v>
      </c>
      <c r="E355" s="255" t="s">
        <v>1</v>
      </c>
      <c r="F355" s="256" t="s">
        <v>394</v>
      </c>
      <c r="G355" s="254"/>
      <c r="H355" s="255" t="s">
        <v>1</v>
      </c>
      <c r="I355" s="257"/>
      <c r="J355" s="254"/>
      <c r="K355" s="254"/>
      <c r="L355" s="258"/>
      <c r="M355" s="259"/>
      <c r="N355" s="260"/>
      <c r="O355" s="260"/>
      <c r="P355" s="260"/>
      <c r="Q355" s="260"/>
      <c r="R355" s="260"/>
      <c r="S355" s="260"/>
      <c r="T355" s="261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2" t="s">
        <v>232</v>
      </c>
      <c r="AU355" s="262" t="s">
        <v>82</v>
      </c>
      <c r="AV355" s="14" t="s">
        <v>80</v>
      </c>
      <c r="AW355" s="14" t="s">
        <v>30</v>
      </c>
      <c r="AX355" s="14" t="s">
        <v>73</v>
      </c>
      <c r="AY355" s="262" t="s">
        <v>223</v>
      </c>
    </row>
    <row r="356" s="14" customFormat="1">
      <c r="A356" s="14"/>
      <c r="B356" s="253"/>
      <c r="C356" s="254"/>
      <c r="D356" s="243" t="s">
        <v>232</v>
      </c>
      <c r="E356" s="255" t="s">
        <v>1</v>
      </c>
      <c r="F356" s="256" t="s">
        <v>519</v>
      </c>
      <c r="G356" s="254"/>
      <c r="H356" s="255" t="s">
        <v>1</v>
      </c>
      <c r="I356" s="257"/>
      <c r="J356" s="254"/>
      <c r="K356" s="254"/>
      <c r="L356" s="258"/>
      <c r="M356" s="259"/>
      <c r="N356" s="260"/>
      <c r="O356" s="260"/>
      <c r="P356" s="260"/>
      <c r="Q356" s="260"/>
      <c r="R356" s="260"/>
      <c r="S356" s="260"/>
      <c r="T356" s="261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2" t="s">
        <v>232</v>
      </c>
      <c r="AU356" s="262" t="s">
        <v>82</v>
      </c>
      <c r="AV356" s="14" t="s">
        <v>80</v>
      </c>
      <c r="AW356" s="14" t="s">
        <v>30</v>
      </c>
      <c r="AX356" s="14" t="s">
        <v>73</v>
      </c>
      <c r="AY356" s="262" t="s">
        <v>223</v>
      </c>
    </row>
    <row r="357" s="13" customFormat="1">
      <c r="A357" s="13"/>
      <c r="B357" s="241"/>
      <c r="C357" s="242"/>
      <c r="D357" s="243" t="s">
        <v>232</v>
      </c>
      <c r="E357" s="244" t="s">
        <v>1</v>
      </c>
      <c r="F357" s="245" t="s">
        <v>544</v>
      </c>
      <c r="G357" s="242"/>
      <c r="H357" s="246">
        <v>5</v>
      </c>
      <c r="I357" s="247"/>
      <c r="J357" s="242"/>
      <c r="K357" s="242"/>
      <c r="L357" s="248"/>
      <c r="M357" s="249"/>
      <c r="N357" s="250"/>
      <c r="O357" s="250"/>
      <c r="P357" s="250"/>
      <c r="Q357" s="250"/>
      <c r="R357" s="250"/>
      <c r="S357" s="250"/>
      <c r="T357" s="25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2" t="s">
        <v>232</v>
      </c>
      <c r="AU357" s="252" t="s">
        <v>82</v>
      </c>
      <c r="AV357" s="13" t="s">
        <v>82</v>
      </c>
      <c r="AW357" s="13" t="s">
        <v>30</v>
      </c>
      <c r="AX357" s="13" t="s">
        <v>73</v>
      </c>
      <c r="AY357" s="252" t="s">
        <v>223</v>
      </c>
    </row>
    <row r="358" s="15" customFormat="1">
      <c r="A358" s="15"/>
      <c r="B358" s="263"/>
      <c r="C358" s="264"/>
      <c r="D358" s="243" t="s">
        <v>232</v>
      </c>
      <c r="E358" s="265" t="s">
        <v>1</v>
      </c>
      <c r="F358" s="266" t="s">
        <v>245</v>
      </c>
      <c r="G358" s="264"/>
      <c r="H358" s="267">
        <v>14.75</v>
      </c>
      <c r="I358" s="268"/>
      <c r="J358" s="264"/>
      <c r="K358" s="264"/>
      <c r="L358" s="269"/>
      <c r="M358" s="270"/>
      <c r="N358" s="271"/>
      <c r="O358" s="271"/>
      <c r="P358" s="271"/>
      <c r="Q358" s="271"/>
      <c r="R358" s="271"/>
      <c r="S358" s="271"/>
      <c r="T358" s="272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3" t="s">
        <v>232</v>
      </c>
      <c r="AU358" s="273" t="s">
        <v>82</v>
      </c>
      <c r="AV358" s="15" t="s">
        <v>230</v>
      </c>
      <c r="AW358" s="15" t="s">
        <v>30</v>
      </c>
      <c r="AX358" s="15" t="s">
        <v>80</v>
      </c>
      <c r="AY358" s="273" t="s">
        <v>223</v>
      </c>
    </row>
    <row r="359" s="2" customFormat="1" ht="33" customHeight="1">
      <c r="A359" s="39"/>
      <c r="B359" s="40"/>
      <c r="C359" s="228" t="s">
        <v>545</v>
      </c>
      <c r="D359" s="228" t="s">
        <v>225</v>
      </c>
      <c r="E359" s="229" t="s">
        <v>546</v>
      </c>
      <c r="F359" s="230" t="s">
        <v>547</v>
      </c>
      <c r="G359" s="231" t="s">
        <v>351</v>
      </c>
      <c r="H359" s="232">
        <v>39</v>
      </c>
      <c r="I359" s="233"/>
      <c r="J359" s="234">
        <f>ROUND(I359*H359,2)</f>
        <v>0</v>
      </c>
      <c r="K359" s="230" t="s">
        <v>229</v>
      </c>
      <c r="L359" s="45"/>
      <c r="M359" s="235" t="s">
        <v>1</v>
      </c>
      <c r="N359" s="236" t="s">
        <v>38</v>
      </c>
      <c r="O359" s="92"/>
      <c r="P359" s="237">
        <f>O359*H359</f>
        <v>0</v>
      </c>
      <c r="Q359" s="237">
        <v>0.00019000000000000001</v>
      </c>
      <c r="R359" s="237">
        <f>Q359*H359</f>
        <v>0.0074100000000000008</v>
      </c>
      <c r="S359" s="237">
        <v>0</v>
      </c>
      <c r="T359" s="238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230</v>
      </c>
      <c r="AT359" s="239" t="s">
        <v>225</v>
      </c>
      <c r="AU359" s="239" t="s">
        <v>82</v>
      </c>
      <c r="AY359" s="18" t="s">
        <v>223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80</v>
      </c>
      <c r="BK359" s="240">
        <f>ROUND(I359*H359,2)</f>
        <v>0</v>
      </c>
      <c r="BL359" s="18" t="s">
        <v>230</v>
      </c>
      <c r="BM359" s="239" t="s">
        <v>548</v>
      </c>
    </row>
    <row r="360" s="14" customFormat="1">
      <c r="A360" s="14"/>
      <c r="B360" s="253"/>
      <c r="C360" s="254"/>
      <c r="D360" s="243" t="s">
        <v>232</v>
      </c>
      <c r="E360" s="255" t="s">
        <v>1</v>
      </c>
      <c r="F360" s="256" t="s">
        <v>507</v>
      </c>
      <c r="G360" s="254"/>
      <c r="H360" s="255" t="s">
        <v>1</v>
      </c>
      <c r="I360" s="257"/>
      <c r="J360" s="254"/>
      <c r="K360" s="254"/>
      <c r="L360" s="258"/>
      <c r="M360" s="259"/>
      <c r="N360" s="260"/>
      <c r="O360" s="260"/>
      <c r="P360" s="260"/>
      <c r="Q360" s="260"/>
      <c r="R360" s="260"/>
      <c r="S360" s="260"/>
      <c r="T360" s="261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2" t="s">
        <v>232</v>
      </c>
      <c r="AU360" s="262" t="s">
        <v>82</v>
      </c>
      <c r="AV360" s="14" t="s">
        <v>80</v>
      </c>
      <c r="AW360" s="14" t="s">
        <v>30</v>
      </c>
      <c r="AX360" s="14" t="s">
        <v>73</v>
      </c>
      <c r="AY360" s="262" t="s">
        <v>223</v>
      </c>
    </row>
    <row r="361" s="13" customFormat="1">
      <c r="A361" s="13"/>
      <c r="B361" s="241"/>
      <c r="C361" s="242"/>
      <c r="D361" s="243" t="s">
        <v>232</v>
      </c>
      <c r="E361" s="244" t="s">
        <v>1</v>
      </c>
      <c r="F361" s="245" t="s">
        <v>549</v>
      </c>
      <c r="G361" s="242"/>
      <c r="H361" s="246">
        <v>25.5</v>
      </c>
      <c r="I361" s="247"/>
      <c r="J361" s="242"/>
      <c r="K361" s="242"/>
      <c r="L361" s="248"/>
      <c r="M361" s="249"/>
      <c r="N361" s="250"/>
      <c r="O361" s="250"/>
      <c r="P361" s="250"/>
      <c r="Q361" s="250"/>
      <c r="R361" s="250"/>
      <c r="S361" s="250"/>
      <c r="T361" s="25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2" t="s">
        <v>232</v>
      </c>
      <c r="AU361" s="252" t="s">
        <v>82</v>
      </c>
      <c r="AV361" s="13" t="s">
        <v>82</v>
      </c>
      <c r="AW361" s="13" t="s">
        <v>30</v>
      </c>
      <c r="AX361" s="13" t="s">
        <v>73</v>
      </c>
      <c r="AY361" s="252" t="s">
        <v>223</v>
      </c>
    </row>
    <row r="362" s="13" customFormat="1">
      <c r="A362" s="13"/>
      <c r="B362" s="241"/>
      <c r="C362" s="242"/>
      <c r="D362" s="243" t="s">
        <v>232</v>
      </c>
      <c r="E362" s="244" t="s">
        <v>1</v>
      </c>
      <c r="F362" s="245" t="s">
        <v>550</v>
      </c>
      <c r="G362" s="242"/>
      <c r="H362" s="246">
        <v>1.5</v>
      </c>
      <c r="I362" s="247"/>
      <c r="J362" s="242"/>
      <c r="K362" s="242"/>
      <c r="L362" s="248"/>
      <c r="M362" s="249"/>
      <c r="N362" s="250"/>
      <c r="O362" s="250"/>
      <c r="P362" s="250"/>
      <c r="Q362" s="250"/>
      <c r="R362" s="250"/>
      <c r="S362" s="250"/>
      <c r="T362" s="25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2" t="s">
        <v>232</v>
      </c>
      <c r="AU362" s="252" t="s">
        <v>82</v>
      </c>
      <c r="AV362" s="13" t="s">
        <v>82</v>
      </c>
      <c r="AW362" s="13" t="s">
        <v>30</v>
      </c>
      <c r="AX362" s="13" t="s">
        <v>73</v>
      </c>
      <c r="AY362" s="252" t="s">
        <v>223</v>
      </c>
    </row>
    <row r="363" s="14" customFormat="1">
      <c r="A363" s="14"/>
      <c r="B363" s="253"/>
      <c r="C363" s="254"/>
      <c r="D363" s="243" t="s">
        <v>232</v>
      </c>
      <c r="E363" s="255" t="s">
        <v>1</v>
      </c>
      <c r="F363" s="256" t="s">
        <v>394</v>
      </c>
      <c r="G363" s="254"/>
      <c r="H363" s="255" t="s">
        <v>1</v>
      </c>
      <c r="I363" s="257"/>
      <c r="J363" s="254"/>
      <c r="K363" s="254"/>
      <c r="L363" s="258"/>
      <c r="M363" s="259"/>
      <c r="N363" s="260"/>
      <c r="O363" s="260"/>
      <c r="P363" s="260"/>
      <c r="Q363" s="260"/>
      <c r="R363" s="260"/>
      <c r="S363" s="260"/>
      <c r="T363" s="261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2" t="s">
        <v>232</v>
      </c>
      <c r="AU363" s="262" t="s">
        <v>82</v>
      </c>
      <c r="AV363" s="14" t="s">
        <v>80</v>
      </c>
      <c r="AW363" s="14" t="s">
        <v>30</v>
      </c>
      <c r="AX363" s="14" t="s">
        <v>73</v>
      </c>
      <c r="AY363" s="262" t="s">
        <v>223</v>
      </c>
    </row>
    <row r="364" s="14" customFormat="1">
      <c r="A364" s="14"/>
      <c r="B364" s="253"/>
      <c r="C364" s="254"/>
      <c r="D364" s="243" t="s">
        <v>232</v>
      </c>
      <c r="E364" s="255" t="s">
        <v>1</v>
      </c>
      <c r="F364" s="256" t="s">
        <v>501</v>
      </c>
      <c r="G364" s="254"/>
      <c r="H364" s="255" t="s">
        <v>1</v>
      </c>
      <c r="I364" s="257"/>
      <c r="J364" s="254"/>
      <c r="K364" s="254"/>
      <c r="L364" s="258"/>
      <c r="M364" s="259"/>
      <c r="N364" s="260"/>
      <c r="O364" s="260"/>
      <c r="P364" s="260"/>
      <c r="Q364" s="260"/>
      <c r="R364" s="260"/>
      <c r="S364" s="260"/>
      <c r="T364" s="261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2" t="s">
        <v>232</v>
      </c>
      <c r="AU364" s="262" t="s">
        <v>82</v>
      </c>
      <c r="AV364" s="14" t="s">
        <v>80</v>
      </c>
      <c r="AW364" s="14" t="s">
        <v>30</v>
      </c>
      <c r="AX364" s="14" t="s">
        <v>73</v>
      </c>
      <c r="AY364" s="262" t="s">
        <v>223</v>
      </c>
    </row>
    <row r="365" s="13" customFormat="1">
      <c r="A365" s="13"/>
      <c r="B365" s="241"/>
      <c r="C365" s="242"/>
      <c r="D365" s="243" t="s">
        <v>232</v>
      </c>
      <c r="E365" s="244" t="s">
        <v>1</v>
      </c>
      <c r="F365" s="245" t="s">
        <v>551</v>
      </c>
      <c r="G365" s="242"/>
      <c r="H365" s="246">
        <v>2.5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232</v>
      </c>
      <c r="AU365" s="252" t="s">
        <v>82</v>
      </c>
      <c r="AV365" s="13" t="s">
        <v>82</v>
      </c>
      <c r="AW365" s="13" t="s">
        <v>30</v>
      </c>
      <c r="AX365" s="13" t="s">
        <v>73</v>
      </c>
      <c r="AY365" s="252" t="s">
        <v>223</v>
      </c>
    </row>
    <row r="366" s="14" customFormat="1">
      <c r="A366" s="14"/>
      <c r="B366" s="253"/>
      <c r="C366" s="254"/>
      <c r="D366" s="243" t="s">
        <v>232</v>
      </c>
      <c r="E366" s="255" t="s">
        <v>1</v>
      </c>
      <c r="F366" s="256" t="s">
        <v>394</v>
      </c>
      <c r="G366" s="254"/>
      <c r="H366" s="255" t="s">
        <v>1</v>
      </c>
      <c r="I366" s="257"/>
      <c r="J366" s="254"/>
      <c r="K366" s="254"/>
      <c r="L366" s="258"/>
      <c r="M366" s="259"/>
      <c r="N366" s="260"/>
      <c r="O366" s="260"/>
      <c r="P366" s="260"/>
      <c r="Q366" s="260"/>
      <c r="R366" s="260"/>
      <c r="S366" s="260"/>
      <c r="T366" s="261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2" t="s">
        <v>232</v>
      </c>
      <c r="AU366" s="262" t="s">
        <v>82</v>
      </c>
      <c r="AV366" s="14" t="s">
        <v>80</v>
      </c>
      <c r="AW366" s="14" t="s">
        <v>30</v>
      </c>
      <c r="AX366" s="14" t="s">
        <v>73</v>
      </c>
      <c r="AY366" s="262" t="s">
        <v>223</v>
      </c>
    </row>
    <row r="367" s="14" customFormat="1">
      <c r="A367" s="14"/>
      <c r="B367" s="253"/>
      <c r="C367" s="254"/>
      <c r="D367" s="243" t="s">
        <v>232</v>
      </c>
      <c r="E367" s="255" t="s">
        <v>1</v>
      </c>
      <c r="F367" s="256" t="s">
        <v>531</v>
      </c>
      <c r="G367" s="254"/>
      <c r="H367" s="255" t="s">
        <v>1</v>
      </c>
      <c r="I367" s="257"/>
      <c r="J367" s="254"/>
      <c r="K367" s="254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232</v>
      </c>
      <c r="AU367" s="262" t="s">
        <v>82</v>
      </c>
      <c r="AV367" s="14" t="s">
        <v>80</v>
      </c>
      <c r="AW367" s="14" t="s">
        <v>30</v>
      </c>
      <c r="AX367" s="14" t="s">
        <v>73</v>
      </c>
      <c r="AY367" s="262" t="s">
        <v>223</v>
      </c>
    </row>
    <row r="368" s="13" customFormat="1">
      <c r="A368" s="13"/>
      <c r="B368" s="241"/>
      <c r="C368" s="242"/>
      <c r="D368" s="243" t="s">
        <v>232</v>
      </c>
      <c r="E368" s="244" t="s">
        <v>1</v>
      </c>
      <c r="F368" s="245" t="s">
        <v>552</v>
      </c>
      <c r="G368" s="242"/>
      <c r="H368" s="246">
        <v>7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232</v>
      </c>
      <c r="AU368" s="252" t="s">
        <v>82</v>
      </c>
      <c r="AV368" s="13" t="s">
        <v>82</v>
      </c>
      <c r="AW368" s="13" t="s">
        <v>30</v>
      </c>
      <c r="AX368" s="13" t="s">
        <v>73</v>
      </c>
      <c r="AY368" s="252" t="s">
        <v>223</v>
      </c>
    </row>
    <row r="369" s="14" customFormat="1">
      <c r="A369" s="14"/>
      <c r="B369" s="253"/>
      <c r="C369" s="254"/>
      <c r="D369" s="243" t="s">
        <v>232</v>
      </c>
      <c r="E369" s="255" t="s">
        <v>1</v>
      </c>
      <c r="F369" s="256" t="s">
        <v>394</v>
      </c>
      <c r="G369" s="254"/>
      <c r="H369" s="255" t="s">
        <v>1</v>
      </c>
      <c r="I369" s="257"/>
      <c r="J369" s="254"/>
      <c r="K369" s="254"/>
      <c r="L369" s="258"/>
      <c r="M369" s="259"/>
      <c r="N369" s="260"/>
      <c r="O369" s="260"/>
      <c r="P369" s="260"/>
      <c r="Q369" s="260"/>
      <c r="R369" s="260"/>
      <c r="S369" s="260"/>
      <c r="T369" s="261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2" t="s">
        <v>232</v>
      </c>
      <c r="AU369" s="262" t="s">
        <v>82</v>
      </c>
      <c r="AV369" s="14" t="s">
        <v>80</v>
      </c>
      <c r="AW369" s="14" t="s">
        <v>30</v>
      </c>
      <c r="AX369" s="14" t="s">
        <v>73</v>
      </c>
      <c r="AY369" s="262" t="s">
        <v>223</v>
      </c>
    </row>
    <row r="370" s="14" customFormat="1">
      <c r="A370" s="14"/>
      <c r="B370" s="253"/>
      <c r="C370" s="254"/>
      <c r="D370" s="243" t="s">
        <v>232</v>
      </c>
      <c r="E370" s="255" t="s">
        <v>1</v>
      </c>
      <c r="F370" s="256" t="s">
        <v>516</v>
      </c>
      <c r="G370" s="254"/>
      <c r="H370" s="255" t="s">
        <v>1</v>
      </c>
      <c r="I370" s="257"/>
      <c r="J370" s="254"/>
      <c r="K370" s="254"/>
      <c r="L370" s="258"/>
      <c r="M370" s="259"/>
      <c r="N370" s="260"/>
      <c r="O370" s="260"/>
      <c r="P370" s="260"/>
      <c r="Q370" s="260"/>
      <c r="R370" s="260"/>
      <c r="S370" s="260"/>
      <c r="T370" s="261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2" t="s">
        <v>232</v>
      </c>
      <c r="AU370" s="262" t="s">
        <v>82</v>
      </c>
      <c r="AV370" s="14" t="s">
        <v>80</v>
      </c>
      <c r="AW370" s="14" t="s">
        <v>30</v>
      </c>
      <c r="AX370" s="14" t="s">
        <v>73</v>
      </c>
      <c r="AY370" s="262" t="s">
        <v>223</v>
      </c>
    </row>
    <row r="371" s="13" customFormat="1">
      <c r="A371" s="13"/>
      <c r="B371" s="241"/>
      <c r="C371" s="242"/>
      <c r="D371" s="243" t="s">
        <v>232</v>
      </c>
      <c r="E371" s="244" t="s">
        <v>1</v>
      </c>
      <c r="F371" s="245" t="s">
        <v>553</v>
      </c>
      <c r="G371" s="242"/>
      <c r="H371" s="246">
        <v>2.5</v>
      </c>
      <c r="I371" s="247"/>
      <c r="J371" s="242"/>
      <c r="K371" s="242"/>
      <c r="L371" s="248"/>
      <c r="M371" s="249"/>
      <c r="N371" s="250"/>
      <c r="O371" s="250"/>
      <c r="P371" s="250"/>
      <c r="Q371" s="250"/>
      <c r="R371" s="250"/>
      <c r="S371" s="250"/>
      <c r="T371" s="25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2" t="s">
        <v>232</v>
      </c>
      <c r="AU371" s="252" t="s">
        <v>82</v>
      </c>
      <c r="AV371" s="13" t="s">
        <v>82</v>
      </c>
      <c r="AW371" s="13" t="s">
        <v>30</v>
      </c>
      <c r="AX371" s="13" t="s">
        <v>73</v>
      </c>
      <c r="AY371" s="252" t="s">
        <v>223</v>
      </c>
    </row>
    <row r="372" s="15" customFormat="1">
      <c r="A372" s="15"/>
      <c r="B372" s="263"/>
      <c r="C372" s="264"/>
      <c r="D372" s="243" t="s">
        <v>232</v>
      </c>
      <c r="E372" s="265" t="s">
        <v>1</v>
      </c>
      <c r="F372" s="266" t="s">
        <v>245</v>
      </c>
      <c r="G372" s="264"/>
      <c r="H372" s="267">
        <v>39</v>
      </c>
      <c r="I372" s="268"/>
      <c r="J372" s="264"/>
      <c r="K372" s="264"/>
      <c r="L372" s="269"/>
      <c r="M372" s="270"/>
      <c r="N372" s="271"/>
      <c r="O372" s="271"/>
      <c r="P372" s="271"/>
      <c r="Q372" s="271"/>
      <c r="R372" s="271"/>
      <c r="S372" s="271"/>
      <c r="T372" s="272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3" t="s">
        <v>232</v>
      </c>
      <c r="AU372" s="273" t="s">
        <v>82</v>
      </c>
      <c r="AV372" s="15" t="s">
        <v>230</v>
      </c>
      <c r="AW372" s="15" t="s">
        <v>30</v>
      </c>
      <c r="AX372" s="15" t="s">
        <v>80</v>
      </c>
      <c r="AY372" s="273" t="s">
        <v>223</v>
      </c>
    </row>
    <row r="373" s="2" customFormat="1" ht="24.15" customHeight="1">
      <c r="A373" s="39"/>
      <c r="B373" s="40"/>
      <c r="C373" s="228" t="s">
        <v>554</v>
      </c>
      <c r="D373" s="228" t="s">
        <v>225</v>
      </c>
      <c r="E373" s="229" t="s">
        <v>555</v>
      </c>
      <c r="F373" s="230" t="s">
        <v>556</v>
      </c>
      <c r="G373" s="231" t="s">
        <v>351</v>
      </c>
      <c r="H373" s="232">
        <v>5.5</v>
      </c>
      <c r="I373" s="233"/>
      <c r="J373" s="234">
        <f>ROUND(I373*H373,2)</f>
        <v>0</v>
      </c>
      <c r="K373" s="230" t="s">
        <v>229</v>
      </c>
      <c r="L373" s="45"/>
      <c r="M373" s="235" t="s">
        <v>1</v>
      </c>
      <c r="N373" s="236" t="s">
        <v>38</v>
      </c>
      <c r="O373" s="92"/>
      <c r="P373" s="237">
        <f>O373*H373</f>
        <v>0</v>
      </c>
      <c r="Q373" s="237">
        <v>0.00038000000000000002</v>
      </c>
      <c r="R373" s="237">
        <f>Q373*H373</f>
        <v>0.0020900000000000003</v>
      </c>
      <c r="S373" s="237">
        <v>0</v>
      </c>
      <c r="T373" s="238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9" t="s">
        <v>230</v>
      </c>
      <c r="AT373" s="239" t="s">
        <v>225</v>
      </c>
      <c r="AU373" s="239" t="s">
        <v>82</v>
      </c>
      <c r="AY373" s="18" t="s">
        <v>223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8" t="s">
        <v>80</v>
      </c>
      <c r="BK373" s="240">
        <f>ROUND(I373*H373,2)</f>
        <v>0</v>
      </c>
      <c r="BL373" s="18" t="s">
        <v>230</v>
      </c>
      <c r="BM373" s="239" t="s">
        <v>557</v>
      </c>
    </row>
    <row r="374" s="14" customFormat="1">
      <c r="A374" s="14"/>
      <c r="B374" s="253"/>
      <c r="C374" s="254"/>
      <c r="D374" s="243" t="s">
        <v>232</v>
      </c>
      <c r="E374" s="255" t="s">
        <v>1</v>
      </c>
      <c r="F374" s="256" t="s">
        <v>510</v>
      </c>
      <c r="G374" s="254"/>
      <c r="H374" s="255" t="s">
        <v>1</v>
      </c>
      <c r="I374" s="257"/>
      <c r="J374" s="254"/>
      <c r="K374" s="254"/>
      <c r="L374" s="258"/>
      <c r="M374" s="259"/>
      <c r="N374" s="260"/>
      <c r="O374" s="260"/>
      <c r="P374" s="260"/>
      <c r="Q374" s="260"/>
      <c r="R374" s="260"/>
      <c r="S374" s="260"/>
      <c r="T374" s="261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2" t="s">
        <v>232</v>
      </c>
      <c r="AU374" s="262" t="s">
        <v>82</v>
      </c>
      <c r="AV374" s="14" t="s">
        <v>80</v>
      </c>
      <c r="AW374" s="14" t="s">
        <v>30</v>
      </c>
      <c r="AX374" s="14" t="s">
        <v>73</v>
      </c>
      <c r="AY374" s="262" t="s">
        <v>223</v>
      </c>
    </row>
    <row r="375" s="13" customFormat="1">
      <c r="A375" s="13"/>
      <c r="B375" s="241"/>
      <c r="C375" s="242"/>
      <c r="D375" s="243" t="s">
        <v>232</v>
      </c>
      <c r="E375" s="244" t="s">
        <v>1</v>
      </c>
      <c r="F375" s="245" t="s">
        <v>558</v>
      </c>
      <c r="G375" s="242"/>
      <c r="H375" s="246">
        <v>1.5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232</v>
      </c>
      <c r="AU375" s="252" t="s">
        <v>82</v>
      </c>
      <c r="AV375" s="13" t="s">
        <v>82</v>
      </c>
      <c r="AW375" s="13" t="s">
        <v>30</v>
      </c>
      <c r="AX375" s="13" t="s">
        <v>73</v>
      </c>
      <c r="AY375" s="252" t="s">
        <v>223</v>
      </c>
    </row>
    <row r="376" s="14" customFormat="1">
      <c r="A376" s="14"/>
      <c r="B376" s="253"/>
      <c r="C376" s="254"/>
      <c r="D376" s="243" t="s">
        <v>232</v>
      </c>
      <c r="E376" s="255" t="s">
        <v>1</v>
      </c>
      <c r="F376" s="256" t="s">
        <v>394</v>
      </c>
      <c r="G376" s="254"/>
      <c r="H376" s="255" t="s">
        <v>1</v>
      </c>
      <c r="I376" s="257"/>
      <c r="J376" s="254"/>
      <c r="K376" s="254"/>
      <c r="L376" s="258"/>
      <c r="M376" s="259"/>
      <c r="N376" s="260"/>
      <c r="O376" s="260"/>
      <c r="P376" s="260"/>
      <c r="Q376" s="260"/>
      <c r="R376" s="260"/>
      <c r="S376" s="260"/>
      <c r="T376" s="261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2" t="s">
        <v>232</v>
      </c>
      <c r="AU376" s="262" t="s">
        <v>82</v>
      </c>
      <c r="AV376" s="14" t="s">
        <v>80</v>
      </c>
      <c r="AW376" s="14" t="s">
        <v>30</v>
      </c>
      <c r="AX376" s="14" t="s">
        <v>73</v>
      </c>
      <c r="AY376" s="262" t="s">
        <v>223</v>
      </c>
    </row>
    <row r="377" s="14" customFormat="1">
      <c r="A377" s="14"/>
      <c r="B377" s="253"/>
      <c r="C377" s="254"/>
      <c r="D377" s="243" t="s">
        <v>232</v>
      </c>
      <c r="E377" s="255" t="s">
        <v>1</v>
      </c>
      <c r="F377" s="256" t="s">
        <v>537</v>
      </c>
      <c r="G377" s="254"/>
      <c r="H377" s="255" t="s">
        <v>1</v>
      </c>
      <c r="I377" s="257"/>
      <c r="J377" s="254"/>
      <c r="K377" s="254"/>
      <c r="L377" s="258"/>
      <c r="M377" s="259"/>
      <c r="N377" s="260"/>
      <c r="O377" s="260"/>
      <c r="P377" s="260"/>
      <c r="Q377" s="260"/>
      <c r="R377" s="260"/>
      <c r="S377" s="260"/>
      <c r="T377" s="261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2" t="s">
        <v>232</v>
      </c>
      <c r="AU377" s="262" t="s">
        <v>82</v>
      </c>
      <c r="AV377" s="14" t="s">
        <v>80</v>
      </c>
      <c r="AW377" s="14" t="s">
        <v>30</v>
      </c>
      <c r="AX377" s="14" t="s">
        <v>73</v>
      </c>
      <c r="AY377" s="262" t="s">
        <v>223</v>
      </c>
    </row>
    <row r="378" s="13" customFormat="1">
      <c r="A378" s="13"/>
      <c r="B378" s="241"/>
      <c r="C378" s="242"/>
      <c r="D378" s="243" t="s">
        <v>232</v>
      </c>
      <c r="E378" s="244" t="s">
        <v>1</v>
      </c>
      <c r="F378" s="245" t="s">
        <v>559</v>
      </c>
      <c r="G378" s="242"/>
      <c r="H378" s="246">
        <v>4</v>
      </c>
      <c r="I378" s="247"/>
      <c r="J378" s="242"/>
      <c r="K378" s="242"/>
      <c r="L378" s="248"/>
      <c r="M378" s="249"/>
      <c r="N378" s="250"/>
      <c r="O378" s="250"/>
      <c r="P378" s="250"/>
      <c r="Q378" s="250"/>
      <c r="R378" s="250"/>
      <c r="S378" s="250"/>
      <c r="T378" s="251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2" t="s">
        <v>232</v>
      </c>
      <c r="AU378" s="252" t="s">
        <v>82</v>
      </c>
      <c r="AV378" s="13" t="s">
        <v>82</v>
      </c>
      <c r="AW378" s="13" t="s">
        <v>30</v>
      </c>
      <c r="AX378" s="13" t="s">
        <v>73</v>
      </c>
      <c r="AY378" s="252" t="s">
        <v>223</v>
      </c>
    </row>
    <row r="379" s="15" customFormat="1">
      <c r="A379" s="15"/>
      <c r="B379" s="263"/>
      <c r="C379" s="264"/>
      <c r="D379" s="243" t="s">
        <v>232</v>
      </c>
      <c r="E379" s="265" t="s">
        <v>1</v>
      </c>
      <c r="F379" s="266" t="s">
        <v>245</v>
      </c>
      <c r="G379" s="264"/>
      <c r="H379" s="267">
        <v>5.5</v>
      </c>
      <c r="I379" s="268"/>
      <c r="J379" s="264"/>
      <c r="K379" s="264"/>
      <c r="L379" s="269"/>
      <c r="M379" s="270"/>
      <c r="N379" s="271"/>
      <c r="O379" s="271"/>
      <c r="P379" s="271"/>
      <c r="Q379" s="271"/>
      <c r="R379" s="271"/>
      <c r="S379" s="271"/>
      <c r="T379" s="272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3" t="s">
        <v>232</v>
      </c>
      <c r="AU379" s="273" t="s">
        <v>82</v>
      </c>
      <c r="AV379" s="15" t="s">
        <v>230</v>
      </c>
      <c r="AW379" s="15" t="s">
        <v>30</v>
      </c>
      <c r="AX379" s="15" t="s">
        <v>80</v>
      </c>
      <c r="AY379" s="273" t="s">
        <v>223</v>
      </c>
    </row>
    <row r="380" s="2" customFormat="1" ht="24.15" customHeight="1">
      <c r="A380" s="39"/>
      <c r="B380" s="40"/>
      <c r="C380" s="228" t="s">
        <v>560</v>
      </c>
      <c r="D380" s="228" t="s">
        <v>225</v>
      </c>
      <c r="E380" s="229" t="s">
        <v>355</v>
      </c>
      <c r="F380" s="230" t="s">
        <v>356</v>
      </c>
      <c r="G380" s="231" t="s">
        <v>265</v>
      </c>
      <c r="H380" s="232">
        <v>0.40300000000000002</v>
      </c>
      <c r="I380" s="233"/>
      <c r="J380" s="234">
        <f>ROUND(I380*H380,2)</f>
        <v>0</v>
      </c>
      <c r="K380" s="230" t="s">
        <v>229</v>
      </c>
      <c r="L380" s="45"/>
      <c r="M380" s="235" t="s">
        <v>1</v>
      </c>
      <c r="N380" s="236" t="s">
        <v>38</v>
      </c>
      <c r="O380" s="92"/>
      <c r="P380" s="237">
        <f>O380*H380</f>
        <v>0</v>
      </c>
      <c r="Q380" s="237">
        <v>1.0900000000000001</v>
      </c>
      <c r="R380" s="237">
        <f>Q380*H380</f>
        <v>0.43927000000000005</v>
      </c>
      <c r="S380" s="237">
        <v>0</v>
      </c>
      <c r="T380" s="238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9" t="s">
        <v>230</v>
      </c>
      <c r="AT380" s="239" t="s">
        <v>225</v>
      </c>
      <c r="AU380" s="239" t="s">
        <v>82</v>
      </c>
      <c r="AY380" s="18" t="s">
        <v>223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8" t="s">
        <v>80</v>
      </c>
      <c r="BK380" s="240">
        <f>ROUND(I380*H380,2)</f>
        <v>0</v>
      </c>
      <c r="BL380" s="18" t="s">
        <v>230</v>
      </c>
      <c r="BM380" s="239" t="s">
        <v>561</v>
      </c>
    </row>
    <row r="381" s="14" customFormat="1">
      <c r="A381" s="14"/>
      <c r="B381" s="253"/>
      <c r="C381" s="254"/>
      <c r="D381" s="243" t="s">
        <v>232</v>
      </c>
      <c r="E381" s="255" t="s">
        <v>1</v>
      </c>
      <c r="F381" s="256" t="s">
        <v>460</v>
      </c>
      <c r="G381" s="254"/>
      <c r="H381" s="255" t="s">
        <v>1</v>
      </c>
      <c r="I381" s="257"/>
      <c r="J381" s="254"/>
      <c r="K381" s="254"/>
      <c r="L381" s="258"/>
      <c r="M381" s="259"/>
      <c r="N381" s="260"/>
      <c r="O381" s="260"/>
      <c r="P381" s="260"/>
      <c r="Q381" s="260"/>
      <c r="R381" s="260"/>
      <c r="S381" s="260"/>
      <c r="T381" s="261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2" t="s">
        <v>232</v>
      </c>
      <c r="AU381" s="262" t="s">
        <v>82</v>
      </c>
      <c r="AV381" s="14" t="s">
        <v>80</v>
      </c>
      <c r="AW381" s="14" t="s">
        <v>30</v>
      </c>
      <c r="AX381" s="14" t="s">
        <v>73</v>
      </c>
      <c r="AY381" s="262" t="s">
        <v>223</v>
      </c>
    </row>
    <row r="382" s="13" customFormat="1">
      <c r="A382" s="13"/>
      <c r="B382" s="241"/>
      <c r="C382" s="242"/>
      <c r="D382" s="243" t="s">
        <v>232</v>
      </c>
      <c r="E382" s="244" t="s">
        <v>1</v>
      </c>
      <c r="F382" s="245" t="s">
        <v>562</v>
      </c>
      <c r="G382" s="242"/>
      <c r="H382" s="246">
        <v>0.183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232</v>
      </c>
      <c r="AU382" s="252" t="s">
        <v>82</v>
      </c>
      <c r="AV382" s="13" t="s">
        <v>82</v>
      </c>
      <c r="AW382" s="13" t="s">
        <v>30</v>
      </c>
      <c r="AX382" s="13" t="s">
        <v>73</v>
      </c>
      <c r="AY382" s="252" t="s">
        <v>223</v>
      </c>
    </row>
    <row r="383" s="13" customFormat="1">
      <c r="A383" s="13"/>
      <c r="B383" s="241"/>
      <c r="C383" s="242"/>
      <c r="D383" s="243" t="s">
        <v>232</v>
      </c>
      <c r="E383" s="244" t="s">
        <v>1</v>
      </c>
      <c r="F383" s="245" t="s">
        <v>563</v>
      </c>
      <c r="G383" s="242"/>
      <c r="H383" s="246">
        <v>0.11</v>
      </c>
      <c r="I383" s="247"/>
      <c r="J383" s="242"/>
      <c r="K383" s="242"/>
      <c r="L383" s="248"/>
      <c r="M383" s="249"/>
      <c r="N383" s="250"/>
      <c r="O383" s="250"/>
      <c r="P383" s="250"/>
      <c r="Q383" s="250"/>
      <c r="R383" s="250"/>
      <c r="S383" s="250"/>
      <c r="T383" s="251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2" t="s">
        <v>232</v>
      </c>
      <c r="AU383" s="252" t="s">
        <v>82</v>
      </c>
      <c r="AV383" s="13" t="s">
        <v>82</v>
      </c>
      <c r="AW383" s="13" t="s">
        <v>30</v>
      </c>
      <c r="AX383" s="13" t="s">
        <v>73</v>
      </c>
      <c r="AY383" s="252" t="s">
        <v>223</v>
      </c>
    </row>
    <row r="384" s="14" customFormat="1">
      <c r="A384" s="14"/>
      <c r="B384" s="253"/>
      <c r="C384" s="254"/>
      <c r="D384" s="243" t="s">
        <v>232</v>
      </c>
      <c r="E384" s="255" t="s">
        <v>1</v>
      </c>
      <c r="F384" s="256" t="s">
        <v>394</v>
      </c>
      <c r="G384" s="254"/>
      <c r="H384" s="255" t="s">
        <v>1</v>
      </c>
      <c r="I384" s="257"/>
      <c r="J384" s="254"/>
      <c r="K384" s="254"/>
      <c r="L384" s="258"/>
      <c r="M384" s="259"/>
      <c r="N384" s="260"/>
      <c r="O384" s="260"/>
      <c r="P384" s="260"/>
      <c r="Q384" s="260"/>
      <c r="R384" s="260"/>
      <c r="S384" s="260"/>
      <c r="T384" s="261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2" t="s">
        <v>232</v>
      </c>
      <c r="AU384" s="262" t="s">
        <v>82</v>
      </c>
      <c r="AV384" s="14" t="s">
        <v>80</v>
      </c>
      <c r="AW384" s="14" t="s">
        <v>30</v>
      </c>
      <c r="AX384" s="14" t="s">
        <v>73</v>
      </c>
      <c r="AY384" s="262" t="s">
        <v>223</v>
      </c>
    </row>
    <row r="385" s="14" customFormat="1">
      <c r="A385" s="14"/>
      <c r="B385" s="253"/>
      <c r="C385" s="254"/>
      <c r="D385" s="243" t="s">
        <v>232</v>
      </c>
      <c r="E385" s="255" t="s">
        <v>1</v>
      </c>
      <c r="F385" s="256" t="s">
        <v>462</v>
      </c>
      <c r="G385" s="254"/>
      <c r="H385" s="255" t="s">
        <v>1</v>
      </c>
      <c r="I385" s="257"/>
      <c r="J385" s="254"/>
      <c r="K385" s="254"/>
      <c r="L385" s="258"/>
      <c r="M385" s="259"/>
      <c r="N385" s="260"/>
      <c r="O385" s="260"/>
      <c r="P385" s="260"/>
      <c r="Q385" s="260"/>
      <c r="R385" s="260"/>
      <c r="S385" s="260"/>
      <c r="T385" s="261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2" t="s">
        <v>232</v>
      </c>
      <c r="AU385" s="262" t="s">
        <v>82</v>
      </c>
      <c r="AV385" s="14" t="s">
        <v>80</v>
      </c>
      <c r="AW385" s="14" t="s">
        <v>30</v>
      </c>
      <c r="AX385" s="14" t="s">
        <v>73</v>
      </c>
      <c r="AY385" s="262" t="s">
        <v>223</v>
      </c>
    </row>
    <row r="386" s="13" customFormat="1">
      <c r="A386" s="13"/>
      <c r="B386" s="241"/>
      <c r="C386" s="242"/>
      <c r="D386" s="243" t="s">
        <v>232</v>
      </c>
      <c r="E386" s="244" t="s">
        <v>1</v>
      </c>
      <c r="F386" s="245" t="s">
        <v>564</v>
      </c>
      <c r="G386" s="242"/>
      <c r="H386" s="246">
        <v>0.11</v>
      </c>
      <c r="I386" s="247"/>
      <c r="J386" s="242"/>
      <c r="K386" s="242"/>
      <c r="L386" s="248"/>
      <c r="M386" s="249"/>
      <c r="N386" s="250"/>
      <c r="O386" s="250"/>
      <c r="P386" s="250"/>
      <c r="Q386" s="250"/>
      <c r="R386" s="250"/>
      <c r="S386" s="250"/>
      <c r="T386" s="251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2" t="s">
        <v>232</v>
      </c>
      <c r="AU386" s="252" t="s">
        <v>82</v>
      </c>
      <c r="AV386" s="13" t="s">
        <v>82</v>
      </c>
      <c r="AW386" s="13" t="s">
        <v>30</v>
      </c>
      <c r="AX386" s="13" t="s">
        <v>73</v>
      </c>
      <c r="AY386" s="252" t="s">
        <v>223</v>
      </c>
    </row>
    <row r="387" s="15" customFormat="1">
      <c r="A387" s="15"/>
      <c r="B387" s="263"/>
      <c r="C387" s="264"/>
      <c r="D387" s="243" t="s">
        <v>232</v>
      </c>
      <c r="E387" s="265" t="s">
        <v>1</v>
      </c>
      <c r="F387" s="266" t="s">
        <v>245</v>
      </c>
      <c r="G387" s="264"/>
      <c r="H387" s="267">
        <v>0.40300000000000002</v>
      </c>
      <c r="I387" s="268"/>
      <c r="J387" s="264"/>
      <c r="K387" s="264"/>
      <c r="L387" s="269"/>
      <c r="M387" s="270"/>
      <c r="N387" s="271"/>
      <c r="O387" s="271"/>
      <c r="P387" s="271"/>
      <c r="Q387" s="271"/>
      <c r="R387" s="271"/>
      <c r="S387" s="271"/>
      <c r="T387" s="272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3" t="s">
        <v>232</v>
      </c>
      <c r="AU387" s="273" t="s">
        <v>82</v>
      </c>
      <c r="AV387" s="15" t="s">
        <v>230</v>
      </c>
      <c r="AW387" s="15" t="s">
        <v>30</v>
      </c>
      <c r="AX387" s="15" t="s">
        <v>80</v>
      </c>
      <c r="AY387" s="273" t="s">
        <v>223</v>
      </c>
    </row>
    <row r="388" s="2" customFormat="1" ht="33" customHeight="1">
      <c r="A388" s="39"/>
      <c r="B388" s="40"/>
      <c r="C388" s="228" t="s">
        <v>565</v>
      </c>
      <c r="D388" s="228" t="s">
        <v>225</v>
      </c>
      <c r="E388" s="229" t="s">
        <v>566</v>
      </c>
      <c r="F388" s="230" t="s">
        <v>567</v>
      </c>
      <c r="G388" s="231" t="s">
        <v>265</v>
      </c>
      <c r="H388" s="232">
        <v>1.5009999999999999</v>
      </c>
      <c r="I388" s="233"/>
      <c r="J388" s="234">
        <f>ROUND(I388*H388,2)</f>
        <v>0</v>
      </c>
      <c r="K388" s="230" t="s">
        <v>229</v>
      </c>
      <c r="L388" s="45"/>
      <c r="M388" s="235" t="s">
        <v>1</v>
      </c>
      <c r="N388" s="236" t="s">
        <v>38</v>
      </c>
      <c r="O388" s="92"/>
      <c r="P388" s="237">
        <f>O388*H388</f>
        <v>0</v>
      </c>
      <c r="Q388" s="237">
        <v>1.0900000000000001</v>
      </c>
      <c r="R388" s="237">
        <f>Q388*H388</f>
        <v>1.63609</v>
      </c>
      <c r="S388" s="237">
        <v>0</v>
      </c>
      <c r="T388" s="238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9" t="s">
        <v>230</v>
      </c>
      <c r="AT388" s="239" t="s">
        <v>225</v>
      </c>
      <c r="AU388" s="239" t="s">
        <v>82</v>
      </c>
      <c r="AY388" s="18" t="s">
        <v>223</v>
      </c>
      <c r="BE388" s="240">
        <f>IF(N388="základní",J388,0)</f>
        <v>0</v>
      </c>
      <c r="BF388" s="240">
        <f>IF(N388="snížená",J388,0)</f>
        <v>0</v>
      </c>
      <c r="BG388" s="240">
        <f>IF(N388="zákl. přenesená",J388,0)</f>
        <v>0</v>
      </c>
      <c r="BH388" s="240">
        <f>IF(N388="sníž. přenesená",J388,0)</f>
        <v>0</v>
      </c>
      <c r="BI388" s="240">
        <f>IF(N388="nulová",J388,0)</f>
        <v>0</v>
      </c>
      <c r="BJ388" s="18" t="s">
        <v>80</v>
      </c>
      <c r="BK388" s="240">
        <f>ROUND(I388*H388,2)</f>
        <v>0</v>
      </c>
      <c r="BL388" s="18" t="s">
        <v>230</v>
      </c>
      <c r="BM388" s="239" t="s">
        <v>568</v>
      </c>
    </row>
    <row r="389" s="14" customFormat="1">
      <c r="A389" s="14"/>
      <c r="B389" s="253"/>
      <c r="C389" s="254"/>
      <c r="D389" s="243" t="s">
        <v>232</v>
      </c>
      <c r="E389" s="255" t="s">
        <v>1</v>
      </c>
      <c r="F389" s="256" t="s">
        <v>460</v>
      </c>
      <c r="G389" s="254"/>
      <c r="H389" s="255" t="s">
        <v>1</v>
      </c>
      <c r="I389" s="257"/>
      <c r="J389" s="254"/>
      <c r="K389" s="254"/>
      <c r="L389" s="258"/>
      <c r="M389" s="259"/>
      <c r="N389" s="260"/>
      <c r="O389" s="260"/>
      <c r="P389" s="260"/>
      <c r="Q389" s="260"/>
      <c r="R389" s="260"/>
      <c r="S389" s="260"/>
      <c r="T389" s="261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2" t="s">
        <v>232</v>
      </c>
      <c r="AU389" s="262" t="s">
        <v>82</v>
      </c>
      <c r="AV389" s="14" t="s">
        <v>80</v>
      </c>
      <c r="AW389" s="14" t="s">
        <v>30</v>
      </c>
      <c r="AX389" s="14" t="s">
        <v>73</v>
      </c>
      <c r="AY389" s="262" t="s">
        <v>223</v>
      </c>
    </row>
    <row r="390" s="13" customFormat="1">
      <c r="A390" s="13"/>
      <c r="B390" s="241"/>
      <c r="C390" s="242"/>
      <c r="D390" s="243" t="s">
        <v>232</v>
      </c>
      <c r="E390" s="244" t="s">
        <v>1</v>
      </c>
      <c r="F390" s="245" t="s">
        <v>569</v>
      </c>
      <c r="G390" s="242"/>
      <c r="H390" s="246">
        <v>0.26700000000000002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232</v>
      </c>
      <c r="AU390" s="252" t="s">
        <v>82</v>
      </c>
      <c r="AV390" s="13" t="s">
        <v>82</v>
      </c>
      <c r="AW390" s="13" t="s">
        <v>30</v>
      </c>
      <c r="AX390" s="13" t="s">
        <v>73</v>
      </c>
      <c r="AY390" s="252" t="s">
        <v>223</v>
      </c>
    </row>
    <row r="391" s="13" customFormat="1">
      <c r="A391" s="13"/>
      <c r="B391" s="241"/>
      <c r="C391" s="242"/>
      <c r="D391" s="243" t="s">
        <v>232</v>
      </c>
      <c r="E391" s="244" t="s">
        <v>1</v>
      </c>
      <c r="F391" s="245" t="s">
        <v>570</v>
      </c>
      <c r="G391" s="242"/>
      <c r="H391" s="246">
        <v>0.252</v>
      </c>
      <c r="I391" s="247"/>
      <c r="J391" s="242"/>
      <c r="K391" s="242"/>
      <c r="L391" s="248"/>
      <c r="M391" s="249"/>
      <c r="N391" s="250"/>
      <c r="O391" s="250"/>
      <c r="P391" s="250"/>
      <c r="Q391" s="250"/>
      <c r="R391" s="250"/>
      <c r="S391" s="250"/>
      <c r="T391" s="25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2" t="s">
        <v>232</v>
      </c>
      <c r="AU391" s="252" t="s">
        <v>82</v>
      </c>
      <c r="AV391" s="13" t="s">
        <v>82</v>
      </c>
      <c r="AW391" s="13" t="s">
        <v>30</v>
      </c>
      <c r="AX391" s="13" t="s">
        <v>73</v>
      </c>
      <c r="AY391" s="252" t="s">
        <v>223</v>
      </c>
    </row>
    <row r="392" s="13" customFormat="1">
      <c r="A392" s="13"/>
      <c r="B392" s="241"/>
      <c r="C392" s="242"/>
      <c r="D392" s="243" t="s">
        <v>232</v>
      </c>
      <c r="E392" s="244" t="s">
        <v>1</v>
      </c>
      <c r="F392" s="245" t="s">
        <v>571</v>
      </c>
      <c r="G392" s="242"/>
      <c r="H392" s="246">
        <v>0.105</v>
      </c>
      <c r="I392" s="247"/>
      <c r="J392" s="242"/>
      <c r="K392" s="242"/>
      <c r="L392" s="248"/>
      <c r="M392" s="249"/>
      <c r="N392" s="250"/>
      <c r="O392" s="250"/>
      <c r="P392" s="250"/>
      <c r="Q392" s="250"/>
      <c r="R392" s="250"/>
      <c r="S392" s="250"/>
      <c r="T392" s="25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2" t="s">
        <v>232</v>
      </c>
      <c r="AU392" s="252" t="s">
        <v>82</v>
      </c>
      <c r="AV392" s="13" t="s">
        <v>82</v>
      </c>
      <c r="AW392" s="13" t="s">
        <v>30</v>
      </c>
      <c r="AX392" s="13" t="s">
        <v>73</v>
      </c>
      <c r="AY392" s="252" t="s">
        <v>223</v>
      </c>
    </row>
    <row r="393" s="13" customFormat="1">
      <c r="A393" s="13"/>
      <c r="B393" s="241"/>
      <c r="C393" s="242"/>
      <c r="D393" s="243" t="s">
        <v>232</v>
      </c>
      <c r="E393" s="244" t="s">
        <v>1</v>
      </c>
      <c r="F393" s="245" t="s">
        <v>572</v>
      </c>
      <c r="G393" s="242"/>
      <c r="H393" s="246">
        <v>0.11799999999999999</v>
      </c>
      <c r="I393" s="247"/>
      <c r="J393" s="242"/>
      <c r="K393" s="242"/>
      <c r="L393" s="248"/>
      <c r="M393" s="249"/>
      <c r="N393" s="250"/>
      <c r="O393" s="250"/>
      <c r="P393" s="250"/>
      <c r="Q393" s="250"/>
      <c r="R393" s="250"/>
      <c r="S393" s="250"/>
      <c r="T393" s="25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2" t="s">
        <v>232</v>
      </c>
      <c r="AU393" s="252" t="s">
        <v>82</v>
      </c>
      <c r="AV393" s="13" t="s">
        <v>82</v>
      </c>
      <c r="AW393" s="13" t="s">
        <v>30</v>
      </c>
      <c r="AX393" s="13" t="s">
        <v>73</v>
      </c>
      <c r="AY393" s="252" t="s">
        <v>223</v>
      </c>
    </row>
    <row r="394" s="13" customFormat="1">
      <c r="A394" s="13"/>
      <c r="B394" s="241"/>
      <c r="C394" s="242"/>
      <c r="D394" s="243" t="s">
        <v>232</v>
      </c>
      <c r="E394" s="244" t="s">
        <v>1</v>
      </c>
      <c r="F394" s="245" t="s">
        <v>573</v>
      </c>
      <c r="G394" s="242"/>
      <c r="H394" s="246">
        <v>0.079000000000000001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232</v>
      </c>
      <c r="AU394" s="252" t="s">
        <v>82</v>
      </c>
      <c r="AV394" s="13" t="s">
        <v>82</v>
      </c>
      <c r="AW394" s="13" t="s">
        <v>30</v>
      </c>
      <c r="AX394" s="13" t="s">
        <v>73</v>
      </c>
      <c r="AY394" s="252" t="s">
        <v>223</v>
      </c>
    </row>
    <row r="395" s="14" customFormat="1">
      <c r="A395" s="14"/>
      <c r="B395" s="253"/>
      <c r="C395" s="254"/>
      <c r="D395" s="243" t="s">
        <v>232</v>
      </c>
      <c r="E395" s="255" t="s">
        <v>1</v>
      </c>
      <c r="F395" s="256" t="s">
        <v>394</v>
      </c>
      <c r="G395" s="254"/>
      <c r="H395" s="255" t="s">
        <v>1</v>
      </c>
      <c r="I395" s="257"/>
      <c r="J395" s="254"/>
      <c r="K395" s="254"/>
      <c r="L395" s="258"/>
      <c r="M395" s="259"/>
      <c r="N395" s="260"/>
      <c r="O395" s="260"/>
      <c r="P395" s="260"/>
      <c r="Q395" s="260"/>
      <c r="R395" s="260"/>
      <c r="S395" s="260"/>
      <c r="T395" s="26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2" t="s">
        <v>232</v>
      </c>
      <c r="AU395" s="262" t="s">
        <v>82</v>
      </c>
      <c r="AV395" s="14" t="s">
        <v>80</v>
      </c>
      <c r="AW395" s="14" t="s">
        <v>30</v>
      </c>
      <c r="AX395" s="14" t="s">
        <v>73</v>
      </c>
      <c r="AY395" s="262" t="s">
        <v>223</v>
      </c>
    </row>
    <row r="396" s="14" customFormat="1">
      <c r="A396" s="14"/>
      <c r="B396" s="253"/>
      <c r="C396" s="254"/>
      <c r="D396" s="243" t="s">
        <v>232</v>
      </c>
      <c r="E396" s="255" t="s">
        <v>1</v>
      </c>
      <c r="F396" s="256" t="s">
        <v>462</v>
      </c>
      <c r="G396" s="254"/>
      <c r="H396" s="255" t="s">
        <v>1</v>
      </c>
      <c r="I396" s="257"/>
      <c r="J396" s="254"/>
      <c r="K396" s="254"/>
      <c r="L396" s="258"/>
      <c r="M396" s="259"/>
      <c r="N396" s="260"/>
      <c r="O396" s="260"/>
      <c r="P396" s="260"/>
      <c r="Q396" s="260"/>
      <c r="R396" s="260"/>
      <c r="S396" s="260"/>
      <c r="T396" s="261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2" t="s">
        <v>232</v>
      </c>
      <c r="AU396" s="262" t="s">
        <v>82</v>
      </c>
      <c r="AV396" s="14" t="s">
        <v>80</v>
      </c>
      <c r="AW396" s="14" t="s">
        <v>30</v>
      </c>
      <c r="AX396" s="14" t="s">
        <v>73</v>
      </c>
      <c r="AY396" s="262" t="s">
        <v>223</v>
      </c>
    </row>
    <row r="397" s="13" customFormat="1">
      <c r="A397" s="13"/>
      <c r="B397" s="241"/>
      <c r="C397" s="242"/>
      <c r="D397" s="243" t="s">
        <v>232</v>
      </c>
      <c r="E397" s="244" t="s">
        <v>1</v>
      </c>
      <c r="F397" s="245" t="s">
        <v>569</v>
      </c>
      <c r="G397" s="242"/>
      <c r="H397" s="246">
        <v>0.26700000000000002</v>
      </c>
      <c r="I397" s="247"/>
      <c r="J397" s="242"/>
      <c r="K397" s="242"/>
      <c r="L397" s="248"/>
      <c r="M397" s="249"/>
      <c r="N397" s="250"/>
      <c r="O397" s="250"/>
      <c r="P397" s="250"/>
      <c r="Q397" s="250"/>
      <c r="R397" s="250"/>
      <c r="S397" s="250"/>
      <c r="T397" s="25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2" t="s">
        <v>232</v>
      </c>
      <c r="AU397" s="252" t="s">
        <v>82</v>
      </c>
      <c r="AV397" s="13" t="s">
        <v>82</v>
      </c>
      <c r="AW397" s="13" t="s">
        <v>30</v>
      </c>
      <c r="AX397" s="13" t="s">
        <v>73</v>
      </c>
      <c r="AY397" s="252" t="s">
        <v>223</v>
      </c>
    </row>
    <row r="398" s="13" customFormat="1">
      <c r="A398" s="13"/>
      <c r="B398" s="241"/>
      <c r="C398" s="242"/>
      <c r="D398" s="243" t="s">
        <v>232</v>
      </c>
      <c r="E398" s="244" t="s">
        <v>1</v>
      </c>
      <c r="F398" s="245" t="s">
        <v>574</v>
      </c>
      <c r="G398" s="242"/>
      <c r="H398" s="246">
        <v>0.16800000000000001</v>
      </c>
      <c r="I398" s="247"/>
      <c r="J398" s="242"/>
      <c r="K398" s="242"/>
      <c r="L398" s="248"/>
      <c r="M398" s="249"/>
      <c r="N398" s="250"/>
      <c r="O398" s="250"/>
      <c r="P398" s="250"/>
      <c r="Q398" s="250"/>
      <c r="R398" s="250"/>
      <c r="S398" s="250"/>
      <c r="T398" s="25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2" t="s">
        <v>232</v>
      </c>
      <c r="AU398" s="252" t="s">
        <v>82</v>
      </c>
      <c r="AV398" s="13" t="s">
        <v>82</v>
      </c>
      <c r="AW398" s="13" t="s">
        <v>30</v>
      </c>
      <c r="AX398" s="13" t="s">
        <v>73</v>
      </c>
      <c r="AY398" s="252" t="s">
        <v>223</v>
      </c>
    </row>
    <row r="399" s="13" customFormat="1">
      <c r="A399" s="13"/>
      <c r="B399" s="241"/>
      <c r="C399" s="242"/>
      <c r="D399" s="243" t="s">
        <v>232</v>
      </c>
      <c r="E399" s="244" t="s">
        <v>1</v>
      </c>
      <c r="F399" s="245" t="s">
        <v>575</v>
      </c>
      <c r="G399" s="242"/>
      <c r="H399" s="246">
        <v>0.19300000000000001</v>
      </c>
      <c r="I399" s="247"/>
      <c r="J399" s="242"/>
      <c r="K399" s="242"/>
      <c r="L399" s="248"/>
      <c r="M399" s="249"/>
      <c r="N399" s="250"/>
      <c r="O399" s="250"/>
      <c r="P399" s="250"/>
      <c r="Q399" s="250"/>
      <c r="R399" s="250"/>
      <c r="S399" s="250"/>
      <c r="T399" s="25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2" t="s">
        <v>232</v>
      </c>
      <c r="AU399" s="252" t="s">
        <v>82</v>
      </c>
      <c r="AV399" s="13" t="s">
        <v>82</v>
      </c>
      <c r="AW399" s="13" t="s">
        <v>30</v>
      </c>
      <c r="AX399" s="13" t="s">
        <v>73</v>
      </c>
      <c r="AY399" s="252" t="s">
        <v>223</v>
      </c>
    </row>
    <row r="400" s="13" customFormat="1">
      <c r="A400" s="13"/>
      <c r="B400" s="241"/>
      <c r="C400" s="242"/>
      <c r="D400" s="243" t="s">
        <v>232</v>
      </c>
      <c r="E400" s="244" t="s">
        <v>1</v>
      </c>
      <c r="F400" s="245" t="s">
        <v>576</v>
      </c>
      <c r="G400" s="242"/>
      <c r="H400" s="246">
        <v>0.051999999999999998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232</v>
      </c>
      <c r="AU400" s="252" t="s">
        <v>82</v>
      </c>
      <c r="AV400" s="13" t="s">
        <v>82</v>
      </c>
      <c r="AW400" s="13" t="s">
        <v>30</v>
      </c>
      <c r="AX400" s="13" t="s">
        <v>73</v>
      </c>
      <c r="AY400" s="252" t="s">
        <v>223</v>
      </c>
    </row>
    <row r="401" s="15" customFormat="1">
      <c r="A401" s="15"/>
      <c r="B401" s="263"/>
      <c r="C401" s="264"/>
      <c r="D401" s="243" t="s">
        <v>232</v>
      </c>
      <c r="E401" s="265" t="s">
        <v>1</v>
      </c>
      <c r="F401" s="266" t="s">
        <v>245</v>
      </c>
      <c r="G401" s="264"/>
      <c r="H401" s="267">
        <v>1.5009999999999999</v>
      </c>
      <c r="I401" s="268"/>
      <c r="J401" s="264"/>
      <c r="K401" s="264"/>
      <c r="L401" s="269"/>
      <c r="M401" s="270"/>
      <c r="N401" s="271"/>
      <c r="O401" s="271"/>
      <c r="P401" s="271"/>
      <c r="Q401" s="271"/>
      <c r="R401" s="271"/>
      <c r="S401" s="271"/>
      <c r="T401" s="272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3" t="s">
        <v>232</v>
      </c>
      <c r="AU401" s="273" t="s">
        <v>82</v>
      </c>
      <c r="AV401" s="15" t="s">
        <v>230</v>
      </c>
      <c r="AW401" s="15" t="s">
        <v>30</v>
      </c>
      <c r="AX401" s="15" t="s">
        <v>80</v>
      </c>
      <c r="AY401" s="273" t="s">
        <v>223</v>
      </c>
    </row>
    <row r="402" s="2" customFormat="1" ht="24.15" customHeight="1">
      <c r="A402" s="39"/>
      <c r="B402" s="40"/>
      <c r="C402" s="228" t="s">
        <v>577</v>
      </c>
      <c r="D402" s="228" t="s">
        <v>225</v>
      </c>
      <c r="E402" s="229" t="s">
        <v>578</v>
      </c>
      <c r="F402" s="230" t="s">
        <v>579</v>
      </c>
      <c r="G402" s="231" t="s">
        <v>228</v>
      </c>
      <c r="H402" s="232">
        <v>4.375</v>
      </c>
      <c r="I402" s="233"/>
      <c r="J402" s="234">
        <f>ROUND(I402*H402,2)</f>
        <v>0</v>
      </c>
      <c r="K402" s="230" t="s">
        <v>229</v>
      </c>
      <c r="L402" s="45"/>
      <c r="M402" s="235" t="s">
        <v>1</v>
      </c>
      <c r="N402" s="236" t="s">
        <v>38</v>
      </c>
      <c r="O402" s="92"/>
      <c r="P402" s="237">
        <f>O402*H402</f>
        <v>0</v>
      </c>
      <c r="Q402" s="237">
        <v>1.94302</v>
      </c>
      <c r="R402" s="237">
        <f>Q402*H402</f>
        <v>8.5007125000000006</v>
      </c>
      <c r="S402" s="237">
        <v>0</v>
      </c>
      <c r="T402" s="238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9" t="s">
        <v>230</v>
      </c>
      <c r="AT402" s="239" t="s">
        <v>225</v>
      </c>
      <c r="AU402" s="239" t="s">
        <v>82</v>
      </c>
      <c r="AY402" s="18" t="s">
        <v>223</v>
      </c>
      <c r="BE402" s="240">
        <f>IF(N402="základní",J402,0)</f>
        <v>0</v>
      </c>
      <c r="BF402" s="240">
        <f>IF(N402="snížená",J402,0)</f>
        <v>0</v>
      </c>
      <c r="BG402" s="240">
        <f>IF(N402="zákl. přenesená",J402,0)</f>
        <v>0</v>
      </c>
      <c r="BH402" s="240">
        <f>IF(N402="sníž. přenesená",J402,0)</f>
        <v>0</v>
      </c>
      <c r="BI402" s="240">
        <f>IF(N402="nulová",J402,0)</f>
        <v>0</v>
      </c>
      <c r="BJ402" s="18" t="s">
        <v>80</v>
      </c>
      <c r="BK402" s="240">
        <f>ROUND(I402*H402,2)</f>
        <v>0</v>
      </c>
      <c r="BL402" s="18" t="s">
        <v>230</v>
      </c>
      <c r="BM402" s="239" t="s">
        <v>580</v>
      </c>
    </row>
    <row r="403" s="14" customFormat="1">
      <c r="A403" s="14"/>
      <c r="B403" s="253"/>
      <c r="C403" s="254"/>
      <c r="D403" s="243" t="s">
        <v>232</v>
      </c>
      <c r="E403" s="255" t="s">
        <v>1</v>
      </c>
      <c r="F403" s="256" t="s">
        <v>460</v>
      </c>
      <c r="G403" s="254"/>
      <c r="H403" s="255" t="s">
        <v>1</v>
      </c>
      <c r="I403" s="257"/>
      <c r="J403" s="254"/>
      <c r="K403" s="254"/>
      <c r="L403" s="258"/>
      <c r="M403" s="259"/>
      <c r="N403" s="260"/>
      <c r="O403" s="260"/>
      <c r="P403" s="260"/>
      <c r="Q403" s="260"/>
      <c r="R403" s="260"/>
      <c r="S403" s="260"/>
      <c r="T403" s="261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2" t="s">
        <v>232</v>
      </c>
      <c r="AU403" s="262" t="s">
        <v>82</v>
      </c>
      <c r="AV403" s="14" t="s">
        <v>80</v>
      </c>
      <c r="AW403" s="14" t="s">
        <v>30</v>
      </c>
      <c r="AX403" s="14" t="s">
        <v>73</v>
      </c>
      <c r="AY403" s="262" t="s">
        <v>223</v>
      </c>
    </row>
    <row r="404" s="13" customFormat="1">
      <c r="A404" s="13"/>
      <c r="B404" s="241"/>
      <c r="C404" s="242"/>
      <c r="D404" s="243" t="s">
        <v>232</v>
      </c>
      <c r="E404" s="244" t="s">
        <v>1</v>
      </c>
      <c r="F404" s="245" t="s">
        <v>581</v>
      </c>
      <c r="G404" s="242"/>
      <c r="H404" s="246">
        <v>0.41799999999999998</v>
      </c>
      <c r="I404" s="247"/>
      <c r="J404" s="242"/>
      <c r="K404" s="242"/>
      <c r="L404" s="248"/>
      <c r="M404" s="249"/>
      <c r="N404" s="250"/>
      <c r="O404" s="250"/>
      <c r="P404" s="250"/>
      <c r="Q404" s="250"/>
      <c r="R404" s="250"/>
      <c r="S404" s="250"/>
      <c r="T404" s="251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2" t="s">
        <v>232</v>
      </c>
      <c r="AU404" s="252" t="s">
        <v>82</v>
      </c>
      <c r="AV404" s="13" t="s">
        <v>82</v>
      </c>
      <c r="AW404" s="13" t="s">
        <v>30</v>
      </c>
      <c r="AX404" s="13" t="s">
        <v>73</v>
      </c>
      <c r="AY404" s="252" t="s">
        <v>223</v>
      </c>
    </row>
    <row r="405" s="13" customFormat="1">
      <c r="A405" s="13"/>
      <c r="B405" s="241"/>
      <c r="C405" s="242"/>
      <c r="D405" s="243" t="s">
        <v>232</v>
      </c>
      <c r="E405" s="244" t="s">
        <v>1</v>
      </c>
      <c r="F405" s="245" t="s">
        <v>582</v>
      </c>
      <c r="G405" s="242"/>
      <c r="H405" s="246">
        <v>0.64100000000000001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232</v>
      </c>
      <c r="AU405" s="252" t="s">
        <v>82</v>
      </c>
      <c r="AV405" s="13" t="s">
        <v>82</v>
      </c>
      <c r="AW405" s="13" t="s">
        <v>30</v>
      </c>
      <c r="AX405" s="13" t="s">
        <v>73</v>
      </c>
      <c r="AY405" s="252" t="s">
        <v>223</v>
      </c>
    </row>
    <row r="406" s="13" customFormat="1">
      <c r="A406" s="13"/>
      <c r="B406" s="241"/>
      <c r="C406" s="242"/>
      <c r="D406" s="243" t="s">
        <v>232</v>
      </c>
      <c r="E406" s="244" t="s">
        <v>1</v>
      </c>
      <c r="F406" s="245" t="s">
        <v>583</v>
      </c>
      <c r="G406" s="242"/>
      <c r="H406" s="246">
        <v>0.58799999999999997</v>
      </c>
      <c r="I406" s="247"/>
      <c r="J406" s="242"/>
      <c r="K406" s="242"/>
      <c r="L406" s="248"/>
      <c r="M406" s="249"/>
      <c r="N406" s="250"/>
      <c r="O406" s="250"/>
      <c r="P406" s="250"/>
      <c r="Q406" s="250"/>
      <c r="R406" s="250"/>
      <c r="S406" s="250"/>
      <c r="T406" s="25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2" t="s">
        <v>232</v>
      </c>
      <c r="AU406" s="252" t="s">
        <v>82</v>
      </c>
      <c r="AV406" s="13" t="s">
        <v>82</v>
      </c>
      <c r="AW406" s="13" t="s">
        <v>30</v>
      </c>
      <c r="AX406" s="13" t="s">
        <v>73</v>
      </c>
      <c r="AY406" s="252" t="s">
        <v>223</v>
      </c>
    </row>
    <row r="407" s="13" customFormat="1">
      <c r="A407" s="13"/>
      <c r="B407" s="241"/>
      <c r="C407" s="242"/>
      <c r="D407" s="243" t="s">
        <v>232</v>
      </c>
      <c r="E407" s="244" t="s">
        <v>1</v>
      </c>
      <c r="F407" s="245" t="s">
        <v>584</v>
      </c>
      <c r="G407" s="242"/>
      <c r="H407" s="246">
        <v>0.22500000000000001</v>
      </c>
      <c r="I407" s="247"/>
      <c r="J407" s="242"/>
      <c r="K407" s="242"/>
      <c r="L407" s="248"/>
      <c r="M407" s="249"/>
      <c r="N407" s="250"/>
      <c r="O407" s="250"/>
      <c r="P407" s="250"/>
      <c r="Q407" s="250"/>
      <c r="R407" s="250"/>
      <c r="S407" s="250"/>
      <c r="T407" s="251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2" t="s">
        <v>232</v>
      </c>
      <c r="AU407" s="252" t="s">
        <v>82</v>
      </c>
      <c r="AV407" s="13" t="s">
        <v>82</v>
      </c>
      <c r="AW407" s="13" t="s">
        <v>30</v>
      </c>
      <c r="AX407" s="13" t="s">
        <v>73</v>
      </c>
      <c r="AY407" s="252" t="s">
        <v>223</v>
      </c>
    </row>
    <row r="408" s="13" customFormat="1">
      <c r="A408" s="13"/>
      <c r="B408" s="241"/>
      <c r="C408" s="242"/>
      <c r="D408" s="243" t="s">
        <v>232</v>
      </c>
      <c r="E408" s="244" t="s">
        <v>1</v>
      </c>
      <c r="F408" s="245" t="s">
        <v>585</v>
      </c>
      <c r="G408" s="242"/>
      <c r="H408" s="246">
        <v>0.24099999999999999</v>
      </c>
      <c r="I408" s="247"/>
      <c r="J408" s="242"/>
      <c r="K408" s="242"/>
      <c r="L408" s="248"/>
      <c r="M408" s="249"/>
      <c r="N408" s="250"/>
      <c r="O408" s="250"/>
      <c r="P408" s="250"/>
      <c r="Q408" s="250"/>
      <c r="R408" s="250"/>
      <c r="S408" s="250"/>
      <c r="T408" s="25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2" t="s">
        <v>232</v>
      </c>
      <c r="AU408" s="252" t="s">
        <v>82</v>
      </c>
      <c r="AV408" s="13" t="s">
        <v>82</v>
      </c>
      <c r="AW408" s="13" t="s">
        <v>30</v>
      </c>
      <c r="AX408" s="13" t="s">
        <v>73</v>
      </c>
      <c r="AY408" s="252" t="s">
        <v>223</v>
      </c>
    </row>
    <row r="409" s="13" customFormat="1">
      <c r="A409" s="13"/>
      <c r="B409" s="241"/>
      <c r="C409" s="242"/>
      <c r="D409" s="243" t="s">
        <v>232</v>
      </c>
      <c r="E409" s="244" t="s">
        <v>1</v>
      </c>
      <c r="F409" s="245" t="s">
        <v>586</v>
      </c>
      <c r="G409" s="242"/>
      <c r="H409" s="246">
        <v>0.30299999999999999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232</v>
      </c>
      <c r="AU409" s="252" t="s">
        <v>82</v>
      </c>
      <c r="AV409" s="13" t="s">
        <v>82</v>
      </c>
      <c r="AW409" s="13" t="s">
        <v>30</v>
      </c>
      <c r="AX409" s="13" t="s">
        <v>73</v>
      </c>
      <c r="AY409" s="252" t="s">
        <v>223</v>
      </c>
    </row>
    <row r="410" s="13" customFormat="1">
      <c r="A410" s="13"/>
      <c r="B410" s="241"/>
      <c r="C410" s="242"/>
      <c r="D410" s="243" t="s">
        <v>232</v>
      </c>
      <c r="E410" s="244" t="s">
        <v>1</v>
      </c>
      <c r="F410" s="245" t="s">
        <v>587</v>
      </c>
      <c r="G410" s="242"/>
      <c r="H410" s="246">
        <v>0.20799999999999999</v>
      </c>
      <c r="I410" s="247"/>
      <c r="J410" s="242"/>
      <c r="K410" s="242"/>
      <c r="L410" s="248"/>
      <c r="M410" s="249"/>
      <c r="N410" s="250"/>
      <c r="O410" s="250"/>
      <c r="P410" s="250"/>
      <c r="Q410" s="250"/>
      <c r="R410" s="250"/>
      <c r="S410" s="250"/>
      <c r="T410" s="251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2" t="s">
        <v>232</v>
      </c>
      <c r="AU410" s="252" t="s">
        <v>82</v>
      </c>
      <c r="AV410" s="13" t="s">
        <v>82</v>
      </c>
      <c r="AW410" s="13" t="s">
        <v>30</v>
      </c>
      <c r="AX410" s="13" t="s">
        <v>73</v>
      </c>
      <c r="AY410" s="252" t="s">
        <v>223</v>
      </c>
    </row>
    <row r="411" s="13" customFormat="1">
      <c r="A411" s="13"/>
      <c r="B411" s="241"/>
      <c r="C411" s="242"/>
      <c r="D411" s="243" t="s">
        <v>232</v>
      </c>
      <c r="E411" s="244" t="s">
        <v>1</v>
      </c>
      <c r="F411" s="245" t="s">
        <v>588</v>
      </c>
      <c r="G411" s="242"/>
      <c r="H411" s="246">
        <v>0.11600000000000001</v>
      </c>
      <c r="I411" s="247"/>
      <c r="J411" s="242"/>
      <c r="K411" s="242"/>
      <c r="L411" s="248"/>
      <c r="M411" s="249"/>
      <c r="N411" s="250"/>
      <c r="O411" s="250"/>
      <c r="P411" s="250"/>
      <c r="Q411" s="250"/>
      <c r="R411" s="250"/>
      <c r="S411" s="250"/>
      <c r="T411" s="25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2" t="s">
        <v>232</v>
      </c>
      <c r="AU411" s="252" t="s">
        <v>82</v>
      </c>
      <c r="AV411" s="13" t="s">
        <v>82</v>
      </c>
      <c r="AW411" s="13" t="s">
        <v>30</v>
      </c>
      <c r="AX411" s="13" t="s">
        <v>73</v>
      </c>
      <c r="AY411" s="252" t="s">
        <v>223</v>
      </c>
    </row>
    <row r="412" s="14" customFormat="1">
      <c r="A412" s="14"/>
      <c r="B412" s="253"/>
      <c r="C412" s="254"/>
      <c r="D412" s="243" t="s">
        <v>232</v>
      </c>
      <c r="E412" s="255" t="s">
        <v>1</v>
      </c>
      <c r="F412" s="256" t="s">
        <v>394</v>
      </c>
      <c r="G412" s="254"/>
      <c r="H412" s="255" t="s">
        <v>1</v>
      </c>
      <c r="I412" s="257"/>
      <c r="J412" s="254"/>
      <c r="K412" s="254"/>
      <c r="L412" s="258"/>
      <c r="M412" s="259"/>
      <c r="N412" s="260"/>
      <c r="O412" s="260"/>
      <c r="P412" s="260"/>
      <c r="Q412" s="260"/>
      <c r="R412" s="260"/>
      <c r="S412" s="260"/>
      <c r="T412" s="261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2" t="s">
        <v>232</v>
      </c>
      <c r="AU412" s="262" t="s">
        <v>82</v>
      </c>
      <c r="AV412" s="14" t="s">
        <v>80</v>
      </c>
      <c r="AW412" s="14" t="s">
        <v>30</v>
      </c>
      <c r="AX412" s="14" t="s">
        <v>73</v>
      </c>
      <c r="AY412" s="262" t="s">
        <v>223</v>
      </c>
    </row>
    <row r="413" s="14" customFormat="1">
      <c r="A413" s="14"/>
      <c r="B413" s="253"/>
      <c r="C413" s="254"/>
      <c r="D413" s="243" t="s">
        <v>232</v>
      </c>
      <c r="E413" s="255" t="s">
        <v>1</v>
      </c>
      <c r="F413" s="256" t="s">
        <v>462</v>
      </c>
      <c r="G413" s="254"/>
      <c r="H413" s="255" t="s">
        <v>1</v>
      </c>
      <c r="I413" s="257"/>
      <c r="J413" s="254"/>
      <c r="K413" s="254"/>
      <c r="L413" s="258"/>
      <c r="M413" s="259"/>
      <c r="N413" s="260"/>
      <c r="O413" s="260"/>
      <c r="P413" s="260"/>
      <c r="Q413" s="260"/>
      <c r="R413" s="260"/>
      <c r="S413" s="260"/>
      <c r="T413" s="261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2" t="s">
        <v>232</v>
      </c>
      <c r="AU413" s="262" t="s">
        <v>82</v>
      </c>
      <c r="AV413" s="14" t="s">
        <v>80</v>
      </c>
      <c r="AW413" s="14" t="s">
        <v>30</v>
      </c>
      <c r="AX413" s="14" t="s">
        <v>73</v>
      </c>
      <c r="AY413" s="262" t="s">
        <v>223</v>
      </c>
    </row>
    <row r="414" s="13" customFormat="1">
      <c r="A414" s="13"/>
      <c r="B414" s="241"/>
      <c r="C414" s="242"/>
      <c r="D414" s="243" t="s">
        <v>232</v>
      </c>
      <c r="E414" s="244" t="s">
        <v>1</v>
      </c>
      <c r="F414" s="245" t="s">
        <v>581</v>
      </c>
      <c r="G414" s="242"/>
      <c r="H414" s="246">
        <v>0.41799999999999998</v>
      </c>
      <c r="I414" s="247"/>
      <c r="J414" s="242"/>
      <c r="K414" s="242"/>
      <c r="L414" s="248"/>
      <c r="M414" s="249"/>
      <c r="N414" s="250"/>
      <c r="O414" s="250"/>
      <c r="P414" s="250"/>
      <c r="Q414" s="250"/>
      <c r="R414" s="250"/>
      <c r="S414" s="250"/>
      <c r="T414" s="25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2" t="s">
        <v>232</v>
      </c>
      <c r="AU414" s="252" t="s">
        <v>82</v>
      </c>
      <c r="AV414" s="13" t="s">
        <v>82</v>
      </c>
      <c r="AW414" s="13" t="s">
        <v>30</v>
      </c>
      <c r="AX414" s="13" t="s">
        <v>73</v>
      </c>
      <c r="AY414" s="252" t="s">
        <v>223</v>
      </c>
    </row>
    <row r="415" s="13" customFormat="1">
      <c r="A415" s="13"/>
      <c r="B415" s="241"/>
      <c r="C415" s="242"/>
      <c r="D415" s="243" t="s">
        <v>232</v>
      </c>
      <c r="E415" s="244" t="s">
        <v>1</v>
      </c>
      <c r="F415" s="245" t="s">
        <v>589</v>
      </c>
      <c r="G415" s="242"/>
      <c r="H415" s="246">
        <v>0.42699999999999999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232</v>
      </c>
      <c r="AU415" s="252" t="s">
        <v>82</v>
      </c>
      <c r="AV415" s="13" t="s">
        <v>82</v>
      </c>
      <c r="AW415" s="13" t="s">
        <v>30</v>
      </c>
      <c r="AX415" s="13" t="s">
        <v>73</v>
      </c>
      <c r="AY415" s="252" t="s">
        <v>223</v>
      </c>
    </row>
    <row r="416" s="13" customFormat="1">
      <c r="A416" s="13"/>
      <c r="B416" s="241"/>
      <c r="C416" s="242"/>
      <c r="D416" s="243" t="s">
        <v>232</v>
      </c>
      <c r="E416" s="244" t="s">
        <v>1</v>
      </c>
      <c r="F416" s="245" t="s">
        <v>590</v>
      </c>
      <c r="G416" s="242"/>
      <c r="H416" s="246">
        <v>0.35299999999999998</v>
      </c>
      <c r="I416" s="247"/>
      <c r="J416" s="242"/>
      <c r="K416" s="242"/>
      <c r="L416" s="248"/>
      <c r="M416" s="249"/>
      <c r="N416" s="250"/>
      <c r="O416" s="250"/>
      <c r="P416" s="250"/>
      <c r="Q416" s="250"/>
      <c r="R416" s="250"/>
      <c r="S416" s="250"/>
      <c r="T416" s="25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2" t="s">
        <v>232</v>
      </c>
      <c r="AU416" s="252" t="s">
        <v>82</v>
      </c>
      <c r="AV416" s="13" t="s">
        <v>82</v>
      </c>
      <c r="AW416" s="13" t="s">
        <v>30</v>
      </c>
      <c r="AX416" s="13" t="s">
        <v>73</v>
      </c>
      <c r="AY416" s="252" t="s">
        <v>223</v>
      </c>
    </row>
    <row r="417" s="13" customFormat="1">
      <c r="A417" s="13"/>
      <c r="B417" s="241"/>
      <c r="C417" s="242"/>
      <c r="D417" s="243" t="s">
        <v>232</v>
      </c>
      <c r="E417" s="244" t="s">
        <v>1</v>
      </c>
      <c r="F417" s="245" t="s">
        <v>591</v>
      </c>
      <c r="G417" s="242"/>
      <c r="H417" s="246">
        <v>0.437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232</v>
      </c>
      <c r="AU417" s="252" t="s">
        <v>82</v>
      </c>
      <c r="AV417" s="13" t="s">
        <v>82</v>
      </c>
      <c r="AW417" s="13" t="s">
        <v>30</v>
      </c>
      <c r="AX417" s="13" t="s">
        <v>73</v>
      </c>
      <c r="AY417" s="252" t="s">
        <v>223</v>
      </c>
    </row>
    <row r="418" s="15" customFormat="1">
      <c r="A418" s="15"/>
      <c r="B418" s="263"/>
      <c r="C418" s="264"/>
      <c r="D418" s="243" t="s">
        <v>232</v>
      </c>
      <c r="E418" s="265" t="s">
        <v>1</v>
      </c>
      <c r="F418" s="266" t="s">
        <v>245</v>
      </c>
      <c r="G418" s="264"/>
      <c r="H418" s="267">
        <v>4.375</v>
      </c>
      <c r="I418" s="268"/>
      <c r="J418" s="264"/>
      <c r="K418" s="264"/>
      <c r="L418" s="269"/>
      <c r="M418" s="270"/>
      <c r="N418" s="271"/>
      <c r="O418" s="271"/>
      <c r="P418" s="271"/>
      <c r="Q418" s="271"/>
      <c r="R418" s="271"/>
      <c r="S418" s="271"/>
      <c r="T418" s="272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3" t="s">
        <v>232</v>
      </c>
      <c r="AU418" s="273" t="s">
        <v>82</v>
      </c>
      <c r="AV418" s="15" t="s">
        <v>230</v>
      </c>
      <c r="AW418" s="15" t="s">
        <v>30</v>
      </c>
      <c r="AX418" s="15" t="s">
        <v>80</v>
      </c>
      <c r="AY418" s="273" t="s">
        <v>223</v>
      </c>
    </row>
    <row r="419" s="2" customFormat="1" ht="37.8" customHeight="1">
      <c r="A419" s="39"/>
      <c r="B419" s="40"/>
      <c r="C419" s="228" t="s">
        <v>592</v>
      </c>
      <c r="D419" s="228" t="s">
        <v>225</v>
      </c>
      <c r="E419" s="229" t="s">
        <v>593</v>
      </c>
      <c r="F419" s="230" t="s">
        <v>594</v>
      </c>
      <c r="G419" s="231" t="s">
        <v>293</v>
      </c>
      <c r="H419" s="232">
        <v>20.381</v>
      </c>
      <c r="I419" s="233"/>
      <c r="J419" s="234">
        <f>ROUND(I419*H419,2)</f>
        <v>0</v>
      </c>
      <c r="K419" s="230" t="s">
        <v>229</v>
      </c>
      <c r="L419" s="45"/>
      <c r="M419" s="235" t="s">
        <v>1</v>
      </c>
      <c r="N419" s="236" t="s">
        <v>38</v>
      </c>
      <c r="O419" s="92"/>
      <c r="P419" s="237">
        <f>O419*H419</f>
        <v>0</v>
      </c>
      <c r="Q419" s="237">
        <v>0.028570000000000002</v>
      </c>
      <c r="R419" s="237">
        <f>Q419*H419</f>
        <v>0.58228517000000002</v>
      </c>
      <c r="S419" s="237">
        <v>0</v>
      </c>
      <c r="T419" s="238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9" t="s">
        <v>230</v>
      </c>
      <c r="AT419" s="239" t="s">
        <v>225</v>
      </c>
      <c r="AU419" s="239" t="s">
        <v>82</v>
      </c>
      <c r="AY419" s="18" t="s">
        <v>223</v>
      </c>
      <c r="BE419" s="240">
        <f>IF(N419="základní",J419,0)</f>
        <v>0</v>
      </c>
      <c r="BF419" s="240">
        <f>IF(N419="snížená",J419,0)</f>
        <v>0</v>
      </c>
      <c r="BG419" s="240">
        <f>IF(N419="zákl. přenesená",J419,0)</f>
        <v>0</v>
      </c>
      <c r="BH419" s="240">
        <f>IF(N419="sníž. přenesená",J419,0)</f>
        <v>0</v>
      </c>
      <c r="BI419" s="240">
        <f>IF(N419="nulová",J419,0)</f>
        <v>0</v>
      </c>
      <c r="BJ419" s="18" t="s">
        <v>80</v>
      </c>
      <c r="BK419" s="240">
        <f>ROUND(I419*H419,2)</f>
        <v>0</v>
      </c>
      <c r="BL419" s="18" t="s">
        <v>230</v>
      </c>
      <c r="BM419" s="239" t="s">
        <v>595</v>
      </c>
    </row>
    <row r="420" s="14" customFormat="1">
      <c r="A420" s="14"/>
      <c r="B420" s="253"/>
      <c r="C420" s="254"/>
      <c r="D420" s="243" t="s">
        <v>232</v>
      </c>
      <c r="E420" s="255" t="s">
        <v>1</v>
      </c>
      <c r="F420" s="256" t="s">
        <v>596</v>
      </c>
      <c r="G420" s="254"/>
      <c r="H420" s="255" t="s">
        <v>1</v>
      </c>
      <c r="I420" s="257"/>
      <c r="J420" s="254"/>
      <c r="K420" s="254"/>
      <c r="L420" s="258"/>
      <c r="M420" s="259"/>
      <c r="N420" s="260"/>
      <c r="O420" s="260"/>
      <c r="P420" s="260"/>
      <c r="Q420" s="260"/>
      <c r="R420" s="260"/>
      <c r="S420" s="260"/>
      <c r="T420" s="261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2" t="s">
        <v>232</v>
      </c>
      <c r="AU420" s="262" t="s">
        <v>82</v>
      </c>
      <c r="AV420" s="14" t="s">
        <v>80</v>
      </c>
      <c r="AW420" s="14" t="s">
        <v>30</v>
      </c>
      <c r="AX420" s="14" t="s">
        <v>73</v>
      </c>
      <c r="AY420" s="262" t="s">
        <v>223</v>
      </c>
    </row>
    <row r="421" s="13" customFormat="1">
      <c r="A421" s="13"/>
      <c r="B421" s="241"/>
      <c r="C421" s="242"/>
      <c r="D421" s="243" t="s">
        <v>232</v>
      </c>
      <c r="E421" s="244" t="s">
        <v>1</v>
      </c>
      <c r="F421" s="245" t="s">
        <v>597</v>
      </c>
      <c r="G421" s="242"/>
      <c r="H421" s="246">
        <v>4.125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232</v>
      </c>
      <c r="AU421" s="252" t="s">
        <v>82</v>
      </c>
      <c r="AV421" s="13" t="s">
        <v>82</v>
      </c>
      <c r="AW421" s="13" t="s">
        <v>30</v>
      </c>
      <c r="AX421" s="13" t="s">
        <v>73</v>
      </c>
      <c r="AY421" s="252" t="s">
        <v>223</v>
      </c>
    </row>
    <row r="422" s="13" customFormat="1">
      <c r="A422" s="13"/>
      <c r="B422" s="241"/>
      <c r="C422" s="242"/>
      <c r="D422" s="243" t="s">
        <v>232</v>
      </c>
      <c r="E422" s="244" t="s">
        <v>1</v>
      </c>
      <c r="F422" s="245" t="s">
        <v>598</v>
      </c>
      <c r="G422" s="242"/>
      <c r="H422" s="246">
        <v>10.313000000000001</v>
      </c>
      <c r="I422" s="247"/>
      <c r="J422" s="242"/>
      <c r="K422" s="242"/>
      <c r="L422" s="248"/>
      <c r="M422" s="249"/>
      <c r="N422" s="250"/>
      <c r="O422" s="250"/>
      <c r="P422" s="250"/>
      <c r="Q422" s="250"/>
      <c r="R422" s="250"/>
      <c r="S422" s="250"/>
      <c r="T422" s="25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2" t="s">
        <v>232</v>
      </c>
      <c r="AU422" s="252" t="s">
        <v>82</v>
      </c>
      <c r="AV422" s="13" t="s">
        <v>82</v>
      </c>
      <c r="AW422" s="13" t="s">
        <v>30</v>
      </c>
      <c r="AX422" s="13" t="s">
        <v>73</v>
      </c>
      <c r="AY422" s="252" t="s">
        <v>223</v>
      </c>
    </row>
    <row r="423" s="13" customFormat="1">
      <c r="A423" s="13"/>
      <c r="B423" s="241"/>
      <c r="C423" s="242"/>
      <c r="D423" s="243" t="s">
        <v>232</v>
      </c>
      <c r="E423" s="244" t="s">
        <v>1</v>
      </c>
      <c r="F423" s="245" t="s">
        <v>599</v>
      </c>
      <c r="G423" s="242"/>
      <c r="H423" s="246">
        <v>1.2749999999999999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232</v>
      </c>
      <c r="AU423" s="252" t="s">
        <v>82</v>
      </c>
      <c r="AV423" s="13" t="s">
        <v>82</v>
      </c>
      <c r="AW423" s="13" t="s">
        <v>30</v>
      </c>
      <c r="AX423" s="13" t="s">
        <v>73</v>
      </c>
      <c r="AY423" s="252" t="s">
        <v>223</v>
      </c>
    </row>
    <row r="424" s="13" customFormat="1">
      <c r="A424" s="13"/>
      <c r="B424" s="241"/>
      <c r="C424" s="242"/>
      <c r="D424" s="243" t="s">
        <v>232</v>
      </c>
      <c r="E424" s="244" t="s">
        <v>1</v>
      </c>
      <c r="F424" s="245" t="s">
        <v>600</v>
      </c>
      <c r="G424" s="242"/>
      <c r="H424" s="246">
        <v>1.2190000000000001</v>
      </c>
      <c r="I424" s="247"/>
      <c r="J424" s="242"/>
      <c r="K424" s="242"/>
      <c r="L424" s="248"/>
      <c r="M424" s="249"/>
      <c r="N424" s="250"/>
      <c r="O424" s="250"/>
      <c r="P424" s="250"/>
      <c r="Q424" s="250"/>
      <c r="R424" s="250"/>
      <c r="S424" s="250"/>
      <c r="T424" s="25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2" t="s">
        <v>232</v>
      </c>
      <c r="AU424" s="252" t="s">
        <v>82</v>
      </c>
      <c r="AV424" s="13" t="s">
        <v>82</v>
      </c>
      <c r="AW424" s="13" t="s">
        <v>30</v>
      </c>
      <c r="AX424" s="13" t="s">
        <v>73</v>
      </c>
      <c r="AY424" s="252" t="s">
        <v>223</v>
      </c>
    </row>
    <row r="425" s="13" customFormat="1">
      <c r="A425" s="13"/>
      <c r="B425" s="241"/>
      <c r="C425" s="242"/>
      <c r="D425" s="243" t="s">
        <v>232</v>
      </c>
      <c r="E425" s="244" t="s">
        <v>1</v>
      </c>
      <c r="F425" s="245" t="s">
        <v>601</v>
      </c>
      <c r="G425" s="242"/>
      <c r="H425" s="246">
        <v>0.80000000000000004</v>
      </c>
      <c r="I425" s="247"/>
      <c r="J425" s="242"/>
      <c r="K425" s="242"/>
      <c r="L425" s="248"/>
      <c r="M425" s="249"/>
      <c r="N425" s="250"/>
      <c r="O425" s="250"/>
      <c r="P425" s="250"/>
      <c r="Q425" s="250"/>
      <c r="R425" s="250"/>
      <c r="S425" s="250"/>
      <c r="T425" s="251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2" t="s">
        <v>232</v>
      </c>
      <c r="AU425" s="252" t="s">
        <v>82</v>
      </c>
      <c r="AV425" s="13" t="s">
        <v>82</v>
      </c>
      <c r="AW425" s="13" t="s">
        <v>30</v>
      </c>
      <c r="AX425" s="13" t="s">
        <v>73</v>
      </c>
      <c r="AY425" s="252" t="s">
        <v>223</v>
      </c>
    </row>
    <row r="426" s="13" customFormat="1">
      <c r="A426" s="13"/>
      <c r="B426" s="241"/>
      <c r="C426" s="242"/>
      <c r="D426" s="243" t="s">
        <v>232</v>
      </c>
      <c r="E426" s="244" t="s">
        <v>1</v>
      </c>
      <c r="F426" s="245" t="s">
        <v>602</v>
      </c>
      <c r="G426" s="242"/>
      <c r="H426" s="246">
        <v>1.8400000000000001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232</v>
      </c>
      <c r="AU426" s="252" t="s">
        <v>82</v>
      </c>
      <c r="AV426" s="13" t="s">
        <v>82</v>
      </c>
      <c r="AW426" s="13" t="s">
        <v>30</v>
      </c>
      <c r="AX426" s="13" t="s">
        <v>73</v>
      </c>
      <c r="AY426" s="252" t="s">
        <v>223</v>
      </c>
    </row>
    <row r="427" s="14" customFormat="1">
      <c r="A427" s="14"/>
      <c r="B427" s="253"/>
      <c r="C427" s="254"/>
      <c r="D427" s="243" t="s">
        <v>232</v>
      </c>
      <c r="E427" s="255" t="s">
        <v>1</v>
      </c>
      <c r="F427" s="256" t="s">
        <v>394</v>
      </c>
      <c r="G427" s="254"/>
      <c r="H427" s="255" t="s">
        <v>1</v>
      </c>
      <c r="I427" s="257"/>
      <c r="J427" s="254"/>
      <c r="K427" s="254"/>
      <c r="L427" s="258"/>
      <c r="M427" s="259"/>
      <c r="N427" s="260"/>
      <c r="O427" s="260"/>
      <c r="P427" s="260"/>
      <c r="Q427" s="260"/>
      <c r="R427" s="260"/>
      <c r="S427" s="260"/>
      <c r="T427" s="261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2" t="s">
        <v>232</v>
      </c>
      <c r="AU427" s="262" t="s">
        <v>82</v>
      </c>
      <c r="AV427" s="14" t="s">
        <v>80</v>
      </c>
      <c r="AW427" s="14" t="s">
        <v>30</v>
      </c>
      <c r="AX427" s="14" t="s">
        <v>73</v>
      </c>
      <c r="AY427" s="262" t="s">
        <v>223</v>
      </c>
    </row>
    <row r="428" s="13" customFormat="1">
      <c r="A428" s="13"/>
      <c r="B428" s="241"/>
      <c r="C428" s="242"/>
      <c r="D428" s="243" t="s">
        <v>232</v>
      </c>
      <c r="E428" s="244" t="s">
        <v>1</v>
      </c>
      <c r="F428" s="245" t="s">
        <v>603</v>
      </c>
      <c r="G428" s="242"/>
      <c r="H428" s="246">
        <v>1.6879999999999999</v>
      </c>
      <c r="I428" s="247"/>
      <c r="J428" s="242"/>
      <c r="K428" s="242"/>
      <c r="L428" s="248"/>
      <c r="M428" s="249"/>
      <c r="N428" s="250"/>
      <c r="O428" s="250"/>
      <c r="P428" s="250"/>
      <c r="Q428" s="250"/>
      <c r="R428" s="250"/>
      <c r="S428" s="250"/>
      <c r="T428" s="25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2" t="s">
        <v>232</v>
      </c>
      <c r="AU428" s="252" t="s">
        <v>82</v>
      </c>
      <c r="AV428" s="13" t="s">
        <v>82</v>
      </c>
      <c r="AW428" s="13" t="s">
        <v>30</v>
      </c>
      <c r="AX428" s="13" t="s">
        <v>73</v>
      </c>
      <c r="AY428" s="252" t="s">
        <v>223</v>
      </c>
    </row>
    <row r="429" s="13" customFormat="1">
      <c r="A429" s="13"/>
      <c r="B429" s="241"/>
      <c r="C429" s="242"/>
      <c r="D429" s="243" t="s">
        <v>232</v>
      </c>
      <c r="E429" s="244" t="s">
        <v>1</v>
      </c>
      <c r="F429" s="245" t="s">
        <v>604</v>
      </c>
      <c r="G429" s="242"/>
      <c r="H429" s="246">
        <v>1.1299999999999999</v>
      </c>
      <c r="I429" s="247"/>
      <c r="J429" s="242"/>
      <c r="K429" s="242"/>
      <c r="L429" s="248"/>
      <c r="M429" s="249"/>
      <c r="N429" s="250"/>
      <c r="O429" s="250"/>
      <c r="P429" s="250"/>
      <c r="Q429" s="250"/>
      <c r="R429" s="250"/>
      <c r="S429" s="250"/>
      <c r="T429" s="25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2" t="s">
        <v>232</v>
      </c>
      <c r="AU429" s="252" t="s">
        <v>82</v>
      </c>
      <c r="AV429" s="13" t="s">
        <v>82</v>
      </c>
      <c r="AW429" s="13" t="s">
        <v>30</v>
      </c>
      <c r="AX429" s="13" t="s">
        <v>73</v>
      </c>
      <c r="AY429" s="252" t="s">
        <v>223</v>
      </c>
    </row>
    <row r="430" s="13" customFormat="1">
      <c r="A430" s="13"/>
      <c r="B430" s="241"/>
      <c r="C430" s="242"/>
      <c r="D430" s="243" t="s">
        <v>232</v>
      </c>
      <c r="E430" s="244" t="s">
        <v>1</v>
      </c>
      <c r="F430" s="245" t="s">
        <v>605</v>
      </c>
      <c r="G430" s="242"/>
      <c r="H430" s="246">
        <v>4.3200000000000003</v>
      </c>
      <c r="I430" s="247"/>
      <c r="J430" s="242"/>
      <c r="K430" s="242"/>
      <c r="L430" s="248"/>
      <c r="M430" s="249"/>
      <c r="N430" s="250"/>
      <c r="O430" s="250"/>
      <c r="P430" s="250"/>
      <c r="Q430" s="250"/>
      <c r="R430" s="250"/>
      <c r="S430" s="250"/>
      <c r="T430" s="25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2" t="s">
        <v>232</v>
      </c>
      <c r="AU430" s="252" t="s">
        <v>82</v>
      </c>
      <c r="AV430" s="13" t="s">
        <v>82</v>
      </c>
      <c r="AW430" s="13" t="s">
        <v>30</v>
      </c>
      <c r="AX430" s="13" t="s">
        <v>73</v>
      </c>
      <c r="AY430" s="252" t="s">
        <v>223</v>
      </c>
    </row>
    <row r="431" s="13" customFormat="1">
      <c r="A431" s="13"/>
      <c r="B431" s="241"/>
      <c r="C431" s="242"/>
      <c r="D431" s="243" t="s">
        <v>232</v>
      </c>
      <c r="E431" s="244" t="s">
        <v>1</v>
      </c>
      <c r="F431" s="245" t="s">
        <v>606</v>
      </c>
      <c r="G431" s="242"/>
      <c r="H431" s="246">
        <v>1.125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232</v>
      </c>
      <c r="AU431" s="252" t="s">
        <v>82</v>
      </c>
      <c r="AV431" s="13" t="s">
        <v>82</v>
      </c>
      <c r="AW431" s="13" t="s">
        <v>30</v>
      </c>
      <c r="AX431" s="13" t="s">
        <v>73</v>
      </c>
      <c r="AY431" s="252" t="s">
        <v>223</v>
      </c>
    </row>
    <row r="432" s="13" customFormat="1">
      <c r="A432" s="13"/>
      <c r="B432" s="241"/>
      <c r="C432" s="242"/>
      <c r="D432" s="243" t="s">
        <v>232</v>
      </c>
      <c r="E432" s="244" t="s">
        <v>1</v>
      </c>
      <c r="F432" s="245" t="s">
        <v>607</v>
      </c>
      <c r="G432" s="242"/>
      <c r="H432" s="246">
        <v>1.28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232</v>
      </c>
      <c r="AU432" s="252" t="s">
        <v>82</v>
      </c>
      <c r="AV432" s="13" t="s">
        <v>82</v>
      </c>
      <c r="AW432" s="13" t="s">
        <v>30</v>
      </c>
      <c r="AX432" s="13" t="s">
        <v>73</v>
      </c>
      <c r="AY432" s="252" t="s">
        <v>223</v>
      </c>
    </row>
    <row r="433" s="16" customFormat="1">
      <c r="A433" s="16"/>
      <c r="B433" s="288"/>
      <c r="C433" s="289"/>
      <c r="D433" s="243" t="s">
        <v>232</v>
      </c>
      <c r="E433" s="290" t="s">
        <v>1</v>
      </c>
      <c r="F433" s="291" t="s">
        <v>608</v>
      </c>
      <c r="G433" s="289"/>
      <c r="H433" s="292">
        <v>29.114999999999998</v>
      </c>
      <c r="I433" s="293"/>
      <c r="J433" s="289"/>
      <c r="K433" s="289"/>
      <c r="L433" s="294"/>
      <c r="M433" s="295"/>
      <c r="N433" s="296"/>
      <c r="O433" s="296"/>
      <c r="P433" s="296"/>
      <c r="Q433" s="296"/>
      <c r="R433" s="296"/>
      <c r="S433" s="296"/>
      <c r="T433" s="297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98" t="s">
        <v>232</v>
      </c>
      <c r="AU433" s="298" t="s">
        <v>82</v>
      </c>
      <c r="AV433" s="16" t="s">
        <v>102</v>
      </c>
      <c r="AW433" s="16" t="s">
        <v>30</v>
      </c>
      <c r="AX433" s="16" t="s">
        <v>73</v>
      </c>
      <c r="AY433" s="298" t="s">
        <v>223</v>
      </c>
    </row>
    <row r="434" s="13" customFormat="1">
      <c r="A434" s="13"/>
      <c r="B434" s="241"/>
      <c r="C434" s="242"/>
      <c r="D434" s="243" t="s">
        <v>232</v>
      </c>
      <c r="E434" s="244" t="s">
        <v>1</v>
      </c>
      <c r="F434" s="245" t="s">
        <v>609</v>
      </c>
      <c r="G434" s="242"/>
      <c r="H434" s="246">
        <v>20.381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232</v>
      </c>
      <c r="AU434" s="252" t="s">
        <v>82</v>
      </c>
      <c r="AV434" s="13" t="s">
        <v>82</v>
      </c>
      <c r="AW434" s="13" t="s">
        <v>30</v>
      </c>
      <c r="AX434" s="13" t="s">
        <v>80</v>
      </c>
      <c r="AY434" s="252" t="s">
        <v>223</v>
      </c>
    </row>
    <row r="435" s="2" customFormat="1" ht="24.15" customHeight="1">
      <c r="A435" s="39"/>
      <c r="B435" s="40"/>
      <c r="C435" s="228" t="s">
        <v>610</v>
      </c>
      <c r="D435" s="228" t="s">
        <v>225</v>
      </c>
      <c r="E435" s="229" t="s">
        <v>611</v>
      </c>
      <c r="F435" s="230" t="s">
        <v>612</v>
      </c>
      <c r="G435" s="231" t="s">
        <v>293</v>
      </c>
      <c r="H435" s="232">
        <v>8.7349999999999994</v>
      </c>
      <c r="I435" s="233"/>
      <c r="J435" s="234">
        <f>ROUND(I435*H435,2)</f>
        <v>0</v>
      </c>
      <c r="K435" s="230" t="s">
        <v>229</v>
      </c>
      <c r="L435" s="45"/>
      <c r="M435" s="235" t="s">
        <v>1</v>
      </c>
      <c r="N435" s="236" t="s">
        <v>38</v>
      </c>
      <c r="O435" s="92"/>
      <c r="P435" s="237">
        <f>O435*H435</f>
        <v>0</v>
      </c>
      <c r="Q435" s="237">
        <v>0.04795</v>
      </c>
      <c r="R435" s="237">
        <f>Q435*H435</f>
        <v>0.41884324999999994</v>
      </c>
      <c r="S435" s="237">
        <v>0</v>
      </c>
      <c r="T435" s="238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9" t="s">
        <v>230</v>
      </c>
      <c r="AT435" s="239" t="s">
        <v>225</v>
      </c>
      <c r="AU435" s="239" t="s">
        <v>82</v>
      </c>
      <c r="AY435" s="18" t="s">
        <v>223</v>
      </c>
      <c r="BE435" s="240">
        <f>IF(N435="základní",J435,0)</f>
        <v>0</v>
      </c>
      <c r="BF435" s="240">
        <f>IF(N435="snížená",J435,0)</f>
        <v>0</v>
      </c>
      <c r="BG435" s="240">
        <f>IF(N435="zákl. přenesená",J435,0)</f>
        <v>0</v>
      </c>
      <c r="BH435" s="240">
        <f>IF(N435="sníž. přenesená",J435,0)</f>
        <v>0</v>
      </c>
      <c r="BI435" s="240">
        <f>IF(N435="nulová",J435,0)</f>
        <v>0</v>
      </c>
      <c r="BJ435" s="18" t="s">
        <v>80</v>
      </c>
      <c r="BK435" s="240">
        <f>ROUND(I435*H435,2)</f>
        <v>0</v>
      </c>
      <c r="BL435" s="18" t="s">
        <v>230</v>
      </c>
      <c r="BM435" s="239" t="s">
        <v>613</v>
      </c>
    </row>
    <row r="436" s="14" customFormat="1">
      <c r="A436" s="14"/>
      <c r="B436" s="253"/>
      <c r="C436" s="254"/>
      <c r="D436" s="243" t="s">
        <v>232</v>
      </c>
      <c r="E436" s="255" t="s">
        <v>1</v>
      </c>
      <c r="F436" s="256" t="s">
        <v>596</v>
      </c>
      <c r="G436" s="254"/>
      <c r="H436" s="255" t="s">
        <v>1</v>
      </c>
      <c r="I436" s="257"/>
      <c r="J436" s="254"/>
      <c r="K436" s="254"/>
      <c r="L436" s="258"/>
      <c r="M436" s="259"/>
      <c r="N436" s="260"/>
      <c r="O436" s="260"/>
      <c r="P436" s="260"/>
      <c r="Q436" s="260"/>
      <c r="R436" s="260"/>
      <c r="S436" s="260"/>
      <c r="T436" s="26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2" t="s">
        <v>232</v>
      </c>
      <c r="AU436" s="262" t="s">
        <v>82</v>
      </c>
      <c r="AV436" s="14" t="s">
        <v>80</v>
      </c>
      <c r="AW436" s="14" t="s">
        <v>30</v>
      </c>
      <c r="AX436" s="14" t="s">
        <v>73</v>
      </c>
      <c r="AY436" s="262" t="s">
        <v>223</v>
      </c>
    </row>
    <row r="437" s="13" customFormat="1">
      <c r="A437" s="13"/>
      <c r="B437" s="241"/>
      <c r="C437" s="242"/>
      <c r="D437" s="243" t="s">
        <v>232</v>
      </c>
      <c r="E437" s="244" t="s">
        <v>1</v>
      </c>
      <c r="F437" s="245" t="s">
        <v>597</v>
      </c>
      <c r="G437" s="242"/>
      <c r="H437" s="246">
        <v>4.125</v>
      </c>
      <c r="I437" s="247"/>
      <c r="J437" s="242"/>
      <c r="K437" s="242"/>
      <c r="L437" s="248"/>
      <c r="M437" s="249"/>
      <c r="N437" s="250"/>
      <c r="O437" s="250"/>
      <c r="P437" s="250"/>
      <c r="Q437" s="250"/>
      <c r="R437" s="250"/>
      <c r="S437" s="250"/>
      <c r="T437" s="25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2" t="s">
        <v>232</v>
      </c>
      <c r="AU437" s="252" t="s">
        <v>82</v>
      </c>
      <c r="AV437" s="13" t="s">
        <v>82</v>
      </c>
      <c r="AW437" s="13" t="s">
        <v>30</v>
      </c>
      <c r="AX437" s="13" t="s">
        <v>73</v>
      </c>
      <c r="AY437" s="252" t="s">
        <v>223</v>
      </c>
    </row>
    <row r="438" s="13" customFormat="1">
      <c r="A438" s="13"/>
      <c r="B438" s="241"/>
      <c r="C438" s="242"/>
      <c r="D438" s="243" t="s">
        <v>232</v>
      </c>
      <c r="E438" s="244" t="s">
        <v>1</v>
      </c>
      <c r="F438" s="245" t="s">
        <v>598</v>
      </c>
      <c r="G438" s="242"/>
      <c r="H438" s="246">
        <v>10.313000000000001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232</v>
      </c>
      <c r="AU438" s="252" t="s">
        <v>82</v>
      </c>
      <c r="AV438" s="13" t="s">
        <v>82</v>
      </c>
      <c r="AW438" s="13" t="s">
        <v>30</v>
      </c>
      <c r="AX438" s="13" t="s">
        <v>73</v>
      </c>
      <c r="AY438" s="252" t="s">
        <v>223</v>
      </c>
    </row>
    <row r="439" s="13" customFormat="1">
      <c r="A439" s="13"/>
      <c r="B439" s="241"/>
      <c r="C439" s="242"/>
      <c r="D439" s="243" t="s">
        <v>232</v>
      </c>
      <c r="E439" s="244" t="s">
        <v>1</v>
      </c>
      <c r="F439" s="245" t="s">
        <v>599</v>
      </c>
      <c r="G439" s="242"/>
      <c r="H439" s="246">
        <v>1.2749999999999999</v>
      </c>
      <c r="I439" s="247"/>
      <c r="J439" s="242"/>
      <c r="K439" s="242"/>
      <c r="L439" s="248"/>
      <c r="M439" s="249"/>
      <c r="N439" s="250"/>
      <c r="O439" s="250"/>
      <c r="P439" s="250"/>
      <c r="Q439" s="250"/>
      <c r="R439" s="250"/>
      <c r="S439" s="250"/>
      <c r="T439" s="25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2" t="s">
        <v>232</v>
      </c>
      <c r="AU439" s="252" t="s">
        <v>82</v>
      </c>
      <c r="AV439" s="13" t="s">
        <v>82</v>
      </c>
      <c r="AW439" s="13" t="s">
        <v>30</v>
      </c>
      <c r="AX439" s="13" t="s">
        <v>73</v>
      </c>
      <c r="AY439" s="252" t="s">
        <v>223</v>
      </c>
    </row>
    <row r="440" s="13" customFormat="1">
      <c r="A440" s="13"/>
      <c r="B440" s="241"/>
      <c r="C440" s="242"/>
      <c r="D440" s="243" t="s">
        <v>232</v>
      </c>
      <c r="E440" s="244" t="s">
        <v>1</v>
      </c>
      <c r="F440" s="245" t="s">
        <v>600</v>
      </c>
      <c r="G440" s="242"/>
      <c r="H440" s="246">
        <v>1.2190000000000001</v>
      </c>
      <c r="I440" s="247"/>
      <c r="J440" s="242"/>
      <c r="K440" s="242"/>
      <c r="L440" s="248"/>
      <c r="M440" s="249"/>
      <c r="N440" s="250"/>
      <c r="O440" s="250"/>
      <c r="P440" s="250"/>
      <c r="Q440" s="250"/>
      <c r="R440" s="250"/>
      <c r="S440" s="250"/>
      <c r="T440" s="25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2" t="s">
        <v>232</v>
      </c>
      <c r="AU440" s="252" t="s">
        <v>82</v>
      </c>
      <c r="AV440" s="13" t="s">
        <v>82</v>
      </c>
      <c r="AW440" s="13" t="s">
        <v>30</v>
      </c>
      <c r="AX440" s="13" t="s">
        <v>73</v>
      </c>
      <c r="AY440" s="252" t="s">
        <v>223</v>
      </c>
    </row>
    <row r="441" s="13" customFormat="1">
      <c r="A441" s="13"/>
      <c r="B441" s="241"/>
      <c r="C441" s="242"/>
      <c r="D441" s="243" t="s">
        <v>232</v>
      </c>
      <c r="E441" s="244" t="s">
        <v>1</v>
      </c>
      <c r="F441" s="245" t="s">
        <v>601</v>
      </c>
      <c r="G441" s="242"/>
      <c r="H441" s="246">
        <v>0.80000000000000004</v>
      </c>
      <c r="I441" s="247"/>
      <c r="J441" s="242"/>
      <c r="K441" s="242"/>
      <c r="L441" s="248"/>
      <c r="M441" s="249"/>
      <c r="N441" s="250"/>
      <c r="O441" s="250"/>
      <c r="P441" s="250"/>
      <c r="Q441" s="250"/>
      <c r="R441" s="250"/>
      <c r="S441" s="250"/>
      <c r="T441" s="25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2" t="s">
        <v>232</v>
      </c>
      <c r="AU441" s="252" t="s">
        <v>82</v>
      </c>
      <c r="AV441" s="13" t="s">
        <v>82</v>
      </c>
      <c r="AW441" s="13" t="s">
        <v>30</v>
      </c>
      <c r="AX441" s="13" t="s">
        <v>73</v>
      </c>
      <c r="AY441" s="252" t="s">
        <v>223</v>
      </c>
    </row>
    <row r="442" s="13" customFormat="1">
      <c r="A442" s="13"/>
      <c r="B442" s="241"/>
      <c r="C442" s="242"/>
      <c r="D442" s="243" t="s">
        <v>232</v>
      </c>
      <c r="E442" s="244" t="s">
        <v>1</v>
      </c>
      <c r="F442" s="245" t="s">
        <v>602</v>
      </c>
      <c r="G442" s="242"/>
      <c r="H442" s="246">
        <v>1.8400000000000001</v>
      </c>
      <c r="I442" s="247"/>
      <c r="J442" s="242"/>
      <c r="K442" s="242"/>
      <c r="L442" s="248"/>
      <c r="M442" s="249"/>
      <c r="N442" s="250"/>
      <c r="O442" s="250"/>
      <c r="P442" s="250"/>
      <c r="Q442" s="250"/>
      <c r="R442" s="250"/>
      <c r="S442" s="250"/>
      <c r="T442" s="251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2" t="s">
        <v>232</v>
      </c>
      <c r="AU442" s="252" t="s">
        <v>82</v>
      </c>
      <c r="AV442" s="13" t="s">
        <v>82</v>
      </c>
      <c r="AW442" s="13" t="s">
        <v>30</v>
      </c>
      <c r="AX442" s="13" t="s">
        <v>73</v>
      </c>
      <c r="AY442" s="252" t="s">
        <v>223</v>
      </c>
    </row>
    <row r="443" s="14" customFormat="1">
      <c r="A443" s="14"/>
      <c r="B443" s="253"/>
      <c r="C443" s="254"/>
      <c r="D443" s="243" t="s">
        <v>232</v>
      </c>
      <c r="E443" s="255" t="s">
        <v>1</v>
      </c>
      <c r="F443" s="256" t="s">
        <v>394</v>
      </c>
      <c r="G443" s="254"/>
      <c r="H443" s="255" t="s">
        <v>1</v>
      </c>
      <c r="I443" s="257"/>
      <c r="J443" s="254"/>
      <c r="K443" s="254"/>
      <c r="L443" s="258"/>
      <c r="M443" s="259"/>
      <c r="N443" s="260"/>
      <c r="O443" s="260"/>
      <c r="P443" s="260"/>
      <c r="Q443" s="260"/>
      <c r="R443" s="260"/>
      <c r="S443" s="260"/>
      <c r="T443" s="261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2" t="s">
        <v>232</v>
      </c>
      <c r="AU443" s="262" t="s">
        <v>82</v>
      </c>
      <c r="AV443" s="14" t="s">
        <v>80</v>
      </c>
      <c r="AW443" s="14" t="s">
        <v>30</v>
      </c>
      <c r="AX443" s="14" t="s">
        <v>73</v>
      </c>
      <c r="AY443" s="262" t="s">
        <v>223</v>
      </c>
    </row>
    <row r="444" s="13" customFormat="1">
      <c r="A444" s="13"/>
      <c r="B444" s="241"/>
      <c r="C444" s="242"/>
      <c r="D444" s="243" t="s">
        <v>232</v>
      </c>
      <c r="E444" s="244" t="s">
        <v>1</v>
      </c>
      <c r="F444" s="245" t="s">
        <v>603</v>
      </c>
      <c r="G444" s="242"/>
      <c r="H444" s="246">
        <v>1.6879999999999999</v>
      </c>
      <c r="I444" s="247"/>
      <c r="J444" s="242"/>
      <c r="K444" s="242"/>
      <c r="L444" s="248"/>
      <c r="M444" s="249"/>
      <c r="N444" s="250"/>
      <c r="O444" s="250"/>
      <c r="P444" s="250"/>
      <c r="Q444" s="250"/>
      <c r="R444" s="250"/>
      <c r="S444" s="250"/>
      <c r="T444" s="251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2" t="s">
        <v>232</v>
      </c>
      <c r="AU444" s="252" t="s">
        <v>82</v>
      </c>
      <c r="AV444" s="13" t="s">
        <v>82</v>
      </c>
      <c r="AW444" s="13" t="s">
        <v>30</v>
      </c>
      <c r="AX444" s="13" t="s">
        <v>73</v>
      </c>
      <c r="AY444" s="252" t="s">
        <v>223</v>
      </c>
    </row>
    <row r="445" s="13" customFormat="1">
      <c r="A445" s="13"/>
      <c r="B445" s="241"/>
      <c r="C445" s="242"/>
      <c r="D445" s="243" t="s">
        <v>232</v>
      </c>
      <c r="E445" s="244" t="s">
        <v>1</v>
      </c>
      <c r="F445" s="245" t="s">
        <v>604</v>
      </c>
      <c r="G445" s="242"/>
      <c r="H445" s="246">
        <v>1.1299999999999999</v>
      </c>
      <c r="I445" s="247"/>
      <c r="J445" s="242"/>
      <c r="K445" s="242"/>
      <c r="L445" s="248"/>
      <c r="M445" s="249"/>
      <c r="N445" s="250"/>
      <c r="O445" s="250"/>
      <c r="P445" s="250"/>
      <c r="Q445" s="250"/>
      <c r="R445" s="250"/>
      <c r="S445" s="250"/>
      <c r="T445" s="25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2" t="s">
        <v>232</v>
      </c>
      <c r="AU445" s="252" t="s">
        <v>82</v>
      </c>
      <c r="AV445" s="13" t="s">
        <v>82</v>
      </c>
      <c r="AW445" s="13" t="s">
        <v>30</v>
      </c>
      <c r="AX445" s="13" t="s">
        <v>73</v>
      </c>
      <c r="AY445" s="252" t="s">
        <v>223</v>
      </c>
    </row>
    <row r="446" s="13" customFormat="1">
      <c r="A446" s="13"/>
      <c r="B446" s="241"/>
      <c r="C446" s="242"/>
      <c r="D446" s="243" t="s">
        <v>232</v>
      </c>
      <c r="E446" s="244" t="s">
        <v>1</v>
      </c>
      <c r="F446" s="245" t="s">
        <v>605</v>
      </c>
      <c r="G446" s="242"/>
      <c r="H446" s="246">
        <v>4.3200000000000003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232</v>
      </c>
      <c r="AU446" s="252" t="s">
        <v>82</v>
      </c>
      <c r="AV446" s="13" t="s">
        <v>82</v>
      </c>
      <c r="AW446" s="13" t="s">
        <v>30</v>
      </c>
      <c r="AX446" s="13" t="s">
        <v>73</v>
      </c>
      <c r="AY446" s="252" t="s">
        <v>223</v>
      </c>
    </row>
    <row r="447" s="13" customFormat="1">
      <c r="A447" s="13"/>
      <c r="B447" s="241"/>
      <c r="C447" s="242"/>
      <c r="D447" s="243" t="s">
        <v>232</v>
      </c>
      <c r="E447" s="244" t="s">
        <v>1</v>
      </c>
      <c r="F447" s="245" t="s">
        <v>606</v>
      </c>
      <c r="G447" s="242"/>
      <c r="H447" s="246">
        <v>1.125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232</v>
      </c>
      <c r="AU447" s="252" t="s">
        <v>82</v>
      </c>
      <c r="AV447" s="13" t="s">
        <v>82</v>
      </c>
      <c r="AW447" s="13" t="s">
        <v>30</v>
      </c>
      <c r="AX447" s="13" t="s">
        <v>73</v>
      </c>
      <c r="AY447" s="252" t="s">
        <v>223</v>
      </c>
    </row>
    <row r="448" s="13" customFormat="1">
      <c r="A448" s="13"/>
      <c r="B448" s="241"/>
      <c r="C448" s="242"/>
      <c r="D448" s="243" t="s">
        <v>232</v>
      </c>
      <c r="E448" s="244" t="s">
        <v>1</v>
      </c>
      <c r="F448" s="245" t="s">
        <v>607</v>
      </c>
      <c r="G448" s="242"/>
      <c r="H448" s="246">
        <v>1.28</v>
      </c>
      <c r="I448" s="247"/>
      <c r="J448" s="242"/>
      <c r="K448" s="242"/>
      <c r="L448" s="248"/>
      <c r="M448" s="249"/>
      <c r="N448" s="250"/>
      <c r="O448" s="250"/>
      <c r="P448" s="250"/>
      <c r="Q448" s="250"/>
      <c r="R448" s="250"/>
      <c r="S448" s="250"/>
      <c r="T448" s="251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2" t="s">
        <v>232</v>
      </c>
      <c r="AU448" s="252" t="s">
        <v>82</v>
      </c>
      <c r="AV448" s="13" t="s">
        <v>82</v>
      </c>
      <c r="AW448" s="13" t="s">
        <v>30</v>
      </c>
      <c r="AX448" s="13" t="s">
        <v>73</v>
      </c>
      <c r="AY448" s="252" t="s">
        <v>223</v>
      </c>
    </row>
    <row r="449" s="16" customFormat="1">
      <c r="A449" s="16"/>
      <c r="B449" s="288"/>
      <c r="C449" s="289"/>
      <c r="D449" s="243" t="s">
        <v>232</v>
      </c>
      <c r="E449" s="290" t="s">
        <v>1</v>
      </c>
      <c r="F449" s="291" t="s">
        <v>608</v>
      </c>
      <c r="G449" s="289"/>
      <c r="H449" s="292">
        <v>29.114999999999998</v>
      </c>
      <c r="I449" s="293"/>
      <c r="J449" s="289"/>
      <c r="K449" s="289"/>
      <c r="L449" s="294"/>
      <c r="M449" s="295"/>
      <c r="N449" s="296"/>
      <c r="O449" s="296"/>
      <c r="P449" s="296"/>
      <c r="Q449" s="296"/>
      <c r="R449" s="296"/>
      <c r="S449" s="296"/>
      <c r="T449" s="297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T449" s="298" t="s">
        <v>232</v>
      </c>
      <c r="AU449" s="298" t="s">
        <v>82</v>
      </c>
      <c r="AV449" s="16" t="s">
        <v>102</v>
      </c>
      <c r="AW449" s="16" t="s">
        <v>30</v>
      </c>
      <c r="AX449" s="16" t="s">
        <v>73</v>
      </c>
      <c r="AY449" s="298" t="s">
        <v>223</v>
      </c>
    </row>
    <row r="450" s="13" customFormat="1">
      <c r="A450" s="13"/>
      <c r="B450" s="241"/>
      <c r="C450" s="242"/>
      <c r="D450" s="243" t="s">
        <v>232</v>
      </c>
      <c r="E450" s="244" t="s">
        <v>1</v>
      </c>
      <c r="F450" s="245" t="s">
        <v>614</v>
      </c>
      <c r="G450" s="242"/>
      <c r="H450" s="246">
        <v>8.7349999999999994</v>
      </c>
      <c r="I450" s="247"/>
      <c r="J450" s="242"/>
      <c r="K450" s="242"/>
      <c r="L450" s="248"/>
      <c r="M450" s="249"/>
      <c r="N450" s="250"/>
      <c r="O450" s="250"/>
      <c r="P450" s="250"/>
      <c r="Q450" s="250"/>
      <c r="R450" s="250"/>
      <c r="S450" s="250"/>
      <c r="T450" s="25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2" t="s">
        <v>232</v>
      </c>
      <c r="AU450" s="252" t="s">
        <v>82</v>
      </c>
      <c r="AV450" s="13" t="s">
        <v>82</v>
      </c>
      <c r="AW450" s="13" t="s">
        <v>30</v>
      </c>
      <c r="AX450" s="13" t="s">
        <v>80</v>
      </c>
      <c r="AY450" s="252" t="s">
        <v>223</v>
      </c>
    </row>
    <row r="451" s="2" customFormat="1" ht="24.15" customHeight="1">
      <c r="A451" s="39"/>
      <c r="B451" s="40"/>
      <c r="C451" s="228" t="s">
        <v>615</v>
      </c>
      <c r="D451" s="228" t="s">
        <v>225</v>
      </c>
      <c r="E451" s="229" t="s">
        <v>616</v>
      </c>
      <c r="F451" s="230" t="s">
        <v>617</v>
      </c>
      <c r="G451" s="231" t="s">
        <v>293</v>
      </c>
      <c r="H451" s="232">
        <v>5.04</v>
      </c>
      <c r="I451" s="233"/>
      <c r="J451" s="234">
        <f>ROUND(I451*H451,2)</f>
        <v>0</v>
      </c>
      <c r="K451" s="230" t="s">
        <v>229</v>
      </c>
      <c r="L451" s="45"/>
      <c r="M451" s="235" t="s">
        <v>1</v>
      </c>
      <c r="N451" s="236" t="s">
        <v>38</v>
      </c>
      <c r="O451" s="92"/>
      <c r="P451" s="237">
        <f>O451*H451</f>
        <v>0</v>
      </c>
      <c r="Q451" s="237">
        <v>0.11576</v>
      </c>
      <c r="R451" s="237">
        <f>Q451*H451</f>
        <v>0.58343040000000002</v>
      </c>
      <c r="S451" s="237">
        <v>0</v>
      </c>
      <c r="T451" s="238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9" t="s">
        <v>230</v>
      </c>
      <c r="AT451" s="239" t="s">
        <v>225</v>
      </c>
      <c r="AU451" s="239" t="s">
        <v>82</v>
      </c>
      <c r="AY451" s="18" t="s">
        <v>223</v>
      </c>
      <c r="BE451" s="240">
        <f>IF(N451="základní",J451,0)</f>
        <v>0</v>
      </c>
      <c r="BF451" s="240">
        <f>IF(N451="snížená",J451,0)</f>
        <v>0</v>
      </c>
      <c r="BG451" s="240">
        <f>IF(N451="zákl. přenesená",J451,0)</f>
        <v>0</v>
      </c>
      <c r="BH451" s="240">
        <f>IF(N451="sníž. přenesená",J451,0)</f>
        <v>0</v>
      </c>
      <c r="BI451" s="240">
        <f>IF(N451="nulová",J451,0)</f>
        <v>0</v>
      </c>
      <c r="BJ451" s="18" t="s">
        <v>80</v>
      </c>
      <c r="BK451" s="240">
        <f>ROUND(I451*H451,2)</f>
        <v>0</v>
      </c>
      <c r="BL451" s="18" t="s">
        <v>230</v>
      </c>
      <c r="BM451" s="239" t="s">
        <v>618</v>
      </c>
    </row>
    <row r="452" s="13" customFormat="1">
      <c r="A452" s="13"/>
      <c r="B452" s="241"/>
      <c r="C452" s="242"/>
      <c r="D452" s="243" t="s">
        <v>232</v>
      </c>
      <c r="E452" s="244" t="s">
        <v>1</v>
      </c>
      <c r="F452" s="245" t="s">
        <v>619</v>
      </c>
      <c r="G452" s="242"/>
      <c r="H452" s="246">
        <v>5.04</v>
      </c>
      <c r="I452" s="247"/>
      <c r="J452" s="242"/>
      <c r="K452" s="242"/>
      <c r="L452" s="248"/>
      <c r="M452" s="249"/>
      <c r="N452" s="250"/>
      <c r="O452" s="250"/>
      <c r="P452" s="250"/>
      <c r="Q452" s="250"/>
      <c r="R452" s="250"/>
      <c r="S452" s="250"/>
      <c r="T452" s="25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2" t="s">
        <v>232</v>
      </c>
      <c r="AU452" s="252" t="s">
        <v>82</v>
      </c>
      <c r="AV452" s="13" t="s">
        <v>82</v>
      </c>
      <c r="AW452" s="13" t="s">
        <v>30</v>
      </c>
      <c r="AX452" s="13" t="s">
        <v>80</v>
      </c>
      <c r="AY452" s="252" t="s">
        <v>223</v>
      </c>
    </row>
    <row r="453" s="2" customFormat="1" ht="24.15" customHeight="1">
      <c r="A453" s="39"/>
      <c r="B453" s="40"/>
      <c r="C453" s="228" t="s">
        <v>620</v>
      </c>
      <c r="D453" s="228" t="s">
        <v>225</v>
      </c>
      <c r="E453" s="229" t="s">
        <v>621</v>
      </c>
      <c r="F453" s="230" t="s">
        <v>622</v>
      </c>
      <c r="G453" s="231" t="s">
        <v>293</v>
      </c>
      <c r="H453" s="232">
        <v>6.3399999999999999</v>
      </c>
      <c r="I453" s="233"/>
      <c r="J453" s="234">
        <f>ROUND(I453*H453,2)</f>
        <v>0</v>
      </c>
      <c r="K453" s="230" t="s">
        <v>229</v>
      </c>
      <c r="L453" s="45"/>
      <c r="M453" s="235" t="s">
        <v>1</v>
      </c>
      <c r="N453" s="236" t="s">
        <v>38</v>
      </c>
      <c r="O453" s="92"/>
      <c r="P453" s="237">
        <f>O453*H453</f>
        <v>0</v>
      </c>
      <c r="Q453" s="237">
        <v>0.022120000000000001</v>
      </c>
      <c r="R453" s="237">
        <f>Q453*H453</f>
        <v>0.1402408</v>
      </c>
      <c r="S453" s="237">
        <v>0</v>
      </c>
      <c r="T453" s="238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9" t="s">
        <v>230</v>
      </c>
      <c r="AT453" s="239" t="s">
        <v>225</v>
      </c>
      <c r="AU453" s="239" t="s">
        <v>82</v>
      </c>
      <c r="AY453" s="18" t="s">
        <v>223</v>
      </c>
      <c r="BE453" s="240">
        <f>IF(N453="základní",J453,0)</f>
        <v>0</v>
      </c>
      <c r="BF453" s="240">
        <f>IF(N453="snížená",J453,0)</f>
        <v>0</v>
      </c>
      <c r="BG453" s="240">
        <f>IF(N453="zákl. přenesená",J453,0)</f>
        <v>0</v>
      </c>
      <c r="BH453" s="240">
        <f>IF(N453="sníž. přenesená",J453,0)</f>
        <v>0</v>
      </c>
      <c r="BI453" s="240">
        <f>IF(N453="nulová",J453,0)</f>
        <v>0</v>
      </c>
      <c r="BJ453" s="18" t="s">
        <v>80</v>
      </c>
      <c r="BK453" s="240">
        <f>ROUND(I453*H453,2)</f>
        <v>0</v>
      </c>
      <c r="BL453" s="18" t="s">
        <v>230</v>
      </c>
      <c r="BM453" s="239" t="s">
        <v>623</v>
      </c>
    </row>
    <row r="454" s="14" customFormat="1">
      <c r="A454" s="14"/>
      <c r="B454" s="253"/>
      <c r="C454" s="254"/>
      <c r="D454" s="243" t="s">
        <v>232</v>
      </c>
      <c r="E454" s="255" t="s">
        <v>1</v>
      </c>
      <c r="F454" s="256" t="s">
        <v>624</v>
      </c>
      <c r="G454" s="254"/>
      <c r="H454" s="255" t="s">
        <v>1</v>
      </c>
      <c r="I454" s="257"/>
      <c r="J454" s="254"/>
      <c r="K454" s="254"/>
      <c r="L454" s="258"/>
      <c r="M454" s="259"/>
      <c r="N454" s="260"/>
      <c r="O454" s="260"/>
      <c r="P454" s="260"/>
      <c r="Q454" s="260"/>
      <c r="R454" s="260"/>
      <c r="S454" s="260"/>
      <c r="T454" s="261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62" t="s">
        <v>232</v>
      </c>
      <c r="AU454" s="262" t="s">
        <v>82</v>
      </c>
      <c r="AV454" s="14" t="s">
        <v>80</v>
      </c>
      <c r="AW454" s="14" t="s">
        <v>30</v>
      </c>
      <c r="AX454" s="14" t="s">
        <v>73</v>
      </c>
      <c r="AY454" s="262" t="s">
        <v>223</v>
      </c>
    </row>
    <row r="455" s="13" customFormat="1">
      <c r="A455" s="13"/>
      <c r="B455" s="241"/>
      <c r="C455" s="242"/>
      <c r="D455" s="243" t="s">
        <v>232</v>
      </c>
      <c r="E455" s="244" t="s">
        <v>1</v>
      </c>
      <c r="F455" s="245" t="s">
        <v>625</v>
      </c>
      <c r="G455" s="242"/>
      <c r="H455" s="246">
        <v>6.3399999999999999</v>
      </c>
      <c r="I455" s="247"/>
      <c r="J455" s="242"/>
      <c r="K455" s="242"/>
      <c r="L455" s="248"/>
      <c r="M455" s="249"/>
      <c r="N455" s="250"/>
      <c r="O455" s="250"/>
      <c r="P455" s="250"/>
      <c r="Q455" s="250"/>
      <c r="R455" s="250"/>
      <c r="S455" s="250"/>
      <c r="T455" s="251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2" t="s">
        <v>232</v>
      </c>
      <c r="AU455" s="252" t="s">
        <v>82</v>
      </c>
      <c r="AV455" s="13" t="s">
        <v>82</v>
      </c>
      <c r="AW455" s="13" t="s">
        <v>30</v>
      </c>
      <c r="AX455" s="13" t="s">
        <v>80</v>
      </c>
      <c r="AY455" s="252" t="s">
        <v>223</v>
      </c>
    </row>
    <row r="456" s="2" customFormat="1" ht="33" customHeight="1">
      <c r="A456" s="39"/>
      <c r="B456" s="40"/>
      <c r="C456" s="228" t="s">
        <v>626</v>
      </c>
      <c r="D456" s="228" t="s">
        <v>225</v>
      </c>
      <c r="E456" s="229" t="s">
        <v>627</v>
      </c>
      <c r="F456" s="230" t="s">
        <v>628</v>
      </c>
      <c r="G456" s="231" t="s">
        <v>293</v>
      </c>
      <c r="H456" s="232">
        <v>20.663</v>
      </c>
      <c r="I456" s="233"/>
      <c r="J456" s="234">
        <f>ROUND(I456*H456,2)</f>
        <v>0</v>
      </c>
      <c r="K456" s="230" t="s">
        <v>229</v>
      </c>
      <c r="L456" s="45"/>
      <c r="M456" s="235" t="s">
        <v>1</v>
      </c>
      <c r="N456" s="236" t="s">
        <v>38</v>
      </c>
      <c r="O456" s="92"/>
      <c r="P456" s="237">
        <f>O456*H456</f>
        <v>0</v>
      </c>
      <c r="Q456" s="237">
        <v>0.02496</v>
      </c>
      <c r="R456" s="237">
        <f>Q456*H456</f>
        <v>0.51574847999999995</v>
      </c>
      <c r="S456" s="237">
        <v>0</v>
      </c>
      <c r="T456" s="238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9" t="s">
        <v>230</v>
      </c>
      <c r="AT456" s="239" t="s">
        <v>225</v>
      </c>
      <c r="AU456" s="239" t="s">
        <v>82</v>
      </c>
      <c r="AY456" s="18" t="s">
        <v>223</v>
      </c>
      <c r="BE456" s="240">
        <f>IF(N456="základní",J456,0)</f>
        <v>0</v>
      </c>
      <c r="BF456" s="240">
        <f>IF(N456="snížená",J456,0)</f>
        <v>0</v>
      </c>
      <c r="BG456" s="240">
        <f>IF(N456="zákl. přenesená",J456,0)</f>
        <v>0</v>
      </c>
      <c r="BH456" s="240">
        <f>IF(N456="sníž. přenesená",J456,0)</f>
        <v>0</v>
      </c>
      <c r="BI456" s="240">
        <f>IF(N456="nulová",J456,0)</f>
        <v>0</v>
      </c>
      <c r="BJ456" s="18" t="s">
        <v>80</v>
      </c>
      <c r="BK456" s="240">
        <f>ROUND(I456*H456,2)</f>
        <v>0</v>
      </c>
      <c r="BL456" s="18" t="s">
        <v>230</v>
      </c>
      <c r="BM456" s="239" t="s">
        <v>629</v>
      </c>
    </row>
    <row r="457" s="14" customFormat="1">
      <c r="A457" s="14"/>
      <c r="B457" s="253"/>
      <c r="C457" s="254"/>
      <c r="D457" s="243" t="s">
        <v>232</v>
      </c>
      <c r="E457" s="255" t="s">
        <v>1</v>
      </c>
      <c r="F457" s="256" t="s">
        <v>630</v>
      </c>
      <c r="G457" s="254"/>
      <c r="H457" s="255" t="s">
        <v>1</v>
      </c>
      <c r="I457" s="257"/>
      <c r="J457" s="254"/>
      <c r="K457" s="254"/>
      <c r="L457" s="258"/>
      <c r="M457" s="259"/>
      <c r="N457" s="260"/>
      <c r="O457" s="260"/>
      <c r="P457" s="260"/>
      <c r="Q457" s="260"/>
      <c r="R457" s="260"/>
      <c r="S457" s="260"/>
      <c r="T457" s="261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2" t="s">
        <v>232</v>
      </c>
      <c r="AU457" s="262" t="s">
        <v>82</v>
      </c>
      <c r="AV457" s="14" t="s">
        <v>80</v>
      </c>
      <c r="AW457" s="14" t="s">
        <v>30</v>
      </c>
      <c r="AX457" s="14" t="s">
        <v>73</v>
      </c>
      <c r="AY457" s="262" t="s">
        <v>223</v>
      </c>
    </row>
    <row r="458" s="13" customFormat="1">
      <c r="A458" s="13"/>
      <c r="B458" s="241"/>
      <c r="C458" s="242"/>
      <c r="D458" s="243" t="s">
        <v>232</v>
      </c>
      <c r="E458" s="244" t="s">
        <v>1</v>
      </c>
      <c r="F458" s="245" t="s">
        <v>631</v>
      </c>
      <c r="G458" s="242"/>
      <c r="H458" s="246">
        <v>16.222999999999999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232</v>
      </c>
      <c r="AU458" s="252" t="s">
        <v>82</v>
      </c>
      <c r="AV458" s="13" t="s">
        <v>82</v>
      </c>
      <c r="AW458" s="13" t="s">
        <v>30</v>
      </c>
      <c r="AX458" s="13" t="s">
        <v>73</v>
      </c>
      <c r="AY458" s="252" t="s">
        <v>223</v>
      </c>
    </row>
    <row r="459" s="14" customFormat="1">
      <c r="A459" s="14"/>
      <c r="B459" s="253"/>
      <c r="C459" s="254"/>
      <c r="D459" s="243" t="s">
        <v>232</v>
      </c>
      <c r="E459" s="255" t="s">
        <v>1</v>
      </c>
      <c r="F459" s="256" t="s">
        <v>624</v>
      </c>
      <c r="G459" s="254"/>
      <c r="H459" s="255" t="s">
        <v>1</v>
      </c>
      <c r="I459" s="257"/>
      <c r="J459" s="254"/>
      <c r="K459" s="254"/>
      <c r="L459" s="258"/>
      <c r="M459" s="259"/>
      <c r="N459" s="260"/>
      <c r="O459" s="260"/>
      <c r="P459" s="260"/>
      <c r="Q459" s="260"/>
      <c r="R459" s="260"/>
      <c r="S459" s="260"/>
      <c r="T459" s="261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2" t="s">
        <v>232</v>
      </c>
      <c r="AU459" s="262" t="s">
        <v>82</v>
      </c>
      <c r="AV459" s="14" t="s">
        <v>80</v>
      </c>
      <c r="AW459" s="14" t="s">
        <v>30</v>
      </c>
      <c r="AX459" s="14" t="s">
        <v>73</v>
      </c>
      <c r="AY459" s="262" t="s">
        <v>223</v>
      </c>
    </row>
    <row r="460" s="13" customFormat="1">
      <c r="A460" s="13"/>
      <c r="B460" s="241"/>
      <c r="C460" s="242"/>
      <c r="D460" s="243" t="s">
        <v>232</v>
      </c>
      <c r="E460" s="244" t="s">
        <v>1</v>
      </c>
      <c r="F460" s="245" t="s">
        <v>632</v>
      </c>
      <c r="G460" s="242"/>
      <c r="H460" s="246">
        <v>4.4400000000000004</v>
      </c>
      <c r="I460" s="247"/>
      <c r="J460" s="242"/>
      <c r="K460" s="242"/>
      <c r="L460" s="248"/>
      <c r="M460" s="249"/>
      <c r="N460" s="250"/>
      <c r="O460" s="250"/>
      <c r="P460" s="250"/>
      <c r="Q460" s="250"/>
      <c r="R460" s="250"/>
      <c r="S460" s="250"/>
      <c r="T460" s="25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2" t="s">
        <v>232</v>
      </c>
      <c r="AU460" s="252" t="s">
        <v>82</v>
      </c>
      <c r="AV460" s="13" t="s">
        <v>82</v>
      </c>
      <c r="AW460" s="13" t="s">
        <v>30</v>
      </c>
      <c r="AX460" s="13" t="s">
        <v>73</v>
      </c>
      <c r="AY460" s="252" t="s">
        <v>223</v>
      </c>
    </row>
    <row r="461" s="15" customFormat="1">
      <c r="A461" s="15"/>
      <c r="B461" s="263"/>
      <c r="C461" s="264"/>
      <c r="D461" s="243" t="s">
        <v>232</v>
      </c>
      <c r="E461" s="265" t="s">
        <v>1</v>
      </c>
      <c r="F461" s="266" t="s">
        <v>245</v>
      </c>
      <c r="G461" s="264"/>
      <c r="H461" s="267">
        <v>20.663</v>
      </c>
      <c r="I461" s="268"/>
      <c r="J461" s="264"/>
      <c r="K461" s="264"/>
      <c r="L461" s="269"/>
      <c r="M461" s="270"/>
      <c r="N461" s="271"/>
      <c r="O461" s="271"/>
      <c r="P461" s="271"/>
      <c r="Q461" s="271"/>
      <c r="R461" s="271"/>
      <c r="S461" s="271"/>
      <c r="T461" s="272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3" t="s">
        <v>232</v>
      </c>
      <c r="AU461" s="273" t="s">
        <v>82</v>
      </c>
      <c r="AV461" s="15" t="s">
        <v>230</v>
      </c>
      <c r="AW461" s="15" t="s">
        <v>30</v>
      </c>
      <c r="AX461" s="15" t="s">
        <v>80</v>
      </c>
      <c r="AY461" s="273" t="s">
        <v>223</v>
      </c>
    </row>
    <row r="462" s="2" customFormat="1" ht="37.8" customHeight="1">
      <c r="A462" s="39"/>
      <c r="B462" s="40"/>
      <c r="C462" s="228" t="s">
        <v>633</v>
      </c>
      <c r="D462" s="228" t="s">
        <v>225</v>
      </c>
      <c r="E462" s="229" t="s">
        <v>634</v>
      </c>
      <c r="F462" s="230" t="s">
        <v>635</v>
      </c>
      <c r="G462" s="231" t="s">
        <v>228</v>
      </c>
      <c r="H462" s="232">
        <v>1.0660000000000001</v>
      </c>
      <c r="I462" s="233"/>
      <c r="J462" s="234">
        <f>ROUND(I462*H462,2)</f>
        <v>0</v>
      </c>
      <c r="K462" s="230" t="s">
        <v>229</v>
      </c>
      <c r="L462" s="45"/>
      <c r="M462" s="235" t="s">
        <v>1</v>
      </c>
      <c r="N462" s="236" t="s">
        <v>38</v>
      </c>
      <c r="O462" s="92"/>
      <c r="P462" s="237">
        <f>O462*H462</f>
        <v>0</v>
      </c>
      <c r="Q462" s="237">
        <v>2.5018699999999998</v>
      </c>
      <c r="R462" s="237">
        <f>Q462*H462</f>
        <v>2.6669934199999998</v>
      </c>
      <c r="S462" s="237">
        <v>0</v>
      </c>
      <c r="T462" s="238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39" t="s">
        <v>230</v>
      </c>
      <c r="AT462" s="239" t="s">
        <v>225</v>
      </c>
      <c r="AU462" s="239" t="s">
        <v>82</v>
      </c>
      <c r="AY462" s="18" t="s">
        <v>223</v>
      </c>
      <c r="BE462" s="240">
        <f>IF(N462="základní",J462,0)</f>
        <v>0</v>
      </c>
      <c r="BF462" s="240">
        <f>IF(N462="snížená",J462,0)</f>
        <v>0</v>
      </c>
      <c r="BG462" s="240">
        <f>IF(N462="zákl. přenesená",J462,0)</f>
        <v>0</v>
      </c>
      <c r="BH462" s="240">
        <f>IF(N462="sníž. přenesená",J462,0)</f>
        <v>0</v>
      </c>
      <c r="BI462" s="240">
        <f>IF(N462="nulová",J462,0)</f>
        <v>0</v>
      </c>
      <c r="BJ462" s="18" t="s">
        <v>80</v>
      </c>
      <c r="BK462" s="240">
        <f>ROUND(I462*H462,2)</f>
        <v>0</v>
      </c>
      <c r="BL462" s="18" t="s">
        <v>230</v>
      </c>
      <c r="BM462" s="239" t="s">
        <v>636</v>
      </c>
    </row>
    <row r="463" s="13" customFormat="1">
      <c r="A463" s="13"/>
      <c r="B463" s="241"/>
      <c r="C463" s="242"/>
      <c r="D463" s="243" t="s">
        <v>232</v>
      </c>
      <c r="E463" s="244" t="s">
        <v>1</v>
      </c>
      <c r="F463" s="245" t="s">
        <v>637</v>
      </c>
      <c r="G463" s="242"/>
      <c r="H463" s="246">
        <v>1.0660000000000001</v>
      </c>
      <c r="I463" s="247"/>
      <c r="J463" s="242"/>
      <c r="K463" s="242"/>
      <c r="L463" s="248"/>
      <c r="M463" s="249"/>
      <c r="N463" s="250"/>
      <c r="O463" s="250"/>
      <c r="P463" s="250"/>
      <c r="Q463" s="250"/>
      <c r="R463" s="250"/>
      <c r="S463" s="250"/>
      <c r="T463" s="25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2" t="s">
        <v>232</v>
      </c>
      <c r="AU463" s="252" t="s">
        <v>82</v>
      </c>
      <c r="AV463" s="13" t="s">
        <v>82</v>
      </c>
      <c r="AW463" s="13" t="s">
        <v>30</v>
      </c>
      <c r="AX463" s="13" t="s">
        <v>80</v>
      </c>
      <c r="AY463" s="252" t="s">
        <v>223</v>
      </c>
    </row>
    <row r="464" s="2" customFormat="1" ht="37.8" customHeight="1">
      <c r="A464" s="39"/>
      <c r="B464" s="40"/>
      <c r="C464" s="228" t="s">
        <v>638</v>
      </c>
      <c r="D464" s="228" t="s">
        <v>225</v>
      </c>
      <c r="E464" s="229" t="s">
        <v>639</v>
      </c>
      <c r="F464" s="230" t="s">
        <v>640</v>
      </c>
      <c r="G464" s="231" t="s">
        <v>293</v>
      </c>
      <c r="H464" s="232">
        <v>4.875</v>
      </c>
      <c r="I464" s="233"/>
      <c r="J464" s="234">
        <f>ROUND(I464*H464,2)</f>
        <v>0</v>
      </c>
      <c r="K464" s="230" t="s">
        <v>229</v>
      </c>
      <c r="L464" s="45"/>
      <c r="M464" s="235" t="s">
        <v>1</v>
      </c>
      <c r="N464" s="236" t="s">
        <v>38</v>
      </c>
      <c r="O464" s="92"/>
      <c r="P464" s="237">
        <f>O464*H464</f>
        <v>0</v>
      </c>
      <c r="Q464" s="237">
        <v>0.0024399999999999999</v>
      </c>
      <c r="R464" s="237">
        <f>Q464*H464</f>
        <v>0.011894999999999999</v>
      </c>
      <c r="S464" s="237">
        <v>0</v>
      </c>
      <c r="T464" s="238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9" t="s">
        <v>230</v>
      </c>
      <c r="AT464" s="239" t="s">
        <v>225</v>
      </c>
      <c r="AU464" s="239" t="s">
        <v>82</v>
      </c>
      <c r="AY464" s="18" t="s">
        <v>223</v>
      </c>
      <c r="BE464" s="240">
        <f>IF(N464="základní",J464,0)</f>
        <v>0</v>
      </c>
      <c r="BF464" s="240">
        <f>IF(N464="snížená",J464,0)</f>
        <v>0</v>
      </c>
      <c r="BG464" s="240">
        <f>IF(N464="zákl. přenesená",J464,0)</f>
        <v>0</v>
      </c>
      <c r="BH464" s="240">
        <f>IF(N464="sníž. přenesená",J464,0)</f>
        <v>0</v>
      </c>
      <c r="BI464" s="240">
        <f>IF(N464="nulová",J464,0)</f>
        <v>0</v>
      </c>
      <c r="BJ464" s="18" t="s">
        <v>80</v>
      </c>
      <c r="BK464" s="240">
        <f>ROUND(I464*H464,2)</f>
        <v>0</v>
      </c>
      <c r="BL464" s="18" t="s">
        <v>230</v>
      </c>
      <c r="BM464" s="239" t="s">
        <v>641</v>
      </c>
    </row>
    <row r="465" s="13" customFormat="1">
      <c r="A465" s="13"/>
      <c r="B465" s="241"/>
      <c r="C465" s="242"/>
      <c r="D465" s="243" t="s">
        <v>232</v>
      </c>
      <c r="E465" s="244" t="s">
        <v>1</v>
      </c>
      <c r="F465" s="245" t="s">
        <v>642</v>
      </c>
      <c r="G465" s="242"/>
      <c r="H465" s="246">
        <v>4.875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232</v>
      </c>
      <c r="AU465" s="252" t="s">
        <v>82</v>
      </c>
      <c r="AV465" s="13" t="s">
        <v>82</v>
      </c>
      <c r="AW465" s="13" t="s">
        <v>30</v>
      </c>
      <c r="AX465" s="13" t="s">
        <v>80</v>
      </c>
      <c r="AY465" s="252" t="s">
        <v>223</v>
      </c>
    </row>
    <row r="466" s="2" customFormat="1" ht="44.25" customHeight="1">
      <c r="A466" s="39"/>
      <c r="B466" s="40"/>
      <c r="C466" s="228" t="s">
        <v>643</v>
      </c>
      <c r="D466" s="228" t="s">
        <v>225</v>
      </c>
      <c r="E466" s="229" t="s">
        <v>644</v>
      </c>
      <c r="F466" s="230" t="s">
        <v>645</v>
      </c>
      <c r="G466" s="231" t="s">
        <v>293</v>
      </c>
      <c r="H466" s="232">
        <v>4.875</v>
      </c>
      <c r="I466" s="233"/>
      <c r="J466" s="234">
        <f>ROUND(I466*H466,2)</f>
        <v>0</v>
      </c>
      <c r="K466" s="230" t="s">
        <v>229</v>
      </c>
      <c r="L466" s="45"/>
      <c r="M466" s="235" t="s">
        <v>1</v>
      </c>
      <c r="N466" s="236" t="s">
        <v>38</v>
      </c>
      <c r="O466" s="92"/>
      <c r="P466" s="237">
        <f>O466*H466</f>
        <v>0</v>
      </c>
      <c r="Q466" s="237">
        <v>0</v>
      </c>
      <c r="R466" s="237">
        <f>Q466*H466</f>
        <v>0</v>
      </c>
      <c r="S466" s="237">
        <v>0</v>
      </c>
      <c r="T466" s="238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39" t="s">
        <v>230</v>
      </c>
      <c r="AT466" s="239" t="s">
        <v>225</v>
      </c>
      <c r="AU466" s="239" t="s">
        <v>82</v>
      </c>
      <c r="AY466" s="18" t="s">
        <v>223</v>
      </c>
      <c r="BE466" s="240">
        <f>IF(N466="základní",J466,0)</f>
        <v>0</v>
      </c>
      <c r="BF466" s="240">
        <f>IF(N466="snížená",J466,0)</f>
        <v>0</v>
      </c>
      <c r="BG466" s="240">
        <f>IF(N466="zákl. přenesená",J466,0)</f>
        <v>0</v>
      </c>
      <c r="BH466" s="240">
        <f>IF(N466="sníž. přenesená",J466,0)</f>
        <v>0</v>
      </c>
      <c r="BI466" s="240">
        <f>IF(N466="nulová",J466,0)</f>
        <v>0</v>
      </c>
      <c r="BJ466" s="18" t="s">
        <v>80</v>
      </c>
      <c r="BK466" s="240">
        <f>ROUND(I466*H466,2)</f>
        <v>0</v>
      </c>
      <c r="BL466" s="18" t="s">
        <v>230</v>
      </c>
      <c r="BM466" s="239" t="s">
        <v>646</v>
      </c>
    </row>
    <row r="467" s="2" customFormat="1" ht="37.8" customHeight="1">
      <c r="A467" s="39"/>
      <c r="B467" s="40"/>
      <c r="C467" s="228" t="s">
        <v>647</v>
      </c>
      <c r="D467" s="228" t="s">
        <v>225</v>
      </c>
      <c r="E467" s="229" t="s">
        <v>648</v>
      </c>
      <c r="F467" s="230" t="s">
        <v>649</v>
      </c>
      <c r="G467" s="231" t="s">
        <v>293</v>
      </c>
      <c r="H467" s="232">
        <v>5.1189999999999998</v>
      </c>
      <c r="I467" s="233"/>
      <c r="J467" s="234">
        <f>ROUND(I467*H467,2)</f>
        <v>0</v>
      </c>
      <c r="K467" s="230" t="s">
        <v>229</v>
      </c>
      <c r="L467" s="45"/>
      <c r="M467" s="235" t="s">
        <v>1</v>
      </c>
      <c r="N467" s="236" t="s">
        <v>38</v>
      </c>
      <c r="O467" s="92"/>
      <c r="P467" s="237">
        <f>O467*H467</f>
        <v>0</v>
      </c>
      <c r="Q467" s="237">
        <v>0.0022000000000000001</v>
      </c>
      <c r="R467" s="237">
        <f>Q467*H467</f>
        <v>0.011261800000000001</v>
      </c>
      <c r="S467" s="237">
        <v>0</v>
      </c>
      <c r="T467" s="238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39" t="s">
        <v>230</v>
      </c>
      <c r="AT467" s="239" t="s">
        <v>225</v>
      </c>
      <c r="AU467" s="239" t="s">
        <v>82</v>
      </c>
      <c r="AY467" s="18" t="s">
        <v>223</v>
      </c>
      <c r="BE467" s="240">
        <f>IF(N467="základní",J467,0)</f>
        <v>0</v>
      </c>
      <c r="BF467" s="240">
        <f>IF(N467="snížená",J467,0)</f>
        <v>0</v>
      </c>
      <c r="BG467" s="240">
        <f>IF(N467="zákl. přenesená",J467,0)</f>
        <v>0</v>
      </c>
      <c r="BH467" s="240">
        <f>IF(N467="sníž. přenesená",J467,0)</f>
        <v>0</v>
      </c>
      <c r="BI467" s="240">
        <f>IF(N467="nulová",J467,0)</f>
        <v>0</v>
      </c>
      <c r="BJ467" s="18" t="s">
        <v>80</v>
      </c>
      <c r="BK467" s="240">
        <f>ROUND(I467*H467,2)</f>
        <v>0</v>
      </c>
      <c r="BL467" s="18" t="s">
        <v>230</v>
      </c>
      <c r="BM467" s="239" t="s">
        <v>650</v>
      </c>
    </row>
    <row r="468" s="13" customFormat="1">
      <c r="A468" s="13"/>
      <c r="B468" s="241"/>
      <c r="C468" s="242"/>
      <c r="D468" s="243" t="s">
        <v>232</v>
      </c>
      <c r="E468" s="244" t="s">
        <v>1</v>
      </c>
      <c r="F468" s="245" t="s">
        <v>651</v>
      </c>
      <c r="G468" s="242"/>
      <c r="H468" s="246">
        <v>5.1189999999999998</v>
      </c>
      <c r="I468" s="247"/>
      <c r="J468" s="242"/>
      <c r="K468" s="242"/>
      <c r="L468" s="248"/>
      <c r="M468" s="249"/>
      <c r="N468" s="250"/>
      <c r="O468" s="250"/>
      <c r="P468" s="250"/>
      <c r="Q468" s="250"/>
      <c r="R468" s="250"/>
      <c r="S468" s="250"/>
      <c r="T468" s="25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2" t="s">
        <v>232</v>
      </c>
      <c r="AU468" s="252" t="s">
        <v>82</v>
      </c>
      <c r="AV468" s="13" t="s">
        <v>82</v>
      </c>
      <c r="AW468" s="13" t="s">
        <v>30</v>
      </c>
      <c r="AX468" s="13" t="s">
        <v>80</v>
      </c>
      <c r="AY468" s="252" t="s">
        <v>223</v>
      </c>
    </row>
    <row r="469" s="2" customFormat="1" ht="37.8" customHeight="1">
      <c r="A469" s="39"/>
      <c r="B469" s="40"/>
      <c r="C469" s="228" t="s">
        <v>652</v>
      </c>
      <c r="D469" s="228" t="s">
        <v>225</v>
      </c>
      <c r="E469" s="229" t="s">
        <v>653</v>
      </c>
      <c r="F469" s="230" t="s">
        <v>654</v>
      </c>
      <c r="G469" s="231" t="s">
        <v>293</v>
      </c>
      <c r="H469" s="232">
        <v>5.1189999999999998</v>
      </c>
      <c r="I469" s="233"/>
      <c r="J469" s="234">
        <f>ROUND(I469*H469,2)</f>
        <v>0</v>
      </c>
      <c r="K469" s="230" t="s">
        <v>229</v>
      </c>
      <c r="L469" s="45"/>
      <c r="M469" s="235" t="s">
        <v>1</v>
      </c>
      <c r="N469" s="236" t="s">
        <v>38</v>
      </c>
      <c r="O469" s="92"/>
      <c r="P469" s="237">
        <f>O469*H469</f>
        <v>0</v>
      </c>
      <c r="Q469" s="237">
        <v>0</v>
      </c>
      <c r="R469" s="237">
        <f>Q469*H469</f>
        <v>0</v>
      </c>
      <c r="S469" s="237">
        <v>0</v>
      </c>
      <c r="T469" s="238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9" t="s">
        <v>230</v>
      </c>
      <c r="AT469" s="239" t="s">
        <v>225</v>
      </c>
      <c r="AU469" s="239" t="s">
        <v>82</v>
      </c>
      <c r="AY469" s="18" t="s">
        <v>223</v>
      </c>
      <c r="BE469" s="240">
        <f>IF(N469="základní",J469,0)</f>
        <v>0</v>
      </c>
      <c r="BF469" s="240">
        <f>IF(N469="snížená",J469,0)</f>
        <v>0</v>
      </c>
      <c r="BG469" s="240">
        <f>IF(N469="zákl. přenesená",J469,0)</f>
        <v>0</v>
      </c>
      <c r="BH469" s="240">
        <f>IF(N469="sníž. přenesená",J469,0)</f>
        <v>0</v>
      </c>
      <c r="BI469" s="240">
        <f>IF(N469="nulová",J469,0)</f>
        <v>0</v>
      </c>
      <c r="BJ469" s="18" t="s">
        <v>80</v>
      </c>
      <c r="BK469" s="240">
        <f>ROUND(I469*H469,2)</f>
        <v>0</v>
      </c>
      <c r="BL469" s="18" t="s">
        <v>230</v>
      </c>
      <c r="BM469" s="239" t="s">
        <v>655</v>
      </c>
    </row>
    <row r="470" s="2" customFormat="1" ht="44.25" customHeight="1">
      <c r="A470" s="39"/>
      <c r="B470" s="40"/>
      <c r="C470" s="228" t="s">
        <v>656</v>
      </c>
      <c r="D470" s="228" t="s">
        <v>225</v>
      </c>
      <c r="E470" s="229" t="s">
        <v>657</v>
      </c>
      <c r="F470" s="230" t="s">
        <v>658</v>
      </c>
      <c r="G470" s="231" t="s">
        <v>265</v>
      </c>
      <c r="H470" s="232">
        <v>0.213</v>
      </c>
      <c r="I470" s="233"/>
      <c r="J470" s="234">
        <f>ROUND(I470*H470,2)</f>
        <v>0</v>
      </c>
      <c r="K470" s="230" t="s">
        <v>229</v>
      </c>
      <c r="L470" s="45"/>
      <c r="M470" s="235" t="s">
        <v>1</v>
      </c>
      <c r="N470" s="236" t="s">
        <v>38</v>
      </c>
      <c r="O470" s="92"/>
      <c r="P470" s="237">
        <f>O470*H470</f>
        <v>0</v>
      </c>
      <c r="Q470" s="237">
        <v>1.05237</v>
      </c>
      <c r="R470" s="237">
        <f>Q470*H470</f>
        <v>0.22415481000000001</v>
      </c>
      <c r="S470" s="237">
        <v>0</v>
      </c>
      <c r="T470" s="238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9" t="s">
        <v>230</v>
      </c>
      <c r="AT470" s="239" t="s">
        <v>225</v>
      </c>
      <c r="AU470" s="239" t="s">
        <v>82</v>
      </c>
      <c r="AY470" s="18" t="s">
        <v>223</v>
      </c>
      <c r="BE470" s="240">
        <f>IF(N470="základní",J470,0)</f>
        <v>0</v>
      </c>
      <c r="BF470" s="240">
        <f>IF(N470="snížená",J470,0)</f>
        <v>0</v>
      </c>
      <c r="BG470" s="240">
        <f>IF(N470="zákl. přenesená",J470,0)</f>
        <v>0</v>
      </c>
      <c r="BH470" s="240">
        <f>IF(N470="sníž. přenesená",J470,0)</f>
        <v>0</v>
      </c>
      <c r="BI470" s="240">
        <f>IF(N470="nulová",J470,0)</f>
        <v>0</v>
      </c>
      <c r="BJ470" s="18" t="s">
        <v>80</v>
      </c>
      <c r="BK470" s="240">
        <f>ROUND(I470*H470,2)</f>
        <v>0</v>
      </c>
      <c r="BL470" s="18" t="s">
        <v>230</v>
      </c>
      <c r="BM470" s="239" t="s">
        <v>659</v>
      </c>
    </row>
    <row r="471" s="13" customFormat="1">
      <c r="A471" s="13"/>
      <c r="B471" s="241"/>
      <c r="C471" s="242"/>
      <c r="D471" s="243" t="s">
        <v>232</v>
      </c>
      <c r="E471" s="244" t="s">
        <v>1</v>
      </c>
      <c r="F471" s="245" t="s">
        <v>660</v>
      </c>
      <c r="G471" s="242"/>
      <c r="H471" s="246">
        <v>0.213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232</v>
      </c>
      <c r="AU471" s="252" t="s">
        <v>82</v>
      </c>
      <c r="AV471" s="13" t="s">
        <v>82</v>
      </c>
      <c r="AW471" s="13" t="s">
        <v>30</v>
      </c>
      <c r="AX471" s="13" t="s">
        <v>80</v>
      </c>
      <c r="AY471" s="252" t="s">
        <v>223</v>
      </c>
    </row>
    <row r="472" s="2" customFormat="1" ht="33" customHeight="1">
      <c r="A472" s="39"/>
      <c r="B472" s="40"/>
      <c r="C472" s="228" t="s">
        <v>661</v>
      </c>
      <c r="D472" s="228" t="s">
        <v>225</v>
      </c>
      <c r="E472" s="229" t="s">
        <v>662</v>
      </c>
      <c r="F472" s="230" t="s">
        <v>663</v>
      </c>
      <c r="G472" s="231" t="s">
        <v>293</v>
      </c>
      <c r="H472" s="232">
        <v>24.760999999999999</v>
      </c>
      <c r="I472" s="233"/>
      <c r="J472" s="234">
        <f>ROUND(I472*H472,2)</f>
        <v>0</v>
      </c>
      <c r="K472" s="230" t="s">
        <v>229</v>
      </c>
      <c r="L472" s="45"/>
      <c r="M472" s="235" t="s">
        <v>1</v>
      </c>
      <c r="N472" s="236" t="s">
        <v>38</v>
      </c>
      <c r="O472" s="92"/>
      <c r="P472" s="237">
        <f>O472*H472</f>
        <v>0</v>
      </c>
      <c r="Q472" s="237">
        <v>0.086800000000000002</v>
      </c>
      <c r="R472" s="237">
        <f>Q472*H472</f>
        <v>2.1492548</v>
      </c>
      <c r="S472" s="237">
        <v>0</v>
      </c>
      <c r="T472" s="238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9" t="s">
        <v>230</v>
      </c>
      <c r="AT472" s="239" t="s">
        <v>225</v>
      </c>
      <c r="AU472" s="239" t="s">
        <v>82</v>
      </c>
      <c r="AY472" s="18" t="s">
        <v>223</v>
      </c>
      <c r="BE472" s="240">
        <f>IF(N472="základní",J472,0)</f>
        <v>0</v>
      </c>
      <c r="BF472" s="240">
        <f>IF(N472="snížená",J472,0)</f>
        <v>0</v>
      </c>
      <c r="BG472" s="240">
        <f>IF(N472="zákl. přenesená",J472,0)</f>
        <v>0</v>
      </c>
      <c r="BH472" s="240">
        <f>IF(N472="sníž. přenesená",J472,0)</f>
        <v>0</v>
      </c>
      <c r="BI472" s="240">
        <f>IF(N472="nulová",J472,0)</f>
        <v>0</v>
      </c>
      <c r="BJ472" s="18" t="s">
        <v>80</v>
      </c>
      <c r="BK472" s="240">
        <f>ROUND(I472*H472,2)</f>
        <v>0</v>
      </c>
      <c r="BL472" s="18" t="s">
        <v>230</v>
      </c>
      <c r="BM472" s="239" t="s">
        <v>664</v>
      </c>
    </row>
    <row r="473" s="13" customFormat="1">
      <c r="A473" s="13"/>
      <c r="B473" s="241"/>
      <c r="C473" s="242"/>
      <c r="D473" s="243" t="s">
        <v>232</v>
      </c>
      <c r="E473" s="244" t="s">
        <v>1</v>
      </c>
      <c r="F473" s="245" t="s">
        <v>665</v>
      </c>
      <c r="G473" s="242"/>
      <c r="H473" s="246">
        <v>5.7300000000000004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232</v>
      </c>
      <c r="AU473" s="252" t="s">
        <v>82</v>
      </c>
      <c r="AV473" s="13" t="s">
        <v>82</v>
      </c>
      <c r="AW473" s="13" t="s">
        <v>30</v>
      </c>
      <c r="AX473" s="13" t="s">
        <v>73</v>
      </c>
      <c r="AY473" s="252" t="s">
        <v>223</v>
      </c>
    </row>
    <row r="474" s="14" customFormat="1">
      <c r="A474" s="14"/>
      <c r="B474" s="253"/>
      <c r="C474" s="254"/>
      <c r="D474" s="243" t="s">
        <v>232</v>
      </c>
      <c r="E474" s="255" t="s">
        <v>1</v>
      </c>
      <c r="F474" s="256" t="s">
        <v>410</v>
      </c>
      <c r="G474" s="254"/>
      <c r="H474" s="255" t="s">
        <v>1</v>
      </c>
      <c r="I474" s="257"/>
      <c r="J474" s="254"/>
      <c r="K474" s="254"/>
      <c r="L474" s="258"/>
      <c r="M474" s="259"/>
      <c r="N474" s="260"/>
      <c r="O474" s="260"/>
      <c r="P474" s="260"/>
      <c r="Q474" s="260"/>
      <c r="R474" s="260"/>
      <c r="S474" s="260"/>
      <c r="T474" s="261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2" t="s">
        <v>232</v>
      </c>
      <c r="AU474" s="262" t="s">
        <v>82</v>
      </c>
      <c r="AV474" s="14" t="s">
        <v>80</v>
      </c>
      <c r="AW474" s="14" t="s">
        <v>30</v>
      </c>
      <c r="AX474" s="14" t="s">
        <v>73</v>
      </c>
      <c r="AY474" s="262" t="s">
        <v>223</v>
      </c>
    </row>
    <row r="475" s="14" customFormat="1">
      <c r="A475" s="14"/>
      <c r="B475" s="253"/>
      <c r="C475" s="254"/>
      <c r="D475" s="243" t="s">
        <v>232</v>
      </c>
      <c r="E475" s="255" t="s">
        <v>1</v>
      </c>
      <c r="F475" s="256" t="s">
        <v>666</v>
      </c>
      <c r="G475" s="254"/>
      <c r="H475" s="255" t="s">
        <v>1</v>
      </c>
      <c r="I475" s="257"/>
      <c r="J475" s="254"/>
      <c r="K475" s="254"/>
      <c r="L475" s="258"/>
      <c r="M475" s="259"/>
      <c r="N475" s="260"/>
      <c r="O475" s="260"/>
      <c r="P475" s="260"/>
      <c r="Q475" s="260"/>
      <c r="R475" s="260"/>
      <c r="S475" s="260"/>
      <c r="T475" s="261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2" t="s">
        <v>232</v>
      </c>
      <c r="AU475" s="262" t="s">
        <v>82</v>
      </c>
      <c r="AV475" s="14" t="s">
        <v>80</v>
      </c>
      <c r="AW475" s="14" t="s">
        <v>30</v>
      </c>
      <c r="AX475" s="14" t="s">
        <v>73</v>
      </c>
      <c r="AY475" s="262" t="s">
        <v>223</v>
      </c>
    </row>
    <row r="476" s="13" customFormat="1">
      <c r="A476" s="13"/>
      <c r="B476" s="241"/>
      <c r="C476" s="242"/>
      <c r="D476" s="243" t="s">
        <v>232</v>
      </c>
      <c r="E476" s="244" t="s">
        <v>1</v>
      </c>
      <c r="F476" s="245" t="s">
        <v>667</v>
      </c>
      <c r="G476" s="242"/>
      <c r="H476" s="246">
        <v>2.2229999999999999</v>
      </c>
      <c r="I476" s="247"/>
      <c r="J476" s="242"/>
      <c r="K476" s="242"/>
      <c r="L476" s="248"/>
      <c r="M476" s="249"/>
      <c r="N476" s="250"/>
      <c r="O476" s="250"/>
      <c r="P476" s="250"/>
      <c r="Q476" s="250"/>
      <c r="R476" s="250"/>
      <c r="S476" s="250"/>
      <c r="T476" s="25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2" t="s">
        <v>232</v>
      </c>
      <c r="AU476" s="252" t="s">
        <v>82</v>
      </c>
      <c r="AV476" s="13" t="s">
        <v>82</v>
      </c>
      <c r="AW476" s="13" t="s">
        <v>30</v>
      </c>
      <c r="AX476" s="13" t="s">
        <v>73</v>
      </c>
      <c r="AY476" s="252" t="s">
        <v>223</v>
      </c>
    </row>
    <row r="477" s="13" customFormat="1">
      <c r="A477" s="13"/>
      <c r="B477" s="241"/>
      <c r="C477" s="242"/>
      <c r="D477" s="243" t="s">
        <v>232</v>
      </c>
      <c r="E477" s="244" t="s">
        <v>1</v>
      </c>
      <c r="F477" s="245" t="s">
        <v>668</v>
      </c>
      <c r="G477" s="242"/>
      <c r="H477" s="246">
        <v>1.6200000000000001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232</v>
      </c>
      <c r="AU477" s="252" t="s">
        <v>82</v>
      </c>
      <c r="AV477" s="13" t="s">
        <v>82</v>
      </c>
      <c r="AW477" s="13" t="s">
        <v>30</v>
      </c>
      <c r="AX477" s="13" t="s">
        <v>73</v>
      </c>
      <c r="AY477" s="252" t="s">
        <v>223</v>
      </c>
    </row>
    <row r="478" s="13" customFormat="1">
      <c r="A478" s="13"/>
      <c r="B478" s="241"/>
      <c r="C478" s="242"/>
      <c r="D478" s="243" t="s">
        <v>232</v>
      </c>
      <c r="E478" s="244" t="s">
        <v>1</v>
      </c>
      <c r="F478" s="245" t="s">
        <v>669</v>
      </c>
      <c r="G478" s="242"/>
      <c r="H478" s="246">
        <v>15.188000000000001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232</v>
      </c>
      <c r="AU478" s="252" t="s">
        <v>82</v>
      </c>
      <c r="AV478" s="13" t="s">
        <v>82</v>
      </c>
      <c r="AW478" s="13" t="s">
        <v>30</v>
      </c>
      <c r="AX478" s="13" t="s">
        <v>73</v>
      </c>
      <c r="AY478" s="252" t="s">
        <v>223</v>
      </c>
    </row>
    <row r="479" s="15" customFormat="1">
      <c r="A479" s="15"/>
      <c r="B479" s="263"/>
      <c r="C479" s="264"/>
      <c r="D479" s="243" t="s">
        <v>232</v>
      </c>
      <c r="E479" s="265" t="s">
        <v>1</v>
      </c>
      <c r="F479" s="266" t="s">
        <v>245</v>
      </c>
      <c r="G479" s="264"/>
      <c r="H479" s="267">
        <v>24.760999999999999</v>
      </c>
      <c r="I479" s="268"/>
      <c r="J479" s="264"/>
      <c r="K479" s="264"/>
      <c r="L479" s="269"/>
      <c r="M479" s="270"/>
      <c r="N479" s="271"/>
      <c r="O479" s="271"/>
      <c r="P479" s="271"/>
      <c r="Q479" s="271"/>
      <c r="R479" s="271"/>
      <c r="S479" s="271"/>
      <c r="T479" s="272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3" t="s">
        <v>232</v>
      </c>
      <c r="AU479" s="273" t="s">
        <v>82</v>
      </c>
      <c r="AV479" s="15" t="s">
        <v>230</v>
      </c>
      <c r="AW479" s="15" t="s">
        <v>30</v>
      </c>
      <c r="AX479" s="15" t="s">
        <v>80</v>
      </c>
      <c r="AY479" s="273" t="s">
        <v>223</v>
      </c>
    </row>
    <row r="480" s="2" customFormat="1" ht="37.8" customHeight="1">
      <c r="A480" s="39"/>
      <c r="B480" s="40"/>
      <c r="C480" s="228" t="s">
        <v>670</v>
      </c>
      <c r="D480" s="228" t="s">
        <v>225</v>
      </c>
      <c r="E480" s="229" t="s">
        <v>671</v>
      </c>
      <c r="F480" s="230" t="s">
        <v>672</v>
      </c>
      <c r="G480" s="231" t="s">
        <v>265</v>
      </c>
      <c r="H480" s="232">
        <v>0.029999999999999999</v>
      </c>
      <c r="I480" s="233"/>
      <c r="J480" s="234">
        <f>ROUND(I480*H480,2)</f>
        <v>0</v>
      </c>
      <c r="K480" s="230" t="s">
        <v>229</v>
      </c>
      <c r="L480" s="45"/>
      <c r="M480" s="235" t="s">
        <v>1</v>
      </c>
      <c r="N480" s="236" t="s">
        <v>38</v>
      </c>
      <c r="O480" s="92"/>
      <c r="P480" s="237">
        <f>O480*H480</f>
        <v>0</v>
      </c>
      <c r="Q480" s="237">
        <v>1.0463199999999999</v>
      </c>
      <c r="R480" s="237">
        <f>Q480*H480</f>
        <v>0.031389599999999997</v>
      </c>
      <c r="S480" s="237">
        <v>0</v>
      </c>
      <c r="T480" s="238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9" t="s">
        <v>230</v>
      </c>
      <c r="AT480" s="239" t="s">
        <v>225</v>
      </c>
      <c r="AU480" s="239" t="s">
        <v>82</v>
      </c>
      <c r="AY480" s="18" t="s">
        <v>223</v>
      </c>
      <c r="BE480" s="240">
        <f>IF(N480="základní",J480,0)</f>
        <v>0</v>
      </c>
      <c r="BF480" s="240">
        <f>IF(N480="snížená",J480,0)</f>
        <v>0</v>
      </c>
      <c r="BG480" s="240">
        <f>IF(N480="zákl. přenesená",J480,0)</f>
        <v>0</v>
      </c>
      <c r="BH480" s="240">
        <f>IF(N480="sníž. přenesená",J480,0)</f>
        <v>0</v>
      </c>
      <c r="BI480" s="240">
        <f>IF(N480="nulová",J480,0)</f>
        <v>0</v>
      </c>
      <c r="BJ480" s="18" t="s">
        <v>80</v>
      </c>
      <c r="BK480" s="240">
        <f>ROUND(I480*H480,2)</f>
        <v>0</v>
      </c>
      <c r="BL480" s="18" t="s">
        <v>230</v>
      </c>
      <c r="BM480" s="239" t="s">
        <v>673</v>
      </c>
    </row>
    <row r="481" s="14" customFormat="1">
      <c r="A481" s="14"/>
      <c r="B481" s="253"/>
      <c r="C481" s="254"/>
      <c r="D481" s="243" t="s">
        <v>232</v>
      </c>
      <c r="E481" s="255" t="s">
        <v>1</v>
      </c>
      <c r="F481" s="256" t="s">
        <v>674</v>
      </c>
      <c r="G481" s="254"/>
      <c r="H481" s="255" t="s">
        <v>1</v>
      </c>
      <c r="I481" s="257"/>
      <c r="J481" s="254"/>
      <c r="K481" s="254"/>
      <c r="L481" s="258"/>
      <c r="M481" s="259"/>
      <c r="N481" s="260"/>
      <c r="O481" s="260"/>
      <c r="P481" s="260"/>
      <c r="Q481" s="260"/>
      <c r="R481" s="260"/>
      <c r="S481" s="260"/>
      <c r="T481" s="261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2" t="s">
        <v>232</v>
      </c>
      <c r="AU481" s="262" t="s">
        <v>82</v>
      </c>
      <c r="AV481" s="14" t="s">
        <v>80</v>
      </c>
      <c r="AW481" s="14" t="s">
        <v>30</v>
      </c>
      <c r="AX481" s="14" t="s">
        <v>73</v>
      </c>
      <c r="AY481" s="262" t="s">
        <v>223</v>
      </c>
    </row>
    <row r="482" s="13" customFormat="1">
      <c r="A482" s="13"/>
      <c r="B482" s="241"/>
      <c r="C482" s="242"/>
      <c r="D482" s="243" t="s">
        <v>232</v>
      </c>
      <c r="E482" s="244" t="s">
        <v>1</v>
      </c>
      <c r="F482" s="245" t="s">
        <v>675</v>
      </c>
      <c r="G482" s="242"/>
      <c r="H482" s="246">
        <v>0.021000000000000001</v>
      </c>
      <c r="I482" s="247"/>
      <c r="J482" s="242"/>
      <c r="K482" s="242"/>
      <c r="L482" s="248"/>
      <c r="M482" s="249"/>
      <c r="N482" s="250"/>
      <c r="O482" s="250"/>
      <c r="P482" s="250"/>
      <c r="Q482" s="250"/>
      <c r="R482" s="250"/>
      <c r="S482" s="250"/>
      <c r="T482" s="25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2" t="s">
        <v>232</v>
      </c>
      <c r="AU482" s="252" t="s">
        <v>82</v>
      </c>
      <c r="AV482" s="13" t="s">
        <v>82</v>
      </c>
      <c r="AW482" s="13" t="s">
        <v>30</v>
      </c>
      <c r="AX482" s="13" t="s">
        <v>73</v>
      </c>
      <c r="AY482" s="252" t="s">
        <v>223</v>
      </c>
    </row>
    <row r="483" s="13" customFormat="1">
      <c r="A483" s="13"/>
      <c r="B483" s="241"/>
      <c r="C483" s="242"/>
      <c r="D483" s="243" t="s">
        <v>232</v>
      </c>
      <c r="E483" s="244" t="s">
        <v>1</v>
      </c>
      <c r="F483" s="245" t="s">
        <v>676</v>
      </c>
      <c r="G483" s="242"/>
      <c r="H483" s="246">
        <v>0.0089999999999999993</v>
      </c>
      <c r="I483" s="247"/>
      <c r="J483" s="242"/>
      <c r="K483" s="242"/>
      <c r="L483" s="248"/>
      <c r="M483" s="249"/>
      <c r="N483" s="250"/>
      <c r="O483" s="250"/>
      <c r="P483" s="250"/>
      <c r="Q483" s="250"/>
      <c r="R483" s="250"/>
      <c r="S483" s="250"/>
      <c r="T483" s="25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2" t="s">
        <v>232</v>
      </c>
      <c r="AU483" s="252" t="s">
        <v>82</v>
      </c>
      <c r="AV483" s="13" t="s">
        <v>82</v>
      </c>
      <c r="AW483" s="13" t="s">
        <v>30</v>
      </c>
      <c r="AX483" s="13" t="s">
        <v>73</v>
      </c>
      <c r="AY483" s="252" t="s">
        <v>223</v>
      </c>
    </row>
    <row r="484" s="15" customFormat="1">
      <c r="A484" s="15"/>
      <c r="B484" s="263"/>
      <c r="C484" s="264"/>
      <c r="D484" s="243" t="s">
        <v>232</v>
      </c>
      <c r="E484" s="265" t="s">
        <v>1</v>
      </c>
      <c r="F484" s="266" t="s">
        <v>245</v>
      </c>
      <c r="G484" s="264"/>
      <c r="H484" s="267">
        <v>0.029999999999999999</v>
      </c>
      <c r="I484" s="268"/>
      <c r="J484" s="264"/>
      <c r="K484" s="264"/>
      <c r="L484" s="269"/>
      <c r="M484" s="270"/>
      <c r="N484" s="271"/>
      <c r="O484" s="271"/>
      <c r="P484" s="271"/>
      <c r="Q484" s="271"/>
      <c r="R484" s="271"/>
      <c r="S484" s="271"/>
      <c r="T484" s="272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73" t="s">
        <v>232</v>
      </c>
      <c r="AU484" s="273" t="s">
        <v>82</v>
      </c>
      <c r="AV484" s="15" t="s">
        <v>230</v>
      </c>
      <c r="AW484" s="15" t="s">
        <v>30</v>
      </c>
      <c r="AX484" s="15" t="s">
        <v>80</v>
      </c>
      <c r="AY484" s="273" t="s">
        <v>223</v>
      </c>
    </row>
    <row r="485" s="2" customFormat="1" ht="37.8" customHeight="1">
      <c r="A485" s="39"/>
      <c r="B485" s="40"/>
      <c r="C485" s="228" t="s">
        <v>677</v>
      </c>
      <c r="D485" s="228" t="s">
        <v>225</v>
      </c>
      <c r="E485" s="229" t="s">
        <v>678</v>
      </c>
      <c r="F485" s="230" t="s">
        <v>679</v>
      </c>
      <c r="G485" s="231" t="s">
        <v>293</v>
      </c>
      <c r="H485" s="232">
        <v>160.44399999999999</v>
      </c>
      <c r="I485" s="233"/>
      <c r="J485" s="234">
        <f>ROUND(I485*H485,2)</f>
        <v>0</v>
      </c>
      <c r="K485" s="230" t="s">
        <v>229</v>
      </c>
      <c r="L485" s="45"/>
      <c r="M485" s="235" t="s">
        <v>1</v>
      </c>
      <c r="N485" s="236" t="s">
        <v>38</v>
      </c>
      <c r="O485" s="92"/>
      <c r="P485" s="237">
        <f>O485*H485</f>
        <v>0</v>
      </c>
      <c r="Q485" s="237">
        <v>0.068479999999999999</v>
      </c>
      <c r="R485" s="237">
        <f>Q485*H485</f>
        <v>10.987205119999999</v>
      </c>
      <c r="S485" s="237">
        <v>0</v>
      </c>
      <c r="T485" s="238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39" t="s">
        <v>230</v>
      </c>
      <c r="AT485" s="239" t="s">
        <v>225</v>
      </c>
      <c r="AU485" s="239" t="s">
        <v>82</v>
      </c>
      <c r="AY485" s="18" t="s">
        <v>223</v>
      </c>
      <c r="BE485" s="240">
        <f>IF(N485="základní",J485,0)</f>
        <v>0</v>
      </c>
      <c r="BF485" s="240">
        <f>IF(N485="snížená",J485,0)</f>
        <v>0</v>
      </c>
      <c r="BG485" s="240">
        <f>IF(N485="zákl. přenesená",J485,0)</f>
        <v>0</v>
      </c>
      <c r="BH485" s="240">
        <f>IF(N485="sníž. přenesená",J485,0)</f>
        <v>0</v>
      </c>
      <c r="BI485" s="240">
        <f>IF(N485="nulová",J485,0)</f>
        <v>0</v>
      </c>
      <c r="BJ485" s="18" t="s">
        <v>80</v>
      </c>
      <c r="BK485" s="240">
        <f>ROUND(I485*H485,2)</f>
        <v>0</v>
      </c>
      <c r="BL485" s="18" t="s">
        <v>230</v>
      </c>
      <c r="BM485" s="239" t="s">
        <v>680</v>
      </c>
    </row>
    <row r="486" s="14" customFormat="1">
      <c r="A486" s="14"/>
      <c r="B486" s="253"/>
      <c r="C486" s="254"/>
      <c r="D486" s="243" t="s">
        <v>232</v>
      </c>
      <c r="E486" s="255" t="s">
        <v>1</v>
      </c>
      <c r="F486" s="256" t="s">
        <v>460</v>
      </c>
      <c r="G486" s="254"/>
      <c r="H486" s="255" t="s">
        <v>1</v>
      </c>
      <c r="I486" s="257"/>
      <c r="J486" s="254"/>
      <c r="K486" s="254"/>
      <c r="L486" s="258"/>
      <c r="M486" s="259"/>
      <c r="N486" s="260"/>
      <c r="O486" s="260"/>
      <c r="P486" s="260"/>
      <c r="Q486" s="260"/>
      <c r="R486" s="260"/>
      <c r="S486" s="260"/>
      <c r="T486" s="261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2" t="s">
        <v>232</v>
      </c>
      <c r="AU486" s="262" t="s">
        <v>82</v>
      </c>
      <c r="AV486" s="14" t="s">
        <v>80</v>
      </c>
      <c r="AW486" s="14" t="s">
        <v>30</v>
      </c>
      <c r="AX486" s="14" t="s">
        <v>73</v>
      </c>
      <c r="AY486" s="262" t="s">
        <v>223</v>
      </c>
    </row>
    <row r="487" s="13" customFormat="1">
      <c r="A487" s="13"/>
      <c r="B487" s="241"/>
      <c r="C487" s="242"/>
      <c r="D487" s="243" t="s">
        <v>232</v>
      </c>
      <c r="E487" s="244" t="s">
        <v>1</v>
      </c>
      <c r="F487" s="245" t="s">
        <v>681</v>
      </c>
      <c r="G487" s="242"/>
      <c r="H487" s="246">
        <v>22.062999999999999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232</v>
      </c>
      <c r="AU487" s="252" t="s">
        <v>82</v>
      </c>
      <c r="AV487" s="13" t="s">
        <v>82</v>
      </c>
      <c r="AW487" s="13" t="s">
        <v>30</v>
      </c>
      <c r="AX487" s="13" t="s">
        <v>73</v>
      </c>
      <c r="AY487" s="252" t="s">
        <v>223</v>
      </c>
    </row>
    <row r="488" s="13" customFormat="1">
      <c r="A488" s="13"/>
      <c r="B488" s="241"/>
      <c r="C488" s="242"/>
      <c r="D488" s="243" t="s">
        <v>232</v>
      </c>
      <c r="E488" s="244" t="s">
        <v>1</v>
      </c>
      <c r="F488" s="245" t="s">
        <v>682</v>
      </c>
      <c r="G488" s="242"/>
      <c r="H488" s="246">
        <v>11.906000000000001</v>
      </c>
      <c r="I488" s="247"/>
      <c r="J488" s="242"/>
      <c r="K488" s="242"/>
      <c r="L488" s="248"/>
      <c r="M488" s="249"/>
      <c r="N488" s="250"/>
      <c r="O488" s="250"/>
      <c r="P488" s="250"/>
      <c r="Q488" s="250"/>
      <c r="R488" s="250"/>
      <c r="S488" s="250"/>
      <c r="T488" s="25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2" t="s">
        <v>232</v>
      </c>
      <c r="AU488" s="252" t="s">
        <v>82</v>
      </c>
      <c r="AV488" s="13" t="s">
        <v>82</v>
      </c>
      <c r="AW488" s="13" t="s">
        <v>30</v>
      </c>
      <c r="AX488" s="13" t="s">
        <v>73</v>
      </c>
      <c r="AY488" s="252" t="s">
        <v>223</v>
      </c>
    </row>
    <row r="489" s="13" customFormat="1">
      <c r="A489" s="13"/>
      <c r="B489" s="241"/>
      <c r="C489" s="242"/>
      <c r="D489" s="243" t="s">
        <v>232</v>
      </c>
      <c r="E489" s="244" t="s">
        <v>1</v>
      </c>
      <c r="F489" s="245" t="s">
        <v>683</v>
      </c>
      <c r="G489" s="242"/>
      <c r="H489" s="246">
        <v>31.225000000000001</v>
      </c>
      <c r="I489" s="247"/>
      <c r="J489" s="242"/>
      <c r="K489" s="242"/>
      <c r="L489" s="248"/>
      <c r="M489" s="249"/>
      <c r="N489" s="250"/>
      <c r="O489" s="250"/>
      <c r="P489" s="250"/>
      <c r="Q489" s="250"/>
      <c r="R489" s="250"/>
      <c r="S489" s="250"/>
      <c r="T489" s="251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2" t="s">
        <v>232</v>
      </c>
      <c r="AU489" s="252" t="s">
        <v>82</v>
      </c>
      <c r="AV489" s="13" t="s">
        <v>82</v>
      </c>
      <c r="AW489" s="13" t="s">
        <v>30</v>
      </c>
      <c r="AX489" s="13" t="s">
        <v>73</v>
      </c>
      <c r="AY489" s="252" t="s">
        <v>223</v>
      </c>
    </row>
    <row r="490" s="13" customFormat="1">
      <c r="A490" s="13"/>
      <c r="B490" s="241"/>
      <c r="C490" s="242"/>
      <c r="D490" s="243" t="s">
        <v>232</v>
      </c>
      <c r="E490" s="244" t="s">
        <v>1</v>
      </c>
      <c r="F490" s="245" t="s">
        <v>684</v>
      </c>
      <c r="G490" s="242"/>
      <c r="H490" s="246">
        <v>22.225000000000001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232</v>
      </c>
      <c r="AU490" s="252" t="s">
        <v>82</v>
      </c>
      <c r="AV490" s="13" t="s">
        <v>82</v>
      </c>
      <c r="AW490" s="13" t="s">
        <v>30</v>
      </c>
      <c r="AX490" s="13" t="s">
        <v>73</v>
      </c>
      <c r="AY490" s="252" t="s">
        <v>223</v>
      </c>
    </row>
    <row r="491" s="13" customFormat="1">
      <c r="A491" s="13"/>
      <c r="B491" s="241"/>
      <c r="C491" s="242"/>
      <c r="D491" s="243" t="s">
        <v>232</v>
      </c>
      <c r="E491" s="244" t="s">
        <v>1</v>
      </c>
      <c r="F491" s="245" t="s">
        <v>685</v>
      </c>
      <c r="G491" s="242"/>
      <c r="H491" s="246">
        <v>23.75</v>
      </c>
      <c r="I491" s="247"/>
      <c r="J491" s="242"/>
      <c r="K491" s="242"/>
      <c r="L491" s="248"/>
      <c r="M491" s="249"/>
      <c r="N491" s="250"/>
      <c r="O491" s="250"/>
      <c r="P491" s="250"/>
      <c r="Q491" s="250"/>
      <c r="R491" s="250"/>
      <c r="S491" s="250"/>
      <c r="T491" s="25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2" t="s">
        <v>232</v>
      </c>
      <c r="AU491" s="252" t="s">
        <v>82</v>
      </c>
      <c r="AV491" s="13" t="s">
        <v>82</v>
      </c>
      <c r="AW491" s="13" t="s">
        <v>30</v>
      </c>
      <c r="AX491" s="13" t="s">
        <v>73</v>
      </c>
      <c r="AY491" s="252" t="s">
        <v>223</v>
      </c>
    </row>
    <row r="492" s="13" customFormat="1">
      <c r="A492" s="13"/>
      <c r="B492" s="241"/>
      <c r="C492" s="242"/>
      <c r="D492" s="243" t="s">
        <v>232</v>
      </c>
      <c r="E492" s="244" t="s">
        <v>1</v>
      </c>
      <c r="F492" s="245" t="s">
        <v>686</v>
      </c>
      <c r="G492" s="242"/>
      <c r="H492" s="246">
        <v>10.074999999999999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232</v>
      </c>
      <c r="AU492" s="252" t="s">
        <v>82</v>
      </c>
      <c r="AV492" s="13" t="s">
        <v>82</v>
      </c>
      <c r="AW492" s="13" t="s">
        <v>30</v>
      </c>
      <c r="AX492" s="13" t="s">
        <v>73</v>
      </c>
      <c r="AY492" s="252" t="s">
        <v>223</v>
      </c>
    </row>
    <row r="493" s="14" customFormat="1">
      <c r="A493" s="14"/>
      <c r="B493" s="253"/>
      <c r="C493" s="254"/>
      <c r="D493" s="243" t="s">
        <v>232</v>
      </c>
      <c r="E493" s="255" t="s">
        <v>1</v>
      </c>
      <c r="F493" s="256" t="s">
        <v>242</v>
      </c>
      <c r="G493" s="254"/>
      <c r="H493" s="255" t="s">
        <v>1</v>
      </c>
      <c r="I493" s="257"/>
      <c r="J493" s="254"/>
      <c r="K493" s="254"/>
      <c r="L493" s="258"/>
      <c r="M493" s="259"/>
      <c r="N493" s="260"/>
      <c r="O493" s="260"/>
      <c r="P493" s="260"/>
      <c r="Q493" s="260"/>
      <c r="R493" s="260"/>
      <c r="S493" s="260"/>
      <c r="T493" s="261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2" t="s">
        <v>232</v>
      </c>
      <c r="AU493" s="262" t="s">
        <v>82</v>
      </c>
      <c r="AV493" s="14" t="s">
        <v>80</v>
      </c>
      <c r="AW493" s="14" t="s">
        <v>30</v>
      </c>
      <c r="AX493" s="14" t="s">
        <v>73</v>
      </c>
      <c r="AY493" s="262" t="s">
        <v>223</v>
      </c>
    </row>
    <row r="494" s="14" customFormat="1">
      <c r="A494" s="14"/>
      <c r="B494" s="253"/>
      <c r="C494" s="254"/>
      <c r="D494" s="243" t="s">
        <v>232</v>
      </c>
      <c r="E494" s="255" t="s">
        <v>1</v>
      </c>
      <c r="F494" s="256" t="s">
        <v>462</v>
      </c>
      <c r="G494" s="254"/>
      <c r="H494" s="255" t="s">
        <v>1</v>
      </c>
      <c r="I494" s="257"/>
      <c r="J494" s="254"/>
      <c r="K494" s="254"/>
      <c r="L494" s="258"/>
      <c r="M494" s="259"/>
      <c r="N494" s="260"/>
      <c r="O494" s="260"/>
      <c r="P494" s="260"/>
      <c r="Q494" s="260"/>
      <c r="R494" s="260"/>
      <c r="S494" s="260"/>
      <c r="T494" s="261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62" t="s">
        <v>232</v>
      </c>
      <c r="AU494" s="262" t="s">
        <v>82</v>
      </c>
      <c r="AV494" s="14" t="s">
        <v>80</v>
      </c>
      <c r="AW494" s="14" t="s">
        <v>30</v>
      </c>
      <c r="AX494" s="14" t="s">
        <v>73</v>
      </c>
      <c r="AY494" s="262" t="s">
        <v>223</v>
      </c>
    </row>
    <row r="495" s="13" customFormat="1">
      <c r="A495" s="13"/>
      <c r="B495" s="241"/>
      <c r="C495" s="242"/>
      <c r="D495" s="243" t="s">
        <v>232</v>
      </c>
      <c r="E495" s="244" t="s">
        <v>1</v>
      </c>
      <c r="F495" s="245" t="s">
        <v>687</v>
      </c>
      <c r="G495" s="242"/>
      <c r="H495" s="246">
        <v>20.300000000000001</v>
      </c>
      <c r="I495" s="247"/>
      <c r="J495" s="242"/>
      <c r="K495" s="242"/>
      <c r="L495" s="248"/>
      <c r="M495" s="249"/>
      <c r="N495" s="250"/>
      <c r="O495" s="250"/>
      <c r="P495" s="250"/>
      <c r="Q495" s="250"/>
      <c r="R495" s="250"/>
      <c r="S495" s="250"/>
      <c r="T495" s="251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2" t="s">
        <v>232</v>
      </c>
      <c r="AU495" s="252" t="s">
        <v>82</v>
      </c>
      <c r="AV495" s="13" t="s">
        <v>82</v>
      </c>
      <c r="AW495" s="13" t="s">
        <v>30</v>
      </c>
      <c r="AX495" s="13" t="s">
        <v>73</v>
      </c>
      <c r="AY495" s="252" t="s">
        <v>223</v>
      </c>
    </row>
    <row r="496" s="13" customFormat="1">
      <c r="A496" s="13"/>
      <c r="B496" s="241"/>
      <c r="C496" s="242"/>
      <c r="D496" s="243" t="s">
        <v>232</v>
      </c>
      <c r="E496" s="244" t="s">
        <v>1</v>
      </c>
      <c r="F496" s="245" t="s">
        <v>688</v>
      </c>
      <c r="G496" s="242"/>
      <c r="H496" s="246">
        <v>18.899999999999999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232</v>
      </c>
      <c r="AU496" s="252" t="s">
        <v>82</v>
      </c>
      <c r="AV496" s="13" t="s">
        <v>82</v>
      </c>
      <c r="AW496" s="13" t="s">
        <v>30</v>
      </c>
      <c r="AX496" s="13" t="s">
        <v>73</v>
      </c>
      <c r="AY496" s="252" t="s">
        <v>223</v>
      </c>
    </row>
    <row r="497" s="15" customFormat="1">
      <c r="A497" s="15"/>
      <c r="B497" s="263"/>
      <c r="C497" s="264"/>
      <c r="D497" s="243" t="s">
        <v>232</v>
      </c>
      <c r="E497" s="265" t="s">
        <v>1</v>
      </c>
      <c r="F497" s="266" t="s">
        <v>245</v>
      </c>
      <c r="G497" s="264"/>
      <c r="H497" s="267">
        <v>160.44399999999999</v>
      </c>
      <c r="I497" s="268"/>
      <c r="J497" s="264"/>
      <c r="K497" s="264"/>
      <c r="L497" s="269"/>
      <c r="M497" s="270"/>
      <c r="N497" s="271"/>
      <c r="O497" s="271"/>
      <c r="P497" s="271"/>
      <c r="Q497" s="271"/>
      <c r="R497" s="271"/>
      <c r="S497" s="271"/>
      <c r="T497" s="272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73" t="s">
        <v>232</v>
      </c>
      <c r="AU497" s="273" t="s">
        <v>82</v>
      </c>
      <c r="AV497" s="15" t="s">
        <v>230</v>
      </c>
      <c r="AW497" s="15" t="s">
        <v>30</v>
      </c>
      <c r="AX497" s="15" t="s">
        <v>80</v>
      </c>
      <c r="AY497" s="273" t="s">
        <v>223</v>
      </c>
    </row>
    <row r="498" s="2" customFormat="1" ht="37.8" customHeight="1">
      <c r="A498" s="39"/>
      <c r="B498" s="40"/>
      <c r="C498" s="228" t="s">
        <v>689</v>
      </c>
      <c r="D498" s="228" t="s">
        <v>225</v>
      </c>
      <c r="E498" s="229" t="s">
        <v>690</v>
      </c>
      <c r="F498" s="230" t="s">
        <v>691</v>
      </c>
      <c r="G498" s="231" t="s">
        <v>293</v>
      </c>
      <c r="H498" s="232">
        <v>385.59899999999999</v>
      </c>
      <c r="I498" s="233"/>
      <c r="J498" s="234">
        <f>ROUND(I498*H498,2)</f>
        <v>0</v>
      </c>
      <c r="K498" s="230" t="s">
        <v>229</v>
      </c>
      <c r="L498" s="45"/>
      <c r="M498" s="235" t="s">
        <v>1</v>
      </c>
      <c r="N498" s="236" t="s">
        <v>38</v>
      </c>
      <c r="O498" s="92"/>
      <c r="P498" s="237">
        <f>O498*H498</f>
        <v>0</v>
      </c>
      <c r="Q498" s="237">
        <v>0.11396000000000001</v>
      </c>
      <c r="R498" s="237">
        <f>Q498*H498</f>
        <v>43.942862040000001</v>
      </c>
      <c r="S498" s="237">
        <v>0</v>
      </c>
      <c r="T498" s="238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39" t="s">
        <v>230</v>
      </c>
      <c r="AT498" s="239" t="s">
        <v>225</v>
      </c>
      <c r="AU498" s="239" t="s">
        <v>82</v>
      </c>
      <c r="AY498" s="18" t="s">
        <v>223</v>
      </c>
      <c r="BE498" s="240">
        <f>IF(N498="základní",J498,0)</f>
        <v>0</v>
      </c>
      <c r="BF498" s="240">
        <f>IF(N498="snížená",J498,0)</f>
        <v>0</v>
      </c>
      <c r="BG498" s="240">
        <f>IF(N498="zákl. přenesená",J498,0)</f>
        <v>0</v>
      </c>
      <c r="BH498" s="240">
        <f>IF(N498="sníž. přenesená",J498,0)</f>
        <v>0</v>
      </c>
      <c r="BI498" s="240">
        <f>IF(N498="nulová",J498,0)</f>
        <v>0</v>
      </c>
      <c r="BJ498" s="18" t="s">
        <v>80</v>
      </c>
      <c r="BK498" s="240">
        <f>ROUND(I498*H498,2)</f>
        <v>0</v>
      </c>
      <c r="BL498" s="18" t="s">
        <v>230</v>
      </c>
      <c r="BM498" s="239" t="s">
        <v>692</v>
      </c>
    </row>
    <row r="499" s="14" customFormat="1">
      <c r="A499" s="14"/>
      <c r="B499" s="253"/>
      <c r="C499" s="254"/>
      <c r="D499" s="243" t="s">
        <v>232</v>
      </c>
      <c r="E499" s="255" t="s">
        <v>1</v>
      </c>
      <c r="F499" s="256" t="s">
        <v>460</v>
      </c>
      <c r="G499" s="254"/>
      <c r="H499" s="255" t="s">
        <v>1</v>
      </c>
      <c r="I499" s="257"/>
      <c r="J499" s="254"/>
      <c r="K499" s="254"/>
      <c r="L499" s="258"/>
      <c r="M499" s="259"/>
      <c r="N499" s="260"/>
      <c r="O499" s="260"/>
      <c r="P499" s="260"/>
      <c r="Q499" s="260"/>
      <c r="R499" s="260"/>
      <c r="S499" s="260"/>
      <c r="T499" s="261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62" t="s">
        <v>232</v>
      </c>
      <c r="AU499" s="262" t="s">
        <v>82</v>
      </c>
      <c r="AV499" s="14" t="s">
        <v>80</v>
      </c>
      <c r="AW499" s="14" t="s">
        <v>30</v>
      </c>
      <c r="AX499" s="14" t="s">
        <v>73</v>
      </c>
      <c r="AY499" s="262" t="s">
        <v>223</v>
      </c>
    </row>
    <row r="500" s="13" customFormat="1">
      <c r="A500" s="13"/>
      <c r="B500" s="241"/>
      <c r="C500" s="242"/>
      <c r="D500" s="243" t="s">
        <v>232</v>
      </c>
      <c r="E500" s="244" t="s">
        <v>1</v>
      </c>
      <c r="F500" s="245" t="s">
        <v>693</v>
      </c>
      <c r="G500" s="242"/>
      <c r="H500" s="246">
        <v>95.813000000000002</v>
      </c>
      <c r="I500" s="247"/>
      <c r="J500" s="242"/>
      <c r="K500" s="242"/>
      <c r="L500" s="248"/>
      <c r="M500" s="249"/>
      <c r="N500" s="250"/>
      <c r="O500" s="250"/>
      <c r="P500" s="250"/>
      <c r="Q500" s="250"/>
      <c r="R500" s="250"/>
      <c r="S500" s="250"/>
      <c r="T500" s="25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2" t="s">
        <v>232</v>
      </c>
      <c r="AU500" s="252" t="s">
        <v>82</v>
      </c>
      <c r="AV500" s="13" t="s">
        <v>82</v>
      </c>
      <c r="AW500" s="13" t="s">
        <v>30</v>
      </c>
      <c r="AX500" s="13" t="s">
        <v>73</v>
      </c>
      <c r="AY500" s="252" t="s">
        <v>223</v>
      </c>
    </row>
    <row r="501" s="13" customFormat="1">
      <c r="A501" s="13"/>
      <c r="B501" s="241"/>
      <c r="C501" s="242"/>
      <c r="D501" s="243" t="s">
        <v>232</v>
      </c>
      <c r="E501" s="244" t="s">
        <v>1</v>
      </c>
      <c r="F501" s="245" t="s">
        <v>694</v>
      </c>
      <c r="G501" s="242"/>
      <c r="H501" s="246">
        <v>108.97799999999999</v>
      </c>
      <c r="I501" s="247"/>
      <c r="J501" s="242"/>
      <c r="K501" s="242"/>
      <c r="L501" s="248"/>
      <c r="M501" s="249"/>
      <c r="N501" s="250"/>
      <c r="O501" s="250"/>
      <c r="P501" s="250"/>
      <c r="Q501" s="250"/>
      <c r="R501" s="250"/>
      <c r="S501" s="250"/>
      <c r="T501" s="251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2" t="s">
        <v>232</v>
      </c>
      <c r="AU501" s="252" t="s">
        <v>82</v>
      </c>
      <c r="AV501" s="13" t="s">
        <v>82</v>
      </c>
      <c r="AW501" s="13" t="s">
        <v>30</v>
      </c>
      <c r="AX501" s="13" t="s">
        <v>73</v>
      </c>
      <c r="AY501" s="252" t="s">
        <v>223</v>
      </c>
    </row>
    <row r="502" s="13" customFormat="1">
      <c r="A502" s="13"/>
      <c r="B502" s="241"/>
      <c r="C502" s="242"/>
      <c r="D502" s="243" t="s">
        <v>232</v>
      </c>
      <c r="E502" s="244" t="s">
        <v>1</v>
      </c>
      <c r="F502" s="245" t="s">
        <v>695</v>
      </c>
      <c r="G502" s="242"/>
      <c r="H502" s="246">
        <v>28.649999999999999</v>
      </c>
      <c r="I502" s="247"/>
      <c r="J502" s="242"/>
      <c r="K502" s="242"/>
      <c r="L502" s="248"/>
      <c r="M502" s="249"/>
      <c r="N502" s="250"/>
      <c r="O502" s="250"/>
      <c r="P502" s="250"/>
      <c r="Q502" s="250"/>
      <c r="R502" s="250"/>
      <c r="S502" s="250"/>
      <c r="T502" s="25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2" t="s">
        <v>232</v>
      </c>
      <c r="AU502" s="252" t="s">
        <v>82</v>
      </c>
      <c r="AV502" s="13" t="s">
        <v>82</v>
      </c>
      <c r="AW502" s="13" t="s">
        <v>30</v>
      </c>
      <c r="AX502" s="13" t="s">
        <v>73</v>
      </c>
      <c r="AY502" s="252" t="s">
        <v>223</v>
      </c>
    </row>
    <row r="503" s="13" customFormat="1">
      <c r="A503" s="13"/>
      <c r="B503" s="241"/>
      <c r="C503" s="242"/>
      <c r="D503" s="243" t="s">
        <v>232</v>
      </c>
      <c r="E503" s="244" t="s">
        <v>1</v>
      </c>
      <c r="F503" s="245" t="s">
        <v>696</v>
      </c>
      <c r="G503" s="242"/>
      <c r="H503" s="246">
        <v>34.645000000000003</v>
      </c>
      <c r="I503" s="247"/>
      <c r="J503" s="242"/>
      <c r="K503" s="242"/>
      <c r="L503" s="248"/>
      <c r="M503" s="249"/>
      <c r="N503" s="250"/>
      <c r="O503" s="250"/>
      <c r="P503" s="250"/>
      <c r="Q503" s="250"/>
      <c r="R503" s="250"/>
      <c r="S503" s="250"/>
      <c r="T503" s="25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2" t="s">
        <v>232</v>
      </c>
      <c r="AU503" s="252" t="s">
        <v>82</v>
      </c>
      <c r="AV503" s="13" t="s">
        <v>82</v>
      </c>
      <c r="AW503" s="13" t="s">
        <v>30</v>
      </c>
      <c r="AX503" s="13" t="s">
        <v>73</v>
      </c>
      <c r="AY503" s="252" t="s">
        <v>223</v>
      </c>
    </row>
    <row r="504" s="13" customFormat="1">
      <c r="A504" s="13"/>
      <c r="B504" s="241"/>
      <c r="C504" s="242"/>
      <c r="D504" s="243" t="s">
        <v>232</v>
      </c>
      <c r="E504" s="244" t="s">
        <v>1</v>
      </c>
      <c r="F504" s="245" t="s">
        <v>697</v>
      </c>
      <c r="G504" s="242"/>
      <c r="H504" s="246">
        <v>23.725000000000001</v>
      </c>
      <c r="I504" s="247"/>
      <c r="J504" s="242"/>
      <c r="K504" s="242"/>
      <c r="L504" s="248"/>
      <c r="M504" s="249"/>
      <c r="N504" s="250"/>
      <c r="O504" s="250"/>
      <c r="P504" s="250"/>
      <c r="Q504" s="250"/>
      <c r="R504" s="250"/>
      <c r="S504" s="250"/>
      <c r="T504" s="251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2" t="s">
        <v>232</v>
      </c>
      <c r="AU504" s="252" t="s">
        <v>82</v>
      </c>
      <c r="AV504" s="13" t="s">
        <v>82</v>
      </c>
      <c r="AW504" s="13" t="s">
        <v>30</v>
      </c>
      <c r="AX504" s="13" t="s">
        <v>73</v>
      </c>
      <c r="AY504" s="252" t="s">
        <v>223</v>
      </c>
    </row>
    <row r="505" s="13" customFormat="1">
      <c r="A505" s="13"/>
      <c r="B505" s="241"/>
      <c r="C505" s="242"/>
      <c r="D505" s="243" t="s">
        <v>232</v>
      </c>
      <c r="E505" s="244" t="s">
        <v>1</v>
      </c>
      <c r="F505" s="245" t="s">
        <v>698</v>
      </c>
      <c r="G505" s="242"/>
      <c r="H505" s="246">
        <v>0.96299999999999997</v>
      </c>
      <c r="I505" s="247"/>
      <c r="J505" s="242"/>
      <c r="K505" s="242"/>
      <c r="L505" s="248"/>
      <c r="M505" s="249"/>
      <c r="N505" s="250"/>
      <c r="O505" s="250"/>
      <c r="P505" s="250"/>
      <c r="Q505" s="250"/>
      <c r="R505" s="250"/>
      <c r="S505" s="250"/>
      <c r="T505" s="25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2" t="s">
        <v>232</v>
      </c>
      <c r="AU505" s="252" t="s">
        <v>82</v>
      </c>
      <c r="AV505" s="13" t="s">
        <v>82</v>
      </c>
      <c r="AW505" s="13" t="s">
        <v>30</v>
      </c>
      <c r="AX505" s="13" t="s">
        <v>73</v>
      </c>
      <c r="AY505" s="252" t="s">
        <v>223</v>
      </c>
    </row>
    <row r="506" s="14" customFormat="1">
      <c r="A506" s="14"/>
      <c r="B506" s="253"/>
      <c r="C506" s="254"/>
      <c r="D506" s="243" t="s">
        <v>232</v>
      </c>
      <c r="E506" s="255" t="s">
        <v>1</v>
      </c>
      <c r="F506" s="256" t="s">
        <v>242</v>
      </c>
      <c r="G506" s="254"/>
      <c r="H506" s="255" t="s">
        <v>1</v>
      </c>
      <c r="I506" s="257"/>
      <c r="J506" s="254"/>
      <c r="K506" s="254"/>
      <c r="L506" s="258"/>
      <c r="M506" s="259"/>
      <c r="N506" s="260"/>
      <c r="O506" s="260"/>
      <c r="P506" s="260"/>
      <c r="Q506" s="260"/>
      <c r="R506" s="260"/>
      <c r="S506" s="260"/>
      <c r="T506" s="261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2" t="s">
        <v>232</v>
      </c>
      <c r="AU506" s="262" t="s">
        <v>82</v>
      </c>
      <c r="AV506" s="14" t="s">
        <v>80</v>
      </c>
      <c r="AW506" s="14" t="s">
        <v>30</v>
      </c>
      <c r="AX506" s="14" t="s">
        <v>73</v>
      </c>
      <c r="AY506" s="262" t="s">
        <v>223</v>
      </c>
    </row>
    <row r="507" s="14" customFormat="1">
      <c r="A507" s="14"/>
      <c r="B507" s="253"/>
      <c r="C507" s="254"/>
      <c r="D507" s="243" t="s">
        <v>232</v>
      </c>
      <c r="E507" s="255" t="s">
        <v>1</v>
      </c>
      <c r="F507" s="256" t="s">
        <v>462</v>
      </c>
      <c r="G507" s="254"/>
      <c r="H507" s="255" t="s">
        <v>1</v>
      </c>
      <c r="I507" s="257"/>
      <c r="J507" s="254"/>
      <c r="K507" s="254"/>
      <c r="L507" s="258"/>
      <c r="M507" s="259"/>
      <c r="N507" s="260"/>
      <c r="O507" s="260"/>
      <c r="P507" s="260"/>
      <c r="Q507" s="260"/>
      <c r="R507" s="260"/>
      <c r="S507" s="260"/>
      <c r="T507" s="261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2" t="s">
        <v>232</v>
      </c>
      <c r="AU507" s="262" t="s">
        <v>82</v>
      </c>
      <c r="AV507" s="14" t="s">
        <v>80</v>
      </c>
      <c r="AW507" s="14" t="s">
        <v>30</v>
      </c>
      <c r="AX507" s="14" t="s">
        <v>73</v>
      </c>
      <c r="AY507" s="262" t="s">
        <v>223</v>
      </c>
    </row>
    <row r="508" s="13" customFormat="1">
      <c r="A508" s="13"/>
      <c r="B508" s="241"/>
      <c r="C508" s="242"/>
      <c r="D508" s="243" t="s">
        <v>232</v>
      </c>
      <c r="E508" s="244" t="s">
        <v>1</v>
      </c>
      <c r="F508" s="245" t="s">
        <v>699</v>
      </c>
      <c r="G508" s="242"/>
      <c r="H508" s="246">
        <v>92.825000000000003</v>
      </c>
      <c r="I508" s="247"/>
      <c r="J508" s="242"/>
      <c r="K508" s="242"/>
      <c r="L508" s="248"/>
      <c r="M508" s="249"/>
      <c r="N508" s="250"/>
      <c r="O508" s="250"/>
      <c r="P508" s="250"/>
      <c r="Q508" s="250"/>
      <c r="R508" s="250"/>
      <c r="S508" s="250"/>
      <c r="T508" s="25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2" t="s">
        <v>232</v>
      </c>
      <c r="AU508" s="252" t="s">
        <v>82</v>
      </c>
      <c r="AV508" s="13" t="s">
        <v>82</v>
      </c>
      <c r="AW508" s="13" t="s">
        <v>30</v>
      </c>
      <c r="AX508" s="13" t="s">
        <v>73</v>
      </c>
      <c r="AY508" s="252" t="s">
        <v>223</v>
      </c>
    </row>
    <row r="509" s="15" customFormat="1">
      <c r="A509" s="15"/>
      <c r="B509" s="263"/>
      <c r="C509" s="264"/>
      <c r="D509" s="243" t="s">
        <v>232</v>
      </c>
      <c r="E509" s="265" t="s">
        <v>1</v>
      </c>
      <c r="F509" s="266" t="s">
        <v>245</v>
      </c>
      <c r="G509" s="264"/>
      <c r="H509" s="267">
        <v>385.59899999999999</v>
      </c>
      <c r="I509" s="268"/>
      <c r="J509" s="264"/>
      <c r="K509" s="264"/>
      <c r="L509" s="269"/>
      <c r="M509" s="270"/>
      <c r="N509" s="271"/>
      <c r="O509" s="271"/>
      <c r="P509" s="271"/>
      <c r="Q509" s="271"/>
      <c r="R509" s="271"/>
      <c r="S509" s="271"/>
      <c r="T509" s="272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3" t="s">
        <v>232</v>
      </c>
      <c r="AU509" s="273" t="s">
        <v>82</v>
      </c>
      <c r="AV509" s="15" t="s">
        <v>230</v>
      </c>
      <c r="AW509" s="15" t="s">
        <v>30</v>
      </c>
      <c r="AX509" s="15" t="s">
        <v>80</v>
      </c>
      <c r="AY509" s="273" t="s">
        <v>223</v>
      </c>
    </row>
    <row r="510" s="2" customFormat="1" ht="24.15" customHeight="1">
      <c r="A510" s="39"/>
      <c r="B510" s="40"/>
      <c r="C510" s="228" t="s">
        <v>700</v>
      </c>
      <c r="D510" s="228" t="s">
        <v>225</v>
      </c>
      <c r="E510" s="229" t="s">
        <v>701</v>
      </c>
      <c r="F510" s="230" t="s">
        <v>702</v>
      </c>
      <c r="G510" s="231" t="s">
        <v>351</v>
      </c>
      <c r="H510" s="232">
        <v>323.56</v>
      </c>
      <c r="I510" s="233"/>
      <c r="J510" s="234">
        <f>ROUND(I510*H510,2)</f>
        <v>0</v>
      </c>
      <c r="K510" s="230" t="s">
        <v>229</v>
      </c>
      <c r="L510" s="45"/>
      <c r="M510" s="235" t="s">
        <v>1</v>
      </c>
      <c r="N510" s="236" t="s">
        <v>38</v>
      </c>
      <c r="O510" s="92"/>
      <c r="P510" s="237">
        <f>O510*H510</f>
        <v>0</v>
      </c>
      <c r="Q510" s="237">
        <v>0.00013999999999999999</v>
      </c>
      <c r="R510" s="237">
        <f>Q510*H510</f>
        <v>0.045298399999999996</v>
      </c>
      <c r="S510" s="237">
        <v>0</v>
      </c>
      <c r="T510" s="238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9" t="s">
        <v>230</v>
      </c>
      <c r="AT510" s="239" t="s">
        <v>225</v>
      </c>
      <c r="AU510" s="239" t="s">
        <v>82</v>
      </c>
      <c r="AY510" s="18" t="s">
        <v>223</v>
      </c>
      <c r="BE510" s="240">
        <f>IF(N510="základní",J510,0)</f>
        <v>0</v>
      </c>
      <c r="BF510" s="240">
        <f>IF(N510="snížená",J510,0)</f>
        <v>0</v>
      </c>
      <c r="BG510" s="240">
        <f>IF(N510="zákl. přenesená",J510,0)</f>
        <v>0</v>
      </c>
      <c r="BH510" s="240">
        <f>IF(N510="sníž. přenesená",J510,0)</f>
        <v>0</v>
      </c>
      <c r="BI510" s="240">
        <f>IF(N510="nulová",J510,0)</f>
        <v>0</v>
      </c>
      <c r="BJ510" s="18" t="s">
        <v>80</v>
      </c>
      <c r="BK510" s="240">
        <f>ROUND(I510*H510,2)</f>
        <v>0</v>
      </c>
      <c r="BL510" s="18" t="s">
        <v>230</v>
      </c>
      <c r="BM510" s="239" t="s">
        <v>703</v>
      </c>
    </row>
    <row r="511" s="13" customFormat="1">
      <c r="A511" s="13"/>
      <c r="B511" s="241"/>
      <c r="C511" s="242"/>
      <c r="D511" s="243" t="s">
        <v>232</v>
      </c>
      <c r="E511" s="244" t="s">
        <v>1</v>
      </c>
      <c r="F511" s="245" t="s">
        <v>704</v>
      </c>
      <c r="G511" s="242"/>
      <c r="H511" s="246">
        <v>143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232</v>
      </c>
      <c r="AU511" s="252" t="s">
        <v>82</v>
      </c>
      <c r="AV511" s="13" t="s">
        <v>82</v>
      </c>
      <c r="AW511" s="13" t="s">
        <v>30</v>
      </c>
      <c r="AX511" s="13" t="s">
        <v>73</v>
      </c>
      <c r="AY511" s="252" t="s">
        <v>223</v>
      </c>
    </row>
    <row r="512" s="13" customFormat="1">
      <c r="A512" s="13"/>
      <c r="B512" s="241"/>
      <c r="C512" s="242"/>
      <c r="D512" s="243" t="s">
        <v>232</v>
      </c>
      <c r="E512" s="244" t="s">
        <v>1</v>
      </c>
      <c r="F512" s="245" t="s">
        <v>705</v>
      </c>
      <c r="G512" s="242"/>
      <c r="H512" s="246">
        <v>24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232</v>
      </c>
      <c r="AU512" s="252" t="s">
        <v>82</v>
      </c>
      <c r="AV512" s="13" t="s">
        <v>82</v>
      </c>
      <c r="AW512" s="13" t="s">
        <v>30</v>
      </c>
      <c r="AX512" s="13" t="s">
        <v>73</v>
      </c>
      <c r="AY512" s="252" t="s">
        <v>223</v>
      </c>
    </row>
    <row r="513" s="14" customFormat="1">
      <c r="A513" s="14"/>
      <c r="B513" s="253"/>
      <c r="C513" s="254"/>
      <c r="D513" s="243" t="s">
        <v>232</v>
      </c>
      <c r="E513" s="255" t="s">
        <v>1</v>
      </c>
      <c r="F513" s="256" t="s">
        <v>410</v>
      </c>
      <c r="G513" s="254"/>
      <c r="H513" s="255" t="s">
        <v>1</v>
      </c>
      <c r="I513" s="257"/>
      <c r="J513" s="254"/>
      <c r="K513" s="254"/>
      <c r="L513" s="258"/>
      <c r="M513" s="259"/>
      <c r="N513" s="260"/>
      <c r="O513" s="260"/>
      <c r="P513" s="260"/>
      <c r="Q513" s="260"/>
      <c r="R513" s="260"/>
      <c r="S513" s="260"/>
      <c r="T513" s="261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2" t="s">
        <v>232</v>
      </c>
      <c r="AU513" s="262" t="s">
        <v>82</v>
      </c>
      <c r="AV513" s="14" t="s">
        <v>80</v>
      </c>
      <c r="AW513" s="14" t="s">
        <v>30</v>
      </c>
      <c r="AX513" s="14" t="s">
        <v>73</v>
      </c>
      <c r="AY513" s="262" t="s">
        <v>223</v>
      </c>
    </row>
    <row r="514" s="14" customFormat="1">
      <c r="A514" s="14"/>
      <c r="B514" s="253"/>
      <c r="C514" s="254"/>
      <c r="D514" s="243" t="s">
        <v>232</v>
      </c>
      <c r="E514" s="255" t="s">
        <v>1</v>
      </c>
      <c r="F514" s="256" t="s">
        <v>666</v>
      </c>
      <c r="G514" s="254"/>
      <c r="H514" s="255" t="s">
        <v>1</v>
      </c>
      <c r="I514" s="257"/>
      <c r="J514" s="254"/>
      <c r="K514" s="254"/>
      <c r="L514" s="258"/>
      <c r="M514" s="259"/>
      <c r="N514" s="260"/>
      <c r="O514" s="260"/>
      <c r="P514" s="260"/>
      <c r="Q514" s="260"/>
      <c r="R514" s="260"/>
      <c r="S514" s="260"/>
      <c r="T514" s="261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2" t="s">
        <v>232</v>
      </c>
      <c r="AU514" s="262" t="s">
        <v>82</v>
      </c>
      <c r="AV514" s="14" t="s">
        <v>80</v>
      </c>
      <c r="AW514" s="14" t="s">
        <v>30</v>
      </c>
      <c r="AX514" s="14" t="s">
        <v>73</v>
      </c>
      <c r="AY514" s="262" t="s">
        <v>223</v>
      </c>
    </row>
    <row r="515" s="13" customFormat="1">
      <c r="A515" s="13"/>
      <c r="B515" s="241"/>
      <c r="C515" s="242"/>
      <c r="D515" s="243" t="s">
        <v>232</v>
      </c>
      <c r="E515" s="244" t="s">
        <v>1</v>
      </c>
      <c r="F515" s="245" t="s">
        <v>706</v>
      </c>
      <c r="G515" s="242"/>
      <c r="H515" s="246">
        <v>156.56</v>
      </c>
      <c r="I515" s="247"/>
      <c r="J515" s="242"/>
      <c r="K515" s="242"/>
      <c r="L515" s="248"/>
      <c r="M515" s="249"/>
      <c r="N515" s="250"/>
      <c r="O515" s="250"/>
      <c r="P515" s="250"/>
      <c r="Q515" s="250"/>
      <c r="R515" s="250"/>
      <c r="S515" s="250"/>
      <c r="T515" s="25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2" t="s">
        <v>232</v>
      </c>
      <c r="AU515" s="252" t="s">
        <v>82</v>
      </c>
      <c r="AV515" s="13" t="s">
        <v>82</v>
      </c>
      <c r="AW515" s="13" t="s">
        <v>30</v>
      </c>
      <c r="AX515" s="13" t="s">
        <v>73</v>
      </c>
      <c r="AY515" s="252" t="s">
        <v>223</v>
      </c>
    </row>
    <row r="516" s="15" customFormat="1">
      <c r="A516" s="15"/>
      <c r="B516" s="263"/>
      <c r="C516" s="264"/>
      <c r="D516" s="243" t="s">
        <v>232</v>
      </c>
      <c r="E516" s="265" t="s">
        <v>1</v>
      </c>
      <c r="F516" s="266" t="s">
        <v>245</v>
      </c>
      <c r="G516" s="264"/>
      <c r="H516" s="267">
        <v>323.56</v>
      </c>
      <c r="I516" s="268"/>
      <c r="J516" s="264"/>
      <c r="K516" s="264"/>
      <c r="L516" s="269"/>
      <c r="M516" s="270"/>
      <c r="N516" s="271"/>
      <c r="O516" s="271"/>
      <c r="P516" s="271"/>
      <c r="Q516" s="271"/>
      <c r="R516" s="271"/>
      <c r="S516" s="271"/>
      <c r="T516" s="272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3" t="s">
        <v>232</v>
      </c>
      <c r="AU516" s="273" t="s">
        <v>82</v>
      </c>
      <c r="AV516" s="15" t="s">
        <v>230</v>
      </c>
      <c r="AW516" s="15" t="s">
        <v>30</v>
      </c>
      <c r="AX516" s="15" t="s">
        <v>80</v>
      </c>
      <c r="AY516" s="273" t="s">
        <v>223</v>
      </c>
    </row>
    <row r="517" s="2" customFormat="1" ht="24.15" customHeight="1">
      <c r="A517" s="39"/>
      <c r="B517" s="40"/>
      <c r="C517" s="228" t="s">
        <v>707</v>
      </c>
      <c r="D517" s="228" t="s">
        <v>225</v>
      </c>
      <c r="E517" s="229" t="s">
        <v>708</v>
      </c>
      <c r="F517" s="230" t="s">
        <v>709</v>
      </c>
      <c r="G517" s="231" t="s">
        <v>351</v>
      </c>
      <c r="H517" s="232">
        <v>11.1</v>
      </c>
      <c r="I517" s="233"/>
      <c r="J517" s="234">
        <f>ROUND(I517*H517,2)</f>
        <v>0</v>
      </c>
      <c r="K517" s="230" t="s">
        <v>229</v>
      </c>
      <c r="L517" s="45"/>
      <c r="M517" s="235" t="s">
        <v>1</v>
      </c>
      <c r="N517" s="236" t="s">
        <v>38</v>
      </c>
      <c r="O517" s="92"/>
      <c r="P517" s="237">
        <f>O517*H517</f>
        <v>0</v>
      </c>
      <c r="Q517" s="237">
        <v>0.00020000000000000001</v>
      </c>
      <c r="R517" s="237">
        <f>Q517*H517</f>
        <v>0.0022200000000000002</v>
      </c>
      <c r="S517" s="237">
        <v>0</v>
      </c>
      <c r="T517" s="238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39" t="s">
        <v>230</v>
      </c>
      <c r="AT517" s="239" t="s">
        <v>225</v>
      </c>
      <c r="AU517" s="239" t="s">
        <v>82</v>
      </c>
      <c r="AY517" s="18" t="s">
        <v>223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8" t="s">
        <v>80</v>
      </c>
      <c r="BK517" s="240">
        <f>ROUND(I517*H517,2)</f>
        <v>0</v>
      </c>
      <c r="BL517" s="18" t="s">
        <v>230</v>
      </c>
      <c r="BM517" s="239" t="s">
        <v>710</v>
      </c>
    </row>
    <row r="518" s="13" customFormat="1">
      <c r="A518" s="13"/>
      <c r="B518" s="241"/>
      <c r="C518" s="242"/>
      <c r="D518" s="243" t="s">
        <v>232</v>
      </c>
      <c r="E518" s="244" t="s">
        <v>1</v>
      </c>
      <c r="F518" s="245" t="s">
        <v>711</v>
      </c>
      <c r="G518" s="242"/>
      <c r="H518" s="246">
        <v>11.1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232</v>
      </c>
      <c r="AU518" s="252" t="s">
        <v>82</v>
      </c>
      <c r="AV518" s="13" t="s">
        <v>82</v>
      </c>
      <c r="AW518" s="13" t="s">
        <v>30</v>
      </c>
      <c r="AX518" s="13" t="s">
        <v>80</v>
      </c>
      <c r="AY518" s="252" t="s">
        <v>223</v>
      </c>
    </row>
    <row r="519" s="2" customFormat="1" ht="37.8" customHeight="1">
      <c r="A519" s="39"/>
      <c r="B519" s="40"/>
      <c r="C519" s="228" t="s">
        <v>712</v>
      </c>
      <c r="D519" s="228" t="s">
        <v>225</v>
      </c>
      <c r="E519" s="229" t="s">
        <v>713</v>
      </c>
      <c r="F519" s="230" t="s">
        <v>714</v>
      </c>
      <c r="G519" s="231" t="s">
        <v>293</v>
      </c>
      <c r="H519" s="232">
        <v>14.763999999999999</v>
      </c>
      <c r="I519" s="233"/>
      <c r="J519" s="234">
        <f>ROUND(I519*H519,2)</f>
        <v>0</v>
      </c>
      <c r="K519" s="230" t="s">
        <v>229</v>
      </c>
      <c r="L519" s="45"/>
      <c r="M519" s="235" t="s">
        <v>1</v>
      </c>
      <c r="N519" s="236" t="s">
        <v>38</v>
      </c>
      <c r="O519" s="92"/>
      <c r="P519" s="237">
        <f>O519*H519</f>
        <v>0</v>
      </c>
      <c r="Q519" s="237">
        <v>0.17818000000000001</v>
      </c>
      <c r="R519" s="237">
        <f>Q519*H519</f>
        <v>2.63064952</v>
      </c>
      <c r="S519" s="237">
        <v>0</v>
      </c>
      <c r="T519" s="238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9" t="s">
        <v>230</v>
      </c>
      <c r="AT519" s="239" t="s">
        <v>225</v>
      </c>
      <c r="AU519" s="239" t="s">
        <v>82</v>
      </c>
      <c r="AY519" s="18" t="s">
        <v>223</v>
      </c>
      <c r="BE519" s="240">
        <f>IF(N519="základní",J519,0)</f>
        <v>0</v>
      </c>
      <c r="BF519" s="240">
        <f>IF(N519="snížená",J519,0)</f>
        <v>0</v>
      </c>
      <c r="BG519" s="240">
        <f>IF(N519="zákl. přenesená",J519,0)</f>
        <v>0</v>
      </c>
      <c r="BH519" s="240">
        <f>IF(N519="sníž. přenesená",J519,0)</f>
        <v>0</v>
      </c>
      <c r="BI519" s="240">
        <f>IF(N519="nulová",J519,0)</f>
        <v>0</v>
      </c>
      <c r="BJ519" s="18" t="s">
        <v>80</v>
      </c>
      <c r="BK519" s="240">
        <f>ROUND(I519*H519,2)</f>
        <v>0</v>
      </c>
      <c r="BL519" s="18" t="s">
        <v>230</v>
      </c>
      <c r="BM519" s="239" t="s">
        <v>715</v>
      </c>
    </row>
    <row r="520" s="14" customFormat="1">
      <c r="A520" s="14"/>
      <c r="B520" s="253"/>
      <c r="C520" s="254"/>
      <c r="D520" s="243" t="s">
        <v>232</v>
      </c>
      <c r="E520" s="255" t="s">
        <v>1</v>
      </c>
      <c r="F520" s="256" t="s">
        <v>460</v>
      </c>
      <c r="G520" s="254"/>
      <c r="H520" s="255" t="s">
        <v>1</v>
      </c>
      <c r="I520" s="257"/>
      <c r="J520" s="254"/>
      <c r="K520" s="254"/>
      <c r="L520" s="258"/>
      <c r="M520" s="259"/>
      <c r="N520" s="260"/>
      <c r="O520" s="260"/>
      <c r="P520" s="260"/>
      <c r="Q520" s="260"/>
      <c r="R520" s="260"/>
      <c r="S520" s="260"/>
      <c r="T520" s="261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2" t="s">
        <v>232</v>
      </c>
      <c r="AU520" s="262" t="s">
        <v>82</v>
      </c>
      <c r="AV520" s="14" t="s">
        <v>80</v>
      </c>
      <c r="AW520" s="14" t="s">
        <v>30</v>
      </c>
      <c r="AX520" s="14" t="s">
        <v>73</v>
      </c>
      <c r="AY520" s="262" t="s">
        <v>223</v>
      </c>
    </row>
    <row r="521" s="13" customFormat="1">
      <c r="A521" s="13"/>
      <c r="B521" s="241"/>
      <c r="C521" s="242"/>
      <c r="D521" s="243" t="s">
        <v>232</v>
      </c>
      <c r="E521" s="244" t="s">
        <v>1</v>
      </c>
      <c r="F521" s="245" t="s">
        <v>716</v>
      </c>
      <c r="G521" s="242"/>
      <c r="H521" s="246">
        <v>2.2559999999999998</v>
      </c>
      <c r="I521" s="247"/>
      <c r="J521" s="242"/>
      <c r="K521" s="242"/>
      <c r="L521" s="248"/>
      <c r="M521" s="249"/>
      <c r="N521" s="250"/>
      <c r="O521" s="250"/>
      <c r="P521" s="250"/>
      <c r="Q521" s="250"/>
      <c r="R521" s="250"/>
      <c r="S521" s="250"/>
      <c r="T521" s="25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2" t="s">
        <v>232</v>
      </c>
      <c r="AU521" s="252" t="s">
        <v>82</v>
      </c>
      <c r="AV521" s="13" t="s">
        <v>82</v>
      </c>
      <c r="AW521" s="13" t="s">
        <v>30</v>
      </c>
      <c r="AX521" s="13" t="s">
        <v>73</v>
      </c>
      <c r="AY521" s="252" t="s">
        <v>223</v>
      </c>
    </row>
    <row r="522" s="13" customFormat="1">
      <c r="A522" s="13"/>
      <c r="B522" s="241"/>
      <c r="C522" s="242"/>
      <c r="D522" s="243" t="s">
        <v>232</v>
      </c>
      <c r="E522" s="244" t="s">
        <v>1</v>
      </c>
      <c r="F522" s="245" t="s">
        <v>717</v>
      </c>
      <c r="G522" s="242"/>
      <c r="H522" s="246">
        <v>1.98</v>
      </c>
      <c r="I522" s="247"/>
      <c r="J522" s="242"/>
      <c r="K522" s="242"/>
      <c r="L522" s="248"/>
      <c r="M522" s="249"/>
      <c r="N522" s="250"/>
      <c r="O522" s="250"/>
      <c r="P522" s="250"/>
      <c r="Q522" s="250"/>
      <c r="R522" s="250"/>
      <c r="S522" s="250"/>
      <c r="T522" s="25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2" t="s">
        <v>232</v>
      </c>
      <c r="AU522" s="252" t="s">
        <v>82</v>
      </c>
      <c r="AV522" s="13" t="s">
        <v>82</v>
      </c>
      <c r="AW522" s="13" t="s">
        <v>30</v>
      </c>
      <c r="AX522" s="13" t="s">
        <v>73</v>
      </c>
      <c r="AY522" s="252" t="s">
        <v>223</v>
      </c>
    </row>
    <row r="523" s="13" customFormat="1">
      <c r="A523" s="13"/>
      <c r="B523" s="241"/>
      <c r="C523" s="242"/>
      <c r="D523" s="243" t="s">
        <v>232</v>
      </c>
      <c r="E523" s="244" t="s">
        <v>1</v>
      </c>
      <c r="F523" s="245" t="s">
        <v>718</v>
      </c>
      <c r="G523" s="242"/>
      <c r="H523" s="246">
        <v>1.1879999999999999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232</v>
      </c>
      <c r="AU523" s="252" t="s">
        <v>82</v>
      </c>
      <c r="AV523" s="13" t="s">
        <v>82</v>
      </c>
      <c r="AW523" s="13" t="s">
        <v>30</v>
      </c>
      <c r="AX523" s="13" t="s">
        <v>73</v>
      </c>
      <c r="AY523" s="252" t="s">
        <v>223</v>
      </c>
    </row>
    <row r="524" s="13" customFormat="1">
      <c r="A524" s="13"/>
      <c r="B524" s="241"/>
      <c r="C524" s="242"/>
      <c r="D524" s="243" t="s">
        <v>232</v>
      </c>
      <c r="E524" s="244" t="s">
        <v>1</v>
      </c>
      <c r="F524" s="245" t="s">
        <v>719</v>
      </c>
      <c r="G524" s="242"/>
      <c r="H524" s="246">
        <v>0.86399999999999999</v>
      </c>
      <c r="I524" s="247"/>
      <c r="J524" s="242"/>
      <c r="K524" s="242"/>
      <c r="L524" s="248"/>
      <c r="M524" s="249"/>
      <c r="N524" s="250"/>
      <c r="O524" s="250"/>
      <c r="P524" s="250"/>
      <c r="Q524" s="250"/>
      <c r="R524" s="250"/>
      <c r="S524" s="250"/>
      <c r="T524" s="251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2" t="s">
        <v>232</v>
      </c>
      <c r="AU524" s="252" t="s">
        <v>82</v>
      </c>
      <c r="AV524" s="13" t="s">
        <v>82</v>
      </c>
      <c r="AW524" s="13" t="s">
        <v>30</v>
      </c>
      <c r="AX524" s="13" t="s">
        <v>73</v>
      </c>
      <c r="AY524" s="252" t="s">
        <v>223</v>
      </c>
    </row>
    <row r="525" s="13" customFormat="1">
      <c r="A525" s="13"/>
      <c r="B525" s="241"/>
      <c r="C525" s="242"/>
      <c r="D525" s="243" t="s">
        <v>232</v>
      </c>
      <c r="E525" s="244" t="s">
        <v>1</v>
      </c>
      <c r="F525" s="245" t="s">
        <v>720</v>
      </c>
      <c r="G525" s="242"/>
      <c r="H525" s="246">
        <v>1.0560000000000001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232</v>
      </c>
      <c r="AU525" s="252" t="s">
        <v>82</v>
      </c>
      <c r="AV525" s="13" t="s">
        <v>82</v>
      </c>
      <c r="AW525" s="13" t="s">
        <v>30</v>
      </c>
      <c r="AX525" s="13" t="s">
        <v>73</v>
      </c>
      <c r="AY525" s="252" t="s">
        <v>223</v>
      </c>
    </row>
    <row r="526" s="13" customFormat="1">
      <c r="A526" s="13"/>
      <c r="B526" s="241"/>
      <c r="C526" s="242"/>
      <c r="D526" s="243" t="s">
        <v>232</v>
      </c>
      <c r="E526" s="244" t="s">
        <v>1</v>
      </c>
      <c r="F526" s="245" t="s">
        <v>721</v>
      </c>
      <c r="G526" s="242"/>
      <c r="H526" s="246">
        <v>0.70399999999999996</v>
      </c>
      <c r="I526" s="247"/>
      <c r="J526" s="242"/>
      <c r="K526" s="242"/>
      <c r="L526" s="248"/>
      <c r="M526" s="249"/>
      <c r="N526" s="250"/>
      <c r="O526" s="250"/>
      <c r="P526" s="250"/>
      <c r="Q526" s="250"/>
      <c r="R526" s="250"/>
      <c r="S526" s="250"/>
      <c r="T526" s="25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2" t="s">
        <v>232</v>
      </c>
      <c r="AU526" s="252" t="s">
        <v>82</v>
      </c>
      <c r="AV526" s="13" t="s">
        <v>82</v>
      </c>
      <c r="AW526" s="13" t="s">
        <v>30</v>
      </c>
      <c r="AX526" s="13" t="s">
        <v>73</v>
      </c>
      <c r="AY526" s="252" t="s">
        <v>223</v>
      </c>
    </row>
    <row r="527" s="14" customFormat="1">
      <c r="A527" s="14"/>
      <c r="B527" s="253"/>
      <c r="C527" s="254"/>
      <c r="D527" s="243" t="s">
        <v>232</v>
      </c>
      <c r="E527" s="255" t="s">
        <v>1</v>
      </c>
      <c r="F527" s="256" t="s">
        <v>394</v>
      </c>
      <c r="G527" s="254"/>
      <c r="H527" s="255" t="s">
        <v>1</v>
      </c>
      <c r="I527" s="257"/>
      <c r="J527" s="254"/>
      <c r="K527" s="254"/>
      <c r="L527" s="258"/>
      <c r="M527" s="259"/>
      <c r="N527" s="260"/>
      <c r="O527" s="260"/>
      <c r="P527" s="260"/>
      <c r="Q527" s="260"/>
      <c r="R527" s="260"/>
      <c r="S527" s="260"/>
      <c r="T527" s="261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62" t="s">
        <v>232</v>
      </c>
      <c r="AU527" s="262" t="s">
        <v>82</v>
      </c>
      <c r="AV527" s="14" t="s">
        <v>80</v>
      </c>
      <c r="AW527" s="14" t="s">
        <v>30</v>
      </c>
      <c r="AX527" s="14" t="s">
        <v>73</v>
      </c>
      <c r="AY527" s="262" t="s">
        <v>223</v>
      </c>
    </row>
    <row r="528" s="14" customFormat="1">
      <c r="A528" s="14"/>
      <c r="B528" s="253"/>
      <c r="C528" s="254"/>
      <c r="D528" s="243" t="s">
        <v>232</v>
      </c>
      <c r="E528" s="255" t="s">
        <v>1</v>
      </c>
      <c r="F528" s="256" t="s">
        <v>462</v>
      </c>
      <c r="G528" s="254"/>
      <c r="H528" s="255" t="s">
        <v>1</v>
      </c>
      <c r="I528" s="257"/>
      <c r="J528" s="254"/>
      <c r="K528" s="254"/>
      <c r="L528" s="258"/>
      <c r="M528" s="259"/>
      <c r="N528" s="260"/>
      <c r="O528" s="260"/>
      <c r="P528" s="260"/>
      <c r="Q528" s="260"/>
      <c r="R528" s="260"/>
      <c r="S528" s="260"/>
      <c r="T528" s="26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2" t="s">
        <v>232</v>
      </c>
      <c r="AU528" s="262" t="s">
        <v>82</v>
      </c>
      <c r="AV528" s="14" t="s">
        <v>80</v>
      </c>
      <c r="AW528" s="14" t="s">
        <v>30</v>
      </c>
      <c r="AX528" s="14" t="s">
        <v>73</v>
      </c>
      <c r="AY528" s="262" t="s">
        <v>223</v>
      </c>
    </row>
    <row r="529" s="13" customFormat="1">
      <c r="A529" s="13"/>
      <c r="B529" s="241"/>
      <c r="C529" s="242"/>
      <c r="D529" s="243" t="s">
        <v>232</v>
      </c>
      <c r="E529" s="244" t="s">
        <v>1</v>
      </c>
      <c r="F529" s="245" t="s">
        <v>722</v>
      </c>
      <c r="G529" s="242"/>
      <c r="H529" s="246">
        <v>1.504</v>
      </c>
      <c r="I529" s="247"/>
      <c r="J529" s="242"/>
      <c r="K529" s="242"/>
      <c r="L529" s="248"/>
      <c r="M529" s="249"/>
      <c r="N529" s="250"/>
      <c r="O529" s="250"/>
      <c r="P529" s="250"/>
      <c r="Q529" s="250"/>
      <c r="R529" s="250"/>
      <c r="S529" s="250"/>
      <c r="T529" s="251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2" t="s">
        <v>232</v>
      </c>
      <c r="AU529" s="252" t="s">
        <v>82</v>
      </c>
      <c r="AV529" s="13" t="s">
        <v>82</v>
      </c>
      <c r="AW529" s="13" t="s">
        <v>30</v>
      </c>
      <c r="AX529" s="13" t="s">
        <v>73</v>
      </c>
      <c r="AY529" s="252" t="s">
        <v>223</v>
      </c>
    </row>
    <row r="530" s="13" customFormat="1">
      <c r="A530" s="13"/>
      <c r="B530" s="241"/>
      <c r="C530" s="242"/>
      <c r="D530" s="243" t="s">
        <v>232</v>
      </c>
      <c r="E530" s="244" t="s">
        <v>1</v>
      </c>
      <c r="F530" s="245" t="s">
        <v>723</v>
      </c>
      <c r="G530" s="242"/>
      <c r="H530" s="246">
        <v>1.1879999999999999</v>
      </c>
      <c r="I530" s="247"/>
      <c r="J530" s="242"/>
      <c r="K530" s="242"/>
      <c r="L530" s="248"/>
      <c r="M530" s="249"/>
      <c r="N530" s="250"/>
      <c r="O530" s="250"/>
      <c r="P530" s="250"/>
      <c r="Q530" s="250"/>
      <c r="R530" s="250"/>
      <c r="S530" s="250"/>
      <c r="T530" s="251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2" t="s">
        <v>232</v>
      </c>
      <c r="AU530" s="252" t="s">
        <v>82</v>
      </c>
      <c r="AV530" s="13" t="s">
        <v>82</v>
      </c>
      <c r="AW530" s="13" t="s">
        <v>30</v>
      </c>
      <c r="AX530" s="13" t="s">
        <v>73</v>
      </c>
      <c r="AY530" s="252" t="s">
        <v>223</v>
      </c>
    </row>
    <row r="531" s="13" customFormat="1">
      <c r="A531" s="13"/>
      <c r="B531" s="241"/>
      <c r="C531" s="242"/>
      <c r="D531" s="243" t="s">
        <v>232</v>
      </c>
      <c r="E531" s="244" t="s">
        <v>1</v>
      </c>
      <c r="F531" s="245" t="s">
        <v>724</v>
      </c>
      <c r="G531" s="242"/>
      <c r="H531" s="246">
        <v>1.5840000000000001</v>
      </c>
      <c r="I531" s="247"/>
      <c r="J531" s="242"/>
      <c r="K531" s="242"/>
      <c r="L531" s="248"/>
      <c r="M531" s="249"/>
      <c r="N531" s="250"/>
      <c r="O531" s="250"/>
      <c r="P531" s="250"/>
      <c r="Q531" s="250"/>
      <c r="R531" s="250"/>
      <c r="S531" s="250"/>
      <c r="T531" s="251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2" t="s">
        <v>232</v>
      </c>
      <c r="AU531" s="252" t="s">
        <v>82</v>
      </c>
      <c r="AV531" s="13" t="s">
        <v>82</v>
      </c>
      <c r="AW531" s="13" t="s">
        <v>30</v>
      </c>
      <c r="AX531" s="13" t="s">
        <v>73</v>
      </c>
      <c r="AY531" s="252" t="s">
        <v>223</v>
      </c>
    </row>
    <row r="532" s="14" customFormat="1">
      <c r="A532" s="14"/>
      <c r="B532" s="253"/>
      <c r="C532" s="254"/>
      <c r="D532" s="243" t="s">
        <v>232</v>
      </c>
      <c r="E532" s="255" t="s">
        <v>1</v>
      </c>
      <c r="F532" s="256" t="s">
        <v>394</v>
      </c>
      <c r="G532" s="254"/>
      <c r="H532" s="255" t="s">
        <v>1</v>
      </c>
      <c r="I532" s="257"/>
      <c r="J532" s="254"/>
      <c r="K532" s="254"/>
      <c r="L532" s="258"/>
      <c r="M532" s="259"/>
      <c r="N532" s="260"/>
      <c r="O532" s="260"/>
      <c r="P532" s="260"/>
      <c r="Q532" s="260"/>
      <c r="R532" s="260"/>
      <c r="S532" s="260"/>
      <c r="T532" s="26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2" t="s">
        <v>232</v>
      </c>
      <c r="AU532" s="262" t="s">
        <v>82</v>
      </c>
      <c r="AV532" s="14" t="s">
        <v>80</v>
      </c>
      <c r="AW532" s="14" t="s">
        <v>30</v>
      </c>
      <c r="AX532" s="14" t="s">
        <v>73</v>
      </c>
      <c r="AY532" s="262" t="s">
        <v>223</v>
      </c>
    </row>
    <row r="533" s="13" customFormat="1">
      <c r="A533" s="13"/>
      <c r="B533" s="241"/>
      <c r="C533" s="242"/>
      <c r="D533" s="243" t="s">
        <v>232</v>
      </c>
      <c r="E533" s="244" t="s">
        <v>1</v>
      </c>
      <c r="F533" s="245" t="s">
        <v>725</v>
      </c>
      <c r="G533" s="242"/>
      <c r="H533" s="246">
        <v>2.4399999999999999</v>
      </c>
      <c r="I533" s="247"/>
      <c r="J533" s="242"/>
      <c r="K533" s="242"/>
      <c r="L533" s="248"/>
      <c r="M533" s="249"/>
      <c r="N533" s="250"/>
      <c r="O533" s="250"/>
      <c r="P533" s="250"/>
      <c r="Q533" s="250"/>
      <c r="R533" s="250"/>
      <c r="S533" s="250"/>
      <c r="T533" s="25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2" t="s">
        <v>232</v>
      </c>
      <c r="AU533" s="252" t="s">
        <v>82</v>
      </c>
      <c r="AV533" s="13" t="s">
        <v>82</v>
      </c>
      <c r="AW533" s="13" t="s">
        <v>30</v>
      </c>
      <c r="AX533" s="13" t="s">
        <v>73</v>
      </c>
      <c r="AY533" s="252" t="s">
        <v>223</v>
      </c>
    </row>
    <row r="534" s="15" customFormat="1">
      <c r="A534" s="15"/>
      <c r="B534" s="263"/>
      <c r="C534" s="264"/>
      <c r="D534" s="243" t="s">
        <v>232</v>
      </c>
      <c r="E534" s="265" t="s">
        <v>1</v>
      </c>
      <c r="F534" s="266" t="s">
        <v>245</v>
      </c>
      <c r="G534" s="264"/>
      <c r="H534" s="267">
        <v>14.763999999999999</v>
      </c>
      <c r="I534" s="268"/>
      <c r="J534" s="264"/>
      <c r="K534" s="264"/>
      <c r="L534" s="269"/>
      <c r="M534" s="270"/>
      <c r="N534" s="271"/>
      <c r="O534" s="271"/>
      <c r="P534" s="271"/>
      <c r="Q534" s="271"/>
      <c r="R534" s="271"/>
      <c r="S534" s="271"/>
      <c r="T534" s="272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3" t="s">
        <v>232</v>
      </c>
      <c r="AU534" s="273" t="s">
        <v>82</v>
      </c>
      <c r="AV534" s="15" t="s">
        <v>230</v>
      </c>
      <c r="AW534" s="15" t="s">
        <v>30</v>
      </c>
      <c r="AX534" s="15" t="s">
        <v>80</v>
      </c>
      <c r="AY534" s="273" t="s">
        <v>223</v>
      </c>
    </row>
    <row r="535" s="2" customFormat="1" ht="37.8" customHeight="1">
      <c r="A535" s="39"/>
      <c r="B535" s="40"/>
      <c r="C535" s="228" t="s">
        <v>726</v>
      </c>
      <c r="D535" s="228" t="s">
        <v>225</v>
      </c>
      <c r="E535" s="229" t="s">
        <v>727</v>
      </c>
      <c r="F535" s="230" t="s">
        <v>728</v>
      </c>
      <c r="G535" s="231" t="s">
        <v>293</v>
      </c>
      <c r="H535" s="232">
        <v>3.7839999999999998</v>
      </c>
      <c r="I535" s="233"/>
      <c r="J535" s="234">
        <f>ROUND(I535*H535,2)</f>
        <v>0</v>
      </c>
      <c r="K535" s="230" t="s">
        <v>229</v>
      </c>
      <c r="L535" s="45"/>
      <c r="M535" s="235" t="s">
        <v>1</v>
      </c>
      <c r="N535" s="236" t="s">
        <v>38</v>
      </c>
      <c r="O535" s="92"/>
      <c r="P535" s="237">
        <f>O535*H535</f>
        <v>0</v>
      </c>
      <c r="Q535" s="237">
        <v>0.17330000000000001</v>
      </c>
      <c r="R535" s="237">
        <f>Q535*H535</f>
        <v>0.65576719999999999</v>
      </c>
      <c r="S535" s="237">
        <v>0</v>
      </c>
      <c r="T535" s="238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39" t="s">
        <v>230</v>
      </c>
      <c r="AT535" s="239" t="s">
        <v>225</v>
      </c>
      <c r="AU535" s="239" t="s">
        <v>82</v>
      </c>
      <c r="AY535" s="18" t="s">
        <v>223</v>
      </c>
      <c r="BE535" s="240">
        <f>IF(N535="základní",J535,0)</f>
        <v>0</v>
      </c>
      <c r="BF535" s="240">
        <f>IF(N535="snížená",J535,0)</f>
        <v>0</v>
      </c>
      <c r="BG535" s="240">
        <f>IF(N535="zákl. přenesená",J535,0)</f>
        <v>0</v>
      </c>
      <c r="BH535" s="240">
        <f>IF(N535="sníž. přenesená",J535,0)</f>
        <v>0</v>
      </c>
      <c r="BI535" s="240">
        <f>IF(N535="nulová",J535,0)</f>
        <v>0</v>
      </c>
      <c r="BJ535" s="18" t="s">
        <v>80</v>
      </c>
      <c r="BK535" s="240">
        <f>ROUND(I535*H535,2)</f>
        <v>0</v>
      </c>
      <c r="BL535" s="18" t="s">
        <v>230</v>
      </c>
      <c r="BM535" s="239" t="s">
        <v>729</v>
      </c>
    </row>
    <row r="536" s="14" customFormat="1">
      <c r="A536" s="14"/>
      <c r="B536" s="253"/>
      <c r="C536" s="254"/>
      <c r="D536" s="243" t="s">
        <v>232</v>
      </c>
      <c r="E536" s="255" t="s">
        <v>1</v>
      </c>
      <c r="F536" s="256" t="s">
        <v>460</v>
      </c>
      <c r="G536" s="254"/>
      <c r="H536" s="255" t="s">
        <v>1</v>
      </c>
      <c r="I536" s="257"/>
      <c r="J536" s="254"/>
      <c r="K536" s="254"/>
      <c r="L536" s="258"/>
      <c r="M536" s="259"/>
      <c r="N536" s="260"/>
      <c r="O536" s="260"/>
      <c r="P536" s="260"/>
      <c r="Q536" s="260"/>
      <c r="R536" s="260"/>
      <c r="S536" s="260"/>
      <c r="T536" s="26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2" t="s">
        <v>232</v>
      </c>
      <c r="AU536" s="262" t="s">
        <v>82</v>
      </c>
      <c r="AV536" s="14" t="s">
        <v>80</v>
      </c>
      <c r="AW536" s="14" t="s">
        <v>30</v>
      </c>
      <c r="AX536" s="14" t="s">
        <v>73</v>
      </c>
      <c r="AY536" s="262" t="s">
        <v>223</v>
      </c>
    </row>
    <row r="537" s="13" customFormat="1">
      <c r="A537" s="13"/>
      <c r="B537" s="241"/>
      <c r="C537" s="242"/>
      <c r="D537" s="243" t="s">
        <v>232</v>
      </c>
      <c r="E537" s="244" t="s">
        <v>1</v>
      </c>
      <c r="F537" s="245" t="s">
        <v>730</v>
      </c>
      <c r="G537" s="242"/>
      <c r="H537" s="246">
        <v>1.8919999999999999</v>
      </c>
      <c r="I537" s="247"/>
      <c r="J537" s="242"/>
      <c r="K537" s="242"/>
      <c r="L537" s="248"/>
      <c r="M537" s="249"/>
      <c r="N537" s="250"/>
      <c r="O537" s="250"/>
      <c r="P537" s="250"/>
      <c r="Q537" s="250"/>
      <c r="R537" s="250"/>
      <c r="S537" s="250"/>
      <c r="T537" s="25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2" t="s">
        <v>232</v>
      </c>
      <c r="AU537" s="252" t="s">
        <v>82</v>
      </c>
      <c r="AV537" s="13" t="s">
        <v>82</v>
      </c>
      <c r="AW537" s="13" t="s">
        <v>30</v>
      </c>
      <c r="AX537" s="13" t="s">
        <v>73</v>
      </c>
      <c r="AY537" s="252" t="s">
        <v>223</v>
      </c>
    </row>
    <row r="538" s="14" customFormat="1">
      <c r="A538" s="14"/>
      <c r="B538" s="253"/>
      <c r="C538" s="254"/>
      <c r="D538" s="243" t="s">
        <v>232</v>
      </c>
      <c r="E538" s="255" t="s">
        <v>1</v>
      </c>
      <c r="F538" s="256" t="s">
        <v>394</v>
      </c>
      <c r="G538" s="254"/>
      <c r="H538" s="255" t="s">
        <v>1</v>
      </c>
      <c r="I538" s="257"/>
      <c r="J538" s="254"/>
      <c r="K538" s="254"/>
      <c r="L538" s="258"/>
      <c r="M538" s="259"/>
      <c r="N538" s="260"/>
      <c r="O538" s="260"/>
      <c r="P538" s="260"/>
      <c r="Q538" s="260"/>
      <c r="R538" s="260"/>
      <c r="S538" s="260"/>
      <c r="T538" s="26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62" t="s">
        <v>232</v>
      </c>
      <c r="AU538" s="262" t="s">
        <v>82</v>
      </c>
      <c r="AV538" s="14" t="s">
        <v>80</v>
      </c>
      <c r="AW538" s="14" t="s">
        <v>30</v>
      </c>
      <c r="AX538" s="14" t="s">
        <v>73</v>
      </c>
      <c r="AY538" s="262" t="s">
        <v>223</v>
      </c>
    </row>
    <row r="539" s="14" customFormat="1">
      <c r="A539" s="14"/>
      <c r="B539" s="253"/>
      <c r="C539" s="254"/>
      <c r="D539" s="243" t="s">
        <v>232</v>
      </c>
      <c r="E539" s="255" t="s">
        <v>1</v>
      </c>
      <c r="F539" s="256" t="s">
        <v>462</v>
      </c>
      <c r="G539" s="254"/>
      <c r="H539" s="255" t="s">
        <v>1</v>
      </c>
      <c r="I539" s="257"/>
      <c r="J539" s="254"/>
      <c r="K539" s="254"/>
      <c r="L539" s="258"/>
      <c r="M539" s="259"/>
      <c r="N539" s="260"/>
      <c r="O539" s="260"/>
      <c r="P539" s="260"/>
      <c r="Q539" s="260"/>
      <c r="R539" s="260"/>
      <c r="S539" s="260"/>
      <c r="T539" s="26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2" t="s">
        <v>232</v>
      </c>
      <c r="AU539" s="262" t="s">
        <v>82</v>
      </c>
      <c r="AV539" s="14" t="s">
        <v>80</v>
      </c>
      <c r="AW539" s="14" t="s">
        <v>30</v>
      </c>
      <c r="AX539" s="14" t="s">
        <v>73</v>
      </c>
      <c r="AY539" s="262" t="s">
        <v>223</v>
      </c>
    </row>
    <row r="540" s="13" customFormat="1">
      <c r="A540" s="13"/>
      <c r="B540" s="241"/>
      <c r="C540" s="242"/>
      <c r="D540" s="243" t="s">
        <v>232</v>
      </c>
      <c r="E540" s="244" t="s">
        <v>1</v>
      </c>
      <c r="F540" s="245" t="s">
        <v>730</v>
      </c>
      <c r="G540" s="242"/>
      <c r="H540" s="246">
        <v>1.8919999999999999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232</v>
      </c>
      <c r="AU540" s="252" t="s">
        <v>82</v>
      </c>
      <c r="AV540" s="13" t="s">
        <v>82</v>
      </c>
      <c r="AW540" s="13" t="s">
        <v>30</v>
      </c>
      <c r="AX540" s="13" t="s">
        <v>73</v>
      </c>
      <c r="AY540" s="252" t="s">
        <v>223</v>
      </c>
    </row>
    <row r="541" s="15" customFormat="1">
      <c r="A541" s="15"/>
      <c r="B541" s="263"/>
      <c r="C541" s="264"/>
      <c r="D541" s="243" t="s">
        <v>232</v>
      </c>
      <c r="E541" s="265" t="s">
        <v>1</v>
      </c>
      <c r="F541" s="266" t="s">
        <v>245</v>
      </c>
      <c r="G541" s="264"/>
      <c r="H541" s="267">
        <v>3.7839999999999998</v>
      </c>
      <c r="I541" s="268"/>
      <c r="J541" s="264"/>
      <c r="K541" s="264"/>
      <c r="L541" s="269"/>
      <c r="M541" s="270"/>
      <c r="N541" s="271"/>
      <c r="O541" s="271"/>
      <c r="P541" s="271"/>
      <c r="Q541" s="271"/>
      <c r="R541" s="271"/>
      <c r="S541" s="271"/>
      <c r="T541" s="272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73" t="s">
        <v>232</v>
      </c>
      <c r="AU541" s="273" t="s">
        <v>82</v>
      </c>
      <c r="AV541" s="15" t="s">
        <v>230</v>
      </c>
      <c r="AW541" s="15" t="s">
        <v>30</v>
      </c>
      <c r="AX541" s="15" t="s">
        <v>80</v>
      </c>
      <c r="AY541" s="273" t="s">
        <v>223</v>
      </c>
    </row>
    <row r="542" s="2" customFormat="1" ht="37.8" customHeight="1">
      <c r="A542" s="39"/>
      <c r="B542" s="40"/>
      <c r="C542" s="228" t="s">
        <v>731</v>
      </c>
      <c r="D542" s="228" t="s">
        <v>225</v>
      </c>
      <c r="E542" s="229" t="s">
        <v>732</v>
      </c>
      <c r="F542" s="230" t="s">
        <v>733</v>
      </c>
      <c r="G542" s="231" t="s">
        <v>293</v>
      </c>
      <c r="H542" s="232">
        <v>33.902999999999999</v>
      </c>
      <c r="I542" s="233"/>
      <c r="J542" s="234">
        <f>ROUND(I542*H542,2)</f>
        <v>0</v>
      </c>
      <c r="K542" s="230" t="s">
        <v>229</v>
      </c>
      <c r="L542" s="45"/>
      <c r="M542" s="235" t="s">
        <v>1</v>
      </c>
      <c r="N542" s="236" t="s">
        <v>38</v>
      </c>
      <c r="O542" s="92"/>
      <c r="P542" s="237">
        <f>O542*H542</f>
        <v>0</v>
      </c>
      <c r="Q542" s="237">
        <v>0.045670000000000002</v>
      </c>
      <c r="R542" s="237">
        <f>Q542*H542</f>
        <v>1.5483500100000001</v>
      </c>
      <c r="S542" s="237">
        <v>0</v>
      </c>
      <c r="T542" s="238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39" t="s">
        <v>230</v>
      </c>
      <c r="AT542" s="239" t="s">
        <v>225</v>
      </c>
      <c r="AU542" s="239" t="s">
        <v>82</v>
      </c>
      <c r="AY542" s="18" t="s">
        <v>223</v>
      </c>
      <c r="BE542" s="240">
        <f>IF(N542="základní",J542,0)</f>
        <v>0</v>
      </c>
      <c r="BF542" s="240">
        <f>IF(N542="snížená",J542,0)</f>
        <v>0</v>
      </c>
      <c r="BG542" s="240">
        <f>IF(N542="zákl. přenesená",J542,0)</f>
        <v>0</v>
      </c>
      <c r="BH542" s="240">
        <f>IF(N542="sníž. přenesená",J542,0)</f>
        <v>0</v>
      </c>
      <c r="BI542" s="240">
        <f>IF(N542="nulová",J542,0)</f>
        <v>0</v>
      </c>
      <c r="BJ542" s="18" t="s">
        <v>80</v>
      </c>
      <c r="BK542" s="240">
        <f>ROUND(I542*H542,2)</f>
        <v>0</v>
      </c>
      <c r="BL542" s="18" t="s">
        <v>230</v>
      </c>
      <c r="BM542" s="239" t="s">
        <v>734</v>
      </c>
    </row>
    <row r="543" s="14" customFormat="1">
      <c r="A543" s="14"/>
      <c r="B543" s="253"/>
      <c r="C543" s="254"/>
      <c r="D543" s="243" t="s">
        <v>232</v>
      </c>
      <c r="E543" s="255" t="s">
        <v>1</v>
      </c>
      <c r="F543" s="256" t="s">
        <v>735</v>
      </c>
      <c r="G543" s="254"/>
      <c r="H543" s="255" t="s">
        <v>1</v>
      </c>
      <c r="I543" s="257"/>
      <c r="J543" s="254"/>
      <c r="K543" s="254"/>
      <c r="L543" s="258"/>
      <c r="M543" s="259"/>
      <c r="N543" s="260"/>
      <c r="O543" s="260"/>
      <c r="P543" s="260"/>
      <c r="Q543" s="260"/>
      <c r="R543" s="260"/>
      <c r="S543" s="260"/>
      <c r="T543" s="261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62" t="s">
        <v>232</v>
      </c>
      <c r="AU543" s="262" t="s">
        <v>82</v>
      </c>
      <c r="AV543" s="14" t="s">
        <v>80</v>
      </c>
      <c r="AW543" s="14" t="s">
        <v>30</v>
      </c>
      <c r="AX543" s="14" t="s">
        <v>73</v>
      </c>
      <c r="AY543" s="262" t="s">
        <v>223</v>
      </c>
    </row>
    <row r="544" s="13" customFormat="1">
      <c r="A544" s="13"/>
      <c r="B544" s="241"/>
      <c r="C544" s="242"/>
      <c r="D544" s="243" t="s">
        <v>232</v>
      </c>
      <c r="E544" s="244" t="s">
        <v>1</v>
      </c>
      <c r="F544" s="245" t="s">
        <v>736</v>
      </c>
      <c r="G544" s="242"/>
      <c r="H544" s="246">
        <v>18.663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232</v>
      </c>
      <c r="AU544" s="252" t="s">
        <v>82</v>
      </c>
      <c r="AV544" s="13" t="s">
        <v>82</v>
      </c>
      <c r="AW544" s="13" t="s">
        <v>30</v>
      </c>
      <c r="AX544" s="13" t="s">
        <v>73</v>
      </c>
      <c r="AY544" s="252" t="s">
        <v>223</v>
      </c>
    </row>
    <row r="545" s="13" customFormat="1">
      <c r="A545" s="13"/>
      <c r="B545" s="241"/>
      <c r="C545" s="242"/>
      <c r="D545" s="243" t="s">
        <v>232</v>
      </c>
      <c r="E545" s="244" t="s">
        <v>1</v>
      </c>
      <c r="F545" s="245" t="s">
        <v>737</v>
      </c>
      <c r="G545" s="242"/>
      <c r="H545" s="246">
        <v>15.24</v>
      </c>
      <c r="I545" s="247"/>
      <c r="J545" s="242"/>
      <c r="K545" s="242"/>
      <c r="L545" s="248"/>
      <c r="M545" s="249"/>
      <c r="N545" s="250"/>
      <c r="O545" s="250"/>
      <c r="P545" s="250"/>
      <c r="Q545" s="250"/>
      <c r="R545" s="250"/>
      <c r="S545" s="250"/>
      <c r="T545" s="25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2" t="s">
        <v>232</v>
      </c>
      <c r="AU545" s="252" t="s">
        <v>82</v>
      </c>
      <c r="AV545" s="13" t="s">
        <v>82</v>
      </c>
      <c r="AW545" s="13" t="s">
        <v>30</v>
      </c>
      <c r="AX545" s="13" t="s">
        <v>73</v>
      </c>
      <c r="AY545" s="252" t="s">
        <v>223</v>
      </c>
    </row>
    <row r="546" s="15" customFormat="1">
      <c r="A546" s="15"/>
      <c r="B546" s="263"/>
      <c r="C546" s="264"/>
      <c r="D546" s="243" t="s">
        <v>232</v>
      </c>
      <c r="E546" s="265" t="s">
        <v>1</v>
      </c>
      <c r="F546" s="266" t="s">
        <v>245</v>
      </c>
      <c r="G546" s="264"/>
      <c r="H546" s="267">
        <v>33.902999999999999</v>
      </c>
      <c r="I546" s="268"/>
      <c r="J546" s="264"/>
      <c r="K546" s="264"/>
      <c r="L546" s="269"/>
      <c r="M546" s="270"/>
      <c r="N546" s="271"/>
      <c r="O546" s="271"/>
      <c r="P546" s="271"/>
      <c r="Q546" s="271"/>
      <c r="R546" s="271"/>
      <c r="S546" s="271"/>
      <c r="T546" s="272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3" t="s">
        <v>232</v>
      </c>
      <c r="AU546" s="273" t="s">
        <v>82</v>
      </c>
      <c r="AV546" s="15" t="s">
        <v>230</v>
      </c>
      <c r="AW546" s="15" t="s">
        <v>30</v>
      </c>
      <c r="AX546" s="15" t="s">
        <v>80</v>
      </c>
      <c r="AY546" s="273" t="s">
        <v>223</v>
      </c>
    </row>
    <row r="547" s="2" customFormat="1" ht="37.8" customHeight="1">
      <c r="A547" s="39"/>
      <c r="B547" s="40"/>
      <c r="C547" s="228" t="s">
        <v>738</v>
      </c>
      <c r="D547" s="228" t="s">
        <v>225</v>
      </c>
      <c r="E547" s="229" t="s">
        <v>739</v>
      </c>
      <c r="F547" s="230" t="s">
        <v>740</v>
      </c>
      <c r="G547" s="231" t="s">
        <v>475</v>
      </c>
      <c r="H547" s="232">
        <v>28</v>
      </c>
      <c r="I547" s="233"/>
      <c r="J547" s="234">
        <f>ROUND(I547*H547,2)</f>
        <v>0</v>
      </c>
      <c r="K547" s="230" t="s">
        <v>229</v>
      </c>
      <c r="L547" s="45"/>
      <c r="M547" s="235" t="s">
        <v>1</v>
      </c>
      <c r="N547" s="236" t="s">
        <v>38</v>
      </c>
      <c r="O547" s="92"/>
      <c r="P547" s="237">
        <f>O547*H547</f>
        <v>0</v>
      </c>
      <c r="Q547" s="237">
        <v>0.017770000000000001</v>
      </c>
      <c r="R547" s="237">
        <f>Q547*H547</f>
        <v>0.49756</v>
      </c>
      <c r="S547" s="237">
        <v>0</v>
      </c>
      <c r="T547" s="238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39" t="s">
        <v>230</v>
      </c>
      <c r="AT547" s="239" t="s">
        <v>225</v>
      </c>
      <c r="AU547" s="239" t="s">
        <v>82</v>
      </c>
      <c r="AY547" s="18" t="s">
        <v>223</v>
      </c>
      <c r="BE547" s="240">
        <f>IF(N547="základní",J547,0)</f>
        <v>0</v>
      </c>
      <c r="BF547" s="240">
        <f>IF(N547="snížená",J547,0)</f>
        <v>0</v>
      </c>
      <c r="BG547" s="240">
        <f>IF(N547="zákl. přenesená",J547,0)</f>
        <v>0</v>
      </c>
      <c r="BH547" s="240">
        <f>IF(N547="sníž. přenesená",J547,0)</f>
        <v>0</v>
      </c>
      <c r="BI547" s="240">
        <f>IF(N547="nulová",J547,0)</f>
        <v>0</v>
      </c>
      <c r="BJ547" s="18" t="s">
        <v>80</v>
      </c>
      <c r="BK547" s="240">
        <f>ROUND(I547*H547,2)</f>
        <v>0</v>
      </c>
      <c r="BL547" s="18" t="s">
        <v>230</v>
      </c>
      <c r="BM547" s="239" t="s">
        <v>741</v>
      </c>
    </row>
    <row r="548" s="14" customFormat="1">
      <c r="A548" s="14"/>
      <c r="B548" s="253"/>
      <c r="C548" s="254"/>
      <c r="D548" s="243" t="s">
        <v>232</v>
      </c>
      <c r="E548" s="255" t="s">
        <v>1</v>
      </c>
      <c r="F548" s="256" t="s">
        <v>742</v>
      </c>
      <c r="G548" s="254"/>
      <c r="H548" s="255" t="s">
        <v>1</v>
      </c>
      <c r="I548" s="257"/>
      <c r="J548" s="254"/>
      <c r="K548" s="254"/>
      <c r="L548" s="258"/>
      <c r="M548" s="259"/>
      <c r="N548" s="260"/>
      <c r="O548" s="260"/>
      <c r="P548" s="260"/>
      <c r="Q548" s="260"/>
      <c r="R548" s="260"/>
      <c r="S548" s="260"/>
      <c r="T548" s="26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2" t="s">
        <v>232</v>
      </c>
      <c r="AU548" s="262" t="s">
        <v>82</v>
      </c>
      <c r="AV548" s="14" t="s">
        <v>80</v>
      </c>
      <c r="AW548" s="14" t="s">
        <v>30</v>
      </c>
      <c r="AX548" s="14" t="s">
        <v>73</v>
      </c>
      <c r="AY548" s="262" t="s">
        <v>223</v>
      </c>
    </row>
    <row r="549" s="13" customFormat="1">
      <c r="A549" s="13"/>
      <c r="B549" s="241"/>
      <c r="C549" s="242"/>
      <c r="D549" s="243" t="s">
        <v>232</v>
      </c>
      <c r="E549" s="244" t="s">
        <v>1</v>
      </c>
      <c r="F549" s="245" t="s">
        <v>743</v>
      </c>
      <c r="G549" s="242"/>
      <c r="H549" s="246">
        <v>12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232</v>
      </c>
      <c r="AU549" s="252" t="s">
        <v>82</v>
      </c>
      <c r="AV549" s="13" t="s">
        <v>82</v>
      </c>
      <c r="AW549" s="13" t="s">
        <v>30</v>
      </c>
      <c r="AX549" s="13" t="s">
        <v>73</v>
      </c>
      <c r="AY549" s="252" t="s">
        <v>223</v>
      </c>
    </row>
    <row r="550" s="13" customFormat="1">
      <c r="A550" s="13"/>
      <c r="B550" s="241"/>
      <c r="C550" s="242"/>
      <c r="D550" s="243" t="s">
        <v>232</v>
      </c>
      <c r="E550" s="244" t="s">
        <v>1</v>
      </c>
      <c r="F550" s="245" t="s">
        <v>744</v>
      </c>
      <c r="G550" s="242"/>
      <c r="H550" s="246">
        <v>5</v>
      </c>
      <c r="I550" s="247"/>
      <c r="J550" s="242"/>
      <c r="K550" s="242"/>
      <c r="L550" s="248"/>
      <c r="M550" s="249"/>
      <c r="N550" s="250"/>
      <c r="O550" s="250"/>
      <c r="P550" s="250"/>
      <c r="Q550" s="250"/>
      <c r="R550" s="250"/>
      <c r="S550" s="250"/>
      <c r="T550" s="251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2" t="s">
        <v>232</v>
      </c>
      <c r="AU550" s="252" t="s">
        <v>82</v>
      </c>
      <c r="AV550" s="13" t="s">
        <v>82</v>
      </c>
      <c r="AW550" s="13" t="s">
        <v>30</v>
      </c>
      <c r="AX550" s="13" t="s">
        <v>73</v>
      </c>
      <c r="AY550" s="252" t="s">
        <v>223</v>
      </c>
    </row>
    <row r="551" s="14" customFormat="1">
      <c r="A551" s="14"/>
      <c r="B551" s="253"/>
      <c r="C551" s="254"/>
      <c r="D551" s="243" t="s">
        <v>232</v>
      </c>
      <c r="E551" s="255" t="s">
        <v>1</v>
      </c>
      <c r="F551" s="256" t="s">
        <v>394</v>
      </c>
      <c r="G551" s="254"/>
      <c r="H551" s="255" t="s">
        <v>1</v>
      </c>
      <c r="I551" s="257"/>
      <c r="J551" s="254"/>
      <c r="K551" s="254"/>
      <c r="L551" s="258"/>
      <c r="M551" s="259"/>
      <c r="N551" s="260"/>
      <c r="O551" s="260"/>
      <c r="P551" s="260"/>
      <c r="Q551" s="260"/>
      <c r="R551" s="260"/>
      <c r="S551" s="260"/>
      <c r="T551" s="261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62" t="s">
        <v>232</v>
      </c>
      <c r="AU551" s="262" t="s">
        <v>82</v>
      </c>
      <c r="AV551" s="14" t="s">
        <v>80</v>
      </c>
      <c r="AW551" s="14" t="s">
        <v>30</v>
      </c>
      <c r="AX551" s="14" t="s">
        <v>73</v>
      </c>
      <c r="AY551" s="262" t="s">
        <v>223</v>
      </c>
    </row>
    <row r="552" s="14" customFormat="1">
      <c r="A552" s="14"/>
      <c r="B552" s="253"/>
      <c r="C552" s="254"/>
      <c r="D552" s="243" t="s">
        <v>232</v>
      </c>
      <c r="E552" s="255" t="s">
        <v>1</v>
      </c>
      <c r="F552" s="256" t="s">
        <v>745</v>
      </c>
      <c r="G552" s="254"/>
      <c r="H552" s="255" t="s">
        <v>1</v>
      </c>
      <c r="I552" s="257"/>
      <c r="J552" s="254"/>
      <c r="K552" s="254"/>
      <c r="L552" s="258"/>
      <c r="M552" s="259"/>
      <c r="N552" s="260"/>
      <c r="O552" s="260"/>
      <c r="P552" s="260"/>
      <c r="Q552" s="260"/>
      <c r="R552" s="260"/>
      <c r="S552" s="260"/>
      <c r="T552" s="26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2" t="s">
        <v>232</v>
      </c>
      <c r="AU552" s="262" t="s">
        <v>82</v>
      </c>
      <c r="AV552" s="14" t="s">
        <v>80</v>
      </c>
      <c r="AW552" s="14" t="s">
        <v>30</v>
      </c>
      <c r="AX552" s="14" t="s">
        <v>73</v>
      </c>
      <c r="AY552" s="262" t="s">
        <v>223</v>
      </c>
    </row>
    <row r="553" s="13" customFormat="1">
      <c r="A553" s="13"/>
      <c r="B553" s="241"/>
      <c r="C553" s="242"/>
      <c r="D553" s="243" t="s">
        <v>232</v>
      </c>
      <c r="E553" s="244" t="s">
        <v>1</v>
      </c>
      <c r="F553" s="245" t="s">
        <v>746</v>
      </c>
      <c r="G553" s="242"/>
      <c r="H553" s="246">
        <v>3</v>
      </c>
      <c r="I553" s="247"/>
      <c r="J553" s="242"/>
      <c r="K553" s="242"/>
      <c r="L553" s="248"/>
      <c r="M553" s="249"/>
      <c r="N553" s="250"/>
      <c r="O553" s="250"/>
      <c r="P553" s="250"/>
      <c r="Q553" s="250"/>
      <c r="R553" s="250"/>
      <c r="S553" s="250"/>
      <c r="T553" s="251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2" t="s">
        <v>232</v>
      </c>
      <c r="AU553" s="252" t="s">
        <v>82</v>
      </c>
      <c r="AV553" s="13" t="s">
        <v>82</v>
      </c>
      <c r="AW553" s="13" t="s">
        <v>30</v>
      </c>
      <c r="AX553" s="13" t="s">
        <v>73</v>
      </c>
      <c r="AY553" s="252" t="s">
        <v>223</v>
      </c>
    </row>
    <row r="554" s="14" customFormat="1">
      <c r="A554" s="14"/>
      <c r="B554" s="253"/>
      <c r="C554" s="254"/>
      <c r="D554" s="243" t="s">
        <v>232</v>
      </c>
      <c r="E554" s="255" t="s">
        <v>1</v>
      </c>
      <c r="F554" s="256" t="s">
        <v>394</v>
      </c>
      <c r="G554" s="254"/>
      <c r="H554" s="255" t="s">
        <v>1</v>
      </c>
      <c r="I554" s="257"/>
      <c r="J554" s="254"/>
      <c r="K554" s="254"/>
      <c r="L554" s="258"/>
      <c r="M554" s="259"/>
      <c r="N554" s="260"/>
      <c r="O554" s="260"/>
      <c r="P554" s="260"/>
      <c r="Q554" s="260"/>
      <c r="R554" s="260"/>
      <c r="S554" s="260"/>
      <c r="T554" s="261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2" t="s">
        <v>232</v>
      </c>
      <c r="AU554" s="262" t="s">
        <v>82</v>
      </c>
      <c r="AV554" s="14" t="s">
        <v>80</v>
      </c>
      <c r="AW554" s="14" t="s">
        <v>30</v>
      </c>
      <c r="AX554" s="14" t="s">
        <v>73</v>
      </c>
      <c r="AY554" s="262" t="s">
        <v>223</v>
      </c>
    </row>
    <row r="555" s="14" customFormat="1">
      <c r="A555" s="14"/>
      <c r="B555" s="253"/>
      <c r="C555" s="254"/>
      <c r="D555" s="243" t="s">
        <v>232</v>
      </c>
      <c r="E555" s="255" t="s">
        <v>1</v>
      </c>
      <c r="F555" s="256" t="s">
        <v>747</v>
      </c>
      <c r="G555" s="254"/>
      <c r="H555" s="255" t="s">
        <v>1</v>
      </c>
      <c r="I555" s="257"/>
      <c r="J555" s="254"/>
      <c r="K555" s="254"/>
      <c r="L555" s="258"/>
      <c r="M555" s="259"/>
      <c r="N555" s="260"/>
      <c r="O555" s="260"/>
      <c r="P555" s="260"/>
      <c r="Q555" s="260"/>
      <c r="R555" s="260"/>
      <c r="S555" s="260"/>
      <c r="T555" s="26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62" t="s">
        <v>232</v>
      </c>
      <c r="AU555" s="262" t="s">
        <v>82</v>
      </c>
      <c r="AV555" s="14" t="s">
        <v>80</v>
      </c>
      <c r="AW555" s="14" t="s">
        <v>30</v>
      </c>
      <c r="AX555" s="14" t="s">
        <v>73</v>
      </c>
      <c r="AY555" s="262" t="s">
        <v>223</v>
      </c>
    </row>
    <row r="556" s="13" customFormat="1">
      <c r="A556" s="13"/>
      <c r="B556" s="241"/>
      <c r="C556" s="242"/>
      <c r="D556" s="243" t="s">
        <v>232</v>
      </c>
      <c r="E556" s="244" t="s">
        <v>1</v>
      </c>
      <c r="F556" s="245" t="s">
        <v>748</v>
      </c>
      <c r="G556" s="242"/>
      <c r="H556" s="246">
        <v>2</v>
      </c>
      <c r="I556" s="247"/>
      <c r="J556" s="242"/>
      <c r="K556" s="242"/>
      <c r="L556" s="248"/>
      <c r="M556" s="249"/>
      <c r="N556" s="250"/>
      <c r="O556" s="250"/>
      <c r="P556" s="250"/>
      <c r="Q556" s="250"/>
      <c r="R556" s="250"/>
      <c r="S556" s="250"/>
      <c r="T556" s="25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2" t="s">
        <v>232</v>
      </c>
      <c r="AU556" s="252" t="s">
        <v>82</v>
      </c>
      <c r="AV556" s="13" t="s">
        <v>82</v>
      </c>
      <c r="AW556" s="13" t="s">
        <v>30</v>
      </c>
      <c r="AX556" s="13" t="s">
        <v>73</v>
      </c>
      <c r="AY556" s="252" t="s">
        <v>223</v>
      </c>
    </row>
    <row r="557" s="14" customFormat="1">
      <c r="A557" s="14"/>
      <c r="B557" s="253"/>
      <c r="C557" s="254"/>
      <c r="D557" s="243" t="s">
        <v>232</v>
      </c>
      <c r="E557" s="255" t="s">
        <v>1</v>
      </c>
      <c r="F557" s="256" t="s">
        <v>410</v>
      </c>
      <c r="G557" s="254"/>
      <c r="H557" s="255" t="s">
        <v>1</v>
      </c>
      <c r="I557" s="257"/>
      <c r="J557" s="254"/>
      <c r="K557" s="254"/>
      <c r="L557" s="258"/>
      <c r="M557" s="259"/>
      <c r="N557" s="260"/>
      <c r="O557" s="260"/>
      <c r="P557" s="260"/>
      <c r="Q557" s="260"/>
      <c r="R557" s="260"/>
      <c r="S557" s="260"/>
      <c r="T557" s="26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2" t="s">
        <v>232</v>
      </c>
      <c r="AU557" s="262" t="s">
        <v>82</v>
      </c>
      <c r="AV557" s="14" t="s">
        <v>80</v>
      </c>
      <c r="AW557" s="14" t="s">
        <v>30</v>
      </c>
      <c r="AX557" s="14" t="s">
        <v>73</v>
      </c>
      <c r="AY557" s="262" t="s">
        <v>223</v>
      </c>
    </row>
    <row r="558" s="14" customFormat="1">
      <c r="A558" s="14"/>
      <c r="B558" s="253"/>
      <c r="C558" s="254"/>
      <c r="D558" s="243" t="s">
        <v>232</v>
      </c>
      <c r="E558" s="255" t="s">
        <v>1</v>
      </c>
      <c r="F558" s="256" t="s">
        <v>749</v>
      </c>
      <c r="G558" s="254"/>
      <c r="H558" s="255" t="s">
        <v>1</v>
      </c>
      <c r="I558" s="257"/>
      <c r="J558" s="254"/>
      <c r="K558" s="254"/>
      <c r="L558" s="258"/>
      <c r="M558" s="259"/>
      <c r="N558" s="260"/>
      <c r="O558" s="260"/>
      <c r="P558" s="260"/>
      <c r="Q558" s="260"/>
      <c r="R558" s="260"/>
      <c r="S558" s="260"/>
      <c r="T558" s="261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2" t="s">
        <v>232</v>
      </c>
      <c r="AU558" s="262" t="s">
        <v>82</v>
      </c>
      <c r="AV558" s="14" t="s">
        <v>80</v>
      </c>
      <c r="AW558" s="14" t="s">
        <v>30</v>
      </c>
      <c r="AX558" s="14" t="s">
        <v>73</v>
      </c>
      <c r="AY558" s="262" t="s">
        <v>223</v>
      </c>
    </row>
    <row r="559" s="13" customFormat="1">
      <c r="A559" s="13"/>
      <c r="B559" s="241"/>
      <c r="C559" s="242"/>
      <c r="D559" s="243" t="s">
        <v>232</v>
      </c>
      <c r="E559" s="244" t="s">
        <v>1</v>
      </c>
      <c r="F559" s="245" t="s">
        <v>750</v>
      </c>
      <c r="G559" s="242"/>
      <c r="H559" s="246">
        <v>4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232</v>
      </c>
      <c r="AU559" s="252" t="s">
        <v>82</v>
      </c>
      <c r="AV559" s="13" t="s">
        <v>82</v>
      </c>
      <c r="AW559" s="13" t="s">
        <v>30</v>
      </c>
      <c r="AX559" s="13" t="s">
        <v>73</v>
      </c>
      <c r="AY559" s="252" t="s">
        <v>223</v>
      </c>
    </row>
    <row r="560" s="14" customFormat="1">
      <c r="A560" s="14"/>
      <c r="B560" s="253"/>
      <c r="C560" s="254"/>
      <c r="D560" s="243" t="s">
        <v>232</v>
      </c>
      <c r="E560" s="255" t="s">
        <v>1</v>
      </c>
      <c r="F560" s="256" t="s">
        <v>394</v>
      </c>
      <c r="G560" s="254"/>
      <c r="H560" s="255" t="s">
        <v>1</v>
      </c>
      <c r="I560" s="257"/>
      <c r="J560" s="254"/>
      <c r="K560" s="254"/>
      <c r="L560" s="258"/>
      <c r="M560" s="259"/>
      <c r="N560" s="260"/>
      <c r="O560" s="260"/>
      <c r="P560" s="260"/>
      <c r="Q560" s="260"/>
      <c r="R560" s="260"/>
      <c r="S560" s="260"/>
      <c r="T560" s="261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62" t="s">
        <v>232</v>
      </c>
      <c r="AU560" s="262" t="s">
        <v>82</v>
      </c>
      <c r="AV560" s="14" t="s">
        <v>80</v>
      </c>
      <c r="AW560" s="14" t="s">
        <v>30</v>
      </c>
      <c r="AX560" s="14" t="s">
        <v>73</v>
      </c>
      <c r="AY560" s="262" t="s">
        <v>223</v>
      </c>
    </row>
    <row r="561" s="14" customFormat="1">
      <c r="A561" s="14"/>
      <c r="B561" s="253"/>
      <c r="C561" s="254"/>
      <c r="D561" s="243" t="s">
        <v>232</v>
      </c>
      <c r="E561" s="255" t="s">
        <v>1</v>
      </c>
      <c r="F561" s="256" t="s">
        <v>751</v>
      </c>
      <c r="G561" s="254"/>
      <c r="H561" s="255" t="s">
        <v>1</v>
      </c>
      <c r="I561" s="257"/>
      <c r="J561" s="254"/>
      <c r="K561" s="254"/>
      <c r="L561" s="258"/>
      <c r="M561" s="259"/>
      <c r="N561" s="260"/>
      <c r="O561" s="260"/>
      <c r="P561" s="260"/>
      <c r="Q561" s="260"/>
      <c r="R561" s="260"/>
      <c r="S561" s="260"/>
      <c r="T561" s="26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2" t="s">
        <v>232</v>
      </c>
      <c r="AU561" s="262" t="s">
        <v>82</v>
      </c>
      <c r="AV561" s="14" t="s">
        <v>80</v>
      </c>
      <c r="AW561" s="14" t="s">
        <v>30</v>
      </c>
      <c r="AX561" s="14" t="s">
        <v>73</v>
      </c>
      <c r="AY561" s="262" t="s">
        <v>223</v>
      </c>
    </row>
    <row r="562" s="13" customFormat="1">
      <c r="A562" s="13"/>
      <c r="B562" s="241"/>
      <c r="C562" s="242"/>
      <c r="D562" s="243" t="s">
        <v>232</v>
      </c>
      <c r="E562" s="244" t="s">
        <v>1</v>
      </c>
      <c r="F562" s="245" t="s">
        <v>752</v>
      </c>
      <c r="G562" s="242"/>
      <c r="H562" s="246">
        <v>2</v>
      </c>
      <c r="I562" s="247"/>
      <c r="J562" s="242"/>
      <c r="K562" s="242"/>
      <c r="L562" s="248"/>
      <c r="M562" s="249"/>
      <c r="N562" s="250"/>
      <c r="O562" s="250"/>
      <c r="P562" s="250"/>
      <c r="Q562" s="250"/>
      <c r="R562" s="250"/>
      <c r="S562" s="250"/>
      <c r="T562" s="25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2" t="s">
        <v>232</v>
      </c>
      <c r="AU562" s="252" t="s">
        <v>82</v>
      </c>
      <c r="AV562" s="13" t="s">
        <v>82</v>
      </c>
      <c r="AW562" s="13" t="s">
        <v>30</v>
      </c>
      <c r="AX562" s="13" t="s">
        <v>73</v>
      </c>
      <c r="AY562" s="252" t="s">
        <v>223</v>
      </c>
    </row>
    <row r="563" s="15" customFormat="1">
      <c r="A563" s="15"/>
      <c r="B563" s="263"/>
      <c r="C563" s="264"/>
      <c r="D563" s="243" t="s">
        <v>232</v>
      </c>
      <c r="E563" s="265" t="s">
        <v>1</v>
      </c>
      <c r="F563" s="266" t="s">
        <v>245</v>
      </c>
      <c r="G563" s="264"/>
      <c r="H563" s="267">
        <v>28</v>
      </c>
      <c r="I563" s="268"/>
      <c r="J563" s="264"/>
      <c r="K563" s="264"/>
      <c r="L563" s="269"/>
      <c r="M563" s="270"/>
      <c r="N563" s="271"/>
      <c r="O563" s="271"/>
      <c r="P563" s="271"/>
      <c r="Q563" s="271"/>
      <c r="R563" s="271"/>
      <c r="S563" s="271"/>
      <c r="T563" s="272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73" t="s">
        <v>232</v>
      </c>
      <c r="AU563" s="273" t="s">
        <v>82</v>
      </c>
      <c r="AV563" s="15" t="s">
        <v>230</v>
      </c>
      <c r="AW563" s="15" t="s">
        <v>30</v>
      </c>
      <c r="AX563" s="15" t="s">
        <v>80</v>
      </c>
      <c r="AY563" s="273" t="s">
        <v>223</v>
      </c>
    </row>
    <row r="564" s="2" customFormat="1" ht="37.8" customHeight="1">
      <c r="A564" s="39"/>
      <c r="B564" s="40"/>
      <c r="C564" s="228" t="s">
        <v>753</v>
      </c>
      <c r="D564" s="228" t="s">
        <v>225</v>
      </c>
      <c r="E564" s="229" t="s">
        <v>754</v>
      </c>
      <c r="F564" s="230" t="s">
        <v>755</v>
      </c>
      <c r="G564" s="231" t="s">
        <v>475</v>
      </c>
      <c r="H564" s="232">
        <v>32</v>
      </c>
      <c r="I564" s="233"/>
      <c r="J564" s="234">
        <f>ROUND(I564*H564,2)</f>
        <v>0</v>
      </c>
      <c r="K564" s="230" t="s">
        <v>229</v>
      </c>
      <c r="L564" s="45"/>
      <c r="M564" s="235" t="s">
        <v>1</v>
      </c>
      <c r="N564" s="236" t="s">
        <v>38</v>
      </c>
      <c r="O564" s="92"/>
      <c r="P564" s="237">
        <f>O564*H564</f>
        <v>0</v>
      </c>
      <c r="Q564" s="237">
        <v>0.056439999999999997</v>
      </c>
      <c r="R564" s="237">
        <f>Q564*H564</f>
        <v>1.8060799999999999</v>
      </c>
      <c r="S564" s="237">
        <v>0</v>
      </c>
      <c r="T564" s="238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39" t="s">
        <v>230</v>
      </c>
      <c r="AT564" s="239" t="s">
        <v>225</v>
      </c>
      <c r="AU564" s="239" t="s">
        <v>82</v>
      </c>
      <c r="AY564" s="18" t="s">
        <v>223</v>
      </c>
      <c r="BE564" s="240">
        <f>IF(N564="základní",J564,0)</f>
        <v>0</v>
      </c>
      <c r="BF564" s="240">
        <f>IF(N564="snížená",J564,0)</f>
        <v>0</v>
      </c>
      <c r="BG564" s="240">
        <f>IF(N564="zákl. přenesená",J564,0)</f>
        <v>0</v>
      </c>
      <c r="BH564" s="240">
        <f>IF(N564="sníž. přenesená",J564,0)</f>
        <v>0</v>
      </c>
      <c r="BI564" s="240">
        <f>IF(N564="nulová",J564,0)</f>
        <v>0</v>
      </c>
      <c r="BJ564" s="18" t="s">
        <v>80</v>
      </c>
      <c r="BK564" s="240">
        <f>ROUND(I564*H564,2)</f>
        <v>0</v>
      </c>
      <c r="BL564" s="18" t="s">
        <v>230</v>
      </c>
      <c r="BM564" s="239" t="s">
        <v>756</v>
      </c>
    </row>
    <row r="565" s="14" customFormat="1">
      <c r="A565" s="14"/>
      <c r="B565" s="253"/>
      <c r="C565" s="254"/>
      <c r="D565" s="243" t="s">
        <v>232</v>
      </c>
      <c r="E565" s="255" t="s">
        <v>1</v>
      </c>
      <c r="F565" s="256" t="s">
        <v>757</v>
      </c>
      <c r="G565" s="254"/>
      <c r="H565" s="255" t="s">
        <v>1</v>
      </c>
      <c r="I565" s="257"/>
      <c r="J565" s="254"/>
      <c r="K565" s="254"/>
      <c r="L565" s="258"/>
      <c r="M565" s="259"/>
      <c r="N565" s="260"/>
      <c r="O565" s="260"/>
      <c r="P565" s="260"/>
      <c r="Q565" s="260"/>
      <c r="R565" s="260"/>
      <c r="S565" s="260"/>
      <c r="T565" s="261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62" t="s">
        <v>232</v>
      </c>
      <c r="AU565" s="262" t="s">
        <v>82</v>
      </c>
      <c r="AV565" s="14" t="s">
        <v>80</v>
      </c>
      <c r="AW565" s="14" t="s">
        <v>30</v>
      </c>
      <c r="AX565" s="14" t="s">
        <v>73</v>
      </c>
      <c r="AY565" s="262" t="s">
        <v>223</v>
      </c>
    </row>
    <row r="566" s="13" customFormat="1">
      <c r="A566" s="13"/>
      <c r="B566" s="241"/>
      <c r="C566" s="242"/>
      <c r="D566" s="243" t="s">
        <v>232</v>
      </c>
      <c r="E566" s="244" t="s">
        <v>1</v>
      </c>
      <c r="F566" s="245" t="s">
        <v>758</v>
      </c>
      <c r="G566" s="242"/>
      <c r="H566" s="246">
        <v>4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232</v>
      </c>
      <c r="AU566" s="252" t="s">
        <v>82</v>
      </c>
      <c r="AV566" s="13" t="s">
        <v>82</v>
      </c>
      <c r="AW566" s="13" t="s">
        <v>30</v>
      </c>
      <c r="AX566" s="13" t="s">
        <v>73</v>
      </c>
      <c r="AY566" s="252" t="s">
        <v>223</v>
      </c>
    </row>
    <row r="567" s="14" customFormat="1">
      <c r="A567" s="14"/>
      <c r="B567" s="253"/>
      <c r="C567" s="254"/>
      <c r="D567" s="243" t="s">
        <v>232</v>
      </c>
      <c r="E567" s="255" t="s">
        <v>1</v>
      </c>
      <c r="F567" s="256" t="s">
        <v>410</v>
      </c>
      <c r="G567" s="254"/>
      <c r="H567" s="255" t="s">
        <v>1</v>
      </c>
      <c r="I567" s="257"/>
      <c r="J567" s="254"/>
      <c r="K567" s="254"/>
      <c r="L567" s="258"/>
      <c r="M567" s="259"/>
      <c r="N567" s="260"/>
      <c r="O567" s="260"/>
      <c r="P567" s="260"/>
      <c r="Q567" s="260"/>
      <c r="R567" s="260"/>
      <c r="S567" s="260"/>
      <c r="T567" s="261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2" t="s">
        <v>232</v>
      </c>
      <c r="AU567" s="262" t="s">
        <v>82</v>
      </c>
      <c r="AV567" s="14" t="s">
        <v>80</v>
      </c>
      <c r="AW567" s="14" t="s">
        <v>30</v>
      </c>
      <c r="AX567" s="14" t="s">
        <v>73</v>
      </c>
      <c r="AY567" s="262" t="s">
        <v>223</v>
      </c>
    </row>
    <row r="568" s="14" customFormat="1">
      <c r="A568" s="14"/>
      <c r="B568" s="253"/>
      <c r="C568" s="254"/>
      <c r="D568" s="243" t="s">
        <v>232</v>
      </c>
      <c r="E568" s="255" t="s">
        <v>1</v>
      </c>
      <c r="F568" s="256" t="s">
        <v>759</v>
      </c>
      <c r="G568" s="254"/>
      <c r="H568" s="255" t="s">
        <v>1</v>
      </c>
      <c r="I568" s="257"/>
      <c r="J568" s="254"/>
      <c r="K568" s="254"/>
      <c r="L568" s="258"/>
      <c r="M568" s="259"/>
      <c r="N568" s="260"/>
      <c r="O568" s="260"/>
      <c r="P568" s="260"/>
      <c r="Q568" s="260"/>
      <c r="R568" s="260"/>
      <c r="S568" s="260"/>
      <c r="T568" s="26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2" t="s">
        <v>232</v>
      </c>
      <c r="AU568" s="262" t="s">
        <v>82</v>
      </c>
      <c r="AV568" s="14" t="s">
        <v>80</v>
      </c>
      <c r="AW568" s="14" t="s">
        <v>30</v>
      </c>
      <c r="AX568" s="14" t="s">
        <v>73</v>
      </c>
      <c r="AY568" s="262" t="s">
        <v>223</v>
      </c>
    </row>
    <row r="569" s="13" customFormat="1">
      <c r="A569" s="13"/>
      <c r="B569" s="241"/>
      <c r="C569" s="242"/>
      <c r="D569" s="243" t="s">
        <v>232</v>
      </c>
      <c r="E569" s="244" t="s">
        <v>1</v>
      </c>
      <c r="F569" s="245" t="s">
        <v>490</v>
      </c>
      <c r="G569" s="242"/>
      <c r="H569" s="246">
        <v>3</v>
      </c>
      <c r="I569" s="247"/>
      <c r="J569" s="242"/>
      <c r="K569" s="242"/>
      <c r="L569" s="248"/>
      <c r="M569" s="249"/>
      <c r="N569" s="250"/>
      <c r="O569" s="250"/>
      <c r="P569" s="250"/>
      <c r="Q569" s="250"/>
      <c r="R569" s="250"/>
      <c r="S569" s="250"/>
      <c r="T569" s="25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2" t="s">
        <v>232</v>
      </c>
      <c r="AU569" s="252" t="s">
        <v>82</v>
      </c>
      <c r="AV569" s="13" t="s">
        <v>82</v>
      </c>
      <c r="AW569" s="13" t="s">
        <v>30</v>
      </c>
      <c r="AX569" s="13" t="s">
        <v>73</v>
      </c>
      <c r="AY569" s="252" t="s">
        <v>223</v>
      </c>
    </row>
    <row r="570" s="14" customFormat="1">
      <c r="A570" s="14"/>
      <c r="B570" s="253"/>
      <c r="C570" s="254"/>
      <c r="D570" s="243" t="s">
        <v>232</v>
      </c>
      <c r="E570" s="255" t="s">
        <v>1</v>
      </c>
      <c r="F570" s="256" t="s">
        <v>394</v>
      </c>
      <c r="G570" s="254"/>
      <c r="H570" s="255" t="s">
        <v>1</v>
      </c>
      <c r="I570" s="257"/>
      <c r="J570" s="254"/>
      <c r="K570" s="254"/>
      <c r="L570" s="258"/>
      <c r="M570" s="259"/>
      <c r="N570" s="260"/>
      <c r="O570" s="260"/>
      <c r="P570" s="260"/>
      <c r="Q570" s="260"/>
      <c r="R570" s="260"/>
      <c r="S570" s="260"/>
      <c r="T570" s="26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2" t="s">
        <v>232</v>
      </c>
      <c r="AU570" s="262" t="s">
        <v>82</v>
      </c>
      <c r="AV570" s="14" t="s">
        <v>80</v>
      </c>
      <c r="AW570" s="14" t="s">
        <v>30</v>
      </c>
      <c r="AX570" s="14" t="s">
        <v>73</v>
      </c>
      <c r="AY570" s="262" t="s">
        <v>223</v>
      </c>
    </row>
    <row r="571" s="14" customFormat="1">
      <c r="A571" s="14"/>
      <c r="B571" s="253"/>
      <c r="C571" s="254"/>
      <c r="D571" s="243" t="s">
        <v>232</v>
      </c>
      <c r="E571" s="255" t="s">
        <v>1</v>
      </c>
      <c r="F571" s="256" t="s">
        <v>760</v>
      </c>
      <c r="G571" s="254"/>
      <c r="H571" s="255" t="s">
        <v>1</v>
      </c>
      <c r="I571" s="257"/>
      <c r="J571" s="254"/>
      <c r="K571" s="254"/>
      <c r="L571" s="258"/>
      <c r="M571" s="259"/>
      <c r="N571" s="260"/>
      <c r="O571" s="260"/>
      <c r="P571" s="260"/>
      <c r="Q571" s="260"/>
      <c r="R571" s="260"/>
      <c r="S571" s="260"/>
      <c r="T571" s="261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2" t="s">
        <v>232</v>
      </c>
      <c r="AU571" s="262" t="s">
        <v>82</v>
      </c>
      <c r="AV571" s="14" t="s">
        <v>80</v>
      </c>
      <c r="AW571" s="14" t="s">
        <v>30</v>
      </c>
      <c r="AX571" s="14" t="s">
        <v>73</v>
      </c>
      <c r="AY571" s="262" t="s">
        <v>223</v>
      </c>
    </row>
    <row r="572" s="13" customFormat="1">
      <c r="A572" s="13"/>
      <c r="B572" s="241"/>
      <c r="C572" s="242"/>
      <c r="D572" s="243" t="s">
        <v>232</v>
      </c>
      <c r="E572" s="244" t="s">
        <v>1</v>
      </c>
      <c r="F572" s="245" t="s">
        <v>761</v>
      </c>
      <c r="G572" s="242"/>
      <c r="H572" s="246">
        <v>25</v>
      </c>
      <c r="I572" s="247"/>
      <c r="J572" s="242"/>
      <c r="K572" s="242"/>
      <c r="L572" s="248"/>
      <c r="M572" s="249"/>
      <c r="N572" s="250"/>
      <c r="O572" s="250"/>
      <c r="P572" s="250"/>
      <c r="Q572" s="250"/>
      <c r="R572" s="250"/>
      <c r="S572" s="250"/>
      <c r="T572" s="251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2" t="s">
        <v>232</v>
      </c>
      <c r="AU572" s="252" t="s">
        <v>82</v>
      </c>
      <c r="AV572" s="13" t="s">
        <v>82</v>
      </c>
      <c r="AW572" s="13" t="s">
        <v>30</v>
      </c>
      <c r="AX572" s="13" t="s">
        <v>73</v>
      </c>
      <c r="AY572" s="252" t="s">
        <v>223</v>
      </c>
    </row>
    <row r="573" s="15" customFormat="1">
      <c r="A573" s="15"/>
      <c r="B573" s="263"/>
      <c r="C573" s="264"/>
      <c r="D573" s="243" t="s">
        <v>232</v>
      </c>
      <c r="E573" s="265" t="s">
        <v>1</v>
      </c>
      <c r="F573" s="266" t="s">
        <v>245</v>
      </c>
      <c r="G573" s="264"/>
      <c r="H573" s="267">
        <v>32</v>
      </c>
      <c r="I573" s="268"/>
      <c r="J573" s="264"/>
      <c r="K573" s="264"/>
      <c r="L573" s="269"/>
      <c r="M573" s="270"/>
      <c r="N573" s="271"/>
      <c r="O573" s="271"/>
      <c r="P573" s="271"/>
      <c r="Q573" s="271"/>
      <c r="R573" s="271"/>
      <c r="S573" s="271"/>
      <c r="T573" s="272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3" t="s">
        <v>232</v>
      </c>
      <c r="AU573" s="273" t="s">
        <v>82</v>
      </c>
      <c r="AV573" s="15" t="s">
        <v>230</v>
      </c>
      <c r="AW573" s="15" t="s">
        <v>30</v>
      </c>
      <c r="AX573" s="15" t="s">
        <v>80</v>
      </c>
      <c r="AY573" s="273" t="s">
        <v>223</v>
      </c>
    </row>
    <row r="574" s="2" customFormat="1" ht="37.8" customHeight="1">
      <c r="A574" s="39"/>
      <c r="B574" s="40"/>
      <c r="C574" s="228" t="s">
        <v>762</v>
      </c>
      <c r="D574" s="228" t="s">
        <v>225</v>
      </c>
      <c r="E574" s="229" t="s">
        <v>763</v>
      </c>
      <c r="F574" s="230" t="s">
        <v>764</v>
      </c>
      <c r="G574" s="231" t="s">
        <v>475</v>
      </c>
      <c r="H574" s="232">
        <v>1</v>
      </c>
      <c r="I574" s="233"/>
      <c r="J574" s="234">
        <f>ROUND(I574*H574,2)</f>
        <v>0</v>
      </c>
      <c r="K574" s="230" t="s">
        <v>229</v>
      </c>
      <c r="L574" s="45"/>
      <c r="M574" s="235" t="s">
        <v>1</v>
      </c>
      <c r="N574" s="236" t="s">
        <v>38</v>
      </c>
      <c r="O574" s="92"/>
      <c r="P574" s="237">
        <f>O574*H574</f>
        <v>0</v>
      </c>
      <c r="Q574" s="237">
        <v>0.090660000000000004</v>
      </c>
      <c r="R574" s="237">
        <f>Q574*H574</f>
        <v>0.090660000000000004</v>
      </c>
      <c r="S574" s="237">
        <v>0</v>
      </c>
      <c r="T574" s="238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39" t="s">
        <v>230</v>
      </c>
      <c r="AT574" s="239" t="s">
        <v>225</v>
      </c>
      <c r="AU574" s="239" t="s">
        <v>82</v>
      </c>
      <c r="AY574" s="18" t="s">
        <v>223</v>
      </c>
      <c r="BE574" s="240">
        <f>IF(N574="základní",J574,0)</f>
        <v>0</v>
      </c>
      <c r="BF574" s="240">
        <f>IF(N574="snížená",J574,0)</f>
        <v>0</v>
      </c>
      <c r="BG574" s="240">
        <f>IF(N574="zákl. přenesená",J574,0)</f>
        <v>0</v>
      </c>
      <c r="BH574" s="240">
        <f>IF(N574="sníž. přenesená",J574,0)</f>
        <v>0</v>
      </c>
      <c r="BI574" s="240">
        <f>IF(N574="nulová",J574,0)</f>
        <v>0</v>
      </c>
      <c r="BJ574" s="18" t="s">
        <v>80</v>
      </c>
      <c r="BK574" s="240">
        <f>ROUND(I574*H574,2)</f>
        <v>0</v>
      </c>
      <c r="BL574" s="18" t="s">
        <v>230</v>
      </c>
      <c r="BM574" s="239" t="s">
        <v>765</v>
      </c>
    </row>
    <row r="575" s="14" customFormat="1">
      <c r="A575" s="14"/>
      <c r="B575" s="253"/>
      <c r="C575" s="254"/>
      <c r="D575" s="243" t="s">
        <v>232</v>
      </c>
      <c r="E575" s="255" t="s">
        <v>1</v>
      </c>
      <c r="F575" s="256" t="s">
        <v>766</v>
      </c>
      <c r="G575" s="254"/>
      <c r="H575" s="255" t="s">
        <v>1</v>
      </c>
      <c r="I575" s="257"/>
      <c r="J575" s="254"/>
      <c r="K575" s="254"/>
      <c r="L575" s="258"/>
      <c r="M575" s="259"/>
      <c r="N575" s="260"/>
      <c r="O575" s="260"/>
      <c r="P575" s="260"/>
      <c r="Q575" s="260"/>
      <c r="R575" s="260"/>
      <c r="S575" s="260"/>
      <c r="T575" s="261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62" t="s">
        <v>232</v>
      </c>
      <c r="AU575" s="262" t="s">
        <v>82</v>
      </c>
      <c r="AV575" s="14" t="s">
        <v>80</v>
      </c>
      <c r="AW575" s="14" t="s">
        <v>30</v>
      </c>
      <c r="AX575" s="14" t="s">
        <v>73</v>
      </c>
      <c r="AY575" s="262" t="s">
        <v>223</v>
      </c>
    </row>
    <row r="576" s="13" customFormat="1">
      <c r="A576" s="13"/>
      <c r="B576" s="241"/>
      <c r="C576" s="242"/>
      <c r="D576" s="243" t="s">
        <v>232</v>
      </c>
      <c r="E576" s="244" t="s">
        <v>1</v>
      </c>
      <c r="F576" s="245" t="s">
        <v>484</v>
      </c>
      <c r="G576" s="242"/>
      <c r="H576" s="246">
        <v>1</v>
      </c>
      <c r="I576" s="247"/>
      <c r="J576" s="242"/>
      <c r="K576" s="242"/>
      <c r="L576" s="248"/>
      <c r="M576" s="249"/>
      <c r="N576" s="250"/>
      <c r="O576" s="250"/>
      <c r="P576" s="250"/>
      <c r="Q576" s="250"/>
      <c r="R576" s="250"/>
      <c r="S576" s="250"/>
      <c r="T576" s="25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2" t="s">
        <v>232</v>
      </c>
      <c r="AU576" s="252" t="s">
        <v>82</v>
      </c>
      <c r="AV576" s="13" t="s">
        <v>82</v>
      </c>
      <c r="AW576" s="13" t="s">
        <v>30</v>
      </c>
      <c r="AX576" s="13" t="s">
        <v>80</v>
      </c>
      <c r="AY576" s="252" t="s">
        <v>223</v>
      </c>
    </row>
    <row r="577" s="2" customFormat="1" ht="24.15" customHeight="1">
      <c r="A577" s="39"/>
      <c r="B577" s="40"/>
      <c r="C577" s="274" t="s">
        <v>767</v>
      </c>
      <c r="D577" s="274" t="s">
        <v>285</v>
      </c>
      <c r="E577" s="275" t="s">
        <v>768</v>
      </c>
      <c r="F577" s="276" t="s">
        <v>769</v>
      </c>
      <c r="G577" s="277" t="s">
        <v>475</v>
      </c>
      <c r="H577" s="278">
        <v>17</v>
      </c>
      <c r="I577" s="279"/>
      <c r="J577" s="280">
        <f>ROUND(I577*H577,2)</f>
        <v>0</v>
      </c>
      <c r="K577" s="276" t="s">
        <v>229</v>
      </c>
      <c r="L577" s="281"/>
      <c r="M577" s="282" t="s">
        <v>1</v>
      </c>
      <c r="N577" s="283" t="s">
        <v>38</v>
      </c>
      <c r="O577" s="92"/>
      <c r="P577" s="237">
        <f>O577*H577</f>
        <v>0</v>
      </c>
      <c r="Q577" s="237">
        <v>0.012250000000000001</v>
      </c>
      <c r="R577" s="237">
        <f>Q577*H577</f>
        <v>0.20825000000000002</v>
      </c>
      <c r="S577" s="237">
        <v>0</v>
      </c>
      <c r="T577" s="238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39" t="s">
        <v>262</v>
      </c>
      <c r="AT577" s="239" t="s">
        <v>285</v>
      </c>
      <c r="AU577" s="239" t="s">
        <v>82</v>
      </c>
      <c r="AY577" s="18" t="s">
        <v>223</v>
      </c>
      <c r="BE577" s="240">
        <f>IF(N577="základní",J577,0)</f>
        <v>0</v>
      </c>
      <c r="BF577" s="240">
        <f>IF(N577="snížená",J577,0)</f>
        <v>0</v>
      </c>
      <c r="BG577" s="240">
        <f>IF(N577="zákl. přenesená",J577,0)</f>
        <v>0</v>
      </c>
      <c r="BH577" s="240">
        <f>IF(N577="sníž. přenesená",J577,0)</f>
        <v>0</v>
      </c>
      <c r="BI577" s="240">
        <f>IF(N577="nulová",J577,0)</f>
        <v>0</v>
      </c>
      <c r="BJ577" s="18" t="s">
        <v>80</v>
      </c>
      <c r="BK577" s="240">
        <f>ROUND(I577*H577,2)</f>
        <v>0</v>
      </c>
      <c r="BL577" s="18" t="s">
        <v>230</v>
      </c>
      <c r="BM577" s="239" t="s">
        <v>770</v>
      </c>
    </row>
    <row r="578" s="2" customFormat="1">
      <c r="A578" s="39"/>
      <c r="B578" s="40"/>
      <c r="C578" s="41"/>
      <c r="D578" s="243" t="s">
        <v>370</v>
      </c>
      <c r="E578" s="41"/>
      <c r="F578" s="284" t="s">
        <v>771</v>
      </c>
      <c r="G578" s="41"/>
      <c r="H578" s="41"/>
      <c r="I578" s="285"/>
      <c r="J578" s="41"/>
      <c r="K578" s="41"/>
      <c r="L578" s="45"/>
      <c r="M578" s="286"/>
      <c r="N578" s="287"/>
      <c r="O578" s="92"/>
      <c r="P578" s="92"/>
      <c r="Q578" s="92"/>
      <c r="R578" s="92"/>
      <c r="S578" s="92"/>
      <c r="T578" s="93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370</v>
      </c>
      <c r="AU578" s="18" t="s">
        <v>82</v>
      </c>
    </row>
    <row r="579" s="14" customFormat="1">
      <c r="A579" s="14"/>
      <c r="B579" s="253"/>
      <c r="C579" s="254"/>
      <c r="D579" s="243" t="s">
        <v>232</v>
      </c>
      <c r="E579" s="255" t="s">
        <v>1</v>
      </c>
      <c r="F579" s="256" t="s">
        <v>742</v>
      </c>
      <c r="G579" s="254"/>
      <c r="H579" s="255" t="s">
        <v>1</v>
      </c>
      <c r="I579" s="257"/>
      <c r="J579" s="254"/>
      <c r="K579" s="254"/>
      <c r="L579" s="258"/>
      <c r="M579" s="259"/>
      <c r="N579" s="260"/>
      <c r="O579" s="260"/>
      <c r="P579" s="260"/>
      <c r="Q579" s="260"/>
      <c r="R579" s="260"/>
      <c r="S579" s="260"/>
      <c r="T579" s="26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62" t="s">
        <v>232</v>
      </c>
      <c r="AU579" s="262" t="s">
        <v>82</v>
      </c>
      <c r="AV579" s="14" t="s">
        <v>80</v>
      </c>
      <c r="AW579" s="14" t="s">
        <v>30</v>
      </c>
      <c r="AX579" s="14" t="s">
        <v>73</v>
      </c>
      <c r="AY579" s="262" t="s">
        <v>223</v>
      </c>
    </row>
    <row r="580" s="13" customFormat="1">
      <c r="A580" s="13"/>
      <c r="B580" s="241"/>
      <c r="C580" s="242"/>
      <c r="D580" s="243" t="s">
        <v>232</v>
      </c>
      <c r="E580" s="244" t="s">
        <v>1</v>
      </c>
      <c r="F580" s="245" t="s">
        <v>743</v>
      </c>
      <c r="G580" s="242"/>
      <c r="H580" s="246">
        <v>12</v>
      </c>
      <c r="I580" s="247"/>
      <c r="J580" s="242"/>
      <c r="K580" s="242"/>
      <c r="L580" s="248"/>
      <c r="M580" s="249"/>
      <c r="N580" s="250"/>
      <c r="O580" s="250"/>
      <c r="P580" s="250"/>
      <c r="Q580" s="250"/>
      <c r="R580" s="250"/>
      <c r="S580" s="250"/>
      <c r="T580" s="25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2" t="s">
        <v>232</v>
      </c>
      <c r="AU580" s="252" t="s">
        <v>82</v>
      </c>
      <c r="AV580" s="13" t="s">
        <v>82</v>
      </c>
      <c r="AW580" s="13" t="s">
        <v>30</v>
      </c>
      <c r="AX580" s="13" t="s">
        <v>73</v>
      </c>
      <c r="AY580" s="252" t="s">
        <v>223</v>
      </c>
    </row>
    <row r="581" s="13" customFormat="1">
      <c r="A581" s="13"/>
      <c r="B581" s="241"/>
      <c r="C581" s="242"/>
      <c r="D581" s="243" t="s">
        <v>232</v>
      </c>
      <c r="E581" s="244" t="s">
        <v>1</v>
      </c>
      <c r="F581" s="245" t="s">
        <v>744</v>
      </c>
      <c r="G581" s="242"/>
      <c r="H581" s="246">
        <v>5</v>
      </c>
      <c r="I581" s="247"/>
      <c r="J581" s="242"/>
      <c r="K581" s="242"/>
      <c r="L581" s="248"/>
      <c r="M581" s="249"/>
      <c r="N581" s="250"/>
      <c r="O581" s="250"/>
      <c r="P581" s="250"/>
      <c r="Q581" s="250"/>
      <c r="R581" s="250"/>
      <c r="S581" s="250"/>
      <c r="T581" s="25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2" t="s">
        <v>232</v>
      </c>
      <c r="AU581" s="252" t="s">
        <v>82</v>
      </c>
      <c r="AV581" s="13" t="s">
        <v>82</v>
      </c>
      <c r="AW581" s="13" t="s">
        <v>30</v>
      </c>
      <c r="AX581" s="13" t="s">
        <v>73</v>
      </c>
      <c r="AY581" s="252" t="s">
        <v>223</v>
      </c>
    </row>
    <row r="582" s="15" customFormat="1">
      <c r="A582" s="15"/>
      <c r="B582" s="263"/>
      <c r="C582" s="264"/>
      <c r="D582" s="243" t="s">
        <v>232</v>
      </c>
      <c r="E582" s="265" t="s">
        <v>1</v>
      </c>
      <c r="F582" s="266" t="s">
        <v>245</v>
      </c>
      <c r="G582" s="264"/>
      <c r="H582" s="267">
        <v>17</v>
      </c>
      <c r="I582" s="268"/>
      <c r="J582" s="264"/>
      <c r="K582" s="264"/>
      <c r="L582" s="269"/>
      <c r="M582" s="270"/>
      <c r="N582" s="271"/>
      <c r="O582" s="271"/>
      <c r="P582" s="271"/>
      <c r="Q582" s="271"/>
      <c r="R582" s="271"/>
      <c r="S582" s="271"/>
      <c r="T582" s="272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73" t="s">
        <v>232</v>
      </c>
      <c r="AU582" s="273" t="s">
        <v>82</v>
      </c>
      <c r="AV582" s="15" t="s">
        <v>230</v>
      </c>
      <c r="AW582" s="15" t="s">
        <v>30</v>
      </c>
      <c r="AX582" s="15" t="s">
        <v>80</v>
      </c>
      <c r="AY582" s="273" t="s">
        <v>223</v>
      </c>
    </row>
    <row r="583" s="2" customFormat="1" ht="24.15" customHeight="1">
      <c r="A583" s="39"/>
      <c r="B583" s="40"/>
      <c r="C583" s="274" t="s">
        <v>772</v>
      </c>
      <c r="D583" s="274" t="s">
        <v>285</v>
      </c>
      <c r="E583" s="275" t="s">
        <v>773</v>
      </c>
      <c r="F583" s="276" t="s">
        <v>774</v>
      </c>
      <c r="G583" s="277" t="s">
        <v>475</v>
      </c>
      <c r="H583" s="278">
        <v>4</v>
      </c>
      <c r="I583" s="279"/>
      <c r="J583" s="280">
        <f>ROUND(I583*H583,2)</f>
        <v>0</v>
      </c>
      <c r="K583" s="276" t="s">
        <v>229</v>
      </c>
      <c r="L583" s="281"/>
      <c r="M583" s="282" t="s">
        <v>1</v>
      </c>
      <c r="N583" s="283" t="s">
        <v>38</v>
      </c>
      <c r="O583" s="92"/>
      <c r="P583" s="237">
        <f>O583*H583</f>
        <v>0</v>
      </c>
      <c r="Q583" s="237">
        <v>0.01272</v>
      </c>
      <c r="R583" s="237">
        <f>Q583*H583</f>
        <v>0.050880000000000002</v>
      </c>
      <c r="S583" s="237">
        <v>0</v>
      </c>
      <c r="T583" s="238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39" t="s">
        <v>262</v>
      </c>
      <c r="AT583" s="239" t="s">
        <v>285</v>
      </c>
      <c r="AU583" s="239" t="s">
        <v>82</v>
      </c>
      <c r="AY583" s="18" t="s">
        <v>223</v>
      </c>
      <c r="BE583" s="240">
        <f>IF(N583="základní",J583,0)</f>
        <v>0</v>
      </c>
      <c r="BF583" s="240">
        <f>IF(N583="snížená",J583,0)</f>
        <v>0</v>
      </c>
      <c r="BG583" s="240">
        <f>IF(N583="zákl. přenesená",J583,0)</f>
        <v>0</v>
      </c>
      <c r="BH583" s="240">
        <f>IF(N583="sníž. přenesená",J583,0)</f>
        <v>0</v>
      </c>
      <c r="BI583" s="240">
        <f>IF(N583="nulová",J583,0)</f>
        <v>0</v>
      </c>
      <c r="BJ583" s="18" t="s">
        <v>80</v>
      </c>
      <c r="BK583" s="240">
        <f>ROUND(I583*H583,2)</f>
        <v>0</v>
      </c>
      <c r="BL583" s="18" t="s">
        <v>230</v>
      </c>
      <c r="BM583" s="239" t="s">
        <v>775</v>
      </c>
    </row>
    <row r="584" s="2" customFormat="1">
      <c r="A584" s="39"/>
      <c r="B584" s="40"/>
      <c r="C584" s="41"/>
      <c r="D584" s="243" t="s">
        <v>370</v>
      </c>
      <c r="E584" s="41"/>
      <c r="F584" s="284" t="s">
        <v>771</v>
      </c>
      <c r="G584" s="41"/>
      <c r="H584" s="41"/>
      <c r="I584" s="285"/>
      <c r="J584" s="41"/>
      <c r="K584" s="41"/>
      <c r="L584" s="45"/>
      <c r="M584" s="286"/>
      <c r="N584" s="287"/>
      <c r="O584" s="92"/>
      <c r="P584" s="92"/>
      <c r="Q584" s="92"/>
      <c r="R584" s="92"/>
      <c r="S584" s="92"/>
      <c r="T584" s="93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370</v>
      </c>
      <c r="AU584" s="18" t="s">
        <v>82</v>
      </c>
    </row>
    <row r="585" s="14" customFormat="1">
      <c r="A585" s="14"/>
      <c r="B585" s="253"/>
      <c r="C585" s="254"/>
      <c r="D585" s="243" t="s">
        <v>232</v>
      </c>
      <c r="E585" s="255" t="s">
        <v>1</v>
      </c>
      <c r="F585" s="256" t="s">
        <v>757</v>
      </c>
      <c r="G585" s="254"/>
      <c r="H585" s="255" t="s">
        <v>1</v>
      </c>
      <c r="I585" s="257"/>
      <c r="J585" s="254"/>
      <c r="K585" s="254"/>
      <c r="L585" s="258"/>
      <c r="M585" s="259"/>
      <c r="N585" s="260"/>
      <c r="O585" s="260"/>
      <c r="P585" s="260"/>
      <c r="Q585" s="260"/>
      <c r="R585" s="260"/>
      <c r="S585" s="260"/>
      <c r="T585" s="261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62" t="s">
        <v>232</v>
      </c>
      <c r="AU585" s="262" t="s">
        <v>82</v>
      </c>
      <c r="AV585" s="14" t="s">
        <v>80</v>
      </c>
      <c r="AW585" s="14" t="s">
        <v>30</v>
      </c>
      <c r="AX585" s="14" t="s">
        <v>73</v>
      </c>
      <c r="AY585" s="262" t="s">
        <v>223</v>
      </c>
    </row>
    <row r="586" s="13" customFormat="1">
      <c r="A586" s="13"/>
      <c r="B586" s="241"/>
      <c r="C586" s="242"/>
      <c r="D586" s="243" t="s">
        <v>232</v>
      </c>
      <c r="E586" s="244" t="s">
        <v>1</v>
      </c>
      <c r="F586" s="245" t="s">
        <v>758</v>
      </c>
      <c r="G586" s="242"/>
      <c r="H586" s="246">
        <v>4</v>
      </c>
      <c r="I586" s="247"/>
      <c r="J586" s="242"/>
      <c r="K586" s="242"/>
      <c r="L586" s="248"/>
      <c r="M586" s="249"/>
      <c r="N586" s="250"/>
      <c r="O586" s="250"/>
      <c r="P586" s="250"/>
      <c r="Q586" s="250"/>
      <c r="R586" s="250"/>
      <c r="S586" s="250"/>
      <c r="T586" s="25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2" t="s">
        <v>232</v>
      </c>
      <c r="AU586" s="252" t="s">
        <v>82</v>
      </c>
      <c r="AV586" s="13" t="s">
        <v>82</v>
      </c>
      <c r="AW586" s="13" t="s">
        <v>30</v>
      </c>
      <c r="AX586" s="13" t="s">
        <v>80</v>
      </c>
      <c r="AY586" s="252" t="s">
        <v>223</v>
      </c>
    </row>
    <row r="587" s="2" customFormat="1" ht="24.15" customHeight="1">
      <c r="A587" s="39"/>
      <c r="B587" s="40"/>
      <c r="C587" s="274" t="s">
        <v>776</v>
      </c>
      <c r="D587" s="274" t="s">
        <v>285</v>
      </c>
      <c r="E587" s="275" t="s">
        <v>777</v>
      </c>
      <c r="F587" s="276" t="s">
        <v>778</v>
      </c>
      <c r="G587" s="277" t="s">
        <v>475</v>
      </c>
      <c r="H587" s="278">
        <v>3</v>
      </c>
      <c r="I587" s="279"/>
      <c r="J587" s="280">
        <f>ROUND(I587*H587,2)</f>
        <v>0</v>
      </c>
      <c r="K587" s="276" t="s">
        <v>229</v>
      </c>
      <c r="L587" s="281"/>
      <c r="M587" s="282" t="s">
        <v>1</v>
      </c>
      <c r="N587" s="283" t="s">
        <v>38</v>
      </c>
      <c r="O587" s="92"/>
      <c r="P587" s="237">
        <f>O587*H587</f>
        <v>0</v>
      </c>
      <c r="Q587" s="237">
        <v>0.01521</v>
      </c>
      <c r="R587" s="237">
        <f>Q587*H587</f>
        <v>0.045629999999999997</v>
      </c>
      <c r="S587" s="237">
        <v>0</v>
      </c>
      <c r="T587" s="238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39" t="s">
        <v>262</v>
      </c>
      <c r="AT587" s="239" t="s">
        <v>285</v>
      </c>
      <c r="AU587" s="239" t="s">
        <v>82</v>
      </c>
      <c r="AY587" s="18" t="s">
        <v>223</v>
      </c>
      <c r="BE587" s="240">
        <f>IF(N587="základní",J587,0)</f>
        <v>0</v>
      </c>
      <c r="BF587" s="240">
        <f>IF(N587="snížená",J587,0)</f>
        <v>0</v>
      </c>
      <c r="BG587" s="240">
        <f>IF(N587="zákl. přenesená",J587,0)</f>
        <v>0</v>
      </c>
      <c r="BH587" s="240">
        <f>IF(N587="sníž. přenesená",J587,0)</f>
        <v>0</v>
      </c>
      <c r="BI587" s="240">
        <f>IF(N587="nulová",J587,0)</f>
        <v>0</v>
      </c>
      <c r="BJ587" s="18" t="s">
        <v>80</v>
      </c>
      <c r="BK587" s="240">
        <f>ROUND(I587*H587,2)</f>
        <v>0</v>
      </c>
      <c r="BL587" s="18" t="s">
        <v>230</v>
      </c>
      <c r="BM587" s="239" t="s">
        <v>779</v>
      </c>
    </row>
    <row r="588" s="2" customFormat="1">
      <c r="A588" s="39"/>
      <c r="B588" s="40"/>
      <c r="C588" s="41"/>
      <c r="D588" s="243" t="s">
        <v>370</v>
      </c>
      <c r="E588" s="41"/>
      <c r="F588" s="284" t="s">
        <v>771</v>
      </c>
      <c r="G588" s="41"/>
      <c r="H588" s="41"/>
      <c r="I588" s="285"/>
      <c r="J588" s="41"/>
      <c r="K588" s="41"/>
      <c r="L588" s="45"/>
      <c r="M588" s="286"/>
      <c r="N588" s="287"/>
      <c r="O588" s="92"/>
      <c r="P588" s="92"/>
      <c r="Q588" s="92"/>
      <c r="R588" s="92"/>
      <c r="S588" s="92"/>
      <c r="T588" s="93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370</v>
      </c>
      <c r="AU588" s="18" t="s">
        <v>82</v>
      </c>
    </row>
    <row r="589" s="13" customFormat="1">
      <c r="A589" s="13"/>
      <c r="B589" s="241"/>
      <c r="C589" s="242"/>
      <c r="D589" s="243" t="s">
        <v>232</v>
      </c>
      <c r="E589" s="244" t="s">
        <v>1</v>
      </c>
      <c r="F589" s="245" t="s">
        <v>780</v>
      </c>
      <c r="G589" s="242"/>
      <c r="H589" s="246">
        <v>3</v>
      </c>
      <c r="I589" s="247"/>
      <c r="J589" s="242"/>
      <c r="K589" s="242"/>
      <c r="L589" s="248"/>
      <c r="M589" s="249"/>
      <c r="N589" s="250"/>
      <c r="O589" s="250"/>
      <c r="P589" s="250"/>
      <c r="Q589" s="250"/>
      <c r="R589" s="250"/>
      <c r="S589" s="250"/>
      <c r="T589" s="25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2" t="s">
        <v>232</v>
      </c>
      <c r="AU589" s="252" t="s">
        <v>82</v>
      </c>
      <c r="AV589" s="13" t="s">
        <v>82</v>
      </c>
      <c r="AW589" s="13" t="s">
        <v>30</v>
      </c>
      <c r="AX589" s="13" t="s">
        <v>80</v>
      </c>
      <c r="AY589" s="252" t="s">
        <v>223</v>
      </c>
    </row>
    <row r="590" s="2" customFormat="1" ht="24.15" customHeight="1">
      <c r="A590" s="39"/>
      <c r="B590" s="40"/>
      <c r="C590" s="274" t="s">
        <v>781</v>
      </c>
      <c r="D590" s="274" t="s">
        <v>285</v>
      </c>
      <c r="E590" s="275" t="s">
        <v>782</v>
      </c>
      <c r="F590" s="276" t="s">
        <v>783</v>
      </c>
      <c r="G590" s="277" t="s">
        <v>475</v>
      </c>
      <c r="H590" s="278">
        <v>2</v>
      </c>
      <c r="I590" s="279"/>
      <c r="J590" s="280">
        <f>ROUND(I590*H590,2)</f>
        <v>0</v>
      </c>
      <c r="K590" s="276" t="s">
        <v>229</v>
      </c>
      <c r="L590" s="281"/>
      <c r="M590" s="282" t="s">
        <v>1</v>
      </c>
      <c r="N590" s="283" t="s">
        <v>38</v>
      </c>
      <c r="O590" s="92"/>
      <c r="P590" s="237">
        <f>O590*H590</f>
        <v>0</v>
      </c>
      <c r="Q590" s="237">
        <v>0.01553</v>
      </c>
      <c r="R590" s="237">
        <f>Q590*H590</f>
        <v>0.031060000000000001</v>
      </c>
      <c r="S590" s="237">
        <v>0</v>
      </c>
      <c r="T590" s="238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39" t="s">
        <v>262</v>
      </c>
      <c r="AT590" s="239" t="s">
        <v>285</v>
      </c>
      <c r="AU590" s="239" t="s">
        <v>82</v>
      </c>
      <c r="AY590" s="18" t="s">
        <v>223</v>
      </c>
      <c r="BE590" s="240">
        <f>IF(N590="základní",J590,0)</f>
        <v>0</v>
      </c>
      <c r="BF590" s="240">
        <f>IF(N590="snížená",J590,0)</f>
        <v>0</v>
      </c>
      <c r="BG590" s="240">
        <f>IF(N590="zákl. přenesená",J590,0)</f>
        <v>0</v>
      </c>
      <c r="BH590" s="240">
        <f>IF(N590="sníž. přenesená",J590,0)</f>
        <v>0</v>
      </c>
      <c r="BI590" s="240">
        <f>IF(N590="nulová",J590,0)</f>
        <v>0</v>
      </c>
      <c r="BJ590" s="18" t="s">
        <v>80</v>
      </c>
      <c r="BK590" s="240">
        <f>ROUND(I590*H590,2)</f>
        <v>0</v>
      </c>
      <c r="BL590" s="18" t="s">
        <v>230</v>
      </c>
      <c r="BM590" s="239" t="s">
        <v>784</v>
      </c>
    </row>
    <row r="591" s="2" customFormat="1">
      <c r="A591" s="39"/>
      <c r="B591" s="40"/>
      <c r="C591" s="41"/>
      <c r="D591" s="243" t="s">
        <v>370</v>
      </c>
      <c r="E591" s="41"/>
      <c r="F591" s="284" t="s">
        <v>771</v>
      </c>
      <c r="G591" s="41"/>
      <c r="H591" s="41"/>
      <c r="I591" s="285"/>
      <c r="J591" s="41"/>
      <c r="K591" s="41"/>
      <c r="L591" s="45"/>
      <c r="M591" s="286"/>
      <c r="N591" s="287"/>
      <c r="O591" s="92"/>
      <c r="P591" s="92"/>
      <c r="Q591" s="92"/>
      <c r="R591" s="92"/>
      <c r="S591" s="92"/>
      <c r="T591" s="93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T591" s="18" t="s">
        <v>370</v>
      </c>
      <c r="AU591" s="18" t="s">
        <v>82</v>
      </c>
    </row>
    <row r="592" s="13" customFormat="1">
      <c r="A592" s="13"/>
      <c r="B592" s="241"/>
      <c r="C592" s="242"/>
      <c r="D592" s="243" t="s">
        <v>232</v>
      </c>
      <c r="E592" s="244" t="s">
        <v>1</v>
      </c>
      <c r="F592" s="245" t="s">
        <v>785</v>
      </c>
      <c r="G592" s="242"/>
      <c r="H592" s="246">
        <v>2</v>
      </c>
      <c r="I592" s="247"/>
      <c r="J592" s="242"/>
      <c r="K592" s="242"/>
      <c r="L592" s="248"/>
      <c r="M592" s="249"/>
      <c r="N592" s="250"/>
      <c r="O592" s="250"/>
      <c r="P592" s="250"/>
      <c r="Q592" s="250"/>
      <c r="R592" s="250"/>
      <c r="S592" s="250"/>
      <c r="T592" s="25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2" t="s">
        <v>232</v>
      </c>
      <c r="AU592" s="252" t="s">
        <v>82</v>
      </c>
      <c r="AV592" s="13" t="s">
        <v>82</v>
      </c>
      <c r="AW592" s="13" t="s">
        <v>30</v>
      </c>
      <c r="AX592" s="13" t="s">
        <v>80</v>
      </c>
      <c r="AY592" s="252" t="s">
        <v>223</v>
      </c>
    </row>
    <row r="593" s="2" customFormat="1" ht="37.8" customHeight="1">
      <c r="A593" s="39"/>
      <c r="B593" s="40"/>
      <c r="C593" s="274" t="s">
        <v>786</v>
      </c>
      <c r="D593" s="274" t="s">
        <v>285</v>
      </c>
      <c r="E593" s="275" t="s">
        <v>787</v>
      </c>
      <c r="F593" s="276" t="s">
        <v>788</v>
      </c>
      <c r="G593" s="277" t="s">
        <v>475</v>
      </c>
      <c r="H593" s="278">
        <v>3</v>
      </c>
      <c r="I593" s="279"/>
      <c r="J593" s="280">
        <f>ROUND(I593*H593,2)</f>
        <v>0</v>
      </c>
      <c r="K593" s="276" t="s">
        <v>386</v>
      </c>
      <c r="L593" s="281"/>
      <c r="M593" s="282" t="s">
        <v>1</v>
      </c>
      <c r="N593" s="283" t="s">
        <v>38</v>
      </c>
      <c r="O593" s="92"/>
      <c r="P593" s="237">
        <f>O593*H593</f>
        <v>0</v>
      </c>
      <c r="Q593" s="237">
        <v>0.016650000000000002</v>
      </c>
      <c r="R593" s="237">
        <f>Q593*H593</f>
        <v>0.049950000000000008</v>
      </c>
      <c r="S593" s="237">
        <v>0</v>
      </c>
      <c r="T593" s="238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39" t="s">
        <v>262</v>
      </c>
      <c r="AT593" s="239" t="s">
        <v>285</v>
      </c>
      <c r="AU593" s="239" t="s">
        <v>82</v>
      </c>
      <c r="AY593" s="18" t="s">
        <v>223</v>
      </c>
      <c r="BE593" s="240">
        <f>IF(N593="základní",J593,0)</f>
        <v>0</v>
      </c>
      <c r="BF593" s="240">
        <f>IF(N593="snížená",J593,0)</f>
        <v>0</v>
      </c>
      <c r="BG593" s="240">
        <f>IF(N593="zákl. přenesená",J593,0)</f>
        <v>0</v>
      </c>
      <c r="BH593" s="240">
        <f>IF(N593="sníž. přenesená",J593,0)</f>
        <v>0</v>
      </c>
      <c r="BI593" s="240">
        <f>IF(N593="nulová",J593,0)</f>
        <v>0</v>
      </c>
      <c r="BJ593" s="18" t="s">
        <v>80</v>
      </c>
      <c r="BK593" s="240">
        <f>ROUND(I593*H593,2)</f>
        <v>0</v>
      </c>
      <c r="BL593" s="18" t="s">
        <v>230</v>
      </c>
      <c r="BM593" s="239" t="s">
        <v>789</v>
      </c>
    </row>
    <row r="594" s="13" customFormat="1">
      <c r="A594" s="13"/>
      <c r="B594" s="241"/>
      <c r="C594" s="242"/>
      <c r="D594" s="243" t="s">
        <v>232</v>
      </c>
      <c r="E594" s="244" t="s">
        <v>1</v>
      </c>
      <c r="F594" s="245" t="s">
        <v>790</v>
      </c>
      <c r="G594" s="242"/>
      <c r="H594" s="246">
        <v>3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232</v>
      </c>
      <c r="AU594" s="252" t="s">
        <v>82</v>
      </c>
      <c r="AV594" s="13" t="s">
        <v>82</v>
      </c>
      <c r="AW594" s="13" t="s">
        <v>30</v>
      </c>
      <c r="AX594" s="13" t="s">
        <v>80</v>
      </c>
      <c r="AY594" s="252" t="s">
        <v>223</v>
      </c>
    </row>
    <row r="595" s="2" customFormat="1" ht="37.8" customHeight="1">
      <c r="A595" s="39"/>
      <c r="B595" s="40"/>
      <c r="C595" s="274" t="s">
        <v>791</v>
      </c>
      <c r="D595" s="274" t="s">
        <v>285</v>
      </c>
      <c r="E595" s="275" t="s">
        <v>792</v>
      </c>
      <c r="F595" s="276" t="s">
        <v>793</v>
      </c>
      <c r="G595" s="277" t="s">
        <v>1</v>
      </c>
      <c r="H595" s="278">
        <v>25</v>
      </c>
      <c r="I595" s="279"/>
      <c r="J595" s="280">
        <f>ROUND(I595*H595,2)</f>
        <v>0</v>
      </c>
      <c r="K595" s="276" t="s">
        <v>386</v>
      </c>
      <c r="L595" s="281"/>
      <c r="M595" s="282" t="s">
        <v>1</v>
      </c>
      <c r="N595" s="283" t="s">
        <v>38</v>
      </c>
      <c r="O595" s="92"/>
      <c r="P595" s="237">
        <f>O595*H595</f>
        <v>0</v>
      </c>
      <c r="Q595" s="237">
        <v>0.01668</v>
      </c>
      <c r="R595" s="237">
        <f>Q595*H595</f>
        <v>0.41700000000000004</v>
      </c>
      <c r="S595" s="237">
        <v>0</v>
      </c>
      <c r="T595" s="238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39" t="s">
        <v>262</v>
      </c>
      <c r="AT595" s="239" t="s">
        <v>285</v>
      </c>
      <c r="AU595" s="239" t="s">
        <v>82</v>
      </c>
      <c r="AY595" s="18" t="s">
        <v>223</v>
      </c>
      <c r="BE595" s="240">
        <f>IF(N595="základní",J595,0)</f>
        <v>0</v>
      </c>
      <c r="BF595" s="240">
        <f>IF(N595="snížená",J595,0)</f>
        <v>0</v>
      </c>
      <c r="BG595" s="240">
        <f>IF(N595="zákl. přenesená",J595,0)</f>
        <v>0</v>
      </c>
      <c r="BH595" s="240">
        <f>IF(N595="sníž. přenesená",J595,0)</f>
        <v>0</v>
      </c>
      <c r="BI595" s="240">
        <f>IF(N595="nulová",J595,0)</f>
        <v>0</v>
      </c>
      <c r="BJ595" s="18" t="s">
        <v>80</v>
      </c>
      <c r="BK595" s="240">
        <f>ROUND(I595*H595,2)</f>
        <v>0</v>
      </c>
      <c r="BL595" s="18" t="s">
        <v>230</v>
      </c>
      <c r="BM595" s="239" t="s">
        <v>794</v>
      </c>
    </row>
    <row r="596" s="13" customFormat="1">
      <c r="A596" s="13"/>
      <c r="B596" s="241"/>
      <c r="C596" s="242"/>
      <c r="D596" s="243" t="s">
        <v>232</v>
      </c>
      <c r="E596" s="244" t="s">
        <v>1</v>
      </c>
      <c r="F596" s="245" t="s">
        <v>795</v>
      </c>
      <c r="G596" s="242"/>
      <c r="H596" s="246">
        <v>25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232</v>
      </c>
      <c r="AU596" s="252" t="s">
        <v>82</v>
      </c>
      <c r="AV596" s="13" t="s">
        <v>82</v>
      </c>
      <c r="AW596" s="13" t="s">
        <v>30</v>
      </c>
      <c r="AX596" s="13" t="s">
        <v>80</v>
      </c>
      <c r="AY596" s="252" t="s">
        <v>223</v>
      </c>
    </row>
    <row r="597" s="2" customFormat="1" ht="37.8" customHeight="1">
      <c r="A597" s="39"/>
      <c r="B597" s="40"/>
      <c r="C597" s="274" t="s">
        <v>796</v>
      </c>
      <c r="D597" s="274" t="s">
        <v>285</v>
      </c>
      <c r="E597" s="275" t="s">
        <v>797</v>
      </c>
      <c r="F597" s="276" t="s">
        <v>798</v>
      </c>
      <c r="G597" s="277" t="s">
        <v>1</v>
      </c>
      <c r="H597" s="278">
        <v>4</v>
      </c>
      <c r="I597" s="279"/>
      <c r="J597" s="280">
        <f>ROUND(I597*H597,2)</f>
        <v>0</v>
      </c>
      <c r="K597" s="276" t="s">
        <v>386</v>
      </c>
      <c r="L597" s="281"/>
      <c r="M597" s="282" t="s">
        <v>1</v>
      </c>
      <c r="N597" s="283" t="s">
        <v>38</v>
      </c>
      <c r="O597" s="92"/>
      <c r="P597" s="237">
        <f>O597*H597</f>
        <v>0</v>
      </c>
      <c r="Q597" s="237">
        <v>0.017680000000000001</v>
      </c>
      <c r="R597" s="237">
        <f>Q597*H597</f>
        <v>0.070720000000000005</v>
      </c>
      <c r="S597" s="237">
        <v>0</v>
      </c>
      <c r="T597" s="238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39" t="s">
        <v>262</v>
      </c>
      <c r="AT597" s="239" t="s">
        <v>285</v>
      </c>
      <c r="AU597" s="239" t="s">
        <v>82</v>
      </c>
      <c r="AY597" s="18" t="s">
        <v>223</v>
      </c>
      <c r="BE597" s="240">
        <f>IF(N597="základní",J597,0)</f>
        <v>0</v>
      </c>
      <c r="BF597" s="240">
        <f>IF(N597="snížená",J597,0)</f>
        <v>0</v>
      </c>
      <c r="BG597" s="240">
        <f>IF(N597="zákl. přenesená",J597,0)</f>
        <v>0</v>
      </c>
      <c r="BH597" s="240">
        <f>IF(N597="sníž. přenesená",J597,0)</f>
        <v>0</v>
      </c>
      <c r="BI597" s="240">
        <f>IF(N597="nulová",J597,0)</f>
        <v>0</v>
      </c>
      <c r="BJ597" s="18" t="s">
        <v>80</v>
      </c>
      <c r="BK597" s="240">
        <f>ROUND(I597*H597,2)</f>
        <v>0</v>
      </c>
      <c r="BL597" s="18" t="s">
        <v>230</v>
      </c>
      <c r="BM597" s="239" t="s">
        <v>799</v>
      </c>
    </row>
    <row r="598" s="13" customFormat="1">
      <c r="A598" s="13"/>
      <c r="B598" s="241"/>
      <c r="C598" s="242"/>
      <c r="D598" s="243" t="s">
        <v>232</v>
      </c>
      <c r="E598" s="244" t="s">
        <v>1</v>
      </c>
      <c r="F598" s="245" t="s">
        <v>800</v>
      </c>
      <c r="G598" s="242"/>
      <c r="H598" s="246">
        <v>4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232</v>
      </c>
      <c r="AU598" s="252" t="s">
        <v>82</v>
      </c>
      <c r="AV598" s="13" t="s">
        <v>82</v>
      </c>
      <c r="AW598" s="13" t="s">
        <v>30</v>
      </c>
      <c r="AX598" s="13" t="s">
        <v>80</v>
      </c>
      <c r="AY598" s="252" t="s">
        <v>223</v>
      </c>
    </row>
    <row r="599" s="2" customFormat="1" ht="37.8" customHeight="1">
      <c r="A599" s="39"/>
      <c r="B599" s="40"/>
      <c r="C599" s="274" t="s">
        <v>801</v>
      </c>
      <c r="D599" s="274" t="s">
        <v>285</v>
      </c>
      <c r="E599" s="275" t="s">
        <v>802</v>
      </c>
      <c r="F599" s="276" t="s">
        <v>803</v>
      </c>
      <c r="G599" s="277" t="s">
        <v>1</v>
      </c>
      <c r="H599" s="278">
        <v>2</v>
      </c>
      <c r="I599" s="279"/>
      <c r="J599" s="280">
        <f>ROUND(I599*H599,2)</f>
        <v>0</v>
      </c>
      <c r="K599" s="276" t="s">
        <v>386</v>
      </c>
      <c r="L599" s="281"/>
      <c r="M599" s="282" t="s">
        <v>1</v>
      </c>
      <c r="N599" s="283" t="s">
        <v>38</v>
      </c>
      <c r="O599" s="92"/>
      <c r="P599" s="237">
        <f>O599*H599</f>
        <v>0</v>
      </c>
      <c r="Q599" s="237">
        <v>0.017680000000000001</v>
      </c>
      <c r="R599" s="237">
        <f>Q599*H599</f>
        <v>0.035360000000000003</v>
      </c>
      <c r="S599" s="237">
        <v>0</v>
      </c>
      <c r="T599" s="238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39" t="s">
        <v>262</v>
      </c>
      <c r="AT599" s="239" t="s">
        <v>285</v>
      </c>
      <c r="AU599" s="239" t="s">
        <v>82</v>
      </c>
      <c r="AY599" s="18" t="s">
        <v>223</v>
      </c>
      <c r="BE599" s="240">
        <f>IF(N599="základní",J599,0)</f>
        <v>0</v>
      </c>
      <c r="BF599" s="240">
        <f>IF(N599="snížená",J599,0)</f>
        <v>0</v>
      </c>
      <c r="BG599" s="240">
        <f>IF(N599="zákl. přenesená",J599,0)</f>
        <v>0</v>
      </c>
      <c r="BH599" s="240">
        <f>IF(N599="sníž. přenesená",J599,0)</f>
        <v>0</v>
      </c>
      <c r="BI599" s="240">
        <f>IF(N599="nulová",J599,0)</f>
        <v>0</v>
      </c>
      <c r="BJ599" s="18" t="s">
        <v>80</v>
      </c>
      <c r="BK599" s="240">
        <f>ROUND(I599*H599,2)</f>
        <v>0</v>
      </c>
      <c r="BL599" s="18" t="s">
        <v>230</v>
      </c>
      <c r="BM599" s="239" t="s">
        <v>804</v>
      </c>
    </row>
    <row r="600" s="13" customFormat="1">
      <c r="A600" s="13"/>
      <c r="B600" s="241"/>
      <c r="C600" s="242"/>
      <c r="D600" s="243" t="s">
        <v>232</v>
      </c>
      <c r="E600" s="244" t="s">
        <v>1</v>
      </c>
      <c r="F600" s="245" t="s">
        <v>805</v>
      </c>
      <c r="G600" s="242"/>
      <c r="H600" s="246">
        <v>2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232</v>
      </c>
      <c r="AU600" s="252" t="s">
        <v>82</v>
      </c>
      <c r="AV600" s="13" t="s">
        <v>82</v>
      </c>
      <c r="AW600" s="13" t="s">
        <v>30</v>
      </c>
      <c r="AX600" s="13" t="s">
        <v>80</v>
      </c>
      <c r="AY600" s="252" t="s">
        <v>223</v>
      </c>
    </row>
    <row r="601" s="2" customFormat="1" ht="37.8" customHeight="1">
      <c r="A601" s="39"/>
      <c r="B601" s="40"/>
      <c r="C601" s="274" t="s">
        <v>806</v>
      </c>
      <c r="D601" s="274" t="s">
        <v>285</v>
      </c>
      <c r="E601" s="275" t="s">
        <v>807</v>
      </c>
      <c r="F601" s="276" t="s">
        <v>808</v>
      </c>
      <c r="G601" s="277" t="s">
        <v>475</v>
      </c>
      <c r="H601" s="278">
        <v>1</v>
      </c>
      <c r="I601" s="279"/>
      <c r="J601" s="280">
        <f>ROUND(I601*H601,2)</f>
        <v>0</v>
      </c>
      <c r="K601" s="276" t="s">
        <v>386</v>
      </c>
      <c r="L601" s="281"/>
      <c r="M601" s="282" t="s">
        <v>1</v>
      </c>
      <c r="N601" s="283" t="s">
        <v>38</v>
      </c>
      <c r="O601" s="92"/>
      <c r="P601" s="237">
        <f>O601*H601</f>
        <v>0</v>
      </c>
      <c r="Q601" s="237">
        <v>0.01968</v>
      </c>
      <c r="R601" s="237">
        <f>Q601*H601</f>
        <v>0.01968</v>
      </c>
      <c r="S601" s="237">
        <v>0</v>
      </c>
      <c r="T601" s="238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39" t="s">
        <v>262</v>
      </c>
      <c r="AT601" s="239" t="s">
        <v>285</v>
      </c>
      <c r="AU601" s="239" t="s">
        <v>82</v>
      </c>
      <c r="AY601" s="18" t="s">
        <v>223</v>
      </c>
      <c r="BE601" s="240">
        <f>IF(N601="základní",J601,0)</f>
        <v>0</v>
      </c>
      <c r="BF601" s="240">
        <f>IF(N601="snížená",J601,0)</f>
        <v>0</v>
      </c>
      <c r="BG601" s="240">
        <f>IF(N601="zákl. přenesená",J601,0)</f>
        <v>0</v>
      </c>
      <c r="BH601" s="240">
        <f>IF(N601="sníž. přenesená",J601,0)</f>
        <v>0</v>
      </c>
      <c r="BI601" s="240">
        <f>IF(N601="nulová",J601,0)</f>
        <v>0</v>
      </c>
      <c r="BJ601" s="18" t="s">
        <v>80</v>
      </c>
      <c r="BK601" s="240">
        <f>ROUND(I601*H601,2)</f>
        <v>0</v>
      </c>
      <c r="BL601" s="18" t="s">
        <v>230</v>
      </c>
      <c r="BM601" s="239" t="s">
        <v>809</v>
      </c>
    </row>
    <row r="602" s="13" customFormat="1">
      <c r="A602" s="13"/>
      <c r="B602" s="241"/>
      <c r="C602" s="242"/>
      <c r="D602" s="243" t="s">
        <v>232</v>
      </c>
      <c r="E602" s="244" t="s">
        <v>1</v>
      </c>
      <c r="F602" s="245" t="s">
        <v>810</v>
      </c>
      <c r="G602" s="242"/>
      <c r="H602" s="246">
        <v>1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232</v>
      </c>
      <c r="AU602" s="252" t="s">
        <v>82</v>
      </c>
      <c r="AV602" s="13" t="s">
        <v>82</v>
      </c>
      <c r="AW602" s="13" t="s">
        <v>30</v>
      </c>
      <c r="AX602" s="13" t="s">
        <v>80</v>
      </c>
      <c r="AY602" s="252" t="s">
        <v>223</v>
      </c>
    </row>
    <row r="603" s="2" customFormat="1" ht="24.15" customHeight="1">
      <c r="A603" s="39"/>
      <c r="B603" s="40"/>
      <c r="C603" s="228" t="s">
        <v>811</v>
      </c>
      <c r="D603" s="228" t="s">
        <v>225</v>
      </c>
      <c r="E603" s="229" t="s">
        <v>812</v>
      </c>
      <c r="F603" s="230" t="s">
        <v>813</v>
      </c>
      <c r="G603" s="231" t="s">
        <v>228</v>
      </c>
      <c r="H603" s="232">
        <v>0.38200000000000001</v>
      </c>
      <c r="I603" s="233"/>
      <c r="J603" s="234">
        <f>ROUND(I603*H603,2)</f>
        <v>0</v>
      </c>
      <c r="K603" s="230" t="s">
        <v>386</v>
      </c>
      <c r="L603" s="45"/>
      <c r="M603" s="235" t="s">
        <v>1</v>
      </c>
      <c r="N603" s="236" t="s">
        <v>38</v>
      </c>
      <c r="O603" s="92"/>
      <c r="P603" s="237">
        <f>O603*H603</f>
        <v>0</v>
      </c>
      <c r="Q603" s="237">
        <v>2.5</v>
      </c>
      <c r="R603" s="237">
        <f>Q603*H603</f>
        <v>0.95500000000000007</v>
      </c>
      <c r="S603" s="237">
        <v>0</v>
      </c>
      <c r="T603" s="238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39" t="s">
        <v>230</v>
      </c>
      <c r="AT603" s="239" t="s">
        <v>225</v>
      </c>
      <c r="AU603" s="239" t="s">
        <v>82</v>
      </c>
      <c r="AY603" s="18" t="s">
        <v>223</v>
      </c>
      <c r="BE603" s="240">
        <f>IF(N603="základní",J603,0)</f>
        <v>0</v>
      </c>
      <c r="BF603" s="240">
        <f>IF(N603="snížená",J603,0)</f>
        <v>0</v>
      </c>
      <c r="BG603" s="240">
        <f>IF(N603="zákl. přenesená",J603,0)</f>
        <v>0</v>
      </c>
      <c r="BH603" s="240">
        <f>IF(N603="sníž. přenesená",J603,0)</f>
        <v>0</v>
      </c>
      <c r="BI603" s="240">
        <f>IF(N603="nulová",J603,0)</f>
        <v>0</v>
      </c>
      <c r="BJ603" s="18" t="s">
        <v>80</v>
      </c>
      <c r="BK603" s="240">
        <f>ROUND(I603*H603,2)</f>
        <v>0</v>
      </c>
      <c r="BL603" s="18" t="s">
        <v>230</v>
      </c>
      <c r="BM603" s="239" t="s">
        <v>814</v>
      </c>
    </row>
    <row r="604" s="14" customFormat="1">
      <c r="A604" s="14"/>
      <c r="B604" s="253"/>
      <c r="C604" s="254"/>
      <c r="D604" s="243" t="s">
        <v>232</v>
      </c>
      <c r="E604" s="255" t="s">
        <v>1</v>
      </c>
      <c r="F604" s="256" t="s">
        <v>460</v>
      </c>
      <c r="G604" s="254"/>
      <c r="H604" s="255" t="s">
        <v>1</v>
      </c>
      <c r="I604" s="257"/>
      <c r="J604" s="254"/>
      <c r="K604" s="254"/>
      <c r="L604" s="258"/>
      <c r="M604" s="259"/>
      <c r="N604" s="260"/>
      <c r="O604" s="260"/>
      <c r="P604" s="260"/>
      <c r="Q604" s="260"/>
      <c r="R604" s="260"/>
      <c r="S604" s="260"/>
      <c r="T604" s="261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2" t="s">
        <v>232</v>
      </c>
      <c r="AU604" s="262" t="s">
        <v>82</v>
      </c>
      <c r="AV604" s="14" t="s">
        <v>80</v>
      </c>
      <c r="AW604" s="14" t="s">
        <v>30</v>
      </c>
      <c r="AX604" s="14" t="s">
        <v>73</v>
      </c>
      <c r="AY604" s="262" t="s">
        <v>223</v>
      </c>
    </row>
    <row r="605" s="13" customFormat="1">
      <c r="A605" s="13"/>
      <c r="B605" s="241"/>
      <c r="C605" s="242"/>
      <c r="D605" s="243" t="s">
        <v>232</v>
      </c>
      <c r="E605" s="244" t="s">
        <v>1</v>
      </c>
      <c r="F605" s="245" t="s">
        <v>815</v>
      </c>
      <c r="G605" s="242"/>
      <c r="H605" s="246">
        <v>0.0080000000000000002</v>
      </c>
      <c r="I605" s="247"/>
      <c r="J605" s="242"/>
      <c r="K605" s="242"/>
      <c r="L605" s="248"/>
      <c r="M605" s="249"/>
      <c r="N605" s="250"/>
      <c r="O605" s="250"/>
      <c r="P605" s="250"/>
      <c r="Q605" s="250"/>
      <c r="R605" s="250"/>
      <c r="S605" s="250"/>
      <c r="T605" s="25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2" t="s">
        <v>232</v>
      </c>
      <c r="AU605" s="252" t="s">
        <v>82</v>
      </c>
      <c r="AV605" s="13" t="s">
        <v>82</v>
      </c>
      <c r="AW605" s="13" t="s">
        <v>30</v>
      </c>
      <c r="AX605" s="13" t="s">
        <v>73</v>
      </c>
      <c r="AY605" s="252" t="s">
        <v>223</v>
      </c>
    </row>
    <row r="606" s="13" customFormat="1">
      <c r="A606" s="13"/>
      <c r="B606" s="241"/>
      <c r="C606" s="242"/>
      <c r="D606" s="243" t="s">
        <v>232</v>
      </c>
      <c r="E606" s="244" t="s">
        <v>1</v>
      </c>
      <c r="F606" s="245" t="s">
        <v>816</v>
      </c>
      <c r="G606" s="242"/>
      <c r="H606" s="246">
        <v>0.037999999999999999</v>
      </c>
      <c r="I606" s="247"/>
      <c r="J606" s="242"/>
      <c r="K606" s="242"/>
      <c r="L606" s="248"/>
      <c r="M606" s="249"/>
      <c r="N606" s="250"/>
      <c r="O606" s="250"/>
      <c r="P606" s="250"/>
      <c r="Q606" s="250"/>
      <c r="R606" s="250"/>
      <c r="S606" s="250"/>
      <c r="T606" s="25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2" t="s">
        <v>232</v>
      </c>
      <c r="AU606" s="252" t="s">
        <v>82</v>
      </c>
      <c r="AV606" s="13" t="s">
        <v>82</v>
      </c>
      <c r="AW606" s="13" t="s">
        <v>30</v>
      </c>
      <c r="AX606" s="13" t="s">
        <v>73</v>
      </c>
      <c r="AY606" s="252" t="s">
        <v>223</v>
      </c>
    </row>
    <row r="607" s="13" customFormat="1">
      <c r="A607" s="13"/>
      <c r="B607" s="241"/>
      <c r="C607" s="242"/>
      <c r="D607" s="243" t="s">
        <v>232</v>
      </c>
      <c r="E607" s="244" t="s">
        <v>1</v>
      </c>
      <c r="F607" s="245" t="s">
        <v>817</v>
      </c>
      <c r="G607" s="242"/>
      <c r="H607" s="246">
        <v>0.014999999999999999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232</v>
      </c>
      <c r="AU607" s="252" t="s">
        <v>82</v>
      </c>
      <c r="AV607" s="13" t="s">
        <v>82</v>
      </c>
      <c r="AW607" s="13" t="s">
        <v>30</v>
      </c>
      <c r="AX607" s="13" t="s">
        <v>73</v>
      </c>
      <c r="AY607" s="252" t="s">
        <v>223</v>
      </c>
    </row>
    <row r="608" s="13" customFormat="1">
      <c r="A608" s="13"/>
      <c r="B608" s="241"/>
      <c r="C608" s="242"/>
      <c r="D608" s="243" t="s">
        <v>232</v>
      </c>
      <c r="E608" s="244" t="s">
        <v>1</v>
      </c>
      <c r="F608" s="245" t="s">
        <v>818</v>
      </c>
      <c r="G608" s="242"/>
      <c r="H608" s="246">
        <v>0.0080000000000000002</v>
      </c>
      <c r="I608" s="247"/>
      <c r="J608" s="242"/>
      <c r="K608" s="242"/>
      <c r="L608" s="248"/>
      <c r="M608" s="249"/>
      <c r="N608" s="250"/>
      <c r="O608" s="250"/>
      <c r="P608" s="250"/>
      <c r="Q608" s="250"/>
      <c r="R608" s="250"/>
      <c r="S608" s="250"/>
      <c r="T608" s="25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2" t="s">
        <v>232</v>
      </c>
      <c r="AU608" s="252" t="s">
        <v>82</v>
      </c>
      <c r="AV608" s="13" t="s">
        <v>82</v>
      </c>
      <c r="AW608" s="13" t="s">
        <v>30</v>
      </c>
      <c r="AX608" s="13" t="s">
        <v>73</v>
      </c>
      <c r="AY608" s="252" t="s">
        <v>223</v>
      </c>
    </row>
    <row r="609" s="13" customFormat="1">
      <c r="A609" s="13"/>
      <c r="B609" s="241"/>
      <c r="C609" s="242"/>
      <c r="D609" s="243" t="s">
        <v>232</v>
      </c>
      <c r="E609" s="244" t="s">
        <v>1</v>
      </c>
      <c r="F609" s="245" t="s">
        <v>819</v>
      </c>
      <c r="G609" s="242"/>
      <c r="H609" s="246">
        <v>0.016</v>
      </c>
      <c r="I609" s="247"/>
      <c r="J609" s="242"/>
      <c r="K609" s="242"/>
      <c r="L609" s="248"/>
      <c r="M609" s="249"/>
      <c r="N609" s="250"/>
      <c r="O609" s="250"/>
      <c r="P609" s="250"/>
      <c r="Q609" s="250"/>
      <c r="R609" s="250"/>
      <c r="S609" s="250"/>
      <c r="T609" s="251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2" t="s">
        <v>232</v>
      </c>
      <c r="AU609" s="252" t="s">
        <v>82</v>
      </c>
      <c r="AV609" s="13" t="s">
        <v>82</v>
      </c>
      <c r="AW609" s="13" t="s">
        <v>30</v>
      </c>
      <c r="AX609" s="13" t="s">
        <v>73</v>
      </c>
      <c r="AY609" s="252" t="s">
        <v>223</v>
      </c>
    </row>
    <row r="610" s="13" customFormat="1">
      <c r="A610" s="13"/>
      <c r="B610" s="241"/>
      <c r="C610" s="242"/>
      <c r="D610" s="243" t="s">
        <v>232</v>
      </c>
      <c r="E610" s="244" t="s">
        <v>1</v>
      </c>
      <c r="F610" s="245" t="s">
        <v>820</v>
      </c>
      <c r="G610" s="242"/>
      <c r="H610" s="246">
        <v>0.0050000000000000001</v>
      </c>
      <c r="I610" s="247"/>
      <c r="J610" s="242"/>
      <c r="K610" s="242"/>
      <c r="L610" s="248"/>
      <c r="M610" s="249"/>
      <c r="N610" s="250"/>
      <c r="O610" s="250"/>
      <c r="P610" s="250"/>
      <c r="Q610" s="250"/>
      <c r="R610" s="250"/>
      <c r="S610" s="250"/>
      <c r="T610" s="251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2" t="s">
        <v>232</v>
      </c>
      <c r="AU610" s="252" t="s">
        <v>82</v>
      </c>
      <c r="AV610" s="13" t="s">
        <v>82</v>
      </c>
      <c r="AW610" s="13" t="s">
        <v>30</v>
      </c>
      <c r="AX610" s="13" t="s">
        <v>73</v>
      </c>
      <c r="AY610" s="252" t="s">
        <v>223</v>
      </c>
    </row>
    <row r="611" s="13" customFormat="1">
      <c r="A611" s="13"/>
      <c r="B611" s="241"/>
      <c r="C611" s="242"/>
      <c r="D611" s="243" t="s">
        <v>232</v>
      </c>
      <c r="E611" s="244" t="s">
        <v>1</v>
      </c>
      <c r="F611" s="245" t="s">
        <v>821</v>
      </c>
      <c r="G611" s="242"/>
      <c r="H611" s="246">
        <v>0.042000000000000003</v>
      </c>
      <c r="I611" s="247"/>
      <c r="J611" s="242"/>
      <c r="K611" s="242"/>
      <c r="L611" s="248"/>
      <c r="M611" s="249"/>
      <c r="N611" s="250"/>
      <c r="O611" s="250"/>
      <c r="P611" s="250"/>
      <c r="Q611" s="250"/>
      <c r="R611" s="250"/>
      <c r="S611" s="250"/>
      <c r="T611" s="25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2" t="s">
        <v>232</v>
      </c>
      <c r="AU611" s="252" t="s">
        <v>82</v>
      </c>
      <c r="AV611" s="13" t="s">
        <v>82</v>
      </c>
      <c r="AW611" s="13" t="s">
        <v>30</v>
      </c>
      <c r="AX611" s="13" t="s">
        <v>73</v>
      </c>
      <c r="AY611" s="252" t="s">
        <v>223</v>
      </c>
    </row>
    <row r="612" s="13" customFormat="1">
      <c r="A612" s="13"/>
      <c r="B612" s="241"/>
      <c r="C612" s="242"/>
      <c r="D612" s="243" t="s">
        <v>232</v>
      </c>
      <c r="E612" s="244" t="s">
        <v>1</v>
      </c>
      <c r="F612" s="245" t="s">
        <v>822</v>
      </c>
      <c r="G612" s="242"/>
      <c r="H612" s="246">
        <v>0.017999999999999999</v>
      </c>
      <c r="I612" s="247"/>
      <c r="J612" s="242"/>
      <c r="K612" s="242"/>
      <c r="L612" s="248"/>
      <c r="M612" s="249"/>
      <c r="N612" s="250"/>
      <c r="O612" s="250"/>
      <c r="P612" s="250"/>
      <c r="Q612" s="250"/>
      <c r="R612" s="250"/>
      <c r="S612" s="250"/>
      <c r="T612" s="25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2" t="s">
        <v>232</v>
      </c>
      <c r="AU612" s="252" t="s">
        <v>82</v>
      </c>
      <c r="AV612" s="13" t="s">
        <v>82</v>
      </c>
      <c r="AW612" s="13" t="s">
        <v>30</v>
      </c>
      <c r="AX612" s="13" t="s">
        <v>73</v>
      </c>
      <c r="AY612" s="252" t="s">
        <v>223</v>
      </c>
    </row>
    <row r="613" s="14" customFormat="1">
      <c r="A613" s="14"/>
      <c r="B613" s="253"/>
      <c r="C613" s="254"/>
      <c r="D613" s="243" t="s">
        <v>232</v>
      </c>
      <c r="E613" s="255" t="s">
        <v>1</v>
      </c>
      <c r="F613" s="256" t="s">
        <v>394</v>
      </c>
      <c r="G613" s="254"/>
      <c r="H613" s="255" t="s">
        <v>1</v>
      </c>
      <c r="I613" s="257"/>
      <c r="J613" s="254"/>
      <c r="K613" s="254"/>
      <c r="L613" s="258"/>
      <c r="M613" s="259"/>
      <c r="N613" s="260"/>
      <c r="O613" s="260"/>
      <c r="P613" s="260"/>
      <c r="Q613" s="260"/>
      <c r="R613" s="260"/>
      <c r="S613" s="260"/>
      <c r="T613" s="26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2" t="s">
        <v>232</v>
      </c>
      <c r="AU613" s="262" t="s">
        <v>82</v>
      </c>
      <c r="AV613" s="14" t="s">
        <v>80</v>
      </c>
      <c r="AW613" s="14" t="s">
        <v>30</v>
      </c>
      <c r="AX613" s="14" t="s">
        <v>73</v>
      </c>
      <c r="AY613" s="262" t="s">
        <v>223</v>
      </c>
    </row>
    <row r="614" s="14" customFormat="1">
      <c r="A614" s="14"/>
      <c r="B614" s="253"/>
      <c r="C614" s="254"/>
      <c r="D614" s="243" t="s">
        <v>232</v>
      </c>
      <c r="E614" s="255" t="s">
        <v>1</v>
      </c>
      <c r="F614" s="256" t="s">
        <v>462</v>
      </c>
      <c r="G614" s="254"/>
      <c r="H614" s="255" t="s">
        <v>1</v>
      </c>
      <c r="I614" s="257"/>
      <c r="J614" s="254"/>
      <c r="K614" s="254"/>
      <c r="L614" s="258"/>
      <c r="M614" s="259"/>
      <c r="N614" s="260"/>
      <c r="O614" s="260"/>
      <c r="P614" s="260"/>
      <c r="Q614" s="260"/>
      <c r="R614" s="260"/>
      <c r="S614" s="260"/>
      <c r="T614" s="261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2" t="s">
        <v>232</v>
      </c>
      <c r="AU614" s="262" t="s">
        <v>82</v>
      </c>
      <c r="AV614" s="14" t="s">
        <v>80</v>
      </c>
      <c r="AW614" s="14" t="s">
        <v>30</v>
      </c>
      <c r="AX614" s="14" t="s">
        <v>73</v>
      </c>
      <c r="AY614" s="262" t="s">
        <v>223</v>
      </c>
    </row>
    <row r="615" s="13" customFormat="1">
      <c r="A615" s="13"/>
      <c r="B615" s="241"/>
      <c r="C615" s="242"/>
      <c r="D615" s="243" t="s">
        <v>232</v>
      </c>
      <c r="E615" s="244" t="s">
        <v>1</v>
      </c>
      <c r="F615" s="245" t="s">
        <v>815</v>
      </c>
      <c r="G615" s="242"/>
      <c r="H615" s="246">
        <v>0.0080000000000000002</v>
      </c>
      <c r="I615" s="247"/>
      <c r="J615" s="242"/>
      <c r="K615" s="242"/>
      <c r="L615" s="248"/>
      <c r="M615" s="249"/>
      <c r="N615" s="250"/>
      <c r="O615" s="250"/>
      <c r="P615" s="250"/>
      <c r="Q615" s="250"/>
      <c r="R615" s="250"/>
      <c r="S615" s="250"/>
      <c r="T615" s="251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2" t="s">
        <v>232</v>
      </c>
      <c r="AU615" s="252" t="s">
        <v>82</v>
      </c>
      <c r="AV615" s="13" t="s">
        <v>82</v>
      </c>
      <c r="AW615" s="13" t="s">
        <v>30</v>
      </c>
      <c r="AX615" s="13" t="s">
        <v>73</v>
      </c>
      <c r="AY615" s="252" t="s">
        <v>223</v>
      </c>
    </row>
    <row r="616" s="13" customFormat="1">
      <c r="A616" s="13"/>
      <c r="B616" s="241"/>
      <c r="C616" s="242"/>
      <c r="D616" s="243" t="s">
        <v>232</v>
      </c>
      <c r="E616" s="244" t="s">
        <v>1</v>
      </c>
      <c r="F616" s="245" t="s">
        <v>823</v>
      </c>
      <c r="G616" s="242"/>
      <c r="H616" s="246">
        <v>0.023</v>
      </c>
      <c r="I616" s="247"/>
      <c r="J616" s="242"/>
      <c r="K616" s="242"/>
      <c r="L616" s="248"/>
      <c r="M616" s="249"/>
      <c r="N616" s="250"/>
      <c r="O616" s="250"/>
      <c r="P616" s="250"/>
      <c r="Q616" s="250"/>
      <c r="R616" s="250"/>
      <c r="S616" s="250"/>
      <c r="T616" s="25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2" t="s">
        <v>232</v>
      </c>
      <c r="AU616" s="252" t="s">
        <v>82</v>
      </c>
      <c r="AV616" s="13" t="s">
        <v>82</v>
      </c>
      <c r="AW616" s="13" t="s">
        <v>30</v>
      </c>
      <c r="AX616" s="13" t="s">
        <v>73</v>
      </c>
      <c r="AY616" s="252" t="s">
        <v>223</v>
      </c>
    </row>
    <row r="617" s="13" customFormat="1">
      <c r="A617" s="13"/>
      <c r="B617" s="241"/>
      <c r="C617" s="242"/>
      <c r="D617" s="243" t="s">
        <v>232</v>
      </c>
      <c r="E617" s="244" t="s">
        <v>1</v>
      </c>
      <c r="F617" s="245" t="s">
        <v>824</v>
      </c>
      <c r="G617" s="242"/>
      <c r="H617" s="246">
        <v>0.0089999999999999993</v>
      </c>
      <c r="I617" s="247"/>
      <c r="J617" s="242"/>
      <c r="K617" s="242"/>
      <c r="L617" s="248"/>
      <c r="M617" s="249"/>
      <c r="N617" s="250"/>
      <c r="O617" s="250"/>
      <c r="P617" s="250"/>
      <c r="Q617" s="250"/>
      <c r="R617" s="250"/>
      <c r="S617" s="250"/>
      <c r="T617" s="251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2" t="s">
        <v>232</v>
      </c>
      <c r="AU617" s="252" t="s">
        <v>82</v>
      </c>
      <c r="AV617" s="13" t="s">
        <v>82</v>
      </c>
      <c r="AW617" s="13" t="s">
        <v>30</v>
      </c>
      <c r="AX617" s="13" t="s">
        <v>73</v>
      </c>
      <c r="AY617" s="252" t="s">
        <v>223</v>
      </c>
    </row>
    <row r="618" s="13" customFormat="1">
      <c r="A618" s="13"/>
      <c r="B618" s="241"/>
      <c r="C618" s="242"/>
      <c r="D618" s="243" t="s">
        <v>232</v>
      </c>
      <c r="E618" s="244" t="s">
        <v>1</v>
      </c>
      <c r="F618" s="245" t="s">
        <v>821</v>
      </c>
      <c r="G618" s="242"/>
      <c r="H618" s="246">
        <v>0.042000000000000003</v>
      </c>
      <c r="I618" s="247"/>
      <c r="J618" s="242"/>
      <c r="K618" s="242"/>
      <c r="L618" s="248"/>
      <c r="M618" s="249"/>
      <c r="N618" s="250"/>
      <c r="O618" s="250"/>
      <c r="P618" s="250"/>
      <c r="Q618" s="250"/>
      <c r="R618" s="250"/>
      <c r="S618" s="250"/>
      <c r="T618" s="251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2" t="s">
        <v>232</v>
      </c>
      <c r="AU618" s="252" t="s">
        <v>82</v>
      </c>
      <c r="AV618" s="13" t="s">
        <v>82</v>
      </c>
      <c r="AW618" s="13" t="s">
        <v>30</v>
      </c>
      <c r="AX618" s="13" t="s">
        <v>73</v>
      </c>
      <c r="AY618" s="252" t="s">
        <v>223</v>
      </c>
    </row>
    <row r="619" s="14" customFormat="1">
      <c r="A619" s="14"/>
      <c r="B619" s="253"/>
      <c r="C619" s="254"/>
      <c r="D619" s="243" t="s">
        <v>232</v>
      </c>
      <c r="E619" s="255" t="s">
        <v>1</v>
      </c>
      <c r="F619" s="256" t="s">
        <v>410</v>
      </c>
      <c r="G619" s="254"/>
      <c r="H619" s="255" t="s">
        <v>1</v>
      </c>
      <c r="I619" s="257"/>
      <c r="J619" s="254"/>
      <c r="K619" s="254"/>
      <c r="L619" s="258"/>
      <c r="M619" s="259"/>
      <c r="N619" s="260"/>
      <c r="O619" s="260"/>
      <c r="P619" s="260"/>
      <c r="Q619" s="260"/>
      <c r="R619" s="260"/>
      <c r="S619" s="260"/>
      <c r="T619" s="261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62" t="s">
        <v>232</v>
      </c>
      <c r="AU619" s="262" t="s">
        <v>82</v>
      </c>
      <c r="AV619" s="14" t="s">
        <v>80</v>
      </c>
      <c r="AW619" s="14" t="s">
        <v>30</v>
      </c>
      <c r="AX619" s="14" t="s">
        <v>73</v>
      </c>
      <c r="AY619" s="262" t="s">
        <v>223</v>
      </c>
    </row>
    <row r="620" s="13" customFormat="1">
      <c r="A620" s="13"/>
      <c r="B620" s="241"/>
      <c r="C620" s="242"/>
      <c r="D620" s="243" t="s">
        <v>232</v>
      </c>
      <c r="E620" s="244" t="s">
        <v>1</v>
      </c>
      <c r="F620" s="245" t="s">
        <v>825</v>
      </c>
      <c r="G620" s="242"/>
      <c r="H620" s="246">
        <v>0.051999999999999998</v>
      </c>
      <c r="I620" s="247"/>
      <c r="J620" s="242"/>
      <c r="K620" s="242"/>
      <c r="L620" s="248"/>
      <c r="M620" s="249"/>
      <c r="N620" s="250"/>
      <c r="O620" s="250"/>
      <c r="P620" s="250"/>
      <c r="Q620" s="250"/>
      <c r="R620" s="250"/>
      <c r="S620" s="250"/>
      <c r="T620" s="25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2" t="s">
        <v>232</v>
      </c>
      <c r="AU620" s="252" t="s">
        <v>82</v>
      </c>
      <c r="AV620" s="13" t="s">
        <v>82</v>
      </c>
      <c r="AW620" s="13" t="s">
        <v>30</v>
      </c>
      <c r="AX620" s="13" t="s">
        <v>73</v>
      </c>
      <c r="AY620" s="252" t="s">
        <v>223</v>
      </c>
    </row>
    <row r="621" s="14" customFormat="1">
      <c r="A621" s="14"/>
      <c r="B621" s="253"/>
      <c r="C621" s="254"/>
      <c r="D621" s="243" t="s">
        <v>232</v>
      </c>
      <c r="E621" s="255" t="s">
        <v>1</v>
      </c>
      <c r="F621" s="256" t="s">
        <v>410</v>
      </c>
      <c r="G621" s="254"/>
      <c r="H621" s="255" t="s">
        <v>1</v>
      </c>
      <c r="I621" s="257"/>
      <c r="J621" s="254"/>
      <c r="K621" s="254"/>
      <c r="L621" s="258"/>
      <c r="M621" s="259"/>
      <c r="N621" s="260"/>
      <c r="O621" s="260"/>
      <c r="P621" s="260"/>
      <c r="Q621" s="260"/>
      <c r="R621" s="260"/>
      <c r="S621" s="260"/>
      <c r="T621" s="261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2" t="s">
        <v>232</v>
      </c>
      <c r="AU621" s="262" t="s">
        <v>82</v>
      </c>
      <c r="AV621" s="14" t="s">
        <v>80</v>
      </c>
      <c r="AW621" s="14" t="s">
        <v>30</v>
      </c>
      <c r="AX621" s="14" t="s">
        <v>73</v>
      </c>
      <c r="AY621" s="262" t="s">
        <v>223</v>
      </c>
    </row>
    <row r="622" s="13" customFormat="1">
      <c r="A622" s="13"/>
      <c r="B622" s="241"/>
      <c r="C622" s="242"/>
      <c r="D622" s="243" t="s">
        <v>232</v>
      </c>
      <c r="E622" s="244" t="s">
        <v>1</v>
      </c>
      <c r="F622" s="245" t="s">
        <v>826</v>
      </c>
      <c r="G622" s="242"/>
      <c r="H622" s="246">
        <v>0.014999999999999999</v>
      </c>
      <c r="I622" s="247"/>
      <c r="J622" s="242"/>
      <c r="K622" s="242"/>
      <c r="L622" s="248"/>
      <c r="M622" s="249"/>
      <c r="N622" s="250"/>
      <c r="O622" s="250"/>
      <c r="P622" s="250"/>
      <c r="Q622" s="250"/>
      <c r="R622" s="250"/>
      <c r="S622" s="250"/>
      <c r="T622" s="251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2" t="s">
        <v>232</v>
      </c>
      <c r="AU622" s="252" t="s">
        <v>82</v>
      </c>
      <c r="AV622" s="13" t="s">
        <v>82</v>
      </c>
      <c r="AW622" s="13" t="s">
        <v>30</v>
      </c>
      <c r="AX622" s="13" t="s">
        <v>73</v>
      </c>
      <c r="AY622" s="252" t="s">
        <v>223</v>
      </c>
    </row>
    <row r="623" s="13" customFormat="1">
      <c r="A623" s="13"/>
      <c r="B623" s="241"/>
      <c r="C623" s="242"/>
      <c r="D623" s="243" t="s">
        <v>232</v>
      </c>
      <c r="E623" s="244" t="s">
        <v>1</v>
      </c>
      <c r="F623" s="245" t="s">
        <v>827</v>
      </c>
      <c r="G623" s="242"/>
      <c r="H623" s="246">
        <v>0.083000000000000004</v>
      </c>
      <c r="I623" s="247"/>
      <c r="J623" s="242"/>
      <c r="K623" s="242"/>
      <c r="L623" s="248"/>
      <c r="M623" s="249"/>
      <c r="N623" s="250"/>
      <c r="O623" s="250"/>
      <c r="P623" s="250"/>
      <c r="Q623" s="250"/>
      <c r="R623" s="250"/>
      <c r="S623" s="250"/>
      <c r="T623" s="25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2" t="s">
        <v>232</v>
      </c>
      <c r="AU623" s="252" t="s">
        <v>82</v>
      </c>
      <c r="AV623" s="13" t="s">
        <v>82</v>
      </c>
      <c r="AW623" s="13" t="s">
        <v>30</v>
      </c>
      <c r="AX623" s="13" t="s">
        <v>73</v>
      </c>
      <c r="AY623" s="252" t="s">
        <v>223</v>
      </c>
    </row>
    <row r="624" s="15" customFormat="1">
      <c r="A624" s="15"/>
      <c r="B624" s="263"/>
      <c r="C624" s="264"/>
      <c r="D624" s="243" t="s">
        <v>232</v>
      </c>
      <c r="E624" s="265" t="s">
        <v>1</v>
      </c>
      <c r="F624" s="266" t="s">
        <v>245</v>
      </c>
      <c r="G624" s="264"/>
      <c r="H624" s="267">
        <v>0.38200000000000001</v>
      </c>
      <c r="I624" s="268"/>
      <c r="J624" s="264"/>
      <c r="K624" s="264"/>
      <c r="L624" s="269"/>
      <c r="M624" s="270"/>
      <c r="N624" s="271"/>
      <c r="O624" s="271"/>
      <c r="P624" s="271"/>
      <c r="Q624" s="271"/>
      <c r="R624" s="271"/>
      <c r="S624" s="271"/>
      <c r="T624" s="272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3" t="s">
        <v>232</v>
      </c>
      <c r="AU624" s="273" t="s">
        <v>82</v>
      </c>
      <c r="AV624" s="15" t="s">
        <v>230</v>
      </c>
      <c r="AW624" s="15" t="s">
        <v>30</v>
      </c>
      <c r="AX624" s="15" t="s">
        <v>80</v>
      </c>
      <c r="AY624" s="273" t="s">
        <v>223</v>
      </c>
    </row>
    <row r="625" s="2" customFormat="1" ht="37.8" customHeight="1">
      <c r="A625" s="39"/>
      <c r="B625" s="40"/>
      <c r="C625" s="228" t="s">
        <v>828</v>
      </c>
      <c r="D625" s="228" t="s">
        <v>225</v>
      </c>
      <c r="E625" s="229" t="s">
        <v>829</v>
      </c>
      <c r="F625" s="230" t="s">
        <v>830</v>
      </c>
      <c r="G625" s="231" t="s">
        <v>293</v>
      </c>
      <c r="H625" s="232">
        <v>436.77499999999998</v>
      </c>
      <c r="I625" s="233"/>
      <c r="J625" s="234">
        <f>ROUND(I625*H625,2)</f>
        <v>0</v>
      </c>
      <c r="K625" s="230" t="s">
        <v>229</v>
      </c>
      <c r="L625" s="45"/>
      <c r="M625" s="235" t="s">
        <v>1</v>
      </c>
      <c r="N625" s="236" t="s">
        <v>38</v>
      </c>
      <c r="O625" s="92"/>
      <c r="P625" s="237">
        <f>O625*H625</f>
        <v>0</v>
      </c>
      <c r="Q625" s="237">
        <v>0</v>
      </c>
      <c r="R625" s="237">
        <f>Q625*H625</f>
        <v>0</v>
      </c>
      <c r="S625" s="237">
        <v>0</v>
      </c>
      <c r="T625" s="238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39" t="s">
        <v>230</v>
      </c>
      <c r="AT625" s="239" t="s">
        <v>225</v>
      </c>
      <c r="AU625" s="239" t="s">
        <v>82</v>
      </c>
      <c r="AY625" s="18" t="s">
        <v>223</v>
      </c>
      <c r="BE625" s="240">
        <f>IF(N625="základní",J625,0)</f>
        <v>0</v>
      </c>
      <c r="BF625" s="240">
        <f>IF(N625="snížená",J625,0)</f>
        <v>0</v>
      </c>
      <c r="BG625" s="240">
        <f>IF(N625="zákl. přenesená",J625,0)</f>
        <v>0</v>
      </c>
      <c r="BH625" s="240">
        <f>IF(N625="sníž. přenesená",J625,0)</f>
        <v>0</v>
      </c>
      <c r="BI625" s="240">
        <f>IF(N625="nulová",J625,0)</f>
        <v>0</v>
      </c>
      <c r="BJ625" s="18" t="s">
        <v>80</v>
      </c>
      <c r="BK625" s="240">
        <f>ROUND(I625*H625,2)</f>
        <v>0</v>
      </c>
      <c r="BL625" s="18" t="s">
        <v>230</v>
      </c>
      <c r="BM625" s="239" t="s">
        <v>831</v>
      </c>
    </row>
    <row r="626" s="13" customFormat="1">
      <c r="A626" s="13"/>
      <c r="B626" s="241"/>
      <c r="C626" s="242"/>
      <c r="D626" s="243" t="s">
        <v>232</v>
      </c>
      <c r="E626" s="244" t="s">
        <v>1</v>
      </c>
      <c r="F626" s="245" t="s">
        <v>832</v>
      </c>
      <c r="G626" s="242"/>
      <c r="H626" s="246">
        <v>140.94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232</v>
      </c>
      <c r="AU626" s="252" t="s">
        <v>82</v>
      </c>
      <c r="AV626" s="13" t="s">
        <v>82</v>
      </c>
      <c r="AW626" s="13" t="s">
        <v>30</v>
      </c>
      <c r="AX626" s="13" t="s">
        <v>73</v>
      </c>
      <c r="AY626" s="252" t="s">
        <v>223</v>
      </c>
    </row>
    <row r="627" s="13" customFormat="1">
      <c r="A627" s="13"/>
      <c r="B627" s="241"/>
      <c r="C627" s="242"/>
      <c r="D627" s="243" t="s">
        <v>232</v>
      </c>
      <c r="E627" s="244" t="s">
        <v>1</v>
      </c>
      <c r="F627" s="245" t="s">
        <v>833</v>
      </c>
      <c r="G627" s="242"/>
      <c r="H627" s="246">
        <v>139.82499999999999</v>
      </c>
      <c r="I627" s="247"/>
      <c r="J627" s="242"/>
      <c r="K627" s="242"/>
      <c r="L627" s="248"/>
      <c r="M627" s="249"/>
      <c r="N627" s="250"/>
      <c r="O627" s="250"/>
      <c r="P627" s="250"/>
      <c r="Q627" s="250"/>
      <c r="R627" s="250"/>
      <c r="S627" s="250"/>
      <c r="T627" s="251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2" t="s">
        <v>232</v>
      </c>
      <c r="AU627" s="252" t="s">
        <v>82</v>
      </c>
      <c r="AV627" s="13" t="s">
        <v>82</v>
      </c>
      <c r="AW627" s="13" t="s">
        <v>30</v>
      </c>
      <c r="AX627" s="13" t="s">
        <v>73</v>
      </c>
      <c r="AY627" s="252" t="s">
        <v>223</v>
      </c>
    </row>
    <row r="628" s="13" customFormat="1">
      <c r="A628" s="13"/>
      <c r="B628" s="241"/>
      <c r="C628" s="242"/>
      <c r="D628" s="243" t="s">
        <v>232</v>
      </c>
      <c r="E628" s="244" t="s">
        <v>1</v>
      </c>
      <c r="F628" s="245" t="s">
        <v>834</v>
      </c>
      <c r="G628" s="242"/>
      <c r="H628" s="246">
        <v>156.00999999999999</v>
      </c>
      <c r="I628" s="247"/>
      <c r="J628" s="242"/>
      <c r="K628" s="242"/>
      <c r="L628" s="248"/>
      <c r="M628" s="249"/>
      <c r="N628" s="250"/>
      <c r="O628" s="250"/>
      <c r="P628" s="250"/>
      <c r="Q628" s="250"/>
      <c r="R628" s="250"/>
      <c r="S628" s="250"/>
      <c r="T628" s="25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2" t="s">
        <v>232</v>
      </c>
      <c r="AU628" s="252" t="s">
        <v>82</v>
      </c>
      <c r="AV628" s="13" t="s">
        <v>82</v>
      </c>
      <c r="AW628" s="13" t="s">
        <v>30</v>
      </c>
      <c r="AX628" s="13" t="s">
        <v>73</v>
      </c>
      <c r="AY628" s="252" t="s">
        <v>223</v>
      </c>
    </row>
    <row r="629" s="15" customFormat="1">
      <c r="A629" s="15"/>
      <c r="B629" s="263"/>
      <c r="C629" s="264"/>
      <c r="D629" s="243" t="s">
        <v>232</v>
      </c>
      <c r="E629" s="265" t="s">
        <v>1</v>
      </c>
      <c r="F629" s="266" t="s">
        <v>245</v>
      </c>
      <c r="G629" s="264"/>
      <c r="H629" s="267">
        <v>436.77499999999998</v>
      </c>
      <c r="I629" s="268"/>
      <c r="J629" s="264"/>
      <c r="K629" s="264"/>
      <c r="L629" s="269"/>
      <c r="M629" s="270"/>
      <c r="N629" s="271"/>
      <c r="O629" s="271"/>
      <c r="P629" s="271"/>
      <c r="Q629" s="271"/>
      <c r="R629" s="271"/>
      <c r="S629" s="271"/>
      <c r="T629" s="272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73" t="s">
        <v>232</v>
      </c>
      <c r="AU629" s="273" t="s">
        <v>82</v>
      </c>
      <c r="AV629" s="15" t="s">
        <v>230</v>
      </c>
      <c r="AW629" s="15" t="s">
        <v>30</v>
      </c>
      <c r="AX629" s="15" t="s">
        <v>80</v>
      </c>
      <c r="AY629" s="273" t="s">
        <v>223</v>
      </c>
    </row>
    <row r="630" s="2" customFormat="1" ht="24.15" customHeight="1">
      <c r="A630" s="39"/>
      <c r="B630" s="40"/>
      <c r="C630" s="228" t="s">
        <v>835</v>
      </c>
      <c r="D630" s="228" t="s">
        <v>225</v>
      </c>
      <c r="E630" s="229" t="s">
        <v>836</v>
      </c>
      <c r="F630" s="230" t="s">
        <v>837</v>
      </c>
      <c r="G630" s="231" t="s">
        <v>1</v>
      </c>
      <c r="H630" s="232">
        <v>436.77499999999998</v>
      </c>
      <c r="I630" s="233"/>
      <c r="J630" s="234">
        <f>ROUND(I630*H630,2)</f>
        <v>0</v>
      </c>
      <c r="K630" s="230" t="s">
        <v>386</v>
      </c>
      <c r="L630" s="45"/>
      <c r="M630" s="235" t="s">
        <v>1</v>
      </c>
      <c r="N630" s="236" t="s">
        <v>38</v>
      </c>
      <c r="O630" s="92"/>
      <c r="P630" s="237">
        <f>O630*H630</f>
        <v>0</v>
      </c>
      <c r="Q630" s="237">
        <v>0</v>
      </c>
      <c r="R630" s="237">
        <f>Q630*H630</f>
        <v>0</v>
      </c>
      <c r="S630" s="237">
        <v>0</v>
      </c>
      <c r="T630" s="238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39" t="s">
        <v>230</v>
      </c>
      <c r="AT630" s="239" t="s">
        <v>225</v>
      </c>
      <c r="AU630" s="239" t="s">
        <v>82</v>
      </c>
      <c r="AY630" s="18" t="s">
        <v>223</v>
      </c>
      <c r="BE630" s="240">
        <f>IF(N630="základní",J630,0)</f>
        <v>0</v>
      </c>
      <c r="BF630" s="240">
        <f>IF(N630="snížená",J630,0)</f>
        <v>0</v>
      </c>
      <c r="BG630" s="240">
        <f>IF(N630="zákl. přenesená",J630,0)</f>
        <v>0</v>
      </c>
      <c r="BH630" s="240">
        <f>IF(N630="sníž. přenesená",J630,0)</f>
        <v>0</v>
      </c>
      <c r="BI630" s="240">
        <f>IF(N630="nulová",J630,0)</f>
        <v>0</v>
      </c>
      <c r="BJ630" s="18" t="s">
        <v>80</v>
      </c>
      <c r="BK630" s="240">
        <f>ROUND(I630*H630,2)</f>
        <v>0</v>
      </c>
      <c r="BL630" s="18" t="s">
        <v>230</v>
      </c>
      <c r="BM630" s="239" t="s">
        <v>838</v>
      </c>
    </row>
    <row r="631" s="2" customFormat="1" ht="37.8" customHeight="1">
      <c r="A631" s="39"/>
      <c r="B631" s="40"/>
      <c r="C631" s="274" t="s">
        <v>839</v>
      </c>
      <c r="D631" s="274" t="s">
        <v>285</v>
      </c>
      <c r="E631" s="275" t="s">
        <v>840</v>
      </c>
      <c r="F631" s="276" t="s">
        <v>841</v>
      </c>
      <c r="G631" s="277" t="s">
        <v>293</v>
      </c>
      <c r="H631" s="278">
        <v>480.45299999999997</v>
      </c>
      <c r="I631" s="279"/>
      <c r="J631" s="280">
        <f>ROUND(I631*H631,2)</f>
        <v>0</v>
      </c>
      <c r="K631" s="276" t="s">
        <v>229</v>
      </c>
      <c r="L631" s="281"/>
      <c r="M631" s="282" t="s">
        <v>1</v>
      </c>
      <c r="N631" s="283" t="s">
        <v>38</v>
      </c>
      <c r="O631" s="92"/>
      <c r="P631" s="237">
        <f>O631*H631</f>
        <v>0</v>
      </c>
      <c r="Q631" s="237">
        <v>0.032300000000000002</v>
      </c>
      <c r="R631" s="237">
        <f>Q631*H631</f>
        <v>15.518631900000001</v>
      </c>
      <c r="S631" s="237">
        <v>0</v>
      </c>
      <c r="T631" s="238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39" t="s">
        <v>262</v>
      </c>
      <c r="AT631" s="239" t="s">
        <v>285</v>
      </c>
      <c r="AU631" s="239" t="s">
        <v>82</v>
      </c>
      <c r="AY631" s="18" t="s">
        <v>223</v>
      </c>
      <c r="BE631" s="240">
        <f>IF(N631="základní",J631,0)</f>
        <v>0</v>
      </c>
      <c r="BF631" s="240">
        <f>IF(N631="snížená",J631,0)</f>
        <v>0</v>
      </c>
      <c r="BG631" s="240">
        <f>IF(N631="zákl. přenesená",J631,0)</f>
        <v>0</v>
      </c>
      <c r="BH631" s="240">
        <f>IF(N631="sníž. přenesená",J631,0)</f>
        <v>0</v>
      </c>
      <c r="BI631" s="240">
        <f>IF(N631="nulová",J631,0)</f>
        <v>0</v>
      </c>
      <c r="BJ631" s="18" t="s">
        <v>80</v>
      </c>
      <c r="BK631" s="240">
        <f>ROUND(I631*H631,2)</f>
        <v>0</v>
      </c>
      <c r="BL631" s="18" t="s">
        <v>230</v>
      </c>
      <c r="BM631" s="239" t="s">
        <v>842</v>
      </c>
    </row>
    <row r="632" s="13" customFormat="1">
      <c r="A632" s="13"/>
      <c r="B632" s="241"/>
      <c r="C632" s="242"/>
      <c r="D632" s="243" t="s">
        <v>232</v>
      </c>
      <c r="E632" s="242"/>
      <c r="F632" s="245" t="s">
        <v>843</v>
      </c>
      <c r="G632" s="242"/>
      <c r="H632" s="246">
        <v>480.45299999999997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232</v>
      </c>
      <c r="AU632" s="252" t="s">
        <v>82</v>
      </c>
      <c r="AV632" s="13" t="s">
        <v>82</v>
      </c>
      <c r="AW632" s="13" t="s">
        <v>4</v>
      </c>
      <c r="AX632" s="13" t="s">
        <v>80</v>
      </c>
      <c r="AY632" s="252" t="s">
        <v>223</v>
      </c>
    </row>
    <row r="633" s="2" customFormat="1" ht="33" customHeight="1">
      <c r="A633" s="39"/>
      <c r="B633" s="40"/>
      <c r="C633" s="228" t="s">
        <v>844</v>
      </c>
      <c r="D633" s="228" t="s">
        <v>225</v>
      </c>
      <c r="E633" s="229" t="s">
        <v>845</v>
      </c>
      <c r="F633" s="230" t="s">
        <v>846</v>
      </c>
      <c r="G633" s="231" t="s">
        <v>847</v>
      </c>
      <c r="H633" s="232">
        <v>1</v>
      </c>
      <c r="I633" s="233"/>
      <c r="J633" s="234">
        <f>ROUND(I633*H633,2)</f>
        <v>0</v>
      </c>
      <c r="K633" s="230" t="s">
        <v>386</v>
      </c>
      <c r="L633" s="45"/>
      <c r="M633" s="235" t="s">
        <v>1</v>
      </c>
      <c r="N633" s="236" t="s">
        <v>38</v>
      </c>
      <c r="O633" s="92"/>
      <c r="P633" s="237">
        <f>O633*H633</f>
        <v>0</v>
      </c>
      <c r="Q633" s="237">
        <v>1</v>
      </c>
      <c r="R633" s="237">
        <f>Q633*H633</f>
        <v>1</v>
      </c>
      <c r="S633" s="237">
        <v>0</v>
      </c>
      <c r="T633" s="238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39" t="s">
        <v>230</v>
      </c>
      <c r="AT633" s="239" t="s">
        <v>225</v>
      </c>
      <c r="AU633" s="239" t="s">
        <v>82</v>
      </c>
      <c r="AY633" s="18" t="s">
        <v>223</v>
      </c>
      <c r="BE633" s="240">
        <f>IF(N633="základní",J633,0)</f>
        <v>0</v>
      </c>
      <c r="BF633" s="240">
        <f>IF(N633="snížená",J633,0)</f>
        <v>0</v>
      </c>
      <c r="BG633" s="240">
        <f>IF(N633="zákl. přenesená",J633,0)</f>
        <v>0</v>
      </c>
      <c r="BH633" s="240">
        <f>IF(N633="sníž. přenesená",J633,0)</f>
        <v>0</v>
      </c>
      <c r="BI633" s="240">
        <f>IF(N633="nulová",J633,0)</f>
        <v>0</v>
      </c>
      <c r="BJ633" s="18" t="s">
        <v>80</v>
      </c>
      <c r="BK633" s="240">
        <f>ROUND(I633*H633,2)</f>
        <v>0</v>
      </c>
      <c r="BL633" s="18" t="s">
        <v>230</v>
      </c>
      <c r="BM633" s="239" t="s">
        <v>848</v>
      </c>
    </row>
    <row r="634" s="12" customFormat="1" ht="22.8" customHeight="1">
      <c r="A634" s="12"/>
      <c r="B634" s="212"/>
      <c r="C634" s="213"/>
      <c r="D634" s="214" t="s">
        <v>72</v>
      </c>
      <c r="E634" s="226" t="s">
        <v>230</v>
      </c>
      <c r="F634" s="226" t="s">
        <v>849</v>
      </c>
      <c r="G634" s="213"/>
      <c r="H634" s="213"/>
      <c r="I634" s="216"/>
      <c r="J634" s="227">
        <f>BK634</f>
        <v>0</v>
      </c>
      <c r="K634" s="213"/>
      <c r="L634" s="218"/>
      <c r="M634" s="219"/>
      <c r="N634" s="220"/>
      <c r="O634" s="220"/>
      <c r="P634" s="221">
        <f>SUM(P635:P1048)</f>
        <v>0</v>
      </c>
      <c r="Q634" s="220"/>
      <c r="R634" s="221">
        <f>SUM(R635:R1048)</f>
        <v>303.33646686000014</v>
      </c>
      <c r="S634" s="220"/>
      <c r="T634" s="222">
        <f>SUM(T635:T1048)</f>
        <v>0</v>
      </c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R634" s="223" t="s">
        <v>80</v>
      </c>
      <c r="AT634" s="224" t="s">
        <v>72</v>
      </c>
      <c r="AU634" s="224" t="s">
        <v>80</v>
      </c>
      <c r="AY634" s="223" t="s">
        <v>223</v>
      </c>
      <c r="BK634" s="225">
        <f>SUM(BK635:BK1048)</f>
        <v>0</v>
      </c>
    </row>
    <row r="635" s="2" customFormat="1" ht="49.05" customHeight="1">
      <c r="A635" s="39"/>
      <c r="B635" s="40"/>
      <c r="C635" s="228" t="s">
        <v>850</v>
      </c>
      <c r="D635" s="228" t="s">
        <v>225</v>
      </c>
      <c r="E635" s="229" t="s">
        <v>851</v>
      </c>
      <c r="F635" s="230" t="s">
        <v>852</v>
      </c>
      <c r="G635" s="231" t="s">
        <v>475</v>
      </c>
      <c r="H635" s="232">
        <v>72</v>
      </c>
      <c r="I635" s="233"/>
      <c r="J635" s="234">
        <f>ROUND(I635*H635,2)</f>
        <v>0</v>
      </c>
      <c r="K635" s="230" t="s">
        <v>229</v>
      </c>
      <c r="L635" s="45"/>
      <c r="M635" s="235" t="s">
        <v>1</v>
      </c>
      <c r="N635" s="236" t="s">
        <v>38</v>
      </c>
      <c r="O635" s="92"/>
      <c r="P635" s="237">
        <f>O635*H635</f>
        <v>0</v>
      </c>
      <c r="Q635" s="237">
        <v>0.0045900000000000003</v>
      </c>
      <c r="R635" s="237">
        <f>Q635*H635</f>
        <v>0.33048</v>
      </c>
      <c r="S635" s="237">
        <v>0</v>
      </c>
      <c r="T635" s="238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39" t="s">
        <v>230</v>
      </c>
      <c r="AT635" s="239" t="s">
        <v>225</v>
      </c>
      <c r="AU635" s="239" t="s">
        <v>82</v>
      </c>
      <c r="AY635" s="18" t="s">
        <v>223</v>
      </c>
      <c r="BE635" s="240">
        <f>IF(N635="základní",J635,0)</f>
        <v>0</v>
      </c>
      <c r="BF635" s="240">
        <f>IF(N635="snížená",J635,0)</f>
        <v>0</v>
      </c>
      <c r="BG635" s="240">
        <f>IF(N635="zákl. přenesená",J635,0)</f>
        <v>0</v>
      </c>
      <c r="BH635" s="240">
        <f>IF(N635="sníž. přenesená",J635,0)</f>
        <v>0</v>
      </c>
      <c r="BI635" s="240">
        <f>IF(N635="nulová",J635,0)</f>
        <v>0</v>
      </c>
      <c r="BJ635" s="18" t="s">
        <v>80</v>
      </c>
      <c r="BK635" s="240">
        <f>ROUND(I635*H635,2)</f>
        <v>0</v>
      </c>
      <c r="BL635" s="18" t="s">
        <v>230</v>
      </c>
      <c r="BM635" s="239" t="s">
        <v>853</v>
      </c>
    </row>
    <row r="636" s="13" customFormat="1">
      <c r="A636" s="13"/>
      <c r="B636" s="241"/>
      <c r="C636" s="242"/>
      <c r="D636" s="243" t="s">
        <v>232</v>
      </c>
      <c r="E636" s="244" t="s">
        <v>1</v>
      </c>
      <c r="F636" s="245" t="s">
        <v>854</v>
      </c>
      <c r="G636" s="242"/>
      <c r="H636" s="246">
        <v>72</v>
      </c>
      <c r="I636" s="247"/>
      <c r="J636" s="242"/>
      <c r="K636" s="242"/>
      <c r="L636" s="248"/>
      <c r="M636" s="249"/>
      <c r="N636" s="250"/>
      <c r="O636" s="250"/>
      <c r="P636" s="250"/>
      <c r="Q636" s="250"/>
      <c r="R636" s="250"/>
      <c r="S636" s="250"/>
      <c r="T636" s="25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2" t="s">
        <v>232</v>
      </c>
      <c r="AU636" s="252" t="s">
        <v>82</v>
      </c>
      <c r="AV636" s="13" t="s">
        <v>82</v>
      </c>
      <c r="AW636" s="13" t="s">
        <v>30</v>
      </c>
      <c r="AX636" s="13" t="s">
        <v>80</v>
      </c>
      <c r="AY636" s="252" t="s">
        <v>223</v>
      </c>
    </row>
    <row r="637" s="2" customFormat="1" ht="24.15" customHeight="1">
      <c r="A637" s="39"/>
      <c r="B637" s="40"/>
      <c r="C637" s="274" t="s">
        <v>855</v>
      </c>
      <c r="D637" s="274" t="s">
        <v>285</v>
      </c>
      <c r="E637" s="275" t="s">
        <v>856</v>
      </c>
      <c r="F637" s="276" t="s">
        <v>857</v>
      </c>
      <c r="G637" s="277" t="s">
        <v>475</v>
      </c>
      <c r="H637" s="278">
        <v>72</v>
      </c>
      <c r="I637" s="279"/>
      <c r="J637" s="280">
        <f>ROUND(I637*H637,2)</f>
        <v>0</v>
      </c>
      <c r="K637" s="276" t="s">
        <v>229</v>
      </c>
      <c r="L637" s="281"/>
      <c r="M637" s="282" t="s">
        <v>1</v>
      </c>
      <c r="N637" s="283" t="s">
        <v>38</v>
      </c>
      <c r="O637" s="92"/>
      <c r="P637" s="237">
        <f>O637*H637</f>
        <v>0</v>
      </c>
      <c r="Q637" s="237">
        <v>0.060999999999999999</v>
      </c>
      <c r="R637" s="237">
        <f>Q637*H637</f>
        <v>4.3919999999999995</v>
      </c>
      <c r="S637" s="237">
        <v>0</v>
      </c>
      <c r="T637" s="238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39" t="s">
        <v>262</v>
      </c>
      <c r="AT637" s="239" t="s">
        <v>285</v>
      </c>
      <c r="AU637" s="239" t="s">
        <v>82</v>
      </c>
      <c r="AY637" s="18" t="s">
        <v>223</v>
      </c>
      <c r="BE637" s="240">
        <f>IF(N637="základní",J637,0)</f>
        <v>0</v>
      </c>
      <c r="BF637" s="240">
        <f>IF(N637="snížená",J637,0)</f>
        <v>0</v>
      </c>
      <c r="BG637" s="240">
        <f>IF(N637="zákl. přenesená",J637,0)</f>
        <v>0</v>
      </c>
      <c r="BH637" s="240">
        <f>IF(N637="sníž. přenesená",J637,0)</f>
        <v>0</v>
      </c>
      <c r="BI637" s="240">
        <f>IF(N637="nulová",J637,0)</f>
        <v>0</v>
      </c>
      <c r="BJ637" s="18" t="s">
        <v>80</v>
      </c>
      <c r="BK637" s="240">
        <f>ROUND(I637*H637,2)</f>
        <v>0</v>
      </c>
      <c r="BL637" s="18" t="s">
        <v>230</v>
      </c>
      <c r="BM637" s="239" t="s">
        <v>858</v>
      </c>
    </row>
    <row r="638" s="2" customFormat="1" ht="49.05" customHeight="1">
      <c r="A638" s="39"/>
      <c r="B638" s="40"/>
      <c r="C638" s="228" t="s">
        <v>859</v>
      </c>
      <c r="D638" s="228" t="s">
        <v>225</v>
      </c>
      <c r="E638" s="229" t="s">
        <v>860</v>
      </c>
      <c r="F638" s="230" t="s">
        <v>861</v>
      </c>
      <c r="G638" s="231" t="s">
        <v>475</v>
      </c>
      <c r="H638" s="232">
        <v>6</v>
      </c>
      <c r="I638" s="233"/>
      <c r="J638" s="234">
        <f>ROUND(I638*H638,2)</f>
        <v>0</v>
      </c>
      <c r="K638" s="230" t="s">
        <v>229</v>
      </c>
      <c r="L638" s="45"/>
      <c r="M638" s="235" t="s">
        <v>1</v>
      </c>
      <c r="N638" s="236" t="s">
        <v>38</v>
      </c>
      <c r="O638" s="92"/>
      <c r="P638" s="237">
        <f>O638*H638</f>
        <v>0</v>
      </c>
      <c r="Q638" s="237">
        <v>0.0045900000000000003</v>
      </c>
      <c r="R638" s="237">
        <f>Q638*H638</f>
        <v>0.027540000000000002</v>
      </c>
      <c r="S638" s="237">
        <v>0</v>
      </c>
      <c r="T638" s="238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39" t="s">
        <v>230</v>
      </c>
      <c r="AT638" s="239" t="s">
        <v>225</v>
      </c>
      <c r="AU638" s="239" t="s">
        <v>82</v>
      </c>
      <c r="AY638" s="18" t="s">
        <v>223</v>
      </c>
      <c r="BE638" s="240">
        <f>IF(N638="základní",J638,0)</f>
        <v>0</v>
      </c>
      <c r="BF638" s="240">
        <f>IF(N638="snížená",J638,0)</f>
        <v>0</v>
      </c>
      <c r="BG638" s="240">
        <f>IF(N638="zákl. přenesená",J638,0)</f>
        <v>0</v>
      </c>
      <c r="BH638" s="240">
        <f>IF(N638="sníž. přenesená",J638,0)</f>
        <v>0</v>
      </c>
      <c r="BI638" s="240">
        <f>IF(N638="nulová",J638,0)</f>
        <v>0</v>
      </c>
      <c r="BJ638" s="18" t="s">
        <v>80</v>
      </c>
      <c r="BK638" s="240">
        <f>ROUND(I638*H638,2)</f>
        <v>0</v>
      </c>
      <c r="BL638" s="18" t="s">
        <v>230</v>
      </c>
      <c r="BM638" s="239" t="s">
        <v>862</v>
      </c>
    </row>
    <row r="639" s="13" customFormat="1">
      <c r="A639" s="13"/>
      <c r="B639" s="241"/>
      <c r="C639" s="242"/>
      <c r="D639" s="243" t="s">
        <v>232</v>
      </c>
      <c r="E639" s="244" t="s">
        <v>1</v>
      </c>
      <c r="F639" s="245" t="s">
        <v>863</v>
      </c>
      <c r="G639" s="242"/>
      <c r="H639" s="246">
        <v>6</v>
      </c>
      <c r="I639" s="247"/>
      <c r="J639" s="242"/>
      <c r="K639" s="242"/>
      <c r="L639" s="248"/>
      <c r="M639" s="249"/>
      <c r="N639" s="250"/>
      <c r="O639" s="250"/>
      <c r="P639" s="250"/>
      <c r="Q639" s="250"/>
      <c r="R639" s="250"/>
      <c r="S639" s="250"/>
      <c r="T639" s="251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2" t="s">
        <v>232</v>
      </c>
      <c r="AU639" s="252" t="s">
        <v>82</v>
      </c>
      <c r="AV639" s="13" t="s">
        <v>82</v>
      </c>
      <c r="AW639" s="13" t="s">
        <v>30</v>
      </c>
      <c r="AX639" s="13" t="s">
        <v>80</v>
      </c>
      <c r="AY639" s="252" t="s">
        <v>223</v>
      </c>
    </row>
    <row r="640" s="2" customFormat="1" ht="16.5" customHeight="1">
      <c r="A640" s="39"/>
      <c r="B640" s="40"/>
      <c r="C640" s="274" t="s">
        <v>864</v>
      </c>
      <c r="D640" s="274" t="s">
        <v>285</v>
      </c>
      <c r="E640" s="275" t="s">
        <v>865</v>
      </c>
      <c r="F640" s="276" t="s">
        <v>866</v>
      </c>
      <c r="G640" s="277" t="s">
        <v>475</v>
      </c>
      <c r="H640" s="278">
        <v>6</v>
      </c>
      <c r="I640" s="279"/>
      <c r="J640" s="280">
        <f>ROUND(I640*H640,2)</f>
        <v>0</v>
      </c>
      <c r="K640" s="276" t="s">
        <v>229</v>
      </c>
      <c r="L640" s="281"/>
      <c r="M640" s="282" t="s">
        <v>1</v>
      </c>
      <c r="N640" s="283" t="s">
        <v>38</v>
      </c>
      <c r="O640" s="92"/>
      <c r="P640" s="237">
        <f>O640*H640</f>
        <v>0</v>
      </c>
      <c r="Q640" s="237">
        <v>0.17299999999999999</v>
      </c>
      <c r="R640" s="237">
        <f>Q640*H640</f>
        <v>1.0379999999999998</v>
      </c>
      <c r="S640" s="237">
        <v>0</v>
      </c>
      <c r="T640" s="238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39" t="s">
        <v>262</v>
      </c>
      <c r="AT640" s="239" t="s">
        <v>285</v>
      </c>
      <c r="AU640" s="239" t="s">
        <v>82</v>
      </c>
      <c r="AY640" s="18" t="s">
        <v>223</v>
      </c>
      <c r="BE640" s="240">
        <f>IF(N640="základní",J640,0)</f>
        <v>0</v>
      </c>
      <c r="BF640" s="240">
        <f>IF(N640="snížená",J640,0)</f>
        <v>0</v>
      </c>
      <c r="BG640" s="240">
        <f>IF(N640="zákl. přenesená",J640,0)</f>
        <v>0</v>
      </c>
      <c r="BH640" s="240">
        <f>IF(N640="sníž. přenesená",J640,0)</f>
        <v>0</v>
      </c>
      <c r="BI640" s="240">
        <f>IF(N640="nulová",J640,0)</f>
        <v>0</v>
      </c>
      <c r="BJ640" s="18" t="s">
        <v>80</v>
      </c>
      <c r="BK640" s="240">
        <f>ROUND(I640*H640,2)</f>
        <v>0</v>
      </c>
      <c r="BL640" s="18" t="s">
        <v>230</v>
      </c>
      <c r="BM640" s="239" t="s">
        <v>867</v>
      </c>
    </row>
    <row r="641" s="2" customFormat="1" ht="24.15" customHeight="1">
      <c r="A641" s="39"/>
      <c r="B641" s="40"/>
      <c r="C641" s="228" t="s">
        <v>868</v>
      </c>
      <c r="D641" s="228" t="s">
        <v>225</v>
      </c>
      <c r="E641" s="229" t="s">
        <v>869</v>
      </c>
      <c r="F641" s="230" t="s">
        <v>870</v>
      </c>
      <c r="G641" s="231" t="s">
        <v>475</v>
      </c>
      <c r="H641" s="232">
        <v>3</v>
      </c>
      <c r="I641" s="233"/>
      <c r="J641" s="234">
        <f>ROUND(I641*H641,2)</f>
        <v>0</v>
      </c>
      <c r="K641" s="230" t="s">
        <v>229</v>
      </c>
      <c r="L641" s="45"/>
      <c r="M641" s="235" t="s">
        <v>1</v>
      </c>
      <c r="N641" s="236" t="s">
        <v>38</v>
      </c>
      <c r="O641" s="92"/>
      <c r="P641" s="237">
        <f>O641*H641</f>
        <v>0</v>
      </c>
      <c r="Q641" s="237">
        <v>0.00109</v>
      </c>
      <c r="R641" s="237">
        <f>Q641*H641</f>
        <v>0.0032700000000000003</v>
      </c>
      <c r="S641" s="237">
        <v>0</v>
      </c>
      <c r="T641" s="238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39" t="s">
        <v>230</v>
      </c>
      <c r="AT641" s="239" t="s">
        <v>225</v>
      </c>
      <c r="AU641" s="239" t="s">
        <v>82</v>
      </c>
      <c r="AY641" s="18" t="s">
        <v>223</v>
      </c>
      <c r="BE641" s="240">
        <f>IF(N641="základní",J641,0)</f>
        <v>0</v>
      </c>
      <c r="BF641" s="240">
        <f>IF(N641="snížená",J641,0)</f>
        <v>0</v>
      </c>
      <c r="BG641" s="240">
        <f>IF(N641="zákl. přenesená",J641,0)</f>
        <v>0</v>
      </c>
      <c r="BH641" s="240">
        <f>IF(N641="sníž. přenesená",J641,0)</f>
        <v>0</v>
      </c>
      <c r="BI641" s="240">
        <f>IF(N641="nulová",J641,0)</f>
        <v>0</v>
      </c>
      <c r="BJ641" s="18" t="s">
        <v>80</v>
      </c>
      <c r="BK641" s="240">
        <f>ROUND(I641*H641,2)</f>
        <v>0</v>
      </c>
      <c r="BL641" s="18" t="s">
        <v>230</v>
      </c>
      <c r="BM641" s="239" t="s">
        <v>871</v>
      </c>
    </row>
    <row r="642" s="14" customFormat="1">
      <c r="A642" s="14"/>
      <c r="B642" s="253"/>
      <c r="C642" s="254"/>
      <c r="D642" s="243" t="s">
        <v>232</v>
      </c>
      <c r="E642" s="255" t="s">
        <v>1</v>
      </c>
      <c r="F642" s="256" t="s">
        <v>872</v>
      </c>
      <c r="G642" s="254"/>
      <c r="H642" s="255" t="s">
        <v>1</v>
      </c>
      <c r="I642" s="257"/>
      <c r="J642" s="254"/>
      <c r="K642" s="254"/>
      <c r="L642" s="258"/>
      <c r="M642" s="259"/>
      <c r="N642" s="260"/>
      <c r="O642" s="260"/>
      <c r="P642" s="260"/>
      <c r="Q642" s="260"/>
      <c r="R642" s="260"/>
      <c r="S642" s="260"/>
      <c r="T642" s="26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62" t="s">
        <v>232</v>
      </c>
      <c r="AU642" s="262" t="s">
        <v>82</v>
      </c>
      <c r="AV642" s="14" t="s">
        <v>80</v>
      </c>
      <c r="AW642" s="14" t="s">
        <v>30</v>
      </c>
      <c r="AX642" s="14" t="s">
        <v>73</v>
      </c>
      <c r="AY642" s="262" t="s">
        <v>223</v>
      </c>
    </row>
    <row r="643" s="13" customFormat="1">
      <c r="A643" s="13"/>
      <c r="B643" s="241"/>
      <c r="C643" s="242"/>
      <c r="D643" s="243" t="s">
        <v>232</v>
      </c>
      <c r="E643" s="244" t="s">
        <v>1</v>
      </c>
      <c r="F643" s="245" t="s">
        <v>102</v>
      </c>
      <c r="G643" s="242"/>
      <c r="H643" s="246">
        <v>3</v>
      </c>
      <c r="I643" s="247"/>
      <c r="J643" s="242"/>
      <c r="K643" s="242"/>
      <c r="L643" s="248"/>
      <c r="M643" s="249"/>
      <c r="N643" s="250"/>
      <c r="O643" s="250"/>
      <c r="P643" s="250"/>
      <c r="Q643" s="250"/>
      <c r="R643" s="250"/>
      <c r="S643" s="250"/>
      <c r="T643" s="25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2" t="s">
        <v>232</v>
      </c>
      <c r="AU643" s="252" t="s">
        <v>82</v>
      </c>
      <c r="AV643" s="13" t="s">
        <v>82</v>
      </c>
      <c r="AW643" s="13" t="s">
        <v>30</v>
      </c>
      <c r="AX643" s="13" t="s">
        <v>80</v>
      </c>
      <c r="AY643" s="252" t="s">
        <v>223</v>
      </c>
    </row>
    <row r="644" s="2" customFormat="1" ht="24.15" customHeight="1">
      <c r="A644" s="39"/>
      <c r="B644" s="40"/>
      <c r="C644" s="274" t="s">
        <v>873</v>
      </c>
      <c r="D644" s="274" t="s">
        <v>285</v>
      </c>
      <c r="E644" s="275" t="s">
        <v>874</v>
      </c>
      <c r="F644" s="276" t="s">
        <v>875</v>
      </c>
      <c r="G644" s="277" t="s">
        <v>475</v>
      </c>
      <c r="H644" s="278">
        <v>3</v>
      </c>
      <c r="I644" s="279"/>
      <c r="J644" s="280">
        <f>ROUND(I644*H644,2)</f>
        <v>0</v>
      </c>
      <c r="K644" s="276" t="s">
        <v>229</v>
      </c>
      <c r="L644" s="281"/>
      <c r="M644" s="282" t="s">
        <v>1</v>
      </c>
      <c r="N644" s="283" t="s">
        <v>38</v>
      </c>
      <c r="O644" s="92"/>
      <c r="P644" s="237">
        <f>O644*H644</f>
        <v>0</v>
      </c>
      <c r="Q644" s="237">
        <v>0.045999999999999999</v>
      </c>
      <c r="R644" s="237">
        <f>Q644*H644</f>
        <v>0.13800000000000001</v>
      </c>
      <c r="S644" s="237">
        <v>0</v>
      </c>
      <c r="T644" s="238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39" t="s">
        <v>262</v>
      </c>
      <c r="AT644" s="239" t="s">
        <v>285</v>
      </c>
      <c r="AU644" s="239" t="s">
        <v>82</v>
      </c>
      <c r="AY644" s="18" t="s">
        <v>223</v>
      </c>
      <c r="BE644" s="240">
        <f>IF(N644="základní",J644,0)</f>
        <v>0</v>
      </c>
      <c r="BF644" s="240">
        <f>IF(N644="snížená",J644,0)</f>
        <v>0</v>
      </c>
      <c r="BG644" s="240">
        <f>IF(N644="zákl. přenesená",J644,0)</f>
        <v>0</v>
      </c>
      <c r="BH644" s="240">
        <f>IF(N644="sníž. přenesená",J644,0)</f>
        <v>0</v>
      </c>
      <c r="BI644" s="240">
        <f>IF(N644="nulová",J644,0)</f>
        <v>0</v>
      </c>
      <c r="BJ644" s="18" t="s">
        <v>80</v>
      </c>
      <c r="BK644" s="240">
        <f>ROUND(I644*H644,2)</f>
        <v>0</v>
      </c>
      <c r="BL644" s="18" t="s">
        <v>230</v>
      </c>
      <c r="BM644" s="239" t="s">
        <v>876</v>
      </c>
    </row>
    <row r="645" s="2" customFormat="1" ht="24.15" customHeight="1">
      <c r="A645" s="39"/>
      <c r="B645" s="40"/>
      <c r="C645" s="228" t="s">
        <v>877</v>
      </c>
      <c r="D645" s="228" t="s">
        <v>225</v>
      </c>
      <c r="E645" s="229" t="s">
        <v>878</v>
      </c>
      <c r="F645" s="230" t="s">
        <v>879</v>
      </c>
      <c r="G645" s="231" t="s">
        <v>475</v>
      </c>
      <c r="H645" s="232">
        <v>14</v>
      </c>
      <c r="I645" s="233"/>
      <c r="J645" s="234">
        <f>ROUND(I645*H645,2)</f>
        <v>0</v>
      </c>
      <c r="K645" s="230" t="s">
        <v>229</v>
      </c>
      <c r="L645" s="45"/>
      <c r="M645" s="235" t="s">
        <v>1</v>
      </c>
      <c r="N645" s="236" t="s">
        <v>38</v>
      </c>
      <c r="O645" s="92"/>
      <c r="P645" s="237">
        <f>O645*H645</f>
        <v>0</v>
      </c>
      <c r="Q645" s="237">
        <v>0.0012999999999999999</v>
      </c>
      <c r="R645" s="237">
        <f>Q645*H645</f>
        <v>0.018200000000000001</v>
      </c>
      <c r="S645" s="237">
        <v>0</v>
      </c>
      <c r="T645" s="238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39" t="s">
        <v>230</v>
      </c>
      <c r="AT645" s="239" t="s">
        <v>225</v>
      </c>
      <c r="AU645" s="239" t="s">
        <v>82</v>
      </c>
      <c r="AY645" s="18" t="s">
        <v>223</v>
      </c>
      <c r="BE645" s="240">
        <f>IF(N645="základní",J645,0)</f>
        <v>0</v>
      </c>
      <c r="BF645" s="240">
        <f>IF(N645="snížená",J645,0)</f>
        <v>0</v>
      </c>
      <c r="BG645" s="240">
        <f>IF(N645="zákl. přenesená",J645,0)</f>
        <v>0</v>
      </c>
      <c r="BH645" s="240">
        <f>IF(N645="sníž. přenesená",J645,0)</f>
        <v>0</v>
      </c>
      <c r="BI645" s="240">
        <f>IF(N645="nulová",J645,0)</f>
        <v>0</v>
      </c>
      <c r="BJ645" s="18" t="s">
        <v>80</v>
      </c>
      <c r="BK645" s="240">
        <f>ROUND(I645*H645,2)</f>
        <v>0</v>
      </c>
      <c r="BL645" s="18" t="s">
        <v>230</v>
      </c>
      <c r="BM645" s="239" t="s">
        <v>880</v>
      </c>
    </row>
    <row r="646" s="14" customFormat="1">
      <c r="A646" s="14"/>
      <c r="B646" s="253"/>
      <c r="C646" s="254"/>
      <c r="D646" s="243" t="s">
        <v>232</v>
      </c>
      <c r="E646" s="255" t="s">
        <v>1</v>
      </c>
      <c r="F646" s="256" t="s">
        <v>881</v>
      </c>
      <c r="G646" s="254"/>
      <c r="H646" s="255" t="s">
        <v>1</v>
      </c>
      <c r="I646" s="257"/>
      <c r="J646" s="254"/>
      <c r="K646" s="254"/>
      <c r="L646" s="258"/>
      <c r="M646" s="259"/>
      <c r="N646" s="260"/>
      <c r="O646" s="260"/>
      <c r="P646" s="260"/>
      <c r="Q646" s="260"/>
      <c r="R646" s="260"/>
      <c r="S646" s="260"/>
      <c r="T646" s="26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2" t="s">
        <v>232</v>
      </c>
      <c r="AU646" s="262" t="s">
        <v>82</v>
      </c>
      <c r="AV646" s="14" t="s">
        <v>80</v>
      </c>
      <c r="AW646" s="14" t="s">
        <v>30</v>
      </c>
      <c r="AX646" s="14" t="s">
        <v>73</v>
      </c>
      <c r="AY646" s="262" t="s">
        <v>223</v>
      </c>
    </row>
    <row r="647" s="13" customFormat="1">
      <c r="A647" s="13"/>
      <c r="B647" s="241"/>
      <c r="C647" s="242"/>
      <c r="D647" s="243" t="s">
        <v>232</v>
      </c>
      <c r="E647" s="244" t="s">
        <v>1</v>
      </c>
      <c r="F647" s="245" t="s">
        <v>230</v>
      </c>
      <c r="G647" s="242"/>
      <c r="H647" s="246">
        <v>4</v>
      </c>
      <c r="I647" s="247"/>
      <c r="J647" s="242"/>
      <c r="K647" s="242"/>
      <c r="L647" s="248"/>
      <c r="M647" s="249"/>
      <c r="N647" s="250"/>
      <c r="O647" s="250"/>
      <c r="P647" s="250"/>
      <c r="Q647" s="250"/>
      <c r="R647" s="250"/>
      <c r="S647" s="250"/>
      <c r="T647" s="251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2" t="s">
        <v>232</v>
      </c>
      <c r="AU647" s="252" t="s">
        <v>82</v>
      </c>
      <c r="AV647" s="13" t="s">
        <v>82</v>
      </c>
      <c r="AW647" s="13" t="s">
        <v>30</v>
      </c>
      <c r="AX647" s="13" t="s">
        <v>73</v>
      </c>
      <c r="AY647" s="252" t="s">
        <v>223</v>
      </c>
    </row>
    <row r="648" s="14" customFormat="1">
      <c r="A648" s="14"/>
      <c r="B648" s="253"/>
      <c r="C648" s="254"/>
      <c r="D648" s="243" t="s">
        <v>232</v>
      </c>
      <c r="E648" s="255" t="s">
        <v>1</v>
      </c>
      <c r="F648" s="256" t="s">
        <v>394</v>
      </c>
      <c r="G648" s="254"/>
      <c r="H648" s="255" t="s">
        <v>1</v>
      </c>
      <c r="I648" s="257"/>
      <c r="J648" s="254"/>
      <c r="K648" s="254"/>
      <c r="L648" s="258"/>
      <c r="M648" s="259"/>
      <c r="N648" s="260"/>
      <c r="O648" s="260"/>
      <c r="P648" s="260"/>
      <c r="Q648" s="260"/>
      <c r="R648" s="260"/>
      <c r="S648" s="260"/>
      <c r="T648" s="261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2" t="s">
        <v>232</v>
      </c>
      <c r="AU648" s="262" t="s">
        <v>82</v>
      </c>
      <c r="AV648" s="14" t="s">
        <v>80</v>
      </c>
      <c r="AW648" s="14" t="s">
        <v>30</v>
      </c>
      <c r="AX648" s="14" t="s">
        <v>73</v>
      </c>
      <c r="AY648" s="262" t="s">
        <v>223</v>
      </c>
    </row>
    <row r="649" s="14" customFormat="1">
      <c r="A649" s="14"/>
      <c r="B649" s="253"/>
      <c r="C649" s="254"/>
      <c r="D649" s="243" t="s">
        <v>232</v>
      </c>
      <c r="E649" s="255" t="s">
        <v>1</v>
      </c>
      <c r="F649" s="256" t="s">
        <v>882</v>
      </c>
      <c r="G649" s="254"/>
      <c r="H649" s="255" t="s">
        <v>1</v>
      </c>
      <c r="I649" s="257"/>
      <c r="J649" s="254"/>
      <c r="K649" s="254"/>
      <c r="L649" s="258"/>
      <c r="M649" s="259"/>
      <c r="N649" s="260"/>
      <c r="O649" s="260"/>
      <c r="P649" s="260"/>
      <c r="Q649" s="260"/>
      <c r="R649" s="260"/>
      <c r="S649" s="260"/>
      <c r="T649" s="261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2" t="s">
        <v>232</v>
      </c>
      <c r="AU649" s="262" t="s">
        <v>82</v>
      </c>
      <c r="AV649" s="14" t="s">
        <v>80</v>
      </c>
      <c r="AW649" s="14" t="s">
        <v>30</v>
      </c>
      <c r="AX649" s="14" t="s">
        <v>73</v>
      </c>
      <c r="AY649" s="262" t="s">
        <v>223</v>
      </c>
    </row>
    <row r="650" s="13" customFormat="1">
      <c r="A650" s="13"/>
      <c r="B650" s="241"/>
      <c r="C650" s="242"/>
      <c r="D650" s="243" t="s">
        <v>232</v>
      </c>
      <c r="E650" s="244" t="s">
        <v>1</v>
      </c>
      <c r="F650" s="245" t="s">
        <v>275</v>
      </c>
      <c r="G650" s="242"/>
      <c r="H650" s="246">
        <v>10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232</v>
      </c>
      <c r="AU650" s="252" t="s">
        <v>82</v>
      </c>
      <c r="AV650" s="13" t="s">
        <v>82</v>
      </c>
      <c r="AW650" s="13" t="s">
        <v>30</v>
      </c>
      <c r="AX650" s="13" t="s">
        <v>73</v>
      </c>
      <c r="AY650" s="252" t="s">
        <v>223</v>
      </c>
    </row>
    <row r="651" s="15" customFormat="1">
      <c r="A651" s="15"/>
      <c r="B651" s="263"/>
      <c r="C651" s="264"/>
      <c r="D651" s="243" t="s">
        <v>232</v>
      </c>
      <c r="E651" s="265" t="s">
        <v>1</v>
      </c>
      <c r="F651" s="266" t="s">
        <v>245</v>
      </c>
      <c r="G651" s="264"/>
      <c r="H651" s="267">
        <v>14</v>
      </c>
      <c r="I651" s="268"/>
      <c r="J651" s="264"/>
      <c r="K651" s="264"/>
      <c r="L651" s="269"/>
      <c r="M651" s="270"/>
      <c r="N651" s="271"/>
      <c r="O651" s="271"/>
      <c r="P651" s="271"/>
      <c r="Q651" s="271"/>
      <c r="R651" s="271"/>
      <c r="S651" s="271"/>
      <c r="T651" s="272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3" t="s">
        <v>232</v>
      </c>
      <c r="AU651" s="273" t="s">
        <v>82</v>
      </c>
      <c r="AV651" s="15" t="s">
        <v>230</v>
      </c>
      <c r="AW651" s="15" t="s">
        <v>30</v>
      </c>
      <c r="AX651" s="15" t="s">
        <v>80</v>
      </c>
      <c r="AY651" s="273" t="s">
        <v>223</v>
      </c>
    </row>
    <row r="652" s="2" customFormat="1" ht="24.15" customHeight="1">
      <c r="A652" s="39"/>
      <c r="B652" s="40"/>
      <c r="C652" s="274" t="s">
        <v>883</v>
      </c>
      <c r="D652" s="274" t="s">
        <v>285</v>
      </c>
      <c r="E652" s="275" t="s">
        <v>884</v>
      </c>
      <c r="F652" s="276" t="s">
        <v>885</v>
      </c>
      <c r="G652" s="277" t="s">
        <v>475</v>
      </c>
      <c r="H652" s="278">
        <v>17</v>
      </c>
      <c r="I652" s="279"/>
      <c r="J652" s="280">
        <f>ROUND(I652*H652,2)</f>
        <v>0</v>
      </c>
      <c r="K652" s="276" t="s">
        <v>229</v>
      </c>
      <c r="L652" s="281"/>
      <c r="M652" s="282" t="s">
        <v>1</v>
      </c>
      <c r="N652" s="283" t="s">
        <v>38</v>
      </c>
      <c r="O652" s="92"/>
      <c r="P652" s="237">
        <f>O652*H652</f>
        <v>0</v>
      </c>
      <c r="Q652" s="237">
        <v>0.097799999999999998</v>
      </c>
      <c r="R652" s="237">
        <f>Q652*H652</f>
        <v>1.6625999999999999</v>
      </c>
      <c r="S652" s="237">
        <v>0</v>
      </c>
      <c r="T652" s="238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39" t="s">
        <v>262</v>
      </c>
      <c r="AT652" s="239" t="s">
        <v>285</v>
      </c>
      <c r="AU652" s="239" t="s">
        <v>82</v>
      </c>
      <c r="AY652" s="18" t="s">
        <v>223</v>
      </c>
      <c r="BE652" s="240">
        <f>IF(N652="základní",J652,0)</f>
        <v>0</v>
      </c>
      <c r="BF652" s="240">
        <f>IF(N652="snížená",J652,0)</f>
        <v>0</v>
      </c>
      <c r="BG652" s="240">
        <f>IF(N652="zákl. přenesená",J652,0)</f>
        <v>0</v>
      </c>
      <c r="BH652" s="240">
        <f>IF(N652="sníž. přenesená",J652,0)</f>
        <v>0</v>
      </c>
      <c r="BI652" s="240">
        <f>IF(N652="nulová",J652,0)</f>
        <v>0</v>
      </c>
      <c r="BJ652" s="18" t="s">
        <v>80</v>
      </c>
      <c r="BK652" s="240">
        <f>ROUND(I652*H652,2)</f>
        <v>0</v>
      </c>
      <c r="BL652" s="18" t="s">
        <v>230</v>
      </c>
      <c r="BM652" s="239" t="s">
        <v>886</v>
      </c>
    </row>
    <row r="653" s="14" customFormat="1">
      <c r="A653" s="14"/>
      <c r="B653" s="253"/>
      <c r="C653" s="254"/>
      <c r="D653" s="243" t="s">
        <v>232</v>
      </c>
      <c r="E653" s="255" t="s">
        <v>1</v>
      </c>
      <c r="F653" s="256" t="s">
        <v>882</v>
      </c>
      <c r="G653" s="254"/>
      <c r="H653" s="255" t="s">
        <v>1</v>
      </c>
      <c r="I653" s="257"/>
      <c r="J653" s="254"/>
      <c r="K653" s="254"/>
      <c r="L653" s="258"/>
      <c r="M653" s="259"/>
      <c r="N653" s="260"/>
      <c r="O653" s="260"/>
      <c r="P653" s="260"/>
      <c r="Q653" s="260"/>
      <c r="R653" s="260"/>
      <c r="S653" s="260"/>
      <c r="T653" s="26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2" t="s">
        <v>232</v>
      </c>
      <c r="AU653" s="262" t="s">
        <v>82</v>
      </c>
      <c r="AV653" s="14" t="s">
        <v>80</v>
      </c>
      <c r="AW653" s="14" t="s">
        <v>30</v>
      </c>
      <c r="AX653" s="14" t="s">
        <v>73</v>
      </c>
      <c r="AY653" s="262" t="s">
        <v>223</v>
      </c>
    </row>
    <row r="654" s="13" customFormat="1">
      <c r="A654" s="13"/>
      <c r="B654" s="241"/>
      <c r="C654" s="242"/>
      <c r="D654" s="243" t="s">
        <v>232</v>
      </c>
      <c r="E654" s="244" t="s">
        <v>1</v>
      </c>
      <c r="F654" s="245" t="s">
        <v>314</v>
      </c>
      <c r="G654" s="242"/>
      <c r="H654" s="246">
        <v>17</v>
      </c>
      <c r="I654" s="247"/>
      <c r="J654" s="242"/>
      <c r="K654" s="242"/>
      <c r="L654" s="248"/>
      <c r="M654" s="249"/>
      <c r="N654" s="250"/>
      <c r="O654" s="250"/>
      <c r="P654" s="250"/>
      <c r="Q654" s="250"/>
      <c r="R654" s="250"/>
      <c r="S654" s="250"/>
      <c r="T654" s="25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2" t="s">
        <v>232</v>
      </c>
      <c r="AU654" s="252" t="s">
        <v>82</v>
      </c>
      <c r="AV654" s="13" t="s">
        <v>82</v>
      </c>
      <c r="AW654" s="13" t="s">
        <v>30</v>
      </c>
      <c r="AX654" s="13" t="s">
        <v>80</v>
      </c>
      <c r="AY654" s="252" t="s">
        <v>223</v>
      </c>
    </row>
    <row r="655" s="2" customFormat="1" ht="24.15" customHeight="1">
      <c r="A655" s="39"/>
      <c r="B655" s="40"/>
      <c r="C655" s="274" t="s">
        <v>887</v>
      </c>
      <c r="D655" s="274" t="s">
        <v>285</v>
      </c>
      <c r="E655" s="275" t="s">
        <v>888</v>
      </c>
      <c r="F655" s="276" t="s">
        <v>889</v>
      </c>
      <c r="G655" s="277" t="s">
        <v>475</v>
      </c>
      <c r="H655" s="278">
        <v>4</v>
      </c>
      <c r="I655" s="279"/>
      <c r="J655" s="280">
        <f>ROUND(I655*H655,2)</f>
        <v>0</v>
      </c>
      <c r="K655" s="276" t="s">
        <v>229</v>
      </c>
      <c r="L655" s="281"/>
      <c r="M655" s="282" t="s">
        <v>1</v>
      </c>
      <c r="N655" s="283" t="s">
        <v>38</v>
      </c>
      <c r="O655" s="92"/>
      <c r="P655" s="237">
        <f>O655*H655</f>
        <v>0</v>
      </c>
      <c r="Q655" s="237">
        <v>0.11500000000000001</v>
      </c>
      <c r="R655" s="237">
        <f>Q655*H655</f>
        <v>0.46000000000000002</v>
      </c>
      <c r="S655" s="237">
        <v>0</v>
      </c>
      <c r="T655" s="238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39" t="s">
        <v>262</v>
      </c>
      <c r="AT655" s="239" t="s">
        <v>285</v>
      </c>
      <c r="AU655" s="239" t="s">
        <v>82</v>
      </c>
      <c r="AY655" s="18" t="s">
        <v>223</v>
      </c>
      <c r="BE655" s="240">
        <f>IF(N655="základní",J655,0)</f>
        <v>0</v>
      </c>
      <c r="BF655" s="240">
        <f>IF(N655="snížená",J655,0)</f>
        <v>0</v>
      </c>
      <c r="BG655" s="240">
        <f>IF(N655="zákl. přenesená",J655,0)</f>
        <v>0</v>
      </c>
      <c r="BH655" s="240">
        <f>IF(N655="sníž. přenesená",J655,0)</f>
        <v>0</v>
      </c>
      <c r="BI655" s="240">
        <f>IF(N655="nulová",J655,0)</f>
        <v>0</v>
      </c>
      <c r="BJ655" s="18" t="s">
        <v>80</v>
      </c>
      <c r="BK655" s="240">
        <f>ROUND(I655*H655,2)</f>
        <v>0</v>
      </c>
      <c r="BL655" s="18" t="s">
        <v>230</v>
      </c>
      <c r="BM655" s="239" t="s">
        <v>890</v>
      </c>
    </row>
    <row r="656" s="14" customFormat="1">
      <c r="A656" s="14"/>
      <c r="B656" s="253"/>
      <c r="C656" s="254"/>
      <c r="D656" s="243" t="s">
        <v>232</v>
      </c>
      <c r="E656" s="255" t="s">
        <v>1</v>
      </c>
      <c r="F656" s="256" t="s">
        <v>881</v>
      </c>
      <c r="G656" s="254"/>
      <c r="H656" s="255" t="s">
        <v>1</v>
      </c>
      <c r="I656" s="257"/>
      <c r="J656" s="254"/>
      <c r="K656" s="254"/>
      <c r="L656" s="258"/>
      <c r="M656" s="259"/>
      <c r="N656" s="260"/>
      <c r="O656" s="260"/>
      <c r="P656" s="260"/>
      <c r="Q656" s="260"/>
      <c r="R656" s="260"/>
      <c r="S656" s="260"/>
      <c r="T656" s="261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62" t="s">
        <v>232</v>
      </c>
      <c r="AU656" s="262" t="s">
        <v>82</v>
      </c>
      <c r="AV656" s="14" t="s">
        <v>80</v>
      </c>
      <c r="AW656" s="14" t="s">
        <v>30</v>
      </c>
      <c r="AX656" s="14" t="s">
        <v>73</v>
      </c>
      <c r="AY656" s="262" t="s">
        <v>223</v>
      </c>
    </row>
    <row r="657" s="13" customFormat="1">
      <c r="A657" s="13"/>
      <c r="B657" s="241"/>
      <c r="C657" s="242"/>
      <c r="D657" s="243" t="s">
        <v>232</v>
      </c>
      <c r="E657" s="244" t="s">
        <v>1</v>
      </c>
      <c r="F657" s="245" t="s">
        <v>230</v>
      </c>
      <c r="G657" s="242"/>
      <c r="H657" s="246">
        <v>4</v>
      </c>
      <c r="I657" s="247"/>
      <c r="J657" s="242"/>
      <c r="K657" s="242"/>
      <c r="L657" s="248"/>
      <c r="M657" s="249"/>
      <c r="N657" s="250"/>
      <c r="O657" s="250"/>
      <c r="P657" s="250"/>
      <c r="Q657" s="250"/>
      <c r="R657" s="250"/>
      <c r="S657" s="250"/>
      <c r="T657" s="251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2" t="s">
        <v>232</v>
      </c>
      <c r="AU657" s="252" t="s">
        <v>82</v>
      </c>
      <c r="AV657" s="13" t="s">
        <v>82</v>
      </c>
      <c r="AW657" s="13" t="s">
        <v>30</v>
      </c>
      <c r="AX657" s="13" t="s">
        <v>80</v>
      </c>
      <c r="AY657" s="252" t="s">
        <v>223</v>
      </c>
    </row>
    <row r="658" s="2" customFormat="1" ht="24.15" customHeight="1">
      <c r="A658" s="39"/>
      <c r="B658" s="40"/>
      <c r="C658" s="228" t="s">
        <v>891</v>
      </c>
      <c r="D658" s="228" t="s">
        <v>225</v>
      </c>
      <c r="E658" s="229" t="s">
        <v>892</v>
      </c>
      <c r="F658" s="230" t="s">
        <v>893</v>
      </c>
      <c r="G658" s="231" t="s">
        <v>475</v>
      </c>
      <c r="H658" s="232">
        <v>40</v>
      </c>
      <c r="I658" s="233"/>
      <c r="J658" s="234">
        <f>ROUND(I658*H658,2)</f>
        <v>0</v>
      </c>
      <c r="K658" s="230" t="s">
        <v>229</v>
      </c>
      <c r="L658" s="45"/>
      <c r="M658" s="235" t="s">
        <v>1</v>
      </c>
      <c r="N658" s="236" t="s">
        <v>38</v>
      </c>
      <c r="O658" s="92"/>
      <c r="P658" s="237">
        <f>O658*H658</f>
        <v>0</v>
      </c>
      <c r="Q658" s="237">
        <v>0.00142</v>
      </c>
      <c r="R658" s="237">
        <f>Q658*H658</f>
        <v>0.056800000000000003</v>
      </c>
      <c r="S658" s="237">
        <v>0</v>
      </c>
      <c r="T658" s="238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39" t="s">
        <v>230</v>
      </c>
      <c r="AT658" s="239" t="s">
        <v>225</v>
      </c>
      <c r="AU658" s="239" t="s">
        <v>82</v>
      </c>
      <c r="AY658" s="18" t="s">
        <v>223</v>
      </c>
      <c r="BE658" s="240">
        <f>IF(N658="základní",J658,0)</f>
        <v>0</v>
      </c>
      <c r="BF658" s="240">
        <f>IF(N658="snížená",J658,0)</f>
        <v>0</v>
      </c>
      <c r="BG658" s="240">
        <f>IF(N658="zákl. přenesená",J658,0)</f>
        <v>0</v>
      </c>
      <c r="BH658" s="240">
        <f>IF(N658="sníž. přenesená",J658,0)</f>
        <v>0</v>
      </c>
      <c r="BI658" s="240">
        <f>IF(N658="nulová",J658,0)</f>
        <v>0</v>
      </c>
      <c r="BJ658" s="18" t="s">
        <v>80</v>
      </c>
      <c r="BK658" s="240">
        <f>ROUND(I658*H658,2)</f>
        <v>0</v>
      </c>
      <c r="BL658" s="18" t="s">
        <v>230</v>
      </c>
      <c r="BM658" s="239" t="s">
        <v>894</v>
      </c>
    </row>
    <row r="659" s="14" customFormat="1">
      <c r="A659" s="14"/>
      <c r="B659" s="253"/>
      <c r="C659" s="254"/>
      <c r="D659" s="243" t="s">
        <v>232</v>
      </c>
      <c r="E659" s="255" t="s">
        <v>1</v>
      </c>
      <c r="F659" s="256" t="s">
        <v>895</v>
      </c>
      <c r="G659" s="254"/>
      <c r="H659" s="255" t="s">
        <v>1</v>
      </c>
      <c r="I659" s="257"/>
      <c r="J659" s="254"/>
      <c r="K659" s="254"/>
      <c r="L659" s="258"/>
      <c r="M659" s="259"/>
      <c r="N659" s="260"/>
      <c r="O659" s="260"/>
      <c r="P659" s="260"/>
      <c r="Q659" s="260"/>
      <c r="R659" s="260"/>
      <c r="S659" s="260"/>
      <c r="T659" s="261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2" t="s">
        <v>232</v>
      </c>
      <c r="AU659" s="262" t="s">
        <v>82</v>
      </c>
      <c r="AV659" s="14" t="s">
        <v>80</v>
      </c>
      <c r="AW659" s="14" t="s">
        <v>30</v>
      </c>
      <c r="AX659" s="14" t="s">
        <v>73</v>
      </c>
      <c r="AY659" s="262" t="s">
        <v>223</v>
      </c>
    </row>
    <row r="660" s="13" customFormat="1">
      <c r="A660" s="13"/>
      <c r="B660" s="241"/>
      <c r="C660" s="242"/>
      <c r="D660" s="243" t="s">
        <v>232</v>
      </c>
      <c r="E660" s="244" t="s">
        <v>1</v>
      </c>
      <c r="F660" s="245" t="s">
        <v>896</v>
      </c>
      <c r="G660" s="242"/>
      <c r="H660" s="246">
        <v>4</v>
      </c>
      <c r="I660" s="247"/>
      <c r="J660" s="242"/>
      <c r="K660" s="242"/>
      <c r="L660" s="248"/>
      <c r="M660" s="249"/>
      <c r="N660" s="250"/>
      <c r="O660" s="250"/>
      <c r="P660" s="250"/>
      <c r="Q660" s="250"/>
      <c r="R660" s="250"/>
      <c r="S660" s="250"/>
      <c r="T660" s="25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2" t="s">
        <v>232</v>
      </c>
      <c r="AU660" s="252" t="s">
        <v>82</v>
      </c>
      <c r="AV660" s="13" t="s">
        <v>82</v>
      </c>
      <c r="AW660" s="13" t="s">
        <v>30</v>
      </c>
      <c r="AX660" s="13" t="s">
        <v>73</v>
      </c>
      <c r="AY660" s="252" t="s">
        <v>223</v>
      </c>
    </row>
    <row r="661" s="13" customFormat="1">
      <c r="A661" s="13"/>
      <c r="B661" s="241"/>
      <c r="C661" s="242"/>
      <c r="D661" s="243" t="s">
        <v>232</v>
      </c>
      <c r="E661" s="244" t="s">
        <v>1</v>
      </c>
      <c r="F661" s="245" t="s">
        <v>897</v>
      </c>
      <c r="G661" s="242"/>
      <c r="H661" s="246">
        <v>21</v>
      </c>
      <c r="I661" s="247"/>
      <c r="J661" s="242"/>
      <c r="K661" s="242"/>
      <c r="L661" s="248"/>
      <c r="M661" s="249"/>
      <c r="N661" s="250"/>
      <c r="O661" s="250"/>
      <c r="P661" s="250"/>
      <c r="Q661" s="250"/>
      <c r="R661" s="250"/>
      <c r="S661" s="250"/>
      <c r="T661" s="25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2" t="s">
        <v>232</v>
      </c>
      <c r="AU661" s="252" t="s">
        <v>82</v>
      </c>
      <c r="AV661" s="13" t="s">
        <v>82</v>
      </c>
      <c r="AW661" s="13" t="s">
        <v>30</v>
      </c>
      <c r="AX661" s="13" t="s">
        <v>73</v>
      </c>
      <c r="AY661" s="252" t="s">
        <v>223</v>
      </c>
    </row>
    <row r="662" s="14" customFormat="1">
      <c r="A662" s="14"/>
      <c r="B662" s="253"/>
      <c r="C662" s="254"/>
      <c r="D662" s="243" t="s">
        <v>232</v>
      </c>
      <c r="E662" s="255" t="s">
        <v>1</v>
      </c>
      <c r="F662" s="256" t="s">
        <v>394</v>
      </c>
      <c r="G662" s="254"/>
      <c r="H662" s="255" t="s">
        <v>1</v>
      </c>
      <c r="I662" s="257"/>
      <c r="J662" s="254"/>
      <c r="K662" s="254"/>
      <c r="L662" s="258"/>
      <c r="M662" s="259"/>
      <c r="N662" s="260"/>
      <c r="O662" s="260"/>
      <c r="P662" s="260"/>
      <c r="Q662" s="260"/>
      <c r="R662" s="260"/>
      <c r="S662" s="260"/>
      <c r="T662" s="261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62" t="s">
        <v>232</v>
      </c>
      <c r="AU662" s="262" t="s">
        <v>82</v>
      </c>
      <c r="AV662" s="14" t="s">
        <v>80</v>
      </c>
      <c r="AW662" s="14" t="s">
        <v>30</v>
      </c>
      <c r="AX662" s="14" t="s">
        <v>73</v>
      </c>
      <c r="AY662" s="262" t="s">
        <v>223</v>
      </c>
    </row>
    <row r="663" s="14" customFormat="1">
      <c r="A663" s="14"/>
      <c r="B663" s="253"/>
      <c r="C663" s="254"/>
      <c r="D663" s="243" t="s">
        <v>232</v>
      </c>
      <c r="E663" s="255" t="s">
        <v>1</v>
      </c>
      <c r="F663" s="256" t="s">
        <v>898</v>
      </c>
      <c r="G663" s="254"/>
      <c r="H663" s="255" t="s">
        <v>1</v>
      </c>
      <c r="I663" s="257"/>
      <c r="J663" s="254"/>
      <c r="K663" s="254"/>
      <c r="L663" s="258"/>
      <c r="M663" s="259"/>
      <c r="N663" s="260"/>
      <c r="O663" s="260"/>
      <c r="P663" s="260"/>
      <c r="Q663" s="260"/>
      <c r="R663" s="260"/>
      <c r="S663" s="260"/>
      <c r="T663" s="261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2" t="s">
        <v>232</v>
      </c>
      <c r="AU663" s="262" t="s">
        <v>82</v>
      </c>
      <c r="AV663" s="14" t="s">
        <v>80</v>
      </c>
      <c r="AW663" s="14" t="s">
        <v>30</v>
      </c>
      <c r="AX663" s="14" t="s">
        <v>73</v>
      </c>
      <c r="AY663" s="262" t="s">
        <v>223</v>
      </c>
    </row>
    <row r="664" s="13" customFormat="1">
      <c r="A664" s="13"/>
      <c r="B664" s="241"/>
      <c r="C664" s="242"/>
      <c r="D664" s="243" t="s">
        <v>232</v>
      </c>
      <c r="E664" s="244" t="s">
        <v>1</v>
      </c>
      <c r="F664" s="245" t="s">
        <v>279</v>
      </c>
      <c r="G664" s="242"/>
      <c r="H664" s="246">
        <v>11</v>
      </c>
      <c r="I664" s="247"/>
      <c r="J664" s="242"/>
      <c r="K664" s="242"/>
      <c r="L664" s="248"/>
      <c r="M664" s="249"/>
      <c r="N664" s="250"/>
      <c r="O664" s="250"/>
      <c r="P664" s="250"/>
      <c r="Q664" s="250"/>
      <c r="R664" s="250"/>
      <c r="S664" s="250"/>
      <c r="T664" s="25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2" t="s">
        <v>232</v>
      </c>
      <c r="AU664" s="252" t="s">
        <v>82</v>
      </c>
      <c r="AV664" s="13" t="s">
        <v>82</v>
      </c>
      <c r="AW664" s="13" t="s">
        <v>30</v>
      </c>
      <c r="AX664" s="13" t="s">
        <v>73</v>
      </c>
      <c r="AY664" s="252" t="s">
        <v>223</v>
      </c>
    </row>
    <row r="665" s="14" customFormat="1">
      <c r="A665" s="14"/>
      <c r="B665" s="253"/>
      <c r="C665" s="254"/>
      <c r="D665" s="243" t="s">
        <v>232</v>
      </c>
      <c r="E665" s="255" t="s">
        <v>1</v>
      </c>
      <c r="F665" s="256" t="s">
        <v>899</v>
      </c>
      <c r="G665" s="254"/>
      <c r="H665" s="255" t="s">
        <v>1</v>
      </c>
      <c r="I665" s="257"/>
      <c r="J665" s="254"/>
      <c r="K665" s="254"/>
      <c r="L665" s="258"/>
      <c r="M665" s="259"/>
      <c r="N665" s="260"/>
      <c r="O665" s="260"/>
      <c r="P665" s="260"/>
      <c r="Q665" s="260"/>
      <c r="R665" s="260"/>
      <c r="S665" s="260"/>
      <c r="T665" s="261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62" t="s">
        <v>232</v>
      </c>
      <c r="AU665" s="262" t="s">
        <v>82</v>
      </c>
      <c r="AV665" s="14" t="s">
        <v>80</v>
      </c>
      <c r="AW665" s="14" t="s">
        <v>30</v>
      </c>
      <c r="AX665" s="14" t="s">
        <v>73</v>
      </c>
      <c r="AY665" s="262" t="s">
        <v>223</v>
      </c>
    </row>
    <row r="666" s="13" customFormat="1">
      <c r="A666" s="13"/>
      <c r="B666" s="241"/>
      <c r="C666" s="242"/>
      <c r="D666" s="243" t="s">
        <v>232</v>
      </c>
      <c r="E666" s="244" t="s">
        <v>1</v>
      </c>
      <c r="F666" s="245" t="s">
        <v>82</v>
      </c>
      <c r="G666" s="242"/>
      <c r="H666" s="246">
        <v>2</v>
      </c>
      <c r="I666" s="247"/>
      <c r="J666" s="242"/>
      <c r="K666" s="242"/>
      <c r="L666" s="248"/>
      <c r="M666" s="249"/>
      <c r="N666" s="250"/>
      <c r="O666" s="250"/>
      <c r="P666" s="250"/>
      <c r="Q666" s="250"/>
      <c r="R666" s="250"/>
      <c r="S666" s="250"/>
      <c r="T666" s="25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2" t="s">
        <v>232</v>
      </c>
      <c r="AU666" s="252" t="s">
        <v>82</v>
      </c>
      <c r="AV666" s="13" t="s">
        <v>82</v>
      </c>
      <c r="AW666" s="13" t="s">
        <v>30</v>
      </c>
      <c r="AX666" s="13" t="s">
        <v>73</v>
      </c>
      <c r="AY666" s="252" t="s">
        <v>223</v>
      </c>
    </row>
    <row r="667" s="14" customFormat="1">
      <c r="A667" s="14"/>
      <c r="B667" s="253"/>
      <c r="C667" s="254"/>
      <c r="D667" s="243" t="s">
        <v>232</v>
      </c>
      <c r="E667" s="255" t="s">
        <v>1</v>
      </c>
      <c r="F667" s="256" t="s">
        <v>394</v>
      </c>
      <c r="G667" s="254"/>
      <c r="H667" s="255" t="s">
        <v>1</v>
      </c>
      <c r="I667" s="257"/>
      <c r="J667" s="254"/>
      <c r="K667" s="254"/>
      <c r="L667" s="258"/>
      <c r="M667" s="259"/>
      <c r="N667" s="260"/>
      <c r="O667" s="260"/>
      <c r="P667" s="260"/>
      <c r="Q667" s="260"/>
      <c r="R667" s="260"/>
      <c r="S667" s="260"/>
      <c r="T667" s="261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2" t="s">
        <v>232</v>
      </c>
      <c r="AU667" s="262" t="s">
        <v>82</v>
      </c>
      <c r="AV667" s="14" t="s">
        <v>80</v>
      </c>
      <c r="AW667" s="14" t="s">
        <v>30</v>
      </c>
      <c r="AX667" s="14" t="s">
        <v>73</v>
      </c>
      <c r="AY667" s="262" t="s">
        <v>223</v>
      </c>
    </row>
    <row r="668" s="14" customFormat="1">
      <c r="A668" s="14"/>
      <c r="B668" s="253"/>
      <c r="C668" s="254"/>
      <c r="D668" s="243" t="s">
        <v>232</v>
      </c>
      <c r="E668" s="255" t="s">
        <v>1</v>
      </c>
      <c r="F668" s="256" t="s">
        <v>900</v>
      </c>
      <c r="G668" s="254"/>
      <c r="H668" s="255" t="s">
        <v>1</v>
      </c>
      <c r="I668" s="257"/>
      <c r="J668" s="254"/>
      <c r="K668" s="254"/>
      <c r="L668" s="258"/>
      <c r="M668" s="259"/>
      <c r="N668" s="260"/>
      <c r="O668" s="260"/>
      <c r="P668" s="260"/>
      <c r="Q668" s="260"/>
      <c r="R668" s="260"/>
      <c r="S668" s="260"/>
      <c r="T668" s="26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2" t="s">
        <v>232</v>
      </c>
      <c r="AU668" s="262" t="s">
        <v>82</v>
      </c>
      <c r="AV668" s="14" t="s">
        <v>80</v>
      </c>
      <c r="AW668" s="14" t="s">
        <v>30</v>
      </c>
      <c r="AX668" s="14" t="s">
        <v>73</v>
      </c>
      <c r="AY668" s="262" t="s">
        <v>223</v>
      </c>
    </row>
    <row r="669" s="13" customFormat="1">
      <c r="A669" s="13"/>
      <c r="B669" s="241"/>
      <c r="C669" s="242"/>
      <c r="D669" s="243" t="s">
        <v>232</v>
      </c>
      <c r="E669" s="244" t="s">
        <v>1</v>
      </c>
      <c r="F669" s="245" t="s">
        <v>82</v>
      </c>
      <c r="G669" s="242"/>
      <c r="H669" s="246">
        <v>2</v>
      </c>
      <c r="I669" s="247"/>
      <c r="J669" s="242"/>
      <c r="K669" s="242"/>
      <c r="L669" s="248"/>
      <c r="M669" s="249"/>
      <c r="N669" s="250"/>
      <c r="O669" s="250"/>
      <c r="P669" s="250"/>
      <c r="Q669" s="250"/>
      <c r="R669" s="250"/>
      <c r="S669" s="250"/>
      <c r="T669" s="25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2" t="s">
        <v>232</v>
      </c>
      <c r="AU669" s="252" t="s">
        <v>82</v>
      </c>
      <c r="AV669" s="13" t="s">
        <v>82</v>
      </c>
      <c r="AW669" s="13" t="s">
        <v>30</v>
      </c>
      <c r="AX669" s="13" t="s">
        <v>73</v>
      </c>
      <c r="AY669" s="252" t="s">
        <v>223</v>
      </c>
    </row>
    <row r="670" s="15" customFormat="1">
      <c r="A670" s="15"/>
      <c r="B670" s="263"/>
      <c r="C670" s="264"/>
      <c r="D670" s="243" t="s">
        <v>232</v>
      </c>
      <c r="E670" s="265" t="s">
        <v>1</v>
      </c>
      <c r="F670" s="266" t="s">
        <v>245</v>
      </c>
      <c r="G670" s="264"/>
      <c r="H670" s="267">
        <v>40</v>
      </c>
      <c r="I670" s="268"/>
      <c r="J670" s="264"/>
      <c r="K670" s="264"/>
      <c r="L670" s="269"/>
      <c r="M670" s="270"/>
      <c r="N670" s="271"/>
      <c r="O670" s="271"/>
      <c r="P670" s="271"/>
      <c r="Q670" s="271"/>
      <c r="R670" s="271"/>
      <c r="S670" s="271"/>
      <c r="T670" s="272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73" t="s">
        <v>232</v>
      </c>
      <c r="AU670" s="273" t="s">
        <v>82</v>
      </c>
      <c r="AV670" s="15" t="s">
        <v>230</v>
      </c>
      <c r="AW670" s="15" t="s">
        <v>30</v>
      </c>
      <c r="AX670" s="15" t="s">
        <v>80</v>
      </c>
      <c r="AY670" s="273" t="s">
        <v>223</v>
      </c>
    </row>
    <row r="671" s="2" customFormat="1" ht="24.15" customHeight="1">
      <c r="A671" s="39"/>
      <c r="B671" s="40"/>
      <c r="C671" s="274" t="s">
        <v>901</v>
      </c>
      <c r="D671" s="274" t="s">
        <v>285</v>
      </c>
      <c r="E671" s="275" t="s">
        <v>902</v>
      </c>
      <c r="F671" s="276" t="s">
        <v>903</v>
      </c>
      <c r="G671" s="277" t="s">
        <v>475</v>
      </c>
      <c r="H671" s="278">
        <v>2</v>
      </c>
      <c r="I671" s="279"/>
      <c r="J671" s="280">
        <f>ROUND(I671*H671,2)</f>
        <v>0</v>
      </c>
      <c r="K671" s="276" t="s">
        <v>229</v>
      </c>
      <c r="L671" s="281"/>
      <c r="M671" s="282" t="s">
        <v>1</v>
      </c>
      <c r="N671" s="283" t="s">
        <v>38</v>
      </c>
      <c r="O671" s="92"/>
      <c r="P671" s="237">
        <f>O671*H671</f>
        <v>0</v>
      </c>
      <c r="Q671" s="237">
        <v>0.1265</v>
      </c>
      <c r="R671" s="237">
        <f>Q671*H671</f>
        <v>0.253</v>
      </c>
      <c r="S671" s="237">
        <v>0</v>
      </c>
      <c r="T671" s="238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9" t="s">
        <v>262</v>
      </c>
      <c r="AT671" s="239" t="s">
        <v>285</v>
      </c>
      <c r="AU671" s="239" t="s">
        <v>82</v>
      </c>
      <c r="AY671" s="18" t="s">
        <v>223</v>
      </c>
      <c r="BE671" s="240">
        <f>IF(N671="základní",J671,0)</f>
        <v>0</v>
      </c>
      <c r="BF671" s="240">
        <f>IF(N671="snížená",J671,0)</f>
        <v>0</v>
      </c>
      <c r="BG671" s="240">
        <f>IF(N671="zákl. přenesená",J671,0)</f>
        <v>0</v>
      </c>
      <c r="BH671" s="240">
        <f>IF(N671="sníž. přenesená",J671,0)</f>
        <v>0</v>
      </c>
      <c r="BI671" s="240">
        <f>IF(N671="nulová",J671,0)</f>
        <v>0</v>
      </c>
      <c r="BJ671" s="18" t="s">
        <v>80</v>
      </c>
      <c r="BK671" s="240">
        <f>ROUND(I671*H671,2)</f>
        <v>0</v>
      </c>
      <c r="BL671" s="18" t="s">
        <v>230</v>
      </c>
      <c r="BM671" s="239" t="s">
        <v>904</v>
      </c>
    </row>
    <row r="672" s="14" customFormat="1">
      <c r="A672" s="14"/>
      <c r="B672" s="253"/>
      <c r="C672" s="254"/>
      <c r="D672" s="243" t="s">
        <v>232</v>
      </c>
      <c r="E672" s="255" t="s">
        <v>1</v>
      </c>
      <c r="F672" s="256" t="s">
        <v>905</v>
      </c>
      <c r="G672" s="254"/>
      <c r="H672" s="255" t="s">
        <v>1</v>
      </c>
      <c r="I672" s="257"/>
      <c r="J672" s="254"/>
      <c r="K672" s="254"/>
      <c r="L672" s="258"/>
      <c r="M672" s="259"/>
      <c r="N672" s="260"/>
      <c r="O672" s="260"/>
      <c r="P672" s="260"/>
      <c r="Q672" s="260"/>
      <c r="R672" s="260"/>
      <c r="S672" s="260"/>
      <c r="T672" s="261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62" t="s">
        <v>232</v>
      </c>
      <c r="AU672" s="262" t="s">
        <v>82</v>
      </c>
      <c r="AV672" s="14" t="s">
        <v>80</v>
      </c>
      <c r="AW672" s="14" t="s">
        <v>30</v>
      </c>
      <c r="AX672" s="14" t="s">
        <v>73</v>
      </c>
      <c r="AY672" s="262" t="s">
        <v>223</v>
      </c>
    </row>
    <row r="673" s="13" customFormat="1">
      <c r="A673" s="13"/>
      <c r="B673" s="241"/>
      <c r="C673" s="242"/>
      <c r="D673" s="243" t="s">
        <v>232</v>
      </c>
      <c r="E673" s="244" t="s">
        <v>1</v>
      </c>
      <c r="F673" s="245" t="s">
        <v>82</v>
      </c>
      <c r="G673" s="242"/>
      <c r="H673" s="246">
        <v>2</v>
      </c>
      <c r="I673" s="247"/>
      <c r="J673" s="242"/>
      <c r="K673" s="242"/>
      <c r="L673" s="248"/>
      <c r="M673" s="249"/>
      <c r="N673" s="250"/>
      <c r="O673" s="250"/>
      <c r="P673" s="250"/>
      <c r="Q673" s="250"/>
      <c r="R673" s="250"/>
      <c r="S673" s="250"/>
      <c r="T673" s="25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2" t="s">
        <v>232</v>
      </c>
      <c r="AU673" s="252" t="s">
        <v>82</v>
      </c>
      <c r="AV673" s="13" t="s">
        <v>82</v>
      </c>
      <c r="AW673" s="13" t="s">
        <v>30</v>
      </c>
      <c r="AX673" s="13" t="s">
        <v>80</v>
      </c>
      <c r="AY673" s="252" t="s">
        <v>223</v>
      </c>
    </row>
    <row r="674" s="2" customFormat="1" ht="24.15" customHeight="1">
      <c r="A674" s="39"/>
      <c r="B674" s="40"/>
      <c r="C674" s="274" t="s">
        <v>906</v>
      </c>
      <c r="D674" s="274" t="s">
        <v>285</v>
      </c>
      <c r="E674" s="275" t="s">
        <v>907</v>
      </c>
      <c r="F674" s="276" t="s">
        <v>908</v>
      </c>
      <c r="G674" s="277" t="s">
        <v>475</v>
      </c>
      <c r="H674" s="278">
        <v>13</v>
      </c>
      <c r="I674" s="279"/>
      <c r="J674" s="280">
        <f>ROUND(I674*H674,2)</f>
        <v>0</v>
      </c>
      <c r="K674" s="276" t="s">
        <v>229</v>
      </c>
      <c r="L674" s="281"/>
      <c r="M674" s="282" t="s">
        <v>1</v>
      </c>
      <c r="N674" s="283" t="s">
        <v>38</v>
      </c>
      <c r="O674" s="92"/>
      <c r="P674" s="237">
        <f>O674*H674</f>
        <v>0</v>
      </c>
      <c r="Q674" s="237">
        <v>0.1323</v>
      </c>
      <c r="R674" s="237">
        <f>Q674*H674</f>
        <v>1.7199</v>
      </c>
      <c r="S674" s="237">
        <v>0</v>
      </c>
      <c r="T674" s="238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39" t="s">
        <v>262</v>
      </c>
      <c r="AT674" s="239" t="s">
        <v>285</v>
      </c>
      <c r="AU674" s="239" t="s">
        <v>82</v>
      </c>
      <c r="AY674" s="18" t="s">
        <v>223</v>
      </c>
      <c r="BE674" s="240">
        <f>IF(N674="základní",J674,0)</f>
        <v>0</v>
      </c>
      <c r="BF674" s="240">
        <f>IF(N674="snížená",J674,0)</f>
        <v>0</v>
      </c>
      <c r="BG674" s="240">
        <f>IF(N674="zákl. přenesená",J674,0)</f>
        <v>0</v>
      </c>
      <c r="BH674" s="240">
        <f>IF(N674="sníž. přenesená",J674,0)</f>
        <v>0</v>
      </c>
      <c r="BI674" s="240">
        <f>IF(N674="nulová",J674,0)</f>
        <v>0</v>
      </c>
      <c r="BJ674" s="18" t="s">
        <v>80</v>
      </c>
      <c r="BK674" s="240">
        <f>ROUND(I674*H674,2)</f>
        <v>0</v>
      </c>
      <c r="BL674" s="18" t="s">
        <v>230</v>
      </c>
      <c r="BM674" s="239" t="s">
        <v>909</v>
      </c>
    </row>
    <row r="675" s="14" customFormat="1">
      <c r="A675" s="14"/>
      <c r="B675" s="253"/>
      <c r="C675" s="254"/>
      <c r="D675" s="243" t="s">
        <v>232</v>
      </c>
      <c r="E675" s="255" t="s">
        <v>1</v>
      </c>
      <c r="F675" s="256" t="s">
        <v>910</v>
      </c>
      <c r="G675" s="254"/>
      <c r="H675" s="255" t="s">
        <v>1</v>
      </c>
      <c r="I675" s="257"/>
      <c r="J675" s="254"/>
      <c r="K675" s="254"/>
      <c r="L675" s="258"/>
      <c r="M675" s="259"/>
      <c r="N675" s="260"/>
      <c r="O675" s="260"/>
      <c r="P675" s="260"/>
      <c r="Q675" s="260"/>
      <c r="R675" s="260"/>
      <c r="S675" s="260"/>
      <c r="T675" s="261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62" t="s">
        <v>232</v>
      </c>
      <c r="AU675" s="262" t="s">
        <v>82</v>
      </c>
      <c r="AV675" s="14" t="s">
        <v>80</v>
      </c>
      <c r="AW675" s="14" t="s">
        <v>30</v>
      </c>
      <c r="AX675" s="14" t="s">
        <v>73</v>
      </c>
      <c r="AY675" s="262" t="s">
        <v>223</v>
      </c>
    </row>
    <row r="676" s="13" customFormat="1">
      <c r="A676" s="13"/>
      <c r="B676" s="241"/>
      <c r="C676" s="242"/>
      <c r="D676" s="243" t="s">
        <v>232</v>
      </c>
      <c r="E676" s="244" t="s">
        <v>1</v>
      </c>
      <c r="F676" s="245" t="s">
        <v>279</v>
      </c>
      <c r="G676" s="242"/>
      <c r="H676" s="246">
        <v>11</v>
      </c>
      <c r="I676" s="247"/>
      <c r="J676" s="242"/>
      <c r="K676" s="242"/>
      <c r="L676" s="248"/>
      <c r="M676" s="249"/>
      <c r="N676" s="250"/>
      <c r="O676" s="250"/>
      <c r="P676" s="250"/>
      <c r="Q676" s="250"/>
      <c r="R676" s="250"/>
      <c r="S676" s="250"/>
      <c r="T676" s="25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2" t="s">
        <v>232</v>
      </c>
      <c r="AU676" s="252" t="s">
        <v>82</v>
      </c>
      <c r="AV676" s="13" t="s">
        <v>82</v>
      </c>
      <c r="AW676" s="13" t="s">
        <v>30</v>
      </c>
      <c r="AX676" s="13" t="s">
        <v>73</v>
      </c>
      <c r="AY676" s="252" t="s">
        <v>223</v>
      </c>
    </row>
    <row r="677" s="14" customFormat="1">
      <c r="A677" s="14"/>
      <c r="B677" s="253"/>
      <c r="C677" s="254"/>
      <c r="D677" s="243" t="s">
        <v>232</v>
      </c>
      <c r="E677" s="255" t="s">
        <v>1</v>
      </c>
      <c r="F677" s="256" t="s">
        <v>911</v>
      </c>
      <c r="G677" s="254"/>
      <c r="H677" s="255" t="s">
        <v>1</v>
      </c>
      <c r="I677" s="257"/>
      <c r="J677" s="254"/>
      <c r="K677" s="254"/>
      <c r="L677" s="258"/>
      <c r="M677" s="259"/>
      <c r="N677" s="260"/>
      <c r="O677" s="260"/>
      <c r="P677" s="260"/>
      <c r="Q677" s="260"/>
      <c r="R677" s="260"/>
      <c r="S677" s="260"/>
      <c r="T677" s="261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2" t="s">
        <v>232</v>
      </c>
      <c r="AU677" s="262" t="s">
        <v>82</v>
      </c>
      <c r="AV677" s="14" t="s">
        <v>80</v>
      </c>
      <c r="AW677" s="14" t="s">
        <v>30</v>
      </c>
      <c r="AX677" s="14" t="s">
        <v>73</v>
      </c>
      <c r="AY677" s="262" t="s">
        <v>223</v>
      </c>
    </row>
    <row r="678" s="13" customFormat="1">
      <c r="A678" s="13"/>
      <c r="B678" s="241"/>
      <c r="C678" s="242"/>
      <c r="D678" s="243" t="s">
        <v>232</v>
      </c>
      <c r="E678" s="244" t="s">
        <v>1</v>
      </c>
      <c r="F678" s="245" t="s">
        <v>82</v>
      </c>
      <c r="G678" s="242"/>
      <c r="H678" s="246">
        <v>2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232</v>
      </c>
      <c r="AU678" s="252" t="s">
        <v>82</v>
      </c>
      <c r="AV678" s="13" t="s">
        <v>82</v>
      </c>
      <c r="AW678" s="13" t="s">
        <v>30</v>
      </c>
      <c r="AX678" s="13" t="s">
        <v>73</v>
      </c>
      <c r="AY678" s="252" t="s">
        <v>223</v>
      </c>
    </row>
    <row r="679" s="15" customFormat="1">
      <c r="A679" s="15"/>
      <c r="B679" s="263"/>
      <c r="C679" s="264"/>
      <c r="D679" s="243" t="s">
        <v>232</v>
      </c>
      <c r="E679" s="265" t="s">
        <v>1</v>
      </c>
      <c r="F679" s="266" t="s">
        <v>245</v>
      </c>
      <c r="G679" s="264"/>
      <c r="H679" s="267">
        <v>13</v>
      </c>
      <c r="I679" s="268"/>
      <c r="J679" s="264"/>
      <c r="K679" s="264"/>
      <c r="L679" s="269"/>
      <c r="M679" s="270"/>
      <c r="N679" s="271"/>
      <c r="O679" s="271"/>
      <c r="P679" s="271"/>
      <c r="Q679" s="271"/>
      <c r="R679" s="271"/>
      <c r="S679" s="271"/>
      <c r="T679" s="272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3" t="s">
        <v>232</v>
      </c>
      <c r="AU679" s="273" t="s">
        <v>82</v>
      </c>
      <c r="AV679" s="15" t="s">
        <v>230</v>
      </c>
      <c r="AW679" s="15" t="s">
        <v>30</v>
      </c>
      <c r="AX679" s="15" t="s">
        <v>80</v>
      </c>
      <c r="AY679" s="273" t="s">
        <v>223</v>
      </c>
    </row>
    <row r="680" s="2" customFormat="1" ht="24.15" customHeight="1">
      <c r="A680" s="39"/>
      <c r="B680" s="40"/>
      <c r="C680" s="274" t="s">
        <v>912</v>
      </c>
      <c r="D680" s="274" t="s">
        <v>285</v>
      </c>
      <c r="E680" s="275" t="s">
        <v>913</v>
      </c>
      <c r="F680" s="276" t="s">
        <v>914</v>
      </c>
      <c r="G680" s="277" t="s">
        <v>475</v>
      </c>
      <c r="H680" s="278">
        <v>25</v>
      </c>
      <c r="I680" s="279"/>
      <c r="J680" s="280">
        <f>ROUND(I680*H680,2)</f>
        <v>0</v>
      </c>
      <c r="K680" s="276" t="s">
        <v>229</v>
      </c>
      <c r="L680" s="281"/>
      <c r="M680" s="282" t="s">
        <v>1</v>
      </c>
      <c r="N680" s="283" t="s">
        <v>38</v>
      </c>
      <c r="O680" s="92"/>
      <c r="P680" s="237">
        <f>O680*H680</f>
        <v>0</v>
      </c>
      <c r="Q680" s="237">
        <v>0.1391</v>
      </c>
      <c r="R680" s="237">
        <f>Q680*H680</f>
        <v>3.4775</v>
      </c>
      <c r="S680" s="237">
        <v>0</v>
      </c>
      <c r="T680" s="238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39" t="s">
        <v>262</v>
      </c>
      <c r="AT680" s="239" t="s">
        <v>285</v>
      </c>
      <c r="AU680" s="239" t="s">
        <v>82</v>
      </c>
      <c r="AY680" s="18" t="s">
        <v>223</v>
      </c>
      <c r="BE680" s="240">
        <f>IF(N680="základní",J680,0)</f>
        <v>0</v>
      </c>
      <c r="BF680" s="240">
        <f>IF(N680="snížená",J680,0)</f>
        <v>0</v>
      </c>
      <c r="BG680" s="240">
        <f>IF(N680="zákl. přenesená",J680,0)</f>
        <v>0</v>
      </c>
      <c r="BH680" s="240">
        <f>IF(N680="sníž. přenesená",J680,0)</f>
        <v>0</v>
      </c>
      <c r="BI680" s="240">
        <f>IF(N680="nulová",J680,0)</f>
        <v>0</v>
      </c>
      <c r="BJ680" s="18" t="s">
        <v>80</v>
      </c>
      <c r="BK680" s="240">
        <f>ROUND(I680*H680,2)</f>
        <v>0</v>
      </c>
      <c r="BL680" s="18" t="s">
        <v>230</v>
      </c>
      <c r="BM680" s="239" t="s">
        <v>915</v>
      </c>
    </row>
    <row r="681" s="14" customFormat="1">
      <c r="A681" s="14"/>
      <c r="B681" s="253"/>
      <c r="C681" s="254"/>
      <c r="D681" s="243" t="s">
        <v>232</v>
      </c>
      <c r="E681" s="255" t="s">
        <v>1</v>
      </c>
      <c r="F681" s="256" t="s">
        <v>916</v>
      </c>
      <c r="G681" s="254"/>
      <c r="H681" s="255" t="s">
        <v>1</v>
      </c>
      <c r="I681" s="257"/>
      <c r="J681" s="254"/>
      <c r="K681" s="254"/>
      <c r="L681" s="258"/>
      <c r="M681" s="259"/>
      <c r="N681" s="260"/>
      <c r="O681" s="260"/>
      <c r="P681" s="260"/>
      <c r="Q681" s="260"/>
      <c r="R681" s="260"/>
      <c r="S681" s="260"/>
      <c r="T681" s="261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2" t="s">
        <v>232</v>
      </c>
      <c r="AU681" s="262" t="s">
        <v>82</v>
      </c>
      <c r="AV681" s="14" t="s">
        <v>80</v>
      </c>
      <c r="AW681" s="14" t="s">
        <v>30</v>
      </c>
      <c r="AX681" s="14" t="s">
        <v>73</v>
      </c>
      <c r="AY681" s="262" t="s">
        <v>223</v>
      </c>
    </row>
    <row r="682" s="13" customFormat="1">
      <c r="A682" s="13"/>
      <c r="B682" s="241"/>
      <c r="C682" s="242"/>
      <c r="D682" s="243" t="s">
        <v>232</v>
      </c>
      <c r="E682" s="244" t="s">
        <v>1</v>
      </c>
      <c r="F682" s="245" t="s">
        <v>917</v>
      </c>
      <c r="G682" s="242"/>
      <c r="H682" s="246">
        <v>4</v>
      </c>
      <c r="I682" s="247"/>
      <c r="J682" s="242"/>
      <c r="K682" s="242"/>
      <c r="L682" s="248"/>
      <c r="M682" s="249"/>
      <c r="N682" s="250"/>
      <c r="O682" s="250"/>
      <c r="P682" s="250"/>
      <c r="Q682" s="250"/>
      <c r="R682" s="250"/>
      <c r="S682" s="250"/>
      <c r="T682" s="25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2" t="s">
        <v>232</v>
      </c>
      <c r="AU682" s="252" t="s">
        <v>82</v>
      </c>
      <c r="AV682" s="13" t="s">
        <v>82</v>
      </c>
      <c r="AW682" s="13" t="s">
        <v>30</v>
      </c>
      <c r="AX682" s="13" t="s">
        <v>73</v>
      </c>
      <c r="AY682" s="252" t="s">
        <v>223</v>
      </c>
    </row>
    <row r="683" s="13" customFormat="1">
      <c r="A683" s="13"/>
      <c r="B683" s="241"/>
      <c r="C683" s="242"/>
      <c r="D683" s="243" t="s">
        <v>232</v>
      </c>
      <c r="E683" s="244" t="s">
        <v>1</v>
      </c>
      <c r="F683" s="245" t="s">
        <v>897</v>
      </c>
      <c r="G683" s="242"/>
      <c r="H683" s="246">
        <v>21</v>
      </c>
      <c r="I683" s="247"/>
      <c r="J683" s="242"/>
      <c r="K683" s="242"/>
      <c r="L683" s="248"/>
      <c r="M683" s="249"/>
      <c r="N683" s="250"/>
      <c r="O683" s="250"/>
      <c r="P683" s="250"/>
      <c r="Q683" s="250"/>
      <c r="R683" s="250"/>
      <c r="S683" s="250"/>
      <c r="T683" s="251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2" t="s">
        <v>232</v>
      </c>
      <c r="AU683" s="252" t="s">
        <v>82</v>
      </c>
      <c r="AV683" s="13" t="s">
        <v>82</v>
      </c>
      <c r="AW683" s="13" t="s">
        <v>30</v>
      </c>
      <c r="AX683" s="13" t="s">
        <v>73</v>
      </c>
      <c r="AY683" s="252" t="s">
        <v>223</v>
      </c>
    </row>
    <row r="684" s="15" customFormat="1">
      <c r="A684" s="15"/>
      <c r="B684" s="263"/>
      <c r="C684" s="264"/>
      <c r="D684" s="243" t="s">
        <v>232</v>
      </c>
      <c r="E684" s="265" t="s">
        <v>1</v>
      </c>
      <c r="F684" s="266" t="s">
        <v>245</v>
      </c>
      <c r="G684" s="264"/>
      <c r="H684" s="267">
        <v>25</v>
      </c>
      <c r="I684" s="268"/>
      <c r="J684" s="264"/>
      <c r="K684" s="264"/>
      <c r="L684" s="269"/>
      <c r="M684" s="270"/>
      <c r="N684" s="271"/>
      <c r="O684" s="271"/>
      <c r="P684" s="271"/>
      <c r="Q684" s="271"/>
      <c r="R684" s="271"/>
      <c r="S684" s="271"/>
      <c r="T684" s="272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3" t="s">
        <v>232</v>
      </c>
      <c r="AU684" s="273" t="s">
        <v>82</v>
      </c>
      <c r="AV684" s="15" t="s">
        <v>230</v>
      </c>
      <c r="AW684" s="15" t="s">
        <v>30</v>
      </c>
      <c r="AX684" s="15" t="s">
        <v>80</v>
      </c>
      <c r="AY684" s="273" t="s">
        <v>223</v>
      </c>
    </row>
    <row r="685" s="2" customFormat="1" ht="24.15" customHeight="1">
      <c r="A685" s="39"/>
      <c r="B685" s="40"/>
      <c r="C685" s="228" t="s">
        <v>918</v>
      </c>
      <c r="D685" s="228" t="s">
        <v>225</v>
      </c>
      <c r="E685" s="229" t="s">
        <v>919</v>
      </c>
      <c r="F685" s="230" t="s">
        <v>920</v>
      </c>
      <c r="G685" s="231" t="s">
        <v>475</v>
      </c>
      <c r="H685" s="232">
        <v>2</v>
      </c>
      <c r="I685" s="233"/>
      <c r="J685" s="234">
        <f>ROUND(I685*H685,2)</f>
        <v>0</v>
      </c>
      <c r="K685" s="230" t="s">
        <v>229</v>
      </c>
      <c r="L685" s="45"/>
      <c r="M685" s="235" t="s">
        <v>1</v>
      </c>
      <c r="N685" s="236" t="s">
        <v>38</v>
      </c>
      <c r="O685" s="92"/>
      <c r="P685" s="237">
        <f>O685*H685</f>
        <v>0</v>
      </c>
      <c r="Q685" s="237">
        <v>0.00157</v>
      </c>
      <c r="R685" s="237">
        <f>Q685*H685</f>
        <v>0.00314</v>
      </c>
      <c r="S685" s="237">
        <v>0</v>
      </c>
      <c r="T685" s="238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39" t="s">
        <v>230</v>
      </c>
      <c r="AT685" s="239" t="s">
        <v>225</v>
      </c>
      <c r="AU685" s="239" t="s">
        <v>82</v>
      </c>
      <c r="AY685" s="18" t="s">
        <v>223</v>
      </c>
      <c r="BE685" s="240">
        <f>IF(N685="základní",J685,0)</f>
        <v>0</v>
      </c>
      <c r="BF685" s="240">
        <f>IF(N685="snížená",J685,0)</f>
        <v>0</v>
      </c>
      <c r="BG685" s="240">
        <f>IF(N685="zákl. přenesená",J685,0)</f>
        <v>0</v>
      </c>
      <c r="BH685" s="240">
        <f>IF(N685="sníž. přenesená",J685,0)</f>
        <v>0</v>
      </c>
      <c r="BI685" s="240">
        <f>IF(N685="nulová",J685,0)</f>
        <v>0</v>
      </c>
      <c r="BJ685" s="18" t="s">
        <v>80</v>
      </c>
      <c r="BK685" s="240">
        <f>ROUND(I685*H685,2)</f>
        <v>0</v>
      </c>
      <c r="BL685" s="18" t="s">
        <v>230</v>
      </c>
      <c r="BM685" s="239" t="s">
        <v>921</v>
      </c>
    </row>
    <row r="686" s="14" customFormat="1">
      <c r="A686" s="14"/>
      <c r="B686" s="253"/>
      <c r="C686" s="254"/>
      <c r="D686" s="243" t="s">
        <v>232</v>
      </c>
      <c r="E686" s="255" t="s">
        <v>1</v>
      </c>
      <c r="F686" s="256" t="s">
        <v>922</v>
      </c>
      <c r="G686" s="254"/>
      <c r="H686" s="255" t="s">
        <v>1</v>
      </c>
      <c r="I686" s="257"/>
      <c r="J686" s="254"/>
      <c r="K686" s="254"/>
      <c r="L686" s="258"/>
      <c r="M686" s="259"/>
      <c r="N686" s="260"/>
      <c r="O686" s="260"/>
      <c r="P686" s="260"/>
      <c r="Q686" s="260"/>
      <c r="R686" s="260"/>
      <c r="S686" s="260"/>
      <c r="T686" s="261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2" t="s">
        <v>232</v>
      </c>
      <c r="AU686" s="262" t="s">
        <v>82</v>
      </c>
      <c r="AV686" s="14" t="s">
        <v>80</v>
      </c>
      <c r="AW686" s="14" t="s">
        <v>30</v>
      </c>
      <c r="AX686" s="14" t="s">
        <v>73</v>
      </c>
      <c r="AY686" s="262" t="s">
        <v>223</v>
      </c>
    </row>
    <row r="687" s="13" customFormat="1">
      <c r="A687" s="13"/>
      <c r="B687" s="241"/>
      <c r="C687" s="242"/>
      <c r="D687" s="243" t="s">
        <v>232</v>
      </c>
      <c r="E687" s="244" t="s">
        <v>1</v>
      </c>
      <c r="F687" s="245" t="s">
        <v>82</v>
      </c>
      <c r="G687" s="242"/>
      <c r="H687" s="246">
        <v>2</v>
      </c>
      <c r="I687" s="247"/>
      <c r="J687" s="242"/>
      <c r="K687" s="242"/>
      <c r="L687" s="248"/>
      <c r="M687" s="249"/>
      <c r="N687" s="250"/>
      <c r="O687" s="250"/>
      <c r="P687" s="250"/>
      <c r="Q687" s="250"/>
      <c r="R687" s="250"/>
      <c r="S687" s="250"/>
      <c r="T687" s="251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2" t="s">
        <v>232</v>
      </c>
      <c r="AU687" s="252" t="s">
        <v>82</v>
      </c>
      <c r="AV687" s="13" t="s">
        <v>82</v>
      </c>
      <c r="AW687" s="13" t="s">
        <v>30</v>
      </c>
      <c r="AX687" s="13" t="s">
        <v>80</v>
      </c>
      <c r="AY687" s="252" t="s">
        <v>223</v>
      </c>
    </row>
    <row r="688" s="2" customFormat="1" ht="24.15" customHeight="1">
      <c r="A688" s="39"/>
      <c r="B688" s="40"/>
      <c r="C688" s="274" t="s">
        <v>923</v>
      </c>
      <c r="D688" s="274" t="s">
        <v>285</v>
      </c>
      <c r="E688" s="275" t="s">
        <v>924</v>
      </c>
      <c r="F688" s="276" t="s">
        <v>925</v>
      </c>
      <c r="G688" s="277" t="s">
        <v>475</v>
      </c>
      <c r="H688" s="278">
        <v>2</v>
      </c>
      <c r="I688" s="279"/>
      <c r="J688" s="280">
        <f>ROUND(I688*H688,2)</f>
        <v>0</v>
      </c>
      <c r="K688" s="276" t="s">
        <v>229</v>
      </c>
      <c r="L688" s="281"/>
      <c r="M688" s="282" t="s">
        <v>1</v>
      </c>
      <c r="N688" s="283" t="s">
        <v>38</v>
      </c>
      <c r="O688" s="92"/>
      <c r="P688" s="237">
        <f>O688*H688</f>
        <v>0</v>
      </c>
      <c r="Q688" s="237">
        <v>0.15160000000000001</v>
      </c>
      <c r="R688" s="237">
        <f>Q688*H688</f>
        <v>0.30320000000000003</v>
      </c>
      <c r="S688" s="237">
        <v>0</v>
      </c>
      <c r="T688" s="238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39" t="s">
        <v>262</v>
      </c>
      <c r="AT688" s="239" t="s">
        <v>285</v>
      </c>
      <c r="AU688" s="239" t="s">
        <v>82</v>
      </c>
      <c r="AY688" s="18" t="s">
        <v>223</v>
      </c>
      <c r="BE688" s="240">
        <f>IF(N688="základní",J688,0)</f>
        <v>0</v>
      </c>
      <c r="BF688" s="240">
        <f>IF(N688="snížená",J688,0)</f>
        <v>0</v>
      </c>
      <c r="BG688" s="240">
        <f>IF(N688="zákl. přenesená",J688,0)</f>
        <v>0</v>
      </c>
      <c r="BH688" s="240">
        <f>IF(N688="sníž. přenesená",J688,0)</f>
        <v>0</v>
      </c>
      <c r="BI688" s="240">
        <f>IF(N688="nulová",J688,0)</f>
        <v>0</v>
      </c>
      <c r="BJ688" s="18" t="s">
        <v>80</v>
      </c>
      <c r="BK688" s="240">
        <f>ROUND(I688*H688,2)</f>
        <v>0</v>
      </c>
      <c r="BL688" s="18" t="s">
        <v>230</v>
      </c>
      <c r="BM688" s="239" t="s">
        <v>926</v>
      </c>
    </row>
    <row r="689" s="2" customFormat="1" ht="24.15" customHeight="1">
      <c r="A689" s="39"/>
      <c r="B689" s="40"/>
      <c r="C689" s="228" t="s">
        <v>927</v>
      </c>
      <c r="D689" s="228" t="s">
        <v>225</v>
      </c>
      <c r="E689" s="229" t="s">
        <v>928</v>
      </c>
      <c r="F689" s="230" t="s">
        <v>929</v>
      </c>
      <c r="G689" s="231" t="s">
        <v>475</v>
      </c>
      <c r="H689" s="232">
        <v>3</v>
      </c>
      <c r="I689" s="233"/>
      <c r="J689" s="234">
        <f>ROUND(I689*H689,2)</f>
        <v>0</v>
      </c>
      <c r="K689" s="230" t="s">
        <v>229</v>
      </c>
      <c r="L689" s="45"/>
      <c r="M689" s="235" t="s">
        <v>1</v>
      </c>
      <c r="N689" s="236" t="s">
        <v>38</v>
      </c>
      <c r="O689" s="92"/>
      <c r="P689" s="237">
        <f>O689*H689</f>
        <v>0</v>
      </c>
      <c r="Q689" s="237">
        <v>0.00174</v>
      </c>
      <c r="R689" s="237">
        <f>Q689*H689</f>
        <v>0.0052199999999999998</v>
      </c>
      <c r="S689" s="237">
        <v>0</v>
      </c>
      <c r="T689" s="238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39" t="s">
        <v>230</v>
      </c>
      <c r="AT689" s="239" t="s">
        <v>225</v>
      </c>
      <c r="AU689" s="239" t="s">
        <v>82</v>
      </c>
      <c r="AY689" s="18" t="s">
        <v>223</v>
      </c>
      <c r="BE689" s="240">
        <f>IF(N689="základní",J689,0)</f>
        <v>0</v>
      </c>
      <c r="BF689" s="240">
        <f>IF(N689="snížená",J689,0)</f>
        <v>0</v>
      </c>
      <c r="BG689" s="240">
        <f>IF(N689="zákl. přenesená",J689,0)</f>
        <v>0</v>
      </c>
      <c r="BH689" s="240">
        <f>IF(N689="sníž. přenesená",J689,0)</f>
        <v>0</v>
      </c>
      <c r="BI689" s="240">
        <f>IF(N689="nulová",J689,0)</f>
        <v>0</v>
      </c>
      <c r="BJ689" s="18" t="s">
        <v>80</v>
      </c>
      <c r="BK689" s="240">
        <f>ROUND(I689*H689,2)</f>
        <v>0</v>
      </c>
      <c r="BL689" s="18" t="s">
        <v>230</v>
      </c>
      <c r="BM689" s="239" t="s">
        <v>930</v>
      </c>
    </row>
    <row r="690" s="13" customFormat="1">
      <c r="A690" s="13"/>
      <c r="B690" s="241"/>
      <c r="C690" s="242"/>
      <c r="D690" s="243" t="s">
        <v>232</v>
      </c>
      <c r="E690" s="244" t="s">
        <v>1</v>
      </c>
      <c r="F690" s="245" t="s">
        <v>931</v>
      </c>
      <c r="G690" s="242"/>
      <c r="H690" s="246">
        <v>3</v>
      </c>
      <c r="I690" s="247"/>
      <c r="J690" s="242"/>
      <c r="K690" s="242"/>
      <c r="L690" s="248"/>
      <c r="M690" s="249"/>
      <c r="N690" s="250"/>
      <c r="O690" s="250"/>
      <c r="P690" s="250"/>
      <c r="Q690" s="250"/>
      <c r="R690" s="250"/>
      <c r="S690" s="250"/>
      <c r="T690" s="25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2" t="s">
        <v>232</v>
      </c>
      <c r="AU690" s="252" t="s">
        <v>82</v>
      </c>
      <c r="AV690" s="13" t="s">
        <v>82</v>
      </c>
      <c r="AW690" s="13" t="s">
        <v>30</v>
      </c>
      <c r="AX690" s="13" t="s">
        <v>80</v>
      </c>
      <c r="AY690" s="252" t="s">
        <v>223</v>
      </c>
    </row>
    <row r="691" s="2" customFormat="1" ht="24.15" customHeight="1">
      <c r="A691" s="39"/>
      <c r="B691" s="40"/>
      <c r="C691" s="274" t="s">
        <v>932</v>
      </c>
      <c r="D691" s="274" t="s">
        <v>285</v>
      </c>
      <c r="E691" s="275" t="s">
        <v>933</v>
      </c>
      <c r="F691" s="276" t="s">
        <v>934</v>
      </c>
      <c r="G691" s="277" t="s">
        <v>475</v>
      </c>
      <c r="H691" s="278">
        <v>3</v>
      </c>
      <c r="I691" s="279"/>
      <c r="J691" s="280">
        <f>ROUND(I691*H691,2)</f>
        <v>0</v>
      </c>
      <c r="K691" s="276" t="s">
        <v>229</v>
      </c>
      <c r="L691" s="281"/>
      <c r="M691" s="282" t="s">
        <v>1</v>
      </c>
      <c r="N691" s="283" t="s">
        <v>38</v>
      </c>
      <c r="O691" s="92"/>
      <c r="P691" s="237">
        <f>O691*H691</f>
        <v>0</v>
      </c>
      <c r="Q691" s="237">
        <v>0.17249999999999999</v>
      </c>
      <c r="R691" s="237">
        <f>Q691*H691</f>
        <v>0.51749999999999996</v>
      </c>
      <c r="S691" s="237">
        <v>0</v>
      </c>
      <c r="T691" s="238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39" t="s">
        <v>262</v>
      </c>
      <c r="AT691" s="239" t="s">
        <v>285</v>
      </c>
      <c r="AU691" s="239" t="s">
        <v>82</v>
      </c>
      <c r="AY691" s="18" t="s">
        <v>223</v>
      </c>
      <c r="BE691" s="240">
        <f>IF(N691="základní",J691,0)</f>
        <v>0</v>
      </c>
      <c r="BF691" s="240">
        <f>IF(N691="snížená",J691,0)</f>
        <v>0</v>
      </c>
      <c r="BG691" s="240">
        <f>IF(N691="zákl. přenesená",J691,0)</f>
        <v>0</v>
      </c>
      <c r="BH691" s="240">
        <f>IF(N691="sníž. přenesená",J691,0)</f>
        <v>0</v>
      </c>
      <c r="BI691" s="240">
        <f>IF(N691="nulová",J691,0)</f>
        <v>0</v>
      </c>
      <c r="BJ691" s="18" t="s">
        <v>80</v>
      </c>
      <c r="BK691" s="240">
        <f>ROUND(I691*H691,2)</f>
        <v>0</v>
      </c>
      <c r="BL691" s="18" t="s">
        <v>230</v>
      </c>
      <c r="BM691" s="239" t="s">
        <v>935</v>
      </c>
    </row>
    <row r="692" s="2" customFormat="1" ht="78" customHeight="1">
      <c r="A692" s="39"/>
      <c r="B692" s="40"/>
      <c r="C692" s="228" t="s">
        <v>936</v>
      </c>
      <c r="D692" s="228" t="s">
        <v>225</v>
      </c>
      <c r="E692" s="229" t="s">
        <v>937</v>
      </c>
      <c r="F692" s="230" t="s">
        <v>938</v>
      </c>
      <c r="G692" s="231" t="s">
        <v>293</v>
      </c>
      <c r="H692" s="232">
        <v>31.465</v>
      </c>
      <c r="I692" s="233"/>
      <c r="J692" s="234">
        <f>ROUND(I692*H692,2)</f>
        <v>0</v>
      </c>
      <c r="K692" s="230" t="s">
        <v>229</v>
      </c>
      <c r="L692" s="45"/>
      <c r="M692" s="235" t="s">
        <v>1</v>
      </c>
      <c r="N692" s="236" t="s">
        <v>38</v>
      </c>
      <c r="O692" s="92"/>
      <c r="P692" s="237">
        <f>O692*H692</f>
        <v>0</v>
      </c>
      <c r="Q692" s="237">
        <v>0.38590999999999998</v>
      </c>
      <c r="R692" s="237">
        <f>Q692*H692</f>
        <v>12.142658149999999</v>
      </c>
      <c r="S692" s="237">
        <v>0</v>
      </c>
      <c r="T692" s="238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39" t="s">
        <v>230</v>
      </c>
      <c r="AT692" s="239" t="s">
        <v>225</v>
      </c>
      <c r="AU692" s="239" t="s">
        <v>82</v>
      </c>
      <c r="AY692" s="18" t="s">
        <v>223</v>
      </c>
      <c r="BE692" s="240">
        <f>IF(N692="základní",J692,0)</f>
        <v>0</v>
      </c>
      <c r="BF692" s="240">
        <f>IF(N692="snížená",J692,0)</f>
        <v>0</v>
      </c>
      <c r="BG692" s="240">
        <f>IF(N692="zákl. přenesená",J692,0)</f>
        <v>0</v>
      </c>
      <c r="BH692" s="240">
        <f>IF(N692="sníž. přenesená",J692,0)</f>
        <v>0</v>
      </c>
      <c r="BI692" s="240">
        <f>IF(N692="nulová",J692,0)</f>
        <v>0</v>
      </c>
      <c r="BJ692" s="18" t="s">
        <v>80</v>
      </c>
      <c r="BK692" s="240">
        <f>ROUND(I692*H692,2)</f>
        <v>0</v>
      </c>
      <c r="BL692" s="18" t="s">
        <v>230</v>
      </c>
      <c r="BM692" s="239" t="s">
        <v>939</v>
      </c>
    </row>
    <row r="693" s="14" customFormat="1">
      <c r="A693" s="14"/>
      <c r="B693" s="253"/>
      <c r="C693" s="254"/>
      <c r="D693" s="243" t="s">
        <v>232</v>
      </c>
      <c r="E693" s="255" t="s">
        <v>1</v>
      </c>
      <c r="F693" s="256" t="s">
        <v>940</v>
      </c>
      <c r="G693" s="254"/>
      <c r="H693" s="255" t="s">
        <v>1</v>
      </c>
      <c r="I693" s="257"/>
      <c r="J693" s="254"/>
      <c r="K693" s="254"/>
      <c r="L693" s="258"/>
      <c r="M693" s="259"/>
      <c r="N693" s="260"/>
      <c r="O693" s="260"/>
      <c r="P693" s="260"/>
      <c r="Q693" s="260"/>
      <c r="R693" s="260"/>
      <c r="S693" s="260"/>
      <c r="T693" s="26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2" t="s">
        <v>232</v>
      </c>
      <c r="AU693" s="262" t="s">
        <v>82</v>
      </c>
      <c r="AV693" s="14" t="s">
        <v>80</v>
      </c>
      <c r="AW693" s="14" t="s">
        <v>30</v>
      </c>
      <c r="AX693" s="14" t="s">
        <v>73</v>
      </c>
      <c r="AY693" s="262" t="s">
        <v>223</v>
      </c>
    </row>
    <row r="694" s="13" customFormat="1">
      <c r="A694" s="13"/>
      <c r="B694" s="241"/>
      <c r="C694" s="242"/>
      <c r="D694" s="243" t="s">
        <v>232</v>
      </c>
      <c r="E694" s="244" t="s">
        <v>1</v>
      </c>
      <c r="F694" s="245" t="s">
        <v>941</v>
      </c>
      <c r="G694" s="242"/>
      <c r="H694" s="246">
        <v>31.465</v>
      </c>
      <c r="I694" s="247"/>
      <c r="J694" s="242"/>
      <c r="K694" s="242"/>
      <c r="L694" s="248"/>
      <c r="M694" s="249"/>
      <c r="N694" s="250"/>
      <c r="O694" s="250"/>
      <c r="P694" s="250"/>
      <c r="Q694" s="250"/>
      <c r="R694" s="250"/>
      <c r="S694" s="250"/>
      <c r="T694" s="25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2" t="s">
        <v>232</v>
      </c>
      <c r="AU694" s="252" t="s">
        <v>82</v>
      </c>
      <c r="AV694" s="13" t="s">
        <v>82</v>
      </c>
      <c r="AW694" s="13" t="s">
        <v>30</v>
      </c>
      <c r="AX694" s="13" t="s">
        <v>80</v>
      </c>
      <c r="AY694" s="252" t="s">
        <v>223</v>
      </c>
    </row>
    <row r="695" s="2" customFormat="1" ht="78" customHeight="1">
      <c r="A695" s="39"/>
      <c r="B695" s="40"/>
      <c r="C695" s="228" t="s">
        <v>942</v>
      </c>
      <c r="D695" s="228" t="s">
        <v>225</v>
      </c>
      <c r="E695" s="229" t="s">
        <v>943</v>
      </c>
      <c r="F695" s="230" t="s">
        <v>944</v>
      </c>
      <c r="G695" s="231" t="s">
        <v>293</v>
      </c>
      <c r="H695" s="232">
        <v>87.162999999999997</v>
      </c>
      <c r="I695" s="233"/>
      <c r="J695" s="234">
        <f>ROUND(I695*H695,2)</f>
        <v>0</v>
      </c>
      <c r="K695" s="230" t="s">
        <v>229</v>
      </c>
      <c r="L695" s="45"/>
      <c r="M695" s="235" t="s">
        <v>1</v>
      </c>
      <c r="N695" s="236" t="s">
        <v>38</v>
      </c>
      <c r="O695" s="92"/>
      <c r="P695" s="237">
        <f>O695*H695</f>
        <v>0</v>
      </c>
      <c r="Q695" s="237">
        <v>0.38070999999999999</v>
      </c>
      <c r="R695" s="237">
        <f>Q695*H695</f>
        <v>33.183825729999995</v>
      </c>
      <c r="S695" s="237">
        <v>0</v>
      </c>
      <c r="T695" s="238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39" t="s">
        <v>230</v>
      </c>
      <c r="AT695" s="239" t="s">
        <v>225</v>
      </c>
      <c r="AU695" s="239" t="s">
        <v>82</v>
      </c>
      <c r="AY695" s="18" t="s">
        <v>223</v>
      </c>
      <c r="BE695" s="240">
        <f>IF(N695="základní",J695,0)</f>
        <v>0</v>
      </c>
      <c r="BF695" s="240">
        <f>IF(N695="snížená",J695,0)</f>
        <v>0</v>
      </c>
      <c r="BG695" s="240">
        <f>IF(N695="zákl. přenesená",J695,0)</f>
        <v>0</v>
      </c>
      <c r="BH695" s="240">
        <f>IF(N695="sníž. přenesená",J695,0)</f>
        <v>0</v>
      </c>
      <c r="BI695" s="240">
        <f>IF(N695="nulová",J695,0)</f>
        <v>0</v>
      </c>
      <c r="BJ695" s="18" t="s">
        <v>80</v>
      </c>
      <c r="BK695" s="240">
        <f>ROUND(I695*H695,2)</f>
        <v>0</v>
      </c>
      <c r="BL695" s="18" t="s">
        <v>230</v>
      </c>
      <c r="BM695" s="239" t="s">
        <v>945</v>
      </c>
    </row>
    <row r="696" s="14" customFormat="1">
      <c r="A696" s="14"/>
      <c r="B696" s="253"/>
      <c r="C696" s="254"/>
      <c r="D696" s="243" t="s">
        <v>232</v>
      </c>
      <c r="E696" s="255" t="s">
        <v>1</v>
      </c>
      <c r="F696" s="256" t="s">
        <v>946</v>
      </c>
      <c r="G696" s="254"/>
      <c r="H696" s="255" t="s">
        <v>1</v>
      </c>
      <c r="I696" s="257"/>
      <c r="J696" s="254"/>
      <c r="K696" s="254"/>
      <c r="L696" s="258"/>
      <c r="M696" s="259"/>
      <c r="N696" s="260"/>
      <c r="O696" s="260"/>
      <c r="P696" s="260"/>
      <c r="Q696" s="260"/>
      <c r="R696" s="260"/>
      <c r="S696" s="260"/>
      <c r="T696" s="261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2" t="s">
        <v>232</v>
      </c>
      <c r="AU696" s="262" t="s">
        <v>82</v>
      </c>
      <c r="AV696" s="14" t="s">
        <v>80</v>
      </c>
      <c r="AW696" s="14" t="s">
        <v>30</v>
      </c>
      <c r="AX696" s="14" t="s">
        <v>73</v>
      </c>
      <c r="AY696" s="262" t="s">
        <v>223</v>
      </c>
    </row>
    <row r="697" s="13" customFormat="1">
      <c r="A697" s="13"/>
      <c r="B697" s="241"/>
      <c r="C697" s="242"/>
      <c r="D697" s="243" t="s">
        <v>232</v>
      </c>
      <c r="E697" s="244" t="s">
        <v>1</v>
      </c>
      <c r="F697" s="245" t="s">
        <v>947</v>
      </c>
      <c r="G697" s="242"/>
      <c r="H697" s="246">
        <v>87.162999999999997</v>
      </c>
      <c r="I697" s="247"/>
      <c r="J697" s="242"/>
      <c r="K697" s="242"/>
      <c r="L697" s="248"/>
      <c r="M697" s="249"/>
      <c r="N697" s="250"/>
      <c r="O697" s="250"/>
      <c r="P697" s="250"/>
      <c r="Q697" s="250"/>
      <c r="R697" s="250"/>
      <c r="S697" s="250"/>
      <c r="T697" s="251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2" t="s">
        <v>232</v>
      </c>
      <c r="AU697" s="252" t="s">
        <v>82</v>
      </c>
      <c r="AV697" s="13" t="s">
        <v>82</v>
      </c>
      <c r="AW697" s="13" t="s">
        <v>30</v>
      </c>
      <c r="AX697" s="13" t="s">
        <v>80</v>
      </c>
      <c r="AY697" s="252" t="s">
        <v>223</v>
      </c>
    </row>
    <row r="698" s="2" customFormat="1" ht="78" customHeight="1">
      <c r="A698" s="39"/>
      <c r="B698" s="40"/>
      <c r="C698" s="228" t="s">
        <v>948</v>
      </c>
      <c r="D698" s="228" t="s">
        <v>225</v>
      </c>
      <c r="E698" s="229" t="s">
        <v>949</v>
      </c>
      <c r="F698" s="230" t="s">
        <v>950</v>
      </c>
      <c r="G698" s="231" t="s">
        <v>293</v>
      </c>
      <c r="H698" s="232">
        <v>29.242999999999999</v>
      </c>
      <c r="I698" s="233"/>
      <c r="J698" s="234">
        <f>ROUND(I698*H698,2)</f>
        <v>0</v>
      </c>
      <c r="K698" s="230" t="s">
        <v>229</v>
      </c>
      <c r="L698" s="45"/>
      <c r="M698" s="235" t="s">
        <v>1</v>
      </c>
      <c r="N698" s="236" t="s">
        <v>38</v>
      </c>
      <c r="O698" s="92"/>
      <c r="P698" s="237">
        <f>O698*H698</f>
        <v>0</v>
      </c>
      <c r="Q698" s="237">
        <v>0.38053999999999999</v>
      </c>
      <c r="R698" s="237">
        <f>Q698*H698</f>
        <v>11.128131219999998</v>
      </c>
      <c r="S698" s="237">
        <v>0</v>
      </c>
      <c r="T698" s="238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39" t="s">
        <v>230</v>
      </c>
      <c r="AT698" s="239" t="s">
        <v>225</v>
      </c>
      <c r="AU698" s="239" t="s">
        <v>82</v>
      </c>
      <c r="AY698" s="18" t="s">
        <v>223</v>
      </c>
      <c r="BE698" s="240">
        <f>IF(N698="základní",J698,0)</f>
        <v>0</v>
      </c>
      <c r="BF698" s="240">
        <f>IF(N698="snížená",J698,0)</f>
        <v>0</v>
      </c>
      <c r="BG698" s="240">
        <f>IF(N698="zákl. přenesená",J698,0)</f>
        <v>0</v>
      </c>
      <c r="BH698" s="240">
        <f>IF(N698="sníž. přenesená",J698,0)</f>
        <v>0</v>
      </c>
      <c r="BI698" s="240">
        <f>IF(N698="nulová",J698,0)</f>
        <v>0</v>
      </c>
      <c r="BJ698" s="18" t="s">
        <v>80</v>
      </c>
      <c r="BK698" s="240">
        <f>ROUND(I698*H698,2)</f>
        <v>0</v>
      </c>
      <c r="BL698" s="18" t="s">
        <v>230</v>
      </c>
      <c r="BM698" s="239" t="s">
        <v>951</v>
      </c>
    </row>
    <row r="699" s="14" customFormat="1">
      <c r="A699" s="14"/>
      <c r="B699" s="253"/>
      <c r="C699" s="254"/>
      <c r="D699" s="243" t="s">
        <v>232</v>
      </c>
      <c r="E699" s="255" t="s">
        <v>1</v>
      </c>
      <c r="F699" s="256" t="s">
        <v>952</v>
      </c>
      <c r="G699" s="254"/>
      <c r="H699" s="255" t="s">
        <v>1</v>
      </c>
      <c r="I699" s="257"/>
      <c r="J699" s="254"/>
      <c r="K699" s="254"/>
      <c r="L699" s="258"/>
      <c r="M699" s="259"/>
      <c r="N699" s="260"/>
      <c r="O699" s="260"/>
      <c r="P699" s="260"/>
      <c r="Q699" s="260"/>
      <c r="R699" s="260"/>
      <c r="S699" s="260"/>
      <c r="T699" s="261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2" t="s">
        <v>232</v>
      </c>
      <c r="AU699" s="262" t="s">
        <v>82</v>
      </c>
      <c r="AV699" s="14" t="s">
        <v>80</v>
      </c>
      <c r="AW699" s="14" t="s">
        <v>30</v>
      </c>
      <c r="AX699" s="14" t="s">
        <v>73</v>
      </c>
      <c r="AY699" s="262" t="s">
        <v>223</v>
      </c>
    </row>
    <row r="700" s="13" customFormat="1">
      <c r="A700" s="13"/>
      <c r="B700" s="241"/>
      <c r="C700" s="242"/>
      <c r="D700" s="243" t="s">
        <v>232</v>
      </c>
      <c r="E700" s="244" t="s">
        <v>1</v>
      </c>
      <c r="F700" s="245" t="s">
        <v>953</v>
      </c>
      <c r="G700" s="242"/>
      <c r="H700" s="246">
        <v>10.220000000000001</v>
      </c>
      <c r="I700" s="247"/>
      <c r="J700" s="242"/>
      <c r="K700" s="242"/>
      <c r="L700" s="248"/>
      <c r="M700" s="249"/>
      <c r="N700" s="250"/>
      <c r="O700" s="250"/>
      <c r="P700" s="250"/>
      <c r="Q700" s="250"/>
      <c r="R700" s="250"/>
      <c r="S700" s="250"/>
      <c r="T700" s="25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2" t="s">
        <v>232</v>
      </c>
      <c r="AU700" s="252" t="s">
        <v>82</v>
      </c>
      <c r="AV700" s="13" t="s">
        <v>82</v>
      </c>
      <c r="AW700" s="13" t="s">
        <v>30</v>
      </c>
      <c r="AX700" s="13" t="s">
        <v>73</v>
      </c>
      <c r="AY700" s="252" t="s">
        <v>223</v>
      </c>
    </row>
    <row r="701" s="14" customFormat="1">
      <c r="A701" s="14"/>
      <c r="B701" s="253"/>
      <c r="C701" s="254"/>
      <c r="D701" s="243" t="s">
        <v>232</v>
      </c>
      <c r="E701" s="255" t="s">
        <v>1</v>
      </c>
      <c r="F701" s="256" t="s">
        <v>394</v>
      </c>
      <c r="G701" s="254"/>
      <c r="H701" s="255" t="s">
        <v>1</v>
      </c>
      <c r="I701" s="257"/>
      <c r="J701" s="254"/>
      <c r="K701" s="254"/>
      <c r="L701" s="258"/>
      <c r="M701" s="259"/>
      <c r="N701" s="260"/>
      <c r="O701" s="260"/>
      <c r="P701" s="260"/>
      <c r="Q701" s="260"/>
      <c r="R701" s="260"/>
      <c r="S701" s="260"/>
      <c r="T701" s="261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2" t="s">
        <v>232</v>
      </c>
      <c r="AU701" s="262" t="s">
        <v>82</v>
      </c>
      <c r="AV701" s="14" t="s">
        <v>80</v>
      </c>
      <c r="AW701" s="14" t="s">
        <v>30</v>
      </c>
      <c r="AX701" s="14" t="s">
        <v>73</v>
      </c>
      <c r="AY701" s="262" t="s">
        <v>223</v>
      </c>
    </row>
    <row r="702" s="14" customFormat="1">
      <c r="A702" s="14"/>
      <c r="B702" s="253"/>
      <c r="C702" s="254"/>
      <c r="D702" s="243" t="s">
        <v>232</v>
      </c>
      <c r="E702" s="255" t="s">
        <v>1</v>
      </c>
      <c r="F702" s="256" t="s">
        <v>911</v>
      </c>
      <c r="G702" s="254"/>
      <c r="H702" s="255" t="s">
        <v>1</v>
      </c>
      <c r="I702" s="257"/>
      <c r="J702" s="254"/>
      <c r="K702" s="254"/>
      <c r="L702" s="258"/>
      <c r="M702" s="259"/>
      <c r="N702" s="260"/>
      <c r="O702" s="260"/>
      <c r="P702" s="260"/>
      <c r="Q702" s="260"/>
      <c r="R702" s="260"/>
      <c r="S702" s="260"/>
      <c r="T702" s="26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2" t="s">
        <v>232</v>
      </c>
      <c r="AU702" s="262" t="s">
        <v>82</v>
      </c>
      <c r="AV702" s="14" t="s">
        <v>80</v>
      </c>
      <c r="AW702" s="14" t="s">
        <v>30</v>
      </c>
      <c r="AX702" s="14" t="s">
        <v>73</v>
      </c>
      <c r="AY702" s="262" t="s">
        <v>223</v>
      </c>
    </row>
    <row r="703" s="13" customFormat="1">
      <c r="A703" s="13"/>
      <c r="B703" s="241"/>
      <c r="C703" s="242"/>
      <c r="D703" s="243" t="s">
        <v>232</v>
      </c>
      <c r="E703" s="244" t="s">
        <v>1</v>
      </c>
      <c r="F703" s="245" t="s">
        <v>954</v>
      </c>
      <c r="G703" s="242"/>
      <c r="H703" s="246">
        <v>9.7829999999999995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232</v>
      </c>
      <c r="AU703" s="252" t="s">
        <v>82</v>
      </c>
      <c r="AV703" s="13" t="s">
        <v>82</v>
      </c>
      <c r="AW703" s="13" t="s">
        <v>30</v>
      </c>
      <c r="AX703" s="13" t="s">
        <v>73</v>
      </c>
      <c r="AY703" s="252" t="s">
        <v>223</v>
      </c>
    </row>
    <row r="704" s="14" customFormat="1">
      <c r="A704" s="14"/>
      <c r="B704" s="253"/>
      <c r="C704" s="254"/>
      <c r="D704" s="243" t="s">
        <v>232</v>
      </c>
      <c r="E704" s="255" t="s">
        <v>1</v>
      </c>
      <c r="F704" s="256" t="s">
        <v>394</v>
      </c>
      <c r="G704" s="254"/>
      <c r="H704" s="255" t="s">
        <v>1</v>
      </c>
      <c r="I704" s="257"/>
      <c r="J704" s="254"/>
      <c r="K704" s="254"/>
      <c r="L704" s="258"/>
      <c r="M704" s="259"/>
      <c r="N704" s="260"/>
      <c r="O704" s="260"/>
      <c r="P704" s="260"/>
      <c r="Q704" s="260"/>
      <c r="R704" s="260"/>
      <c r="S704" s="260"/>
      <c r="T704" s="26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2" t="s">
        <v>232</v>
      </c>
      <c r="AU704" s="262" t="s">
        <v>82</v>
      </c>
      <c r="AV704" s="14" t="s">
        <v>80</v>
      </c>
      <c r="AW704" s="14" t="s">
        <v>30</v>
      </c>
      <c r="AX704" s="14" t="s">
        <v>73</v>
      </c>
      <c r="AY704" s="262" t="s">
        <v>223</v>
      </c>
    </row>
    <row r="705" s="14" customFormat="1">
      <c r="A705" s="14"/>
      <c r="B705" s="253"/>
      <c r="C705" s="254"/>
      <c r="D705" s="243" t="s">
        <v>232</v>
      </c>
      <c r="E705" s="255" t="s">
        <v>1</v>
      </c>
      <c r="F705" s="256" t="s">
        <v>905</v>
      </c>
      <c r="G705" s="254"/>
      <c r="H705" s="255" t="s">
        <v>1</v>
      </c>
      <c r="I705" s="257"/>
      <c r="J705" s="254"/>
      <c r="K705" s="254"/>
      <c r="L705" s="258"/>
      <c r="M705" s="259"/>
      <c r="N705" s="260"/>
      <c r="O705" s="260"/>
      <c r="P705" s="260"/>
      <c r="Q705" s="260"/>
      <c r="R705" s="260"/>
      <c r="S705" s="260"/>
      <c r="T705" s="261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62" t="s">
        <v>232</v>
      </c>
      <c r="AU705" s="262" t="s">
        <v>82</v>
      </c>
      <c r="AV705" s="14" t="s">
        <v>80</v>
      </c>
      <c r="AW705" s="14" t="s">
        <v>30</v>
      </c>
      <c r="AX705" s="14" t="s">
        <v>73</v>
      </c>
      <c r="AY705" s="262" t="s">
        <v>223</v>
      </c>
    </row>
    <row r="706" s="13" customFormat="1">
      <c r="A706" s="13"/>
      <c r="B706" s="241"/>
      <c r="C706" s="242"/>
      <c r="D706" s="243" t="s">
        <v>232</v>
      </c>
      <c r="E706" s="244" t="s">
        <v>1</v>
      </c>
      <c r="F706" s="245" t="s">
        <v>955</v>
      </c>
      <c r="G706" s="242"/>
      <c r="H706" s="246">
        <v>9.2400000000000002</v>
      </c>
      <c r="I706" s="247"/>
      <c r="J706" s="242"/>
      <c r="K706" s="242"/>
      <c r="L706" s="248"/>
      <c r="M706" s="249"/>
      <c r="N706" s="250"/>
      <c r="O706" s="250"/>
      <c r="P706" s="250"/>
      <c r="Q706" s="250"/>
      <c r="R706" s="250"/>
      <c r="S706" s="250"/>
      <c r="T706" s="251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2" t="s">
        <v>232</v>
      </c>
      <c r="AU706" s="252" t="s">
        <v>82</v>
      </c>
      <c r="AV706" s="13" t="s">
        <v>82</v>
      </c>
      <c r="AW706" s="13" t="s">
        <v>30</v>
      </c>
      <c r="AX706" s="13" t="s">
        <v>73</v>
      </c>
      <c r="AY706" s="252" t="s">
        <v>223</v>
      </c>
    </row>
    <row r="707" s="15" customFormat="1">
      <c r="A707" s="15"/>
      <c r="B707" s="263"/>
      <c r="C707" s="264"/>
      <c r="D707" s="243" t="s">
        <v>232</v>
      </c>
      <c r="E707" s="265" t="s">
        <v>1</v>
      </c>
      <c r="F707" s="266" t="s">
        <v>245</v>
      </c>
      <c r="G707" s="264"/>
      <c r="H707" s="267">
        <v>29.242999999999999</v>
      </c>
      <c r="I707" s="268"/>
      <c r="J707" s="264"/>
      <c r="K707" s="264"/>
      <c r="L707" s="269"/>
      <c r="M707" s="270"/>
      <c r="N707" s="271"/>
      <c r="O707" s="271"/>
      <c r="P707" s="271"/>
      <c r="Q707" s="271"/>
      <c r="R707" s="271"/>
      <c r="S707" s="271"/>
      <c r="T707" s="272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73" t="s">
        <v>232</v>
      </c>
      <c r="AU707" s="273" t="s">
        <v>82</v>
      </c>
      <c r="AV707" s="15" t="s">
        <v>230</v>
      </c>
      <c r="AW707" s="15" t="s">
        <v>30</v>
      </c>
      <c r="AX707" s="15" t="s">
        <v>80</v>
      </c>
      <c r="AY707" s="273" t="s">
        <v>223</v>
      </c>
    </row>
    <row r="708" s="2" customFormat="1" ht="78" customHeight="1">
      <c r="A708" s="39"/>
      <c r="B708" s="40"/>
      <c r="C708" s="228" t="s">
        <v>956</v>
      </c>
      <c r="D708" s="228" t="s">
        <v>225</v>
      </c>
      <c r="E708" s="229" t="s">
        <v>957</v>
      </c>
      <c r="F708" s="230" t="s">
        <v>958</v>
      </c>
      <c r="G708" s="231" t="s">
        <v>293</v>
      </c>
      <c r="H708" s="232">
        <v>12.25</v>
      </c>
      <c r="I708" s="233"/>
      <c r="J708" s="234">
        <f>ROUND(I708*H708,2)</f>
        <v>0</v>
      </c>
      <c r="K708" s="230" t="s">
        <v>229</v>
      </c>
      <c r="L708" s="45"/>
      <c r="M708" s="235" t="s">
        <v>1</v>
      </c>
      <c r="N708" s="236" t="s">
        <v>38</v>
      </c>
      <c r="O708" s="92"/>
      <c r="P708" s="237">
        <f>O708*H708</f>
        <v>0</v>
      </c>
      <c r="Q708" s="237">
        <v>0.38048999999999999</v>
      </c>
      <c r="R708" s="237">
        <f>Q708*H708</f>
        <v>4.6610025000000004</v>
      </c>
      <c r="S708" s="237">
        <v>0</v>
      </c>
      <c r="T708" s="238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39" t="s">
        <v>230</v>
      </c>
      <c r="AT708" s="239" t="s">
        <v>225</v>
      </c>
      <c r="AU708" s="239" t="s">
        <v>82</v>
      </c>
      <c r="AY708" s="18" t="s">
        <v>223</v>
      </c>
      <c r="BE708" s="240">
        <f>IF(N708="základní",J708,0)</f>
        <v>0</v>
      </c>
      <c r="BF708" s="240">
        <f>IF(N708="snížená",J708,0)</f>
        <v>0</v>
      </c>
      <c r="BG708" s="240">
        <f>IF(N708="zákl. přenesená",J708,0)</f>
        <v>0</v>
      </c>
      <c r="BH708" s="240">
        <f>IF(N708="sníž. přenesená",J708,0)</f>
        <v>0</v>
      </c>
      <c r="BI708" s="240">
        <f>IF(N708="nulová",J708,0)</f>
        <v>0</v>
      </c>
      <c r="BJ708" s="18" t="s">
        <v>80</v>
      </c>
      <c r="BK708" s="240">
        <f>ROUND(I708*H708,2)</f>
        <v>0</v>
      </c>
      <c r="BL708" s="18" t="s">
        <v>230</v>
      </c>
      <c r="BM708" s="239" t="s">
        <v>959</v>
      </c>
    </row>
    <row r="709" s="14" customFormat="1">
      <c r="A709" s="14"/>
      <c r="B709" s="253"/>
      <c r="C709" s="254"/>
      <c r="D709" s="243" t="s">
        <v>232</v>
      </c>
      <c r="E709" s="255" t="s">
        <v>1</v>
      </c>
      <c r="F709" s="256" t="s">
        <v>960</v>
      </c>
      <c r="G709" s="254"/>
      <c r="H709" s="255" t="s">
        <v>1</v>
      </c>
      <c r="I709" s="257"/>
      <c r="J709" s="254"/>
      <c r="K709" s="254"/>
      <c r="L709" s="258"/>
      <c r="M709" s="259"/>
      <c r="N709" s="260"/>
      <c r="O709" s="260"/>
      <c r="P709" s="260"/>
      <c r="Q709" s="260"/>
      <c r="R709" s="260"/>
      <c r="S709" s="260"/>
      <c r="T709" s="261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62" t="s">
        <v>232</v>
      </c>
      <c r="AU709" s="262" t="s">
        <v>82</v>
      </c>
      <c r="AV709" s="14" t="s">
        <v>80</v>
      </c>
      <c r="AW709" s="14" t="s">
        <v>30</v>
      </c>
      <c r="AX709" s="14" t="s">
        <v>73</v>
      </c>
      <c r="AY709" s="262" t="s">
        <v>223</v>
      </c>
    </row>
    <row r="710" s="13" customFormat="1">
      <c r="A710" s="13"/>
      <c r="B710" s="241"/>
      <c r="C710" s="242"/>
      <c r="D710" s="243" t="s">
        <v>232</v>
      </c>
      <c r="E710" s="244" t="s">
        <v>1</v>
      </c>
      <c r="F710" s="245" t="s">
        <v>961</v>
      </c>
      <c r="G710" s="242"/>
      <c r="H710" s="246">
        <v>12.25</v>
      </c>
      <c r="I710" s="247"/>
      <c r="J710" s="242"/>
      <c r="K710" s="242"/>
      <c r="L710" s="248"/>
      <c r="M710" s="249"/>
      <c r="N710" s="250"/>
      <c r="O710" s="250"/>
      <c r="P710" s="250"/>
      <c r="Q710" s="250"/>
      <c r="R710" s="250"/>
      <c r="S710" s="250"/>
      <c r="T710" s="251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2" t="s">
        <v>232</v>
      </c>
      <c r="AU710" s="252" t="s">
        <v>82</v>
      </c>
      <c r="AV710" s="13" t="s">
        <v>82</v>
      </c>
      <c r="AW710" s="13" t="s">
        <v>30</v>
      </c>
      <c r="AX710" s="13" t="s">
        <v>80</v>
      </c>
      <c r="AY710" s="252" t="s">
        <v>223</v>
      </c>
    </row>
    <row r="711" s="2" customFormat="1" ht="78" customHeight="1">
      <c r="A711" s="39"/>
      <c r="B711" s="40"/>
      <c r="C711" s="228" t="s">
        <v>962</v>
      </c>
      <c r="D711" s="228" t="s">
        <v>225</v>
      </c>
      <c r="E711" s="229" t="s">
        <v>963</v>
      </c>
      <c r="F711" s="230" t="s">
        <v>964</v>
      </c>
      <c r="G711" s="231" t="s">
        <v>293</v>
      </c>
      <c r="H711" s="232">
        <v>15.132999999999999</v>
      </c>
      <c r="I711" s="233"/>
      <c r="J711" s="234">
        <f>ROUND(I711*H711,2)</f>
        <v>0</v>
      </c>
      <c r="K711" s="230" t="s">
        <v>229</v>
      </c>
      <c r="L711" s="45"/>
      <c r="M711" s="235" t="s">
        <v>1</v>
      </c>
      <c r="N711" s="236" t="s">
        <v>38</v>
      </c>
      <c r="O711" s="92"/>
      <c r="P711" s="237">
        <f>O711*H711</f>
        <v>0</v>
      </c>
      <c r="Q711" s="237">
        <v>0.35832999999999998</v>
      </c>
      <c r="R711" s="237">
        <f>Q711*H711</f>
        <v>5.4226078899999992</v>
      </c>
      <c r="S711" s="237">
        <v>0</v>
      </c>
      <c r="T711" s="238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39" t="s">
        <v>230</v>
      </c>
      <c r="AT711" s="239" t="s">
        <v>225</v>
      </c>
      <c r="AU711" s="239" t="s">
        <v>82</v>
      </c>
      <c r="AY711" s="18" t="s">
        <v>223</v>
      </c>
      <c r="BE711" s="240">
        <f>IF(N711="základní",J711,0)</f>
        <v>0</v>
      </c>
      <c r="BF711" s="240">
        <f>IF(N711="snížená",J711,0)</f>
        <v>0</v>
      </c>
      <c r="BG711" s="240">
        <f>IF(N711="zákl. přenesená",J711,0)</f>
        <v>0</v>
      </c>
      <c r="BH711" s="240">
        <f>IF(N711="sníž. přenesená",J711,0)</f>
        <v>0</v>
      </c>
      <c r="BI711" s="240">
        <f>IF(N711="nulová",J711,0)</f>
        <v>0</v>
      </c>
      <c r="BJ711" s="18" t="s">
        <v>80</v>
      </c>
      <c r="BK711" s="240">
        <f>ROUND(I711*H711,2)</f>
        <v>0</v>
      </c>
      <c r="BL711" s="18" t="s">
        <v>230</v>
      </c>
      <c r="BM711" s="239" t="s">
        <v>965</v>
      </c>
    </row>
    <row r="712" s="14" customFormat="1">
      <c r="A712" s="14"/>
      <c r="B712" s="253"/>
      <c r="C712" s="254"/>
      <c r="D712" s="243" t="s">
        <v>232</v>
      </c>
      <c r="E712" s="255" t="s">
        <v>1</v>
      </c>
      <c r="F712" s="256" t="s">
        <v>966</v>
      </c>
      <c r="G712" s="254"/>
      <c r="H712" s="255" t="s">
        <v>1</v>
      </c>
      <c r="I712" s="257"/>
      <c r="J712" s="254"/>
      <c r="K712" s="254"/>
      <c r="L712" s="258"/>
      <c r="M712" s="259"/>
      <c r="N712" s="260"/>
      <c r="O712" s="260"/>
      <c r="P712" s="260"/>
      <c r="Q712" s="260"/>
      <c r="R712" s="260"/>
      <c r="S712" s="260"/>
      <c r="T712" s="261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2" t="s">
        <v>232</v>
      </c>
      <c r="AU712" s="262" t="s">
        <v>82</v>
      </c>
      <c r="AV712" s="14" t="s">
        <v>80</v>
      </c>
      <c r="AW712" s="14" t="s">
        <v>30</v>
      </c>
      <c r="AX712" s="14" t="s">
        <v>73</v>
      </c>
      <c r="AY712" s="262" t="s">
        <v>223</v>
      </c>
    </row>
    <row r="713" s="13" customFormat="1">
      <c r="A713" s="13"/>
      <c r="B713" s="241"/>
      <c r="C713" s="242"/>
      <c r="D713" s="243" t="s">
        <v>232</v>
      </c>
      <c r="E713" s="244" t="s">
        <v>1</v>
      </c>
      <c r="F713" s="245" t="s">
        <v>967</v>
      </c>
      <c r="G713" s="242"/>
      <c r="H713" s="246">
        <v>15.132999999999999</v>
      </c>
      <c r="I713" s="247"/>
      <c r="J713" s="242"/>
      <c r="K713" s="242"/>
      <c r="L713" s="248"/>
      <c r="M713" s="249"/>
      <c r="N713" s="250"/>
      <c r="O713" s="250"/>
      <c r="P713" s="250"/>
      <c r="Q713" s="250"/>
      <c r="R713" s="250"/>
      <c r="S713" s="250"/>
      <c r="T713" s="25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2" t="s">
        <v>232</v>
      </c>
      <c r="AU713" s="252" t="s">
        <v>82</v>
      </c>
      <c r="AV713" s="13" t="s">
        <v>82</v>
      </c>
      <c r="AW713" s="13" t="s">
        <v>30</v>
      </c>
      <c r="AX713" s="13" t="s">
        <v>80</v>
      </c>
      <c r="AY713" s="252" t="s">
        <v>223</v>
      </c>
    </row>
    <row r="714" s="2" customFormat="1" ht="78" customHeight="1">
      <c r="A714" s="39"/>
      <c r="B714" s="40"/>
      <c r="C714" s="228" t="s">
        <v>968</v>
      </c>
      <c r="D714" s="228" t="s">
        <v>225</v>
      </c>
      <c r="E714" s="229" t="s">
        <v>969</v>
      </c>
      <c r="F714" s="230" t="s">
        <v>970</v>
      </c>
      <c r="G714" s="231" t="s">
        <v>293</v>
      </c>
      <c r="H714" s="232">
        <v>140.37700000000001</v>
      </c>
      <c r="I714" s="233"/>
      <c r="J714" s="234">
        <f>ROUND(I714*H714,2)</f>
        <v>0</v>
      </c>
      <c r="K714" s="230" t="s">
        <v>229</v>
      </c>
      <c r="L714" s="45"/>
      <c r="M714" s="235" t="s">
        <v>1</v>
      </c>
      <c r="N714" s="236" t="s">
        <v>38</v>
      </c>
      <c r="O714" s="92"/>
      <c r="P714" s="237">
        <f>O714*H714</f>
        <v>0</v>
      </c>
      <c r="Q714" s="237">
        <v>0.35820999999999997</v>
      </c>
      <c r="R714" s="237">
        <f>Q714*H714</f>
        <v>50.284445169999998</v>
      </c>
      <c r="S714" s="237">
        <v>0</v>
      </c>
      <c r="T714" s="238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39" t="s">
        <v>230</v>
      </c>
      <c r="AT714" s="239" t="s">
        <v>225</v>
      </c>
      <c r="AU714" s="239" t="s">
        <v>82</v>
      </c>
      <c r="AY714" s="18" t="s">
        <v>223</v>
      </c>
      <c r="BE714" s="240">
        <f>IF(N714="základní",J714,0)</f>
        <v>0</v>
      </c>
      <c r="BF714" s="240">
        <f>IF(N714="snížená",J714,0)</f>
        <v>0</v>
      </c>
      <c r="BG714" s="240">
        <f>IF(N714="zákl. přenesená",J714,0)</f>
        <v>0</v>
      </c>
      <c r="BH714" s="240">
        <f>IF(N714="sníž. přenesená",J714,0)</f>
        <v>0</v>
      </c>
      <c r="BI714" s="240">
        <f>IF(N714="nulová",J714,0)</f>
        <v>0</v>
      </c>
      <c r="BJ714" s="18" t="s">
        <v>80</v>
      </c>
      <c r="BK714" s="240">
        <f>ROUND(I714*H714,2)</f>
        <v>0</v>
      </c>
      <c r="BL714" s="18" t="s">
        <v>230</v>
      </c>
      <c r="BM714" s="239" t="s">
        <v>971</v>
      </c>
    </row>
    <row r="715" s="14" customFormat="1">
      <c r="A715" s="14"/>
      <c r="B715" s="253"/>
      <c r="C715" s="254"/>
      <c r="D715" s="243" t="s">
        <v>232</v>
      </c>
      <c r="E715" s="255" t="s">
        <v>1</v>
      </c>
      <c r="F715" s="256" t="s">
        <v>972</v>
      </c>
      <c r="G715" s="254"/>
      <c r="H715" s="255" t="s">
        <v>1</v>
      </c>
      <c r="I715" s="257"/>
      <c r="J715" s="254"/>
      <c r="K715" s="254"/>
      <c r="L715" s="258"/>
      <c r="M715" s="259"/>
      <c r="N715" s="260"/>
      <c r="O715" s="260"/>
      <c r="P715" s="260"/>
      <c r="Q715" s="260"/>
      <c r="R715" s="260"/>
      <c r="S715" s="260"/>
      <c r="T715" s="261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62" t="s">
        <v>232</v>
      </c>
      <c r="AU715" s="262" t="s">
        <v>82</v>
      </c>
      <c r="AV715" s="14" t="s">
        <v>80</v>
      </c>
      <c r="AW715" s="14" t="s">
        <v>30</v>
      </c>
      <c r="AX715" s="14" t="s">
        <v>73</v>
      </c>
      <c r="AY715" s="262" t="s">
        <v>223</v>
      </c>
    </row>
    <row r="716" s="13" customFormat="1">
      <c r="A716" s="13"/>
      <c r="B716" s="241"/>
      <c r="C716" s="242"/>
      <c r="D716" s="243" t="s">
        <v>232</v>
      </c>
      <c r="E716" s="244" t="s">
        <v>1</v>
      </c>
      <c r="F716" s="245" t="s">
        <v>973</v>
      </c>
      <c r="G716" s="242"/>
      <c r="H716" s="246">
        <v>15.355</v>
      </c>
      <c r="I716" s="247"/>
      <c r="J716" s="242"/>
      <c r="K716" s="242"/>
      <c r="L716" s="248"/>
      <c r="M716" s="249"/>
      <c r="N716" s="250"/>
      <c r="O716" s="250"/>
      <c r="P716" s="250"/>
      <c r="Q716" s="250"/>
      <c r="R716" s="250"/>
      <c r="S716" s="250"/>
      <c r="T716" s="25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2" t="s">
        <v>232</v>
      </c>
      <c r="AU716" s="252" t="s">
        <v>82</v>
      </c>
      <c r="AV716" s="13" t="s">
        <v>82</v>
      </c>
      <c r="AW716" s="13" t="s">
        <v>30</v>
      </c>
      <c r="AX716" s="13" t="s">
        <v>73</v>
      </c>
      <c r="AY716" s="252" t="s">
        <v>223</v>
      </c>
    </row>
    <row r="717" s="13" customFormat="1">
      <c r="A717" s="13"/>
      <c r="B717" s="241"/>
      <c r="C717" s="242"/>
      <c r="D717" s="243" t="s">
        <v>232</v>
      </c>
      <c r="E717" s="244" t="s">
        <v>1</v>
      </c>
      <c r="F717" s="245" t="s">
        <v>974</v>
      </c>
      <c r="G717" s="242"/>
      <c r="H717" s="246">
        <v>79.956999999999994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232</v>
      </c>
      <c r="AU717" s="252" t="s">
        <v>82</v>
      </c>
      <c r="AV717" s="13" t="s">
        <v>82</v>
      </c>
      <c r="AW717" s="13" t="s">
        <v>30</v>
      </c>
      <c r="AX717" s="13" t="s">
        <v>73</v>
      </c>
      <c r="AY717" s="252" t="s">
        <v>223</v>
      </c>
    </row>
    <row r="718" s="14" customFormat="1">
      <c r="A718" s="14"/>
      <c r="B718" s="253"/>
      <c r="C718" s="254"/>
      <c r="D718" s="243" t="s">
        <v>232</v>
      </c>
      <c r="E718" s="255" t="s">
        <v>1</v>
      </c>
      <c r="F718" s="256" t="s">
        <v>394</v>
      </c>
      <c r="G718" s="254"/>
      <c r="H718" s="255" t="s">
        <v>1</v>
      </c>
      <c r="I718" s="257"/>
      <c r="J718" s="254"/>
      <c r="K718" s="254"/>
      <c r="L718" s="258"/>
      <c r="M718" s="259"/>
      <c r="N718" s="260"/>
      <c r="O718" s="260"/>
      <c r="P718" s="260"/>
      <c r="Q718" s="260"/>
      <c r="R718" s="260"/>
      <c r="S718" s="260"/>
      <c r="T718" s="26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2" t="s">
        <v>232</v>
      </c>
      <c r="AU718" s="262" t="s">
        <v>82</v>
      </c>
      <c r="AV718" s="14" t="s">
        <v>80</v>
      </c>
      <c r="AW718" s="14" t="s">
        <v>30</v>
      </c>
      <c r="AX718" s="14" t="s">
        <v>73</v>
      </c>
      <c r="AY718" s="262" t="s">
        <v>223</v>
      </c>
    </row>
    <row r="719" s="14" customFormat="1">
      <c r="A719" s="14"/>
      <c r="B719" s="253"/>
      <c r="C719" s="254"/>
      <c r="D719" s="243" t="s">
        <v>232</v>
      </c>
      <c r="E719" s="255" t="s">
        <v>1</v>
      </c>
      <c r="F719" s="256" t="s">
        <v>910</v>
      </c>
      <c r="G719" s="254"/>
      <c r="H719" s="255" t="s">
        <v>1</v>
      </c>
      <c r="I719" s="257"/>
      <c r="J719" s="254"/>
      <c r="K719" s="254"/>
      <c r="L719" s="258"/>
      <c r="M719" s="259"/>
      <c r="N719" s="260"/>
      <c r="O719" s="260"/>
      <c r="P719" s="260"/>
      <c r="Q719" s="260"/>
      <c r="R719" s="260"/>
      <c r="S719" s="260"/>
      <c r="T719" s="261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62" t="s">
        <v>232</v>
      </c>
      <c r="AU719" s="262" t="s">
        <v>82</v>
      </c>
      <c r="AV719" s="14" t="s">
        <v>80</v>
      </c>
      <c r="AW719" s="14" t="s">
        <v>30</v>
      </c>
      <c r="AX719" s="14" t="s">
        <v>73</v>
      </c>
      <c r="AY719" s="262" t="s">
        <v>223</v>
      </c>
    </row>
    <row r="720" s="13" customFormat="1">
      <c r="A720" s="13"/>
      <c r="B720" s="241"/>
      <c r="C720" s="242"/>
      <c r="D720" s="243" t="s">
        <v>232</v>
      </c>
      <c r="E720" s="244" t="s">
        <v>1</v>
      </c>
      <c r="F720" s="245" t="s">
        <v>975</v>
      </c>
      <c r="G720" s="242"/>
      <c r="H720" s="246">
        <v>45.064999999999998</v>
      </c>
      <c r="I720" s="247"/>
      <c r="J720" s="242"/>
      <c r="K720" s="242"/>
      <c r="L720" s="248"/>
      <c r="M720" s="249"/>
      <c r="N720" s="250"/>
      <c r="O720" s="250"/>
      <c r="P720" s="250"/>
      <c r="Q720" s="250"/>
      <c r="R720" s="250"/>
      <c r="S720" s="250"/>
      <c r="T720" s="251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2" t="s">
        <v>232</v>
      </c>
      <c r="AU720" s="252" t="s">
        <v>82</v>
      </c>
      <c r="AV720" s="13" t="s">
        <v>82</v>
      </c>
      <c r="AW720" s="13" t="s">
        <v>30</v>
      </c>
      <c r="AX720" s="13" t="s">
        <v>73</v>
      </c>
      <c r="AY720" s="252" t="s">
        <v>223</v>
      </c>
    </row>
    <row r="721" s="15" customFormat="1">
      <c r="A721" s="15"/>
      <c r="B721" s="263"/>
      <c r="C721" s="264"/>
      <c r="D721" s="243" t="s">
        <v>232</v>
      </c>
      <c r="E721" s="265" t="s">
        <v>1</v>
      </c>
      <c r="F721" s="266" t="s">
        <v>245</v>
      </c>
      <c r="G721" s="264"/>
      <c r="H721" s="267">
        <v>140.37700000000001</v>
      </c>
      <c r="I721" s="268"/>
      <c r="J721" s="264"/>
      <c r="K721" s="264"/>
      <c r="L721" s="269"/>
      <c r="M721" s="270"/>
      <c r="N721" s="271"/>
      <c r="O721" s="271"/>
      <c r="P721" s="271"/>
      <c r="Q721" s="271"/>
      <c r="R721" s="271"/>
      <c r="S721" s="271"/>
      <c r="T721" s="272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73" t="s">
        <v>232</v>
      </c>
      <c r="AU721" s="273" t="s">
        <v>82</v>
      </c>
      <c r="AV721" s="15" t="s">
        <v>230</v>
      </c>
      <c r="AW721" s="15" t="s">
        <v>30</v>
      </c>
      <c r="AX721" s="15" t="s">
        <v>80</v>
      </c>
      <c r="AY721" s="273" t="s">
        <v>223</v>
      </c>
    </row>
    <row r="722" s="2" customFormat="1" ht="78" customHeight="1">
      <c r="A722" s="39"/>
      <c r="B722" s="40"/>
      <c r="C722" s="228" t="s">
        <v>976</v>
      </c>
      <c r="D722" s="228" t="s">
        <v>225</v>
      </c>
      <c r="E722" s="229" t="s">
        <v>977</v>
      </c>
      <c r="F722" s="230" t="s">
        <v>978</v>
      </c>
      <c r="G722" s="231" t="s">
        <v>293</v>
      </c>
      <c r="H722" s="232">
        <v>16.875</v>
      </c>
      <c r="I722" s="233"/>
      <c r="J722" s="234">
        <f>ROUND(I722*H722,2)</f>
        <v>0</v>
      </c>
      <c r="K722" s="230" t="s">
        <v>229</v>
      </c>
      <c r="L722" s="45"/>
      <c r="M722" s="235" t="s">
        <v>1</v>
      </c>
      <c r="N722" s="236" t="s">
        <v>38</v>
      </c>
      <c r="O722" s="92"/>
      <c r="P722" s="237">
        <f>O722*H722</f>
        <v>0</v>
      </c>
      <c r="Q722" s="237">
        <v>0.35758000000000001</v>
      </c>
      <c r="R722" s="237">
        <f>Q722*H722</f>
        <v>6.0341624999999999</v>
      </c>
      <c r="S722" s="237">
        <v>0</v>
      </c>
      <c r="T722" s="238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39" t="s">
        <v>230</v>
      </c>
      <c r="AT722" s="239" t="s">
        <v>225</v>
      </c>
      <c r="AU722" s="239" t="s">
        <v>82</v>
      </c>
      <c r="AY722" s="18" t="s">
        <v>223</v>
      </c>
      <c r="BE722" s="240">
        <f>IF(N722="základní",J722,0)</f>
        <v>0</v>
      </c>
      <c r="BF722" s="240">
        <f>IF(N722="snížená",J722,0)</f>
        <v>0</v>
      </c>
      <c r="BG722" s="240">
        <f>IF(N722="zákl. přenesená",J722,0)</f>
        <v>0</v>
      </c>
      <c r="BH722" s="240">
        <f>IF(N722="sníž. přenesená",J722,0)</f>
        <v>0</v>
      </c>
      <c r="BI722" s="240">
        <f>IF(N722="nulová",J722,0)</f>
        <v>0</v>
      </c>
      <c r="BJ722" s="18" t="s">
        <v>80</v>
      </c>
      <c r="BK722" s="240">
        <f>ROUND(I722*H722,2)</f>
        <v>0</v>
      </c>
      <c r="BL722" s="18" t="s">
        <v>230</v>
      </c>
      <c r="BM722" s="239" t="s">
        <v>979</v>
      </c>
    </row>
    <row r="723" s="14" customFormat="1">
      <c r="A723" s="14"/>
      <c r="B723" s="253"/>
      <c r="C723" s="254"/>
      <c r="D723" s="243" t="s">
        <v>232</v>
      </c>
      <c r="E723" s="255" t="s">
        <v>1</v>
      </c>
      <c r="F723" s="256" t="s">
        <v>980</v>
      </c>
      <c r="G723" s="254"/>
      <c r="H723" s="255" t="s">
        <v>1</v>
      </c>
      <c r="I723" s="257"/>
      <c r="J723" s="254"/>
      <c r="K723" s="254"/>
      <c r="L723" s="258"/>
      <c r="M723" s="259"/>
      <c r="N723" s="260"/>
      <c r="O723" s="260"/>
      <c r="P723" s="260"/>
      <c r="Q723" s="260"/>
      <c r="R723" s="260"/>
      <c r="S723" s="260"/>
      <c r="T723" s="261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2" t="s">
        <v>232</v>
      </c>
      <c r="AU723" s="262" t="s">
        <v>82</v>
      </c>
      <c r="AV723" s="14" t="s">
        <v>80</v>
      </c>
      <c r="AW723" s="14" t="s">
        <v>30</v>
      </c>
      <c r="AX723" s="14" t="s">
        <v>73</v>
      </c>
      <c r="AY723" s="262" t="s">
        <v>223</v>
      </c>
    </row>
    <row r="724" s="13" customFormat="1">
      <c r="A724" s="13"/>
      <c r="B724" s="241"/>
      <c r="C724" s="242"/>
      <c r="D724" s="243" t="s">
        <v>232</v>
      </c>
      <c r="E724" s="244" t="s">
        <v>1</v>
      </c>
      <c r="F724" s="245" t="s">
        <v>981</v>
      </c>
      <c r="G724" s="242"/>
      <c r="H724" s="246">
        <v>16.875</v>
      </c>
      <c r="I724" s="247"/>
      <c r="J724" s="242"/>
      <c r="K724" s="242"/>
      <c r="L724" s="248"/>
      <c r="M724" s="249"/>
      <c r="N724" s="250"/>
      <c r="O724" s="250"/>
      <c r="P724" s="250"/>
      <c r="Q724" s="250"/>
      <c r="R724" s="250"/>
      <c r="S724" s="250"/>
      <c r="T724" s="25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2" t="s">
        <v>232</v>
      </c>
      <c r="AU724" s="252" t="s">
        <v>82</v>
      </c>
      <c r="AV724" s="13" t="s">
        <v>82</v>
      </c>
      <c r="AW724" s="13" t="s">
        <v>30</v>
      </c>
      <c r="AX724" s="13" t="s">
        <v>80</v>
      </c>
      <c r="AY724" s="252" t="s">
        <v>223</v>
      </c>
    </row>
    <row r="725" s="2" customFormat="1" ht="49.05" customHeight="1">
      <c r="A725" s="39"/>
      <c r="B725" s="40"/>
      <c r="C725" s="228" t="s">
        <v>982</v>
      </c>
      <c r="D725" s="228" t="s">
        <v>225</v>
      </c>
      <c r="E725" s="229" t="s">
        <v>983</v>
      </c>
      <c r="F725" s="230" t="s">
        <v>984</v>
      </c>
      <c r="G725" s="231" t="s">
        <v>228</v>
      </c>
      <c r="H725" s="232">
        <v>3.0750000000000002</v>
      </c>
      <c r="I725" s="233"/>
      <c r="J725" s="234">
        <f>ROUND(I725*H725,2)</f>
        <v>0</v>
      </c>
      <c r="K725" s="230" t="s">
        <v>229</v>
      </c>
      <c r="L725" s="45"/>
      <c r="M725" s="235" t="s">
        <v>1</v>
      </c>
      <c r="N725" s="236" t="s">
        <v>38</v>
      </c>
      <c r="O725" s="92"/>
      <c r="P725" s="237">
        <f>O725*H725</f>
        <v>0</v>
      </c>
      <c r="Q725" s="237">
        <v>2.5020099999999998</v>
      </c>
      <c r="R725" s="237">
        <f>Q725*H725</f>
        <v>7.6936807500000004</v>
      </c>
      <c r="S725" s="237">
        <v>0</v>
      </c>
      <c r="T725" s="238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39" t="s">
        <v>230</v>
      </c>
      <c r="AT725" s="239" t="s">
        <v>225</v>
      </c>
      <c r="AU725" s="239" t="s">
        <v>82</v>
      </c>
      <c r="AY725" s="18" t="s">
        <v>223</v>
      </c>
      <c r="BE725" s="240">
        <f>IF(N725="základní",J725,0)</f>
        <v>0</v>
      </c>
      <c r="BF725" s="240">
        <f>IF(N725="snížená",J725,0)</f>
        <v>0</v>
      </c>
      <c r="BG725" s="240">
        <f>IF(N725="zákl. přenesená",J725,0)</f>
        <v>0</v>
      </c>
      <c r="BH725" s="240">
        <f>IF(N725="sníž. přenesená",J725,0)</f>
        <v>0</v>
      </c>
      <c r="BI725" s="240">
        <f>IF(N725="nulová",J725,0)</f>
        <v>0</v>
      </c>
      <c r="BJ725" s="18" t="s">
        <v>80</v>
      </c>
      <c r="BK725" s="240">
        <f>ROUND(I725*H725,2)</f>
        <v>0</v>
      </c>
      <c r="BL725" s="18" t="s">
        <v>230</v>
      </c>
      <c r="BM725" s="239" t="s">
        <v>985</v>
      </c>
    </row>
    <row r="726" s="13" customFormat="1">
      <c r="A726" s="13"/>
      <c r="B726" s="241"/>
      <c r="C726" s="242"/>
      <c r="D726" s="243" t="s">
        <v>232</v>
      </c>
      <c r="E726" s="244" t="s">
        <v>1</v>
      </c>
      <c r="F726" s="245" t="s">
        <v>986</v>
      </c>
      <c r="G726" s="242"/>
      <c r="H726" s="246">
        <v>0.39900000000000002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232</v>
      </c>
      <c r="AU726" s="252" t="s">
        <v>82</v>
      </c>
      <c r="AV726" s="13" t="s">
        <v>82</v>
      </c>
      <c r="AW726" s="13" t="s">
        <v>30</v>
      </c>
      <c r="AX726" s="13" t="s">
        <v>73</v>
      </c>
      <c r="AY726" s="252" t="s">
        <v>223</v>
      </c>
    </row>
    <row r="727" s="14" customFormat="1">
      <c r="A727" s="14"/>
      <c r="B727" s="253"/>
      <c r="C727" s="254"/>
      <c r="D727" s="243" t="s">
        <v>232</v>
      </c>
      <c r="E727" s="255" t="s">
        <v>1</v>
      </c>
      <c r="F727" s="256" t="s">
        <v>242</v>
      </c>
      <c r="G727" s="254"/>
      <c r="H727" s="255" t="s">
        <v>1</v>
      </c>
      <c r="I727" s="257"/>
      <c r="J727" s="254"/>
      <c r="K727" s="254"/>
      <c r="L727" s="258"/>
      <c r="M727" s="259"/>
      <c r="N727" s="260"/>
      <c r="O727" s="260"/>
      <c r="P727" s="260"/>
      <c r="Q727" s="260"/>
      <c r="R727" s="260"/>
      <c r="S727" s="260"/>
      <c r="T727" s="261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62" t="s">
        <v>232</v>
      </c>
      <c r="AU727" s="262" t="s">
        <v>82</v>
      </c>
      <c r="AV727" s="14" t="s">
        <v>80</v>
      </c>
      <c r="AW727" s="14" t="s">
        <v>30</v>
      </c>
      <c r="AX727" s="14" t="s">
        <v>73</v>
      </c>
      <c r="AY727" s="262" t="s">
        <v>223</v>
      </c>
    </row>
    <row r="728" s="13" customFormat="1">
      <c r="A728" s="13"/>
      <c r="B728" s="241"/>
      <c r="C728" s="242"/>
      <c r="D728" s="243" t="s">
        <v>232</v>
      </c>
      <c r="E728" s="244" t="s">
        <v>1</v>
      </c>
      <c r="F728" s="245" t="s">
        <v>987</v>
      </c>
      <c r="G728" s="242"/>
      <c r="H728" s="246">
        <v>2.0779999999999998</v>
      </c>
      <c r="I728" s="247"/>
      <c r="J728" s="242"/>
      <c r="K728" s="242"/>
      <c r="L728" s="248"/>
      <c r="M728" s="249"/>
      <c r="N728" s="250"/>
      <c r="O728" s="250"/>
      <c r="P728" s="250"/>
      <c r="Q728" s="250"/>
      <c r="R728" s="250"/>
      <c r="S728" s="250"/>
      <c r="T728" s="251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2" t="s">
        <v>232</v>
      </c>
      <c r="AU728" s="252" t="s">
        <v>82</v>
      </c>
      <c r="AV728" s="13" t="s">
        <v>82</v>
      </c>
      <c r="AW728" s="13" t="s">
        <v>30</v>
      </c>
      <c r="AX728" s="13" t="s">
        <v>73</v>
      </c>
      <c r="AY728" s="252" t="s">
        <v>223</v>
      </c>
    </row>
    <row r="729" s="13" customFormat="1">
      <c r="A729" s="13"/>
      <c r="B729" s="241"/>
      <c r="C729" s="242"/>
      <c r="D729" s="243" t="s">
        <v>232</v>
      </c>
      <c r="E729" s="244" t="s">
        <v>1</v>
      </c>
      <c r="F729" s="245" t="s">
        <v>988</v>
      </c>
      <c r="G729" s="242"/>
      <c r="H729" s="246">
        <v>0.308</v>
      </c>
      <c r="I729" s="247"/>
      <c r="J729" s="242"/>
      <c r="K729" s="242"/>
      <c r="L729" s="248"/>
      <c r="M729" s="249"/>
      <c r="N729" s="250"/>
      <c r="O729" s="250"/>
      <c r="P729" s="250"/>
      <c r="Q729" s="250"/>
      <c r="R729" s="250"/>
      <c r="S729" s="250"/>
      <c r="T729" s="251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2" t="s">
        <v>232</v>
      </c>
      <c r="AU729" s="252" t="s">
        <v>82</v>
      </c>
      <c r="AV729" s="13" t="s">
        <v>82</v>
      </c>
      <c r="AW729" s="13" t="s">
        <v>30</v>
      </c>
      <c r="AX729" s="13" t="s">
        <v>73</v>
      </c>
      <c r="AY729" s="252" t="s">
        <v>223</v>
      </c>
    </row>
    <row r="730" s="14" customFormat="1">
      <c r="A730" s="14"/>
      <c r="B730" s="253"/>
      <c r="C730" s="254"/>
      <c r="D730" s="243" t="s">
        <v>232</v>
      </c>
      <c r="E730" s="255" t="s">
        <v>1</v>
      </c>
      <c r="F730" s="256" t="s">
        <v>242</v>
      </c>
      <c r="G730" s="254"/>
      <c r="H730" s="255" t="s">
        <v>1</v>
      </c>
      <c r="I730" s="257"/>
      <c r="J730" s="254"/>
      <c r="K730" s="254"/>
      <c r="L730" s="258"/>
      <c r="M730" s="259"/>
      <c r="N730" s="260"/>
      <c r="O730" s="260"/>
      <c r="P730" s="260"/>
      <c r="Q730" s="260"/>
      <c r="R730" s="260"/>
      <c r="S730" s="260"/>
      <c r="T730" s="261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2" t="s">
        <v>232</v>
      </c>
      <c r="AU730" s="262" t="s">
        <v>82</v>
      </c>
      <c r="AV730" s="14" t="s">
        <v>80</v>
      </c>
      <c r="AW730" s="14" t="s">
        <v>30</v>
      </c>
      <c r="AX730" s="14" t="s">
        <v>73</v>
      </c>
      <c r="AY730" s="262" t="s">
        <v>223</v>
      </c>
    </row>
    <row r="731" s="13" customFormat="1">
      <c r="A731" s="13"/>
      <c r="B731" s="241"/>
      <c r="C731" s="242"/>
      <c r="D731" s="243" t="s">
        <v>232</v>
      </c>
      <c r="E731" s="244" t="s">
        <v>1</v>
      </c>
      <c r="F731" s="245" t="s">
        <v>989</v>
      </c>
      <c r="G731" s="242"/>
      <c r="H731" s="246">
        <v>0.28999999999999998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232</v>
      </c>
      <c r="AU731" s="252" t="s">
        <v>82</v>
      </c>
      <c r="AV731" s="13" t="s">
        <v>82</v>
      </c>
      <c r="AW731" s="13" t="s">
        <v>30</v>
      </c>
      <c r="AX731" s="13" t="s">
        <v>73</v>
      </c>
      <c r="AY731" s="252" t="s">
        <v>223</v>
      </c>
    </row>
    <row r="732" s="15" customFormat="1">
      <c r="A732" s="15"/>
      <c r="B732" s="263"/>
      <c r="C732" s="264"/>
      <c r="D732" s="243" t="s">
        <v>232</v>
      </c>
      <c r="E732" s="265" t="s">
        <v>1</v>
      </c>
      <c r="F732" s="266" t="s">
        <v>245</v>
      </c>
      <c r="G732" s="264"/>
      <c r="H732" s="267">
        <v>3.0750000000000002</v>
      </c>
      <c r="I732" s="268"/>
      <c r="J732" s="264"/>
      <c r="K732" s="264"/>
      <c r="L732" s="269"/>
      <c r="M732" s="270"/>
      <c r="N732" s="271"/>
      <c r="O732" s="271"/>
      <c r="P732" s="271"/>
      <c r="Q732" s="271"/>
      <c r="R732" s="271"/>
      <c r="S732" s="271"/>
      <c r="T732" s="272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3" t="s">
        <v>232</v>
      </c>
      <c r="AU732" s="273" t="s">
        <v>82</v>
      </c>
      <c r="AV732" s="15" t="s">
        <v>230</v>
      </c>
      <c r="AW732" s="15" t="s">
        <v>30</v>
      </c>
      <c r="AX732" s="15" t="s">
        <v>80</v>
      </c>
      <c r="AY732" s="273" t="s">
        <v>223</v>
      </c>
    </row>
    <row r="733" s="2" customFormat="1" ht="37.8" customHeight="1">
      <c r="A733" s="39"/>
      <c r="B733" s="40"/>
      <c r="C733" s="228" t="s">
        <v>990</v>
      </c>
      <c r="D733" s="228" t="s">
        <v>225</v>
      </c>
      <c r="E733" s="229" t="s">
        <v>991</v>
      </c>
      <c r="F733" s="230" t="s">
        <v>992</v>
      </c>
      <c r="G733" s="231" t="s">
        <v>293</v>
      </c>
      <c r="H733" s="232">
        <v>15.601000000000001</v>
      </c>
      <c r="I733" s="233"/>
      <c r="J733" s="234">
        <f>ROUND(I733*H733,2)</f>
        <v>0</v>
      </c>
      <c r="K733" s="230" t="s">
        <v>229</v>
      </c>
      <c r="L733" s="45"/>
      <c r="M733" s="235" t="s">
        <v>1</v>
      </c>
      <c r="N733" s="236" t="s">
        <v>38</v>
      </c>
      <c r="O733" s="92"/>
      <c r="P733" s="237">
        <f>O733*H733</f>
        <v>0</v>
      </c>
      <c r="Q733" s="237">
        <v>0.0055199999999999997</v>
      </c>
      <c r="R733" s="237">
        <f>Q733*H733</f>
        <v>0.086117520000000003</v>
      </c>
      <c r="S733" s="237">
        <v>0</v>
      </c>
      <c r="T733" s="238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39" t="s">
        <v>230</v>
      </c>
      <c r="AT733" s="239" t="s">
        <v>225</v>
      </c>
      <c r="AU733" s="239" t="s">
        <v>82</v>
      </c>
      <c r="AY733" s="18" t="s">
        <v>223</v>
      </c>
      <c r="BE733" s="240">
        <f>IF(N733="základní",J733,0)</f>
        <v>0</v>
      </c>
      <c r="BF733" s="240">
        <f>IF(N733="snížená",J733,0)</f>
        <v>0</v>
      </c>
      <c r="BG733" s="240">
        <f>IF(N733="zákl. přenesená",J733,0)</f>
        <v>0</v>
      </c>
      <c r="BH733" s="240">
        <f>IF(N733="sníž. přenesená",J733,0)</f>
        <v>0</v>
      </c>
      <c r="BI733" s="240">
        <f>IF(N733="nulová",J733,0)</f>
        <v>0</v>
      </c>
      <c r="BJ733" s="18" t="s">
        <v>80</v>
      </c>
      <c r="BK733" s="240">
        <f>ROUND(I733*H733,2)</f>
        <v>0</v>
      </c>
      <c r="BL733" s="18" t="s">
        <v>230</v>
      </c>
      <c r="BM733" s="239" t="s">
        <v>993</v>
      </c>
    </row>
    <row r="734" s="13" customFormat="1">
      <c r="A734" s="13"/>
      <c r="B734" s="241"/>
      <c r="C734" s="242"/>
      <c r="D734" s="243" t="s">
        <v>232</v>
      </c>
      <c r="E734" s="244" t="s">
        <v>1</v>
      </c>
      <c r="F734" s="245" t="s">
        <v>994</v>
      </c>
      <c r="G734" s="242"/>
      <c r="H734" s="246">
        <v>3.3300000000000001</v>
      </c>
      <c r="I734" s="247"/>
      <c r="J734" s="242"/>
      <c r="K734" s="242"/>
      <c r="L734" s="248"/>
      <c r="M734" s="249"/>
      <c r="N734" s="250"/>
      <c r="O734" s="250"/>
      <c r="P734" s="250"/>
      <c r="Q734" s="250"/>
      <c r="R734" s="250"/>
      <c r="S734" s="250"/>
      <c r="T734" s="251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2" t="s">
        <v>232</v>
      </c>
      <c r="AU734" s="252" t="s">
        <v>82</v>
      </c>
      <c r="AV734" s="13" t="s">
        <v>82</v>
      </c>
      <c r="AW734" s="13" t="s">
        <v>30</v>
      </c>
      <c r="AX734" s="13" t="s">
        <v>73</v>
      </c>
      <c r="AY734" s="252" t="s">
        <v>223</v>
      </c>
    </row>
    <row r="735" s="14" customFormat="1">
      <c r="A735" s="14"/>
      <c r="B735" s="253"/>
      <c r="C735" s="254"/>
      <c r="D735" s="243" t="s">
        <v>232</v>
      </c>
      <c r="E735" s="255" t="s">
        <v>1</v>
      </c>
      <c r="F735" s="256" t="s">
        <v>242</v>
      </c>
      <c r="G735" s="254"/>
      <c r="H735" s="255" t="s">
        <v>1</v>
      </c>
      <c r="I735" s="257"/>
      <c r="J735" s="254"/>
      <c r="K735" s="254"/>
      <c r="L735" s="258"/>
      <c r="M735" s="259"/>
      <c r="N735" s="260"/>
      <c r="O735" s="260"/>
      <c r="P735" s="260"/>
      <c r="Q735" s="260"/>
      <c r="R735" s="260"/>
      <c r="S735" s="260"/>
      <c r="T735" s="26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2" t="s">
        <v>232</v>
      </c>
      <c r="AU735" s="262" t="s">
        <v>82</v>
      </c>
      <c r="AV735" s="14" t="s">
        <v>80</v>
      </c>
      <c r="AW735" s="14" t="s">
        <v>30</v>
      </c>
      <c r="AX735" s="14" t="s">
        <v>73</v>
      </c>
      <c r="AY735" s="262" t="s">
        <v>223</v>
      </c>
    </row>
    <row r="736" s="13" customFormat="1">
      <c r="A736" s="13"/>
      <c r="B736" s="241"/>
      <c r="C736" s="242"/>
      <c r="D736" s="243" t="s">
        <v>232</v>
      </c>
      <c r="E736" s="244" t="s">
        <v>1</v>
      </c>
      <c r="F736" s="245" t="s">
        <v>995</v>
      </c>
      <c r="G736" s="242"/>
      <c r="H736" s="246">
        <v>11.038</v>
      </c>
      <c r="I736" s="247"/>
      <c r="J736" s="242"/>
      <c r="K736" s="242"/>
      <c r="L736" s="248"/>
      <c r="M736" s="249"/>
      <c r="N736" s="250"/>
      <c r="O736" s="250"/>
      <c r="P736" s="250"/>
      <c r="Q736" s="250"/>
      <c r="R736" s="250"/>
      <c r="S736" s="250"/>
      <c r="T736" s="251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2" t="s">
        <v>232</v>
      </c>
      <c r="AU736" s="252" t="s">
        <v>82</v>
      </c>
      <c r="AV736" s="13" t="s">
        <v>82</v>
      </c>
      <c r="AW736" s="13" t="s">
        <v>30</v>
      </c>
      <c r="AX736" s="13" t="s">
        <v>73</v>
      </c>
      <c r="AY736" s="252" t="s">
        <v>223</v>
      </c>
    </row>
    <row r="737" s="13" customFormat="1">
      <c r="A737" s="13"/>
      <c r="B737" s="241"/>
      <c r="C737" s="242"/>
      <c r="D737" s="243" t="s">
        <v>232</v>
      </c>
      <c r="E737" s="244" t="s">
        <v>1</v>
      </c>
      <c r="F737" s="245" t="s">
        <v>996</v>
      </c>
      <c r="G737" s="242"/>
      <c r="H737" s="246">
        <v>1.2330000000000001</v>
      </c>
      <c r="I737" s="247"/>
      <c r="J737" s="242"/>
      <c r="K737" s="242"/>
      <c r="L737" s="248"/>
      <c r="M737" s="249"/>
      <c r="N737" s="250"/>
      <c r="O737" s="250"/>
      <c r="P737" s="250"/>
      <c r="Q737" s="250"/>
      <c r="R737" s="250"/>
      <c r="S737" s="250"/>
      <c r="T737" s="25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2" t="s">
        <v>232</v>
      </c>
      <c r="AU737" s="252" t="s">
        <v>82</v>
      </c>
      <c r="AV737" s="13" t="s">
        <v>82</v>
      </c>
      <c r="AW737" s="13" t="s">
        <v>30</v>
      </c>
      <c r="AX737" s="13" t="s">
        <v>73</v>
      </c>
      <c r="AY737" s="252" t="s">
        <v>223</v>
      </c>
    </row>
    <row r="738" s="15" customFormat="1">
      <c r="A738" s="15"/>
      <c r="B738" s="263"/>
      <c r="C738" s="264"/>
      <c r="D738" s="243" t="s">
        <v>232</v>
      </c>
      <c r="E738" s="265" t="s">
        <v>1</v>
      </c>
      <c r="F738" s="266" t="s">
        <v>245</v>
      </c>
      <c r="G738" s="264"/>
      <c r="H738" s="267">
        <v>15.601000000000001</v>
      </c>
      <c r="I738" s="268"/>
      <c r="J738" s="264"/>
      <c r="K738" s="264"/>
      <c r="L738" s="269"/>
      <c r="M738" s="270"/>
      <c r="N738" s="271"/>
      <c r="O738" s="271"/>
      <c r="P738" s="271"/>
      <c r="Q738" s="271"/>
      <c r="R738" s="271"/>
      <c r="S738" s="271"/>
      <c r="T738" s="272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73" t="s">
        <v>232</v>
      </c>
      <c r="AU738" s="273" t="s">
        <v>82</v>
      </c>
      <c r="AV738" s="15" t="s">
        <v>230</v>
      </c>
      <c r="AW738" s="15" t="s">
        <v>30</v>
      </c>
      <c r="AX738" s="15" t="s">
        <v>80</v>
      </c>
      <c r="AY738" s="273" t="s">
        <v>223</v>
      </c>
    </row>
    <row r="739" s="2" customFormat="1" ht="37.8" customHeight="1">
      <c r="A739" s="39"/>
      <c r="B739" s="40"/>
      <c r="C739" s="228" t="s">
        <v>997</v>
      </c>
      <c r="D739" s="228" t="s">
        <v>225</v>
      </c>
      <c r="E739" s="229" t="s">
        <v>998</v>
      </c>
      <c r="F739" s="230" t="s">
        <v>999</v>
      </c>
      <c r="G739" s="231" t="s">
        <v>293</v>
      </c>
      <c r="H739" s="232">
        <v>15.601000000000001</v>
      </c>
      <c r="I739" s="233"/>
      <c r="J739" s="234">
        <f>ROUND(I739*H739,2)</f>
        <v>0</v>
      </c>
      <c r="K739" s="230" t="s">
        <v>229</v>
      </c>
      <c r="L739" s="45"/>
      <c r="M739" s="235" t="s">
        <v>1</v>
      </c>
      <c r="N739" s="236" t="s">
        <v>38</v>
      </c>
      <c r="O739" s="92"/>
      <c r="P739" s="237">
        <f>O739*H739</f>
        <v>0</v>
      </c>
      <c r="Q739" s="237">
        <v>0</v>
      </c>
      <c r="R739" s="237">
        <f>Q739*H739</f>
        <v>0</v>
      </c>
      <c r="S739" s="237">
        <v>0</v>
      </c>
      <c r="T739" s="238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39" t="s">
        <v>230</v>
      </c>
      <c r="AT739" s="239" t="s">
        <v>225</v>
      </c>
      <c r="AU739" s="239" t="s">
        <v>82</v>
      </c>
      <c r="AY739" s="18" t="s">
        <v>223</v>
      </c>
      <c r="BE739" s="240">
        <f>IF(N739="základní",J739,0)</f>
        <v>0</v>
      </c>
      <c r="BF739" s="240">
        <f>IF(N739="snížená",J739,0)</f>
        <v>0</v>
      </c>
      <c r="BG739" s="240">
        <f>IF(N739="zákl. přenesená",J739,0)</f>
        <v>0</v>
      </c>
      <c r="BH739" s="240">
        <f>IF(N739="sníž. přenesená",J739,0)</f>
        <v>0</v>
      </c>
      <c r="BI739" s="240">
        <f>IF(N739="nulová",J739,0)</f>
        <v>0</v>
      </c>
      <c r="BJ739" s="18" t="s">
        <v>80</v>
      </c>
      <c r="BK739" s="240">
        <f>ROUND(I739*H739,2)</f>
        <v>0</v>
      </c>
      <c r="BL739" s="18" t="s">
        <v>230</v>
      </c>
      <c r="BM739" s="239" t="s">
        <v>1000</v>
      </c>
    </row>
    <row r="740" s="2" customFormat="1" ht="37.8" customHeight="1">
      <c r="A740" s="39"/>
      <c r="B740" s="40"/>
      <c r="C740" s="228" t="s">
        <v>1001</v>
      </c>
      <c r="D740" s="228" t="s">
        <v>225</v>
      </c>
      <c r="E740" s="229" t="s">
        <v>1002</v>
      </c>
      <c r="F740" s="230" t="s">
        <v>1003</v>
      </c>
      <c r="G740" s="231" t="s">
        <v>293</v>
      </c>
      <c r="H740" s="232">
        <v>13.412000000000001</v>
      </c>
      <c r="I740" s="233"/>
      <c r="J740" s="234">
        <f>ROUND(I740*H740,2)</f>
        <v>0</v>
      </c>
      <c r="K740" s="230" t="s">
        <v>229</v>
      </c>
      <c r="L740" s="45"/>
      <c r="M740" s="235" t="s">
        <v>1</v>
      </c>
      <c r="N740" s="236" t="s">
        <v>38</v>
      </c>
      <c r="O740" s="92"/>
      <c r="P740" s="237">
        <f>O740*H740</f>
        <v>0</v>
      </c>
      <c r="Q740" s="237">
        <v>0.00088000000000000003</v>
      </c>
      <c r="R740" s="237">
        <f>Q740*H740</f>
        <v>0.011802560000000002</v>
      </c>
      <c r="S740" s="237">
        <v>0</v>
      </c>
      <c r="T740" s="238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39" t="s">
        <v>230</v>
      </c>
      <c r="AT740" s="239" t="s">
        <v>225</v>
      </c>
      <c r="AU740" s="239" t="s">
        <v>82</v>
      </c>
      <c r="AY740" s="18" t="s">
        <v>223</v>
      </c>
      <c r="BE740" s="240">
        <f>IF(N740="základní",J740,0)</f>
        <v>0</v>
      </c>
      <c r="BF740" s="240">
        <f>IF(N740="snížená",J740,0)</f>
        <v>0</v>
      </c>
      <c r="BG740" s="240">
        <f>IF(N740="zákl. přenesená",J740,0)</f>
        <v>0</v>
      </c>
      <c r="BH740" s="240">
        <f>IF(N740="sníž. přenesená",J740,0)</f>
        <v>0</v>
      </c>
      <c r="BI740" s="240">
        <f>IF(N740="nulová",J740,0)</f>
        <v>0</v>
      </c>
      <c r="BJ740" s="18" t="s">
        <v>80</v>
      </c>
      <c r="BK740" s="240">
        <f>ROUND(I740*H740,2)</f>
        <v>0</v>
      </c>
      <c r="BL740" s="18" t="s">
        <v>230</v>
      </c>
      <c r="BM740" s="239" t="s">
        <v>1004</v>
      </c>
    </row>
    <row r="741" s="13" customFormat="1">
      <c r="A741" s="13"/>
      <c r="B741" s="241"/>
      <c r="C741" s="242"/>
      <c r="D741" s="243" t="s">
        <v>232</v>
      </c>
      <c r="E741" s="244" t="s">
        <v>1</v>
      </c>
      <c r="F741" s="245" t="s">
        <v>1005</v>
      </c>
      <c r="G741" s="242"/>
      <c r="H741" s="246">
        <v>8.3109999999999999</v>
      </c>
      <c r="I741" s="247"/>
      <c r="J741" s="242"/>
      <c r="K741" s="242"/>
      <c r="L741" s="248"/>
      <c r="M741" s="249"/>
      <c r="N741" s="250"/>
      <c r="O741" s="250"/>
      <c r="P741" s="250"/>
      <c r="Q741" s="250"/>
      <c r="R741" s="250"/>
      <c r="S741" s="250"/>
      <c r="T741" s="251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2" t="s">
        <v>232</v>
      </c>
      <c r="AU741" s="252" t="s">
        <v>82</v>
      </c>
      <c r="AV741" s="13" t="s">
        <v>82</v>
      </c>
      <c r="AW741" s="13" t="s">
        <v>30</v>
      </c>
      <c r="AX741" s="13" t="s">
        <v>73</v>
      </c>
      <c r="AY741" s="252" t="s">
        <v>223</v>
      </c>
    </row>
    <row r="742" s="13" customFormat="1">
      <c r="A742" s="13"/>
      <c r="B742" s="241"/>
      <c r="C742" s="242"/>
      <c r="D742" s="243" t="s">
        <v>232</v>
      </c>
      <c r="E742" s="244" t="s">
        <v>1</v>
      </c>
      <c r="F742" s="245" t="s">
        <v>996</v>
      </c>
      <c r="G742" s="242"/>
      <c r="H742" s="246">
        <v>1.2330000000000001</v>
      </c>
      <c r="I742" s="247"/>
      <c r="J742" s="242"/>
      <c r="K742" s="242"/>
      <c r="L742" s="248"/>
      <c r="M742" s="249"/>
      <c r="N742" s="250"/>
      <c r="O742" s="250"/>
      <c r="P742" s="250"/>
      <c r="Q742" s="250"/>
      <c r="R742" s="250"/>
      <c r="S742" s="250"/>
      <c r="T742" s="251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2" t="s">
        <v>232</v>
      </c>
      <c r="AU742" s="252" t="s">
        <v>82</v>
      </c>
      <c r="AV742" s="13" t="s">
        <v>82</v>
      </c>
      <c r="AW742" s="13" t="s">
        <v>30</v>
      </c>
      <c r="AX742" s="13" t="s">
        <v>73</v>
      </c>
      <c r="AY742" s="252" t="s">
        <v>223</v>
      </c>
    </row>
    <row r="743" s="14" customFormat="1">
      <c r="A743" s="14"/>
      <c r="B743" s="253"/>
      <c r="C743" s="254"/>
      <c r="D743" s="243" t="s">
        <v>232</v>
      </c>
      <c r="E743" s="255" t="s">
        <v>1</v>
      </c>
      <c r="F743" s="256" t="s">
        <v>242</v>
      </c>
      <c r="G743" s="254"/>
      <c r="H743" s="255" t="s">
        <v>1</v>
      </c>
      <c r="I743" s="257"/>
      <c r="J743" s="254"/>
      <c r="K743" s="254"/>
      <c r="L743" s="258"/>
      <c r="M743" s="259"/>
      <c r="N743" s="260"/>
      <c r="O743" s="260"/>
      <c r="P743" s="260"/>
      <c r="Q743" s="260"/>
      <c r="R743" s="260"/>
      <c r="S743" s="260"/>
      <c r="T743" s="26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2" t="s">
        <v>232</v>
      </c>
      <c r="AU743" s="262" t="s">
        <v>82</v>
      </c>
      <c r="AV743" s="14" t="s">
        <v>80</v>
      </c>
      <c r="AW743" s="14" t="s">
        <v>30</v>
      </c>
      <c r="AX743" s="14" t="s">
        <v>73</v>
      </c>
      <c r="AY743" s="262" t="s">
        <v>223</v>
      </c>
    </row>
    <row r="744" s="13" customFormat="1">
      <c r="A744" s="13"/>
      <c r="B744" s="241"/>
      <c r="C744" s="242"/>
      <c r="D744" s="243" t="s">
        <v>232</v>
      </c>
      <c r="E744" s="244" t="s">
        <v>1</v>
      </c>
      <c r="F744" s="245" t="s">
        <v>1006</v>
      </c>
      <c r="G744" s="242"/>
      <c r="H744" s="246">
        <v>3.8679999999999999</v>
      </c>
      <c r="I744" s="247"/>
      <c r="J744" s="242"/>
      <c r="K744" s="242"/>
      <c r="L744" s="248"/>
      <c r="M744" s="249"/>
      <c r="N744" s="250"/>
      <c r="O744" s="250"/>
      <c r="P744" s="250"/>
      <c r="Q744" s="250"/>
      <c r="R744" s="250"/>
      <c r="S744" s="250"/>
      <c r="T744" s="25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2" t="s">
        <v>232</v>
      </c>
      <c r="AU744" s="252" t="s">
        <v>82</v>
      </c>
      <c r="AV744" s="13" t="s">
        <v>82</v>
      </c>
      <c r="AW744" s="13" t="s">
        <v>30</v>
      </c>
      <c r="AX744" s="13" t="s">
        <v>73</v>
      </c>
      <c r="AY744" s="252" t="s">
        <v>223</v>
      </c>
    </row>
    <row r="745" s="15" customFormat="1">
      <c r="A745" s="15"/>
      <c r="B745" s="263"/>
      <c r="C745" s="264"/>
      <c r="D745" s="243" t="s">
        <v>232</v>
      </c>
      <c r="E745" s="265" t="s">
        <v>1</v>
      </c>
      <c r="F745" s="266" t="s">
        <v>245</v>
      </c>
      <c r="G745" s="264"/>
      <c r="H745" s="267">
        <v>13.412000000000001</v>
      </c>
      <c r="I745" s="268"/>
      <c r="J745" s="264"/>
      <c r="K745" s="264"/>
      <c r="L745" s="269"/>
      <c r="M745" s="270"/>
      <c r="N745" s="271"/>
      <c r="O745" s="271"/>
      <c r="P745" s="271"/>
      <c r="Q745" s="271"/>
      <c r="R745" s="271"/>
      <c r="S745" s="271"/>
      <c r="T745" s="272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3" t="s">
        <v>232</v>
      </c>
      <c r="AU745" s="273" t="s">
        <v>82</v>
      </c>
      <c r="AV745" s="15" t="s">
        <v>230</v>
      </c>
      <c r="AW745" s="15" t="s">
        <v>30</v>
      </c>
      <c r="AX745" s="15" t="s">
        <v>80</v>
      </c>
      <c r="AY745" s="273" t="s">
        <v>223</v>
      </c>
    </row>
    <row r="746" s="2" customFormat="1" ht="37.8" customHeight="1">
      <c r="A746" s="39"/>
      <c r="B746" s="40"/>
      <c r="C746" s="228" t="s">
        <v>1007</v>
      </c>
      <c r="D746" s="228" t="s">
        <v>225</v>
      </c>
      <c r="E746" s="229" t="s">
        <v>1008</v>
      </c>
      <c r="F746" s="230" t="s">
        <v>1009</v>
      </c>
      <c r="G746" s="231" t="s">
        <v>293</v>
      </c>
      <c r="H746" s="232">
        <v>13.412000000000001</v>
      </c>
      <c r="I746" s="233"/>
      <c r="J746" s="234">
        <f>ROUND(I746*H746,2)</f>
        <v>0</v>
      </c>
      <c r="K746" s="230" t="s">
        <v>229</v>
      </c>
      <c r="L746" s="45"/>
      <c r="M746" s="235" t="s">
        <v>1</v>
      </c>
      <c r="N746" s="236" t="s">
        <v>38</v>
      </c>
      <c r="O746" s="92"/>
      <c r="P746" s="237">
        <f>O746*H746</f>
        <v>0</v>
      </c>
      <c r="Q746" s="237">
        <v>0</v>
      </c>
      <c r="R746" s="237">
        <f>Q746*H746</f>
        <v>0</v>
      </c>
      <c r="S746" s="237">
        <v>0</v>
      </c>
      <c r="T746" s="238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39" t="s">
        <v>230</v>
      </c>
      <c r="AT746" s="239" t="s">
        <v>225</v>
      </c>
      <c r="AU746" s="239" t="s">
        <v>82</v>
      </c>
      <c r="AY746" s="18" t="s">
        <v>223</v>
      </c>
      <c r="BE746" s="240">
        <f>IF(N746="základní",J746,0)</f>
        <v>0</v>
      </c>
      <c r="BF746" s="240">
        <f>IF(N746="snížená",J746,0)</f>
        <v>0</v>
      </c>
      <c r="BG746" s="240">
        <f>IF(N746="zákl. přenesená",J746,0)</f>
        <v>0</v>
      </c>
      <c r="BH746" s="240">
        <f>IF(N746="sníž. přenesená",J746,0)</f>
        <v>0</v>
      </c>
      <c r="BI746" s="240">
        <f>IF(N746="nulová",J746,0)</f>
        <v>0</v>
      </c>
      <c r="BJ746" s="18" t="s">
        <v>80</v>
      </c>
      <c r="BK746" s="240">
        <f>ROUND(I746*H746,2)</f>
        <v>0</v>
      </c>
      <c r="BL746" s="18" t="s">
        <v>230</v>
      </c>
      <c r="BM746" s="239" t="s">
        <v>1010</v>
      </c>
    </row>
    <row r="747" s="2" customFormat="1" ht="78" customHeight="1">
      <c r="A747" s="39"/>
      <c r="B747" s="40"/>
      <c r="C747" s="228" t="s">
        <v>1011</v>
      </c>
      <c r="D747" s="228" t="s">
        <v>225</v>
      </c>
      <c r="E747" s="229" t="s">
        <v>1012</v>
      </c>
      <c r="F747" s="230" t="s">
        <v>1013</v>
      </c>
      <c r="G747" s="231" t="s">
        <v>265</v>
      </c>
      <c r="H747" s="232">
        <v>0.312</v>
      </c>
      <c r="I747" s="233"/>
      <c r="J747" s="234">
        <f>ROUND(I747*H747,2)</f>
        <v>0</v>
      </c>
      <c r="K747" s="230" t="s">
        <v>229</v>
      </c>
      <c r="L747" s="45"/>
      <c r="M747" s="235" t="s">
        <v>1</v>
      </c>
      <c r="N747" s="236" t="s">
        <v>38</v>
      </c>
      <c r="O747" s="92"/>
      <c r="P747" s="237">
        <f>O747*H747</f>
        <v>0</v>
      </c>
      <c r="Q747" s="237">
        <v>1.05555</v>
      </c>
      <c r="R747" s="237">
        <f>Q747*H747</f>
        <v>0.3293316</v>
      </c>
      <c r="S747" s="237">
        <v>0</v>
      </c>
      <c r="T747" s="238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39" t="s">
        <v>230</v>
      </c>
      <c r="AT747" s="239" t="s">
        <v>225</v>
      </c>
      <c r="AU747" s="239" t="s">
        <v>82</v>
      </c>
      <c r="AY747" s="18" t="s">
        <v>223</v>
      </c>
      <c r="BE747" s="240">
        <f>IF(N747="základní",J747,0)</f>
        <v>0</v>
      </c>
      <c r="BF747" s="240">
        <f>IF(N747="snížená",J747,0)</f>
        <v>0</v>
      </c>
      <c r="BG747" s="240">
        <f>IF(N747="zákl. přenesená",J747,0)</f>
        <v>0</v>
      </c>
      <c r="BH747" s="240">
        <f>IF(N747="sníž. přenesená",J747,0)</f>
        <v>0</v>
      </c>
      <c r="BI747" s="240">
        <f>IF(N747="nulová",J747,0)</f>
        <v>0</v>
      </c>
      <c r="BJ747" s="18" t="s">
        <v>80</v>
      </c>
      <c r="BK747" s="240">
        <f>ROUND(I747*H747,2)</f>
        <v>0</v>
      </c>
      <c r="BL747" s="18" t="s">
        <v>230</v>
      </c>
      <c r="BM747" s="239" t="s">
        <v>1014</v>
      </c>
    </row>
    <row r="748" s="13" customFormat="1">
      <c r="A748" s="13"/>
      <c r="B748" s="241"/>
      <c r="C748" s="242"/>
      <c r="D748" s="243" t="s">
        <v>232</v>
      </c>
      <c r="E748" s="244" t="s">
        <v>1</v>
      </c>
      <c r="F748" s="245" t="s">
        <v>1015</v>
      </c>
      <c r="G748" s="242"/>
      <c r="H748" s="246">
        <v>0.312</v>
      </c>
      <c r="I748" s="247"/>
      <c r="J748" s="242"/>
      <c r="K748" s="242"/>
      <c r="L748" s="248"/>
      <c r="M748" s="249"/>
      <c r="N748" s="250"/>
      <c r="O748" s="250"/>
      <c r="P748" s="250"/>
      <c r="Q748" s="250"/>
      <c r="R748" s="250"/>
      <c r="S748" s="250"/>
      <c r="T748" s="251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2" t="s">
        <v>232</v>
      </c>
      <c r="AU748" s="252" t="s">
        <v>82</v>
      </c>
      <c r="AV748" s="13" t="s">
        <v>82</v>
      </c>
      <c r="AW748" s="13" t="s">
        <v>30</v>
      </c>
      <c r="AX748" s="13" t="s">
        <v>80</v>
      </c>
      <c r="AY748" s="252" t="s">
        <v>223</v>
      </c>
    </row>
    <row r="749" s="2" customFormat="1" ht="33" customHeight="1">
      <c r="A749" s="39"/>
      <c r="B749" s="40"/>
      <c r="C749" s="228" t="s">
        <v>1016</v>
      </c>
      <c r="D749" s="228" t="s">
        <v>225</v>
      </c>
      <c r="E749" s="229" t="s">
        <v>1017</v>
      </c>
      <c r="F749" s="230" t="s">
        <v>1018</v>
      </c>
      <c r="G749" s="231" t="s">
        <v>475</v>
      </c>
      <c r="H749" s="232">
        <v>8</v>
      </c>
      <c r="I749" s="233"/>
      <c r="J749" s="234">
        <f>ROUND(I749*H749,2)</f>
        <v>0</v>
      </c>
      <c r="K749" s="230" t="s">
        <v>229</v>
      </c>
      <c r="L749" s="45"/>
      <c r="M749" s="235" t="s">
        <v>1</v>
      </c>
      <c r="N749" s="236" t="s">
        <v>38</v>
      </c>
      <c r="O749" s="92"/>
      <c r="P749" s="237">
        <f>O749*H749</f>
        <v>0</v>
      </c>
      <c r="Q749" s="237">
        <v>0.092490000000000003</v>
      </c>
      <c r="R749" s="237">
        <f>Q749*H749</f>
        <v>0.73992000000000002</v>
      </c>
      <c r="S749" s="237">
        <v>0</v>
      </c>
      <c r="T749" s="238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39" t="s">
        <v>230</v>
      </c>
      <c r="AT749" s="239" t="s">
        <v>225</v>
      </c>
      <c r="AU749" s="239" t="s">
        <v>82</v>
      </c>
      <c r="AY749" s="18" t="s">
        <v>223</v>
      </c>
      <c r="BE749" s="240">
        <f>IF(N749="základní",J749,0)</f>
        <v>0</v>
      </c>
      <c r="BF749" s="240">
        <f>IF(N749="snížená",J749,0)</f>
        <v>0</v>
      </c>
      <c r="BG749" s="240">
        <f>IF(N749="zákl. přenesená",J749,0)</f>
        <v>0</v>
      </c>
      <c r="BH749" s="240">
        <f>IF(N749="sníž. přenesená",J749,0)</f>
        <v>0</v>
      </c>
      <c r="BI749" s="240">
        <f>IF(N749="nulová",J749,0)</f>
        <v>0</v>
      </c>
      <c r="BJ749" s="18" t="s">
        <v>80</v>
      </c>
      <c r="BK749" s="240">
        <f>ROUND(I749*H749,2)</f>
        <v>0</v>
      </c>
      <c r="BL749" s="18" t="s">
        <v>230</v>
      </c>
      <c r="BM749" s="239" t="s">
        <v>1019</v>
      </c>
    </row>
    <row r="750" s="13" customFormat="1">
      <c r="A750" s="13"/>
      <c r="B750" s="241"/>
      <c r="C750" s="242"/>
      <c r="D750" s="243" t="s">
        <v>232</v>
      </c>
      <c r="E750" s="244" t="s">
        <v>1</v>
      </c>
      <c r="F750" s="245" t="s">
        <v>1020</v>
      </c>
      <c r="G750" s="242"/>
      <c r="H750" s="246">
        <v>8</v>
      </c>
      <c r="I750" s="247"/>
      <c r="J750" s="242"/>
      <c r="K750" s="242"/>
      <c r="L750" s="248"/>
      <c r="M750" s="249"/>
      <c r="N750" s="250"/>
      <c r="O750" s="250"/>
      <c r="P750" s="250"/>
      <c r="Q750" s="250"/>
      <c r="R750" s="250"/>
      <c r="S750" s="250"/>
      <c r="T750" s="251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2" t="s">
        <v>232</v>
      </c>
      <c r="AU750" s="252" t="s">
        <v>82</v>
      </c>
      <c r="AV750" s="13" t="s">
        <v>82</v>
      </c>
      <c r="AW750" s="13" t="s">
        <v>30</v>
      </c>
      <c r="AX750" s="13" t="s">
        <v>80</v>
      </c>
      <c r="AY750" s="252" t="s">
        <v>223</v>
      </c>
    </row>
    <row r="751" s="2" customFormat="1" ht="37.8" customHeight="1">
      <c r="A751" s="39"/>
      <c r="B751" s="40"/>
      <c r="C751" s="228" t="s">
        <v>1021</v>
      </c>
      <c r="D751" s="228" t="s">
        <v>225</v>
      </c>
      <c r="E751" s="229" t="s">
        <v>1022</v>
      </c>
      <c r="F751" s="230" t="s">
        <v>1023</v>
      </c>
      <c r="G751" s="231" t="s">
        <v>475</v>
      </c>
      <c r="H751" s="232">
        <v>3</v>
      </c>
      <c r="I751" s="233"/>
      <c r="J751" s="234">
        <f>ROUND(I751*H751,2)</f>
        <v>0</v>
      </c>
      <c r="K751" s="230" t="s">
        <v>229</v>
      </c>
      <c r="L751" s="45"/>
      <c r="M751" s="235" t="s">
        <v>1</v>
      </c>
      <c r="N751" s="236" t="s">
        <v>38</v>
      </c>
      <c r="O751" s="92"/>
      <c r="P751" s="237">
        <f>O751*H751</f>
        <v>0</v>
      </c>
      <c r="Q751" s="237">
        <v>0.066600000000000006</v>
      </c>
      <c r="R751" s="237">
        <f>Q751*H751</f>
        <v>0.19980000000000003</v>
      </c>
      <c r="S751" s="237">
        <v>0</v>
      </c>
      <c r="T751" s="238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39" t="s">
        <v>230</v>
      </c>
      <c r="AT751" s="239" t="s">
        <v>225</v>
      </c>
      <c r="AU751" s="239" t="s">
        <v>82</v>
      </c>
      <c r="AY751" s="18" t="s">
        <v>223</v>
      </c>
      <c r="BE751" s="240">
        <f>IF(N751="základní",J751,0)</f>
        <v>0</v>
      </c>
      <c r="BF751" s="240">
        <f>IF(N751="snížená",J751,0)</f>
        <v>0</v>
      </c>
      <c r="BG751" s="240">
        <f>IF(N751="zákl. přenesená",J751,0)</f>
        <v>0</v>
      </c>
      <c r="BH751" s="240">
        <f>IF(N751="sníž. přenesená",J751,0)</f>
        <v>0</v>
      </c>
      <c r="BI751" s="240">
        <f>IF(N751="nulová",J751,0)</f>
        <v>0</v>
      </c>
      <c r="BJ751" s="18" t="s">
        <v>80</v>
      </c>
      <c r="BK751" s="240">
        <f>ROUND(I751*H751,2)</f>
        <v>0</v>
      </c>
      <c r="BL751" s="18" t="s">
        <v>230</v>
      </c>
      <c r="BM751" s="239" t="s">
        <v>1024</v>
      </c>
    </row>
    <row r="752" s="13" customFormat="1">
      <c r="A752" s="13"/>
      <c r="B752" s="241"/>
      <c r="C752" s="242"/>
      <c r="D752" s="243" t="s">
        <v>232</v>
      </c>
      <c r="E752" s="244" t="s">
        <v>1</v>
      </c>
      <c r="F752" s="245" t="s">
        <v>1025</v>
      </c>
      <c r="G752" s="242"/>
      <c r="H752" s="246">
        <v>1</v>
      </c>
      <c r="I752" s="247"/>
      <c r="J752" s="242"/>
      <c r="K752" s="242"/>
      <c r="L752" s="248"/>
      <c r="M752" s="249"/>
      <c r="N752" s="250"/>
      <c r="O752" s="250"/>
      <c r="P752" s="250"/>
      <c r="Q752" s="250"/>
      <c r="R752" s="250"/>
      <c r="S752" s="250"/>
      <c r="T752" s="251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2" t="s">
        <v>232</v>
      </c>
      <c r="AU752" s="252" t="s">
        <v>82</v>
      </c>
      <c r="AV752" s="13" t="s">
        <v>82</v>
      </c>
      <c r="AW752" s="13" t="s">
        <v>30</v>
      </c>
      <c r="AX752" s="13" t="s">
        <v>73</v>
      </c>
      <c r="AY752" s="252" t="s">
        <v>223</v>
      </c>
    </row>
    <row r="753" s="13" customFormat="1">
      <c r="A753" s="13"/>
      <c r="B753" s="241"/>
      <c r="C753" s="242"/>
      <c r="D753" s="243" t="s">
        <v>232</v>
      </c>
      <c r="E753" s="244" t="s">
        <v>1</v>
      </c>
      <c r="F753" s="245" t="s">
        <v>1026</v>
      </c>
      <c r="G753" s="242"/>
      <c r="H753" s="246">
        <v>1</v>
      </c>
      <c r="I753" s="247"/>
      <c r="J753" s="242"/>
      <c r="K753" s="242"/>
      <c r="L753" s="248"/>
      <c r="M753" s="249"/>
      <c r="N753" s="250"/>
      <c r="O753" s="250"/>
      <c r="P753" s="250"/>
      <c r="Q753" s="250"/>
      <c r="R753" s="250"/>
      <c r="S753" s="250"/>
      <c r="T753" s="251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2" t="s">
        <v>232</v>
      </c>
      <c r="AU753" s="252" t="s">
        <v>82</v>
      </c>
      <c r="AV753" s="13" t="s">
        <v>82</v>
      </c>
      <c r="AW753" s="13" t="s">
        <v>30</v>
      </c>
      <c r="AX753" s="13" t="s">
        <v>73</v>
      </c>
      <c r="AY753" s="252" t="s">
        <v>223</v>
      </c>
    </row>
    <row r="754" s="13" customFormat="1">
      <c r="A754" s="13"/>
      <c r="B754" s="241"/>
      <c r="C754" s="242"/>
      <c r="D754" s="243" t="s">
        <v>232</v>
      </c>
      <c r="E754" s="244" t="s">
        <v>1</v>
      </c>
      <c r="F754" s="245" t="s">
        <v>1027</v>
      </c>
      <c r="G754" s="242"/>
      <c r="H754" s="246">
        <v>1</v>
      </c>
      <c r="I754" s="247"/>
      <c r="J754" s="242"/>
      <c r="K754" s="242"/>
      <c r="L754" s="248"/>
      <c r="M754" s="249"/>
      <c r="N754" s="250"/>
      <c r="O754" s="250"/>
      <c r="P754" s="250"/>
      <c r="Q754" s="250"/>
      <c r="R754" s="250"/>
      <c r="S754" s="250"/>
      <c r="T754" s="251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2" t="s">
        <v>232</v>
      </c>
      <c r="AU754" s="252" t="s">
        <v>82</v>
      </c>
      <c r="AV754" s="13" t="s">
        <v>82</v>
      </c>
      <c r="AW754" s="13" t="s">
        <v>30</v>
      </c>
      <c r="AX754" s="13" t="s">
        <v>73</v>
      </c>
      <c r="AY754" s="252" t="s">
        <v>223</v>
      </c>
    </row>
    <row r="755" s="15" customFormat="1">
      <c r="A755" s="15"/>
      <c r="B755" s="263"/>
      <c r="C755" s="264"/>
      <c r="D755" s="243" t="s">
        <v>232</v>
      </c>
      <c r="E755" s="265" t="s">
        <v>1</v>
      </c>
      <c r="F755" s="266" t="s">
        <v>245</v>
      </c>
      <c r="G755" s="264"/>
      <c r="H755" s="267">
        <v>3</v>
      </c>
      <c r="I755" s="268"/>
      <c r="J755" s="264"/>
      <c r="K755" s="264"/>
      <c r="L755" s="269"/>
      <c r="M755" s="270"/>
      <c r="N755" s="271"/>
      <c r="O755" s="271"/>
      <c r="P755" s="271"/>
      <c r="Q755" s="271"/>
      <c r="R755" s="271"/>
      <c r="S755" s="271"/>
      <c r="T755" s="272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3" t="s">
        <v>232</v>
      </c>
      <c r="AU755" s="273" t="s">
        <v>82</v>
      </c>
      <c r="AV755" s="15" t="s">
        <v>230</v>
      </c>
      <c r="AW755" s="15" t="s">
        <v>30</v>
      </c>
      <c r="AX755" s="15" t="s">
        <v>80</v>
      </c>
      <c r="AY755" s="273" t="s">
        <v>223</v>
      </c>
    </row>
    <row r="756" s="2" customFormat="1" ht="55.5" customHeight="1">
      <c r="A756" s="39"/>
      <c r="B756" s="40"/>
      <c r="C756" s="228" t="s">
        <v>1028</v>
      </c>
      <c r="D756" s="228" t="s">
        <v>225</v>
      </c>
      <c r="E756" s="229" t="s">
        <v>1029</v>
      </c>
      <c r="F756" s="230" t="s">
        <v>1030</v>
      </c>
      <c r="G756" s="231" t="s">
        <v>228</v>
      </c>
      <c r="H756" s="232">
        <v>9.7799999999999994</v>
      </c>
      <c r="I756" s="233"/>
      <c r="J756" s="234">
        <f>ROUND(I756*H756,2)</f>
        <v>0</v>
      </c>
      <c r="K756" s="230" t="s">
        <v>229</v>
      </c>
      <c r="L756" s="45"/>
      <c r="M756" s="235" t="s">
        <v>1</v>
      </c>
      <c r="N756" s="236" t="s">
        <v>38</v>
      </c>
      <c r="O756" s="92"/>
      <c r="P756" s="237">
        <f>O756*H756</f>
        <v>0</v>
      </c>
      <c r="Q756" s="237">
        <v>2.5019399999999998</v>
      </c>
      <c r="R756" s="237">
        <f>Q756*H756</f>
        <v>24.468973199999997</v>
      </c>
      <c r="S756" s="237">
        <v>0</v>
      </c>
      <c r="T756" s="238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39" t="s">
        <v>230</v>
      </c>
      <c r="AT756" s="239" t="s">
        <v>225</v>
      </c>
      <c r="AU756" s="239" t="s">
        <v>82</v>
      </c>
      <c r="AY756" s="18" t="s">
        <v>223</v>
      </c>
      <c r="BE756" s="240">
        <f>IF(N756="základní",J756,0)</f>
        <v>0</v>
      </c>
      <c r="BF756" s="240">
        <f>IF(N756="snížená",J756,0)</f>
        <v>0</v>
      </c>
      <c r="BG756" s="240">
        <f>IF(N756="zákl. přenesená",J756,0)</f>
        <v>0</v>
      </c>
      <c r="BH756" s="240">
        <f>IF(N756="sníž. přenesená",J756,0)</f>
        <v>0</v>
      </c>
      <c r="BI756" s="240">
        <f>IF(N756="nulová",J756,0)</f>
        <v>0</v>
      </c>
      <c r="BJ756" s="18" t="s">
        <v>80</v>
      </c>
      <c r="BK756" s="240">
        <f>ROUND(I756*H756,2)</f>
        <v>0</v>
      </c>
      <c r="BL756" s="18" t="s">
        <v>230</v>
      </c>
      <c r="BM756" s="239" t="s">
        <v>1031</v>
      </c>
    </row>
    <row r="757" s="14" customFormat="1">
      <c r="A757" s="14"/>
      <c r="B757" s="253"/>
      <c r="C757" s="254"/>
      <c r="D757" s="243" t="s">
        <v>232</v>
      </c>
      <c r="E757" s="255" t="s">
        <v>1</v>
      </c>
      <c r="F757" s="256" t="s">
        <v>1032</v>
      </c>
      <c r="G757" s="254"/>
      <c r="H757" s="255" t="s">
        <v>1</v>
      </c>
      <c r="I757" s="257"/>
      <c r="J757" s="254"/>
      <c r="K757" s="254"/>
      <c r="L757" s="258"/>
      <c r="M757" s="259"/>
      <c r="N757" s="260"/>
      <c r="O757" s="260"/>
      <c r="P757" s="260"/>
      <c r="Q757" s="260"/>
      <c r="R757" s="260"/>
      <c r="S757" s="260"/>
      <c r="T757" s="261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62" t="s">
        <v>232</v>
      </c>
      <c r="AU757" s="262" t="s">
        <v>82</v>
      </c>
      <c r="AV757" s="14" t="s">
        <v>80</v>
      </c>
      <c r="AW757" s="14" t="s">
        <v>30</v>
      </c>
      <c r="AX757" s="14" t="s">
        <v>73</v>
      </c>
      <c r="AY757" s="262" t="s">
        <v>223</v>
      </c>
    </row>
    <row r="758" s="13" customFormat="1">
      <c r="A758" s="13"/>
      <c r="B758" s="241"/>
      <c r="C758" s="242"/>
      <c r="D758" s="243" t="s">
        <v>232</v>
      </c>
      <c r="E758" s="244" t="s">
        <v>1</v>
      </c>
      <c r="F758" s="245" t="s">
        <v>1033</v>
      </c>
      <c r="G758" s="242"/>
      <c r="H758" s="246">
        <v>0.17199999999999999</v>
      </c>
      <c r="I758" s="247"/>
      <c r="J758" s="242"/>
      <c r="K758" s="242"/>
      <c r="L758" s="248"/>
      <c r="M758" s="249"/>
      <c r="N758" s="250"/>
      <c r="O758" s="250"/>
      <c r="P758" s="250"/>
      <c r="Q758" s="250"/>
      <c r="R758" s="250"/>
      <c r="S758" s="250"/>
      <c r="T758" s="251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2" t="s">
        <v>232</v>
      </c>
      <c r="AU758" s="252" t="s">
        <v>82</v>
      </c>
      <c r="AV758" s="13" t="s">
        <v>82</v>
      </c>
      <c r="AW758" s="13" t="s">
        <v>30</v>
      </c>
      <c r="AX758" s="13" t="s">
        <v>73</v>
      </c>
      <c r="AY758" s="252" t="s">
        <v>223</v>
      </c>
    </row>
    <row r="759" s="13" customFormat="1">
      <c r="A759" s="13"/>
      <c r="B759" s="241"/>
      <c r="C759" s="242"/>
      <c r="D759" s="243" t="s">
        <v>232</v>
      </c>
      <c r="E759" s="244" t="s">
        <v>1</v>
      </c>
      <c r="F759" s="245" t="s">
        <v>1034</v>
      </c>
      <c r="G759" s="242"/>
      <c r="H759" s="246">
        <v>0.81399999999999995</v>
      </c>
      <c r="I759" s="247"/>
      <c r="J759" s="242"/>
      <c r="K759" s="242"/>
      <c r="L759" s="248"/>
      <c r="M759" s="249"/>
      <c r="N759" s="250"/>
      <c r="O759" s="250"/>
      <c r="P759" s="250"/>
      <c r="Q759" s="250"/>
      <c r="R759" s="250"/>
      <c r="S759" s="250"/>
      <c r="T759" s="251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2" t="s">
        <v>232</v>
      </c>
      <c r="AU759" s="252" t="s">
        <v>82</v>
      </c>
      <c r="AV759" s="13" t="s">
        <v>82</v>
      </c>
      <c r="AW759" s="13" t="s">
        <v>30</v>
      </c>
      <c r="AX759" s="13" t="s">
        <v>73</v>
      </c>
      <c r="AY759" s="252" t="s">
        <v>223</v>
      </c>
    </row>
    <row r="760" s="13" customFormat="1">
      <c r="A760" s="13"/>
      <c r="B760" s="241"/>
      <c r="C760" s="242"/>
      <c r="D760" s="243" t="s">
        <v>232</v>
      </c>
      <c r="E760" s="244" t="s">
        <v>1</v>
      </c>
      <c r="F760" s="245" t="s">
        <v>1035</v>
      </c>
      <c r="G760" s="242"/>
      <c r="H760" s="246">
        <v>0.85499999999999998</v>
      </c>
      <c r="I760" s="247"/>
      <c r="J760" s="242"/>
      <c r="K760" s="242"/>
      <c r="L760" s="248"/>
      <c r="M760" s="249"/>
      <c r="N760" s="250"/>
      <c r="O760" s="250"/>
      <c r="P760" s="250"/>
      <c r="Q760" s="250"/>
      <c r="R760" s="250"/>
      <c r="S760" s="250"/>
      <c r="T760" s="251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2" t="s">
        <v>232</v>
      </c>
      <c r="AU760" s="252" t="s">
        <v>82</v>
      </c>
      <c r="AV760" s="13" t="s">
        <v>82</v>
      </c>
      <c r="AW760" s="13" t="s">
        <v>30</v>
      </c>
      <c r="AX760" s="13" t="s">
        <v>73</v>
      </c>
      <c r="AY760" s="252" t="s">
        <v>223</v>
      </c>
    </row>
    <row r="761" s="13" customFormat="1">
      <c r="A761" s="13"/>
      <c r="B761" s="241"/>
      <c r="C761" s="242"/>
      <c r="D761" s="243" t="s">
        <v>232</v>
      </c>
      <c r="E761" s="244" t="s">
        <v>1</v>
      </c>
      <c r="F761" s="245" t="s">
        <v>1036</v>
      </c>
      <c r="G761" s="242"/>
      <c r="H761" s="246">
        <v>0.45800000000000002</v>
      </c>
      <c r="I761" s="247"/>
      <c r="J761" s="242"/>
      <c r="K761" s="242"/>
      <c r="L761" s="248"/>
      <c r="M761" s="249"/>
      <c r="N761" s="250"/>
      <c r="O761" s="250"/>
      <c r="P761" s="250"/>
      <c r="Q761" s="250"/>
      <c r="R761" s="250"/>
      <c r="S761" s="250"/>
      <c r="T761" s="251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2" t="s">
        <v>232</v>
      </c>
      <c r="AU761" s="252" t="s">
        <v>82</v>
      </c>
      <c r="AV761" s="13" t="s">
        <v>82</v>
      </c>
      <c r="AW761" s="13" t="s">
        <v>30</v>
      </c>
      <c r="AX761" s="13" t="s">
        <v>73</v>
      </c>
      <c r="AY761" s="252" t="s">
        <v>223</v>
      </c>
    </row>
    <row r="762" s="13" customFormat="1">
      <c r="A762" s="13"/>
      <c r="B762" s="241"/>
      <c r="C762" s="242"/>
      <c r="D762" s="243" t="s">
        <v>232</v>
      </c>
      <c r="E762" s="244" t="s">
        <v>1</v>
      </c>
      <c r="F762" s="245" t="s">
        <v>1037</v>
      </c>
      <c r="G762" s="242"/>
      <c r="H762" s="246">
        <v>0.69499999999999995</v>
      </c>
      <c r="I762" s="247"/>
      <c r="J762" s="242"/>
      <c r="K762" s="242"/>
      <c r="L762" s="248"/>
      <c r="M762" s="249"/>
      <c r="N762" s="250"/>
      <c r="O762" s="250"/>
      <c r="P762" s="250"/>
      <c r="Q762" s="250"/>
      <c r="R762" s="250"/>
      <c r="S762" s="250"/>
      <c r="T762" s="251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2" t="s">
        <v>232</v>
      </c>
      <c r="AU762" s="252" t="s">
        <v>82</v>
      </c>
      <c r="AV762" s="13" t="s">
        <v>82</v>
      </c>
      <c r="AW762" s="13" t="s">
        <v>30</v>
      </c>
      <c r="AX762" s="13" t="s">
        <v>73</v>
      </c>
      <c r="AY762" s="252" t="s">
        <v>223</v>
      </c>
    </row>
    <row r="763" s="14" customFormat="1">
      <c r="A763" s="14"/>
      <c r="B763" s="253"/>
      <c r="C763" s="254"/>
      <c r="D763" s="243" t="s">
        <v>232</v>
      </c>
      <c r="E763" s="255" t="s">
        <v>1</v>
      </c>
      <c r="F763" s="256" t="s">
        <v>242</v>
      </c>
      <c r="G763" s="254"/>
      <c r="H763" s="255" t="s">
        <v>1</v>
      </c>
      <c r="I763" s="257"/>
      <c r="J763" s="254"/>
      <c r="K763" s="254"/>
      <c r="L763" s="258"/>
      <c r="M763" s="259"/>
      <c r="N763" s="260"/>
      <c r="O763" s="260"/>
      <c r="P763" s="260"/>
      <c r="Q763" s="260"/>
      <c r="R763" s="260"/>
      <c r="S763" s="260"/>
      <c r="T763" s="261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62" t="s">
        <v>232</v>
      </c>
      <c r="AU763" s="262" t="s">
        <v>82</v>
      </c>
      <c r="AV763" s="14" t="s">
        <v>80</v>
      </c>
      <c r="AW763" s="14" t="s">
        <v>30</v>
      </c>
      <c r="AX763" s="14" t="s">
        <v>73</v>
      </c>
      <c r="AY763" s="262" t="s">
        <v>223</v>
      </c>
    </row>
    <row r="764" s="13" customFormat="1">
      <c r="A764" s="13"/>
      <c r="B764" s="241"/>
      <c r="C764" s="242"/>
      <c r="D764" s="243" t="s">
        <v>232</v>
      </c>
      <c r="E764" s="244" t="s">
        <v>1</v>
      </c>
      <c r="F764" s="245" t="s">
        <v>1038</v>
      </c>
      <c r="G764" s="242"/>
      <c r="H764" s="246">
        <v>0.26600000000000001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232</v>
      </c>
      <c r="AU764" s="252" t="s">
        <v>82</v>
      </c>
      <c r="AV764" s="13" t="s">
        <v>82</v>
      </c>
      <c r="AW764" s="13" t="s">
        <v>30</v>
      </c>
      <c r="AX764" s="13" t="s">
        <v>73</v>
      </c>
      <c r="AY764" s="252" t="s">
        <v>223</v>
      </c>
    </row>
    <row r="765" s="13" customFormat="1">
      <c r="A765" s="13"/>
      <c r="B765" s="241"/>
      <c r="C765" s="242"/>
      <c r="D765" s="243" t="s">
        <v>232</v>
      </c>
      <c r="E765" s="244" t="s">
        <v>1</v>
      </c>
      <c r="F765" s="245" t="s">
        <v>1039</v>
      </c>
      <c r="G765" s="242"/>
      <c r="H765" s="246">
        <v>0.46300000000000002</v>
      </c>
      <c r="I765" s="247"/>
      <c r="J765" s="242"/>
      <c r="K765" s="242"/>
      <c r="L765" s="248"/>
      <c r="M765" s="249"/>
      <c r="N765" s="250"/>
      <c r="O765" s="250"/>
      <c r="P765" s="250"/>
      <c r="Q765" s="250"/>
      <c r="R765" s="250"/>
      <c r="S765" s="250"/>
      <c r="T765" s="251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2" t="s">
        <v>232</v>
      </c>
      <c r="AU765" s="252" t="s">
        <v>82</v>
      </c>
      <c r="AV765" s="13" t="s">
        <v>82</v>
      </c>
      <c r="AW765" s="13" t="s">
        <v>30</v>
      </c>
      <c r="AX765" s="13" t="s">
        <v>73</v>
      </c>
      <c r="AY765" s="252" t="s">
        <v>223</v>
      </c>
    </row>
    <row r="766" s="13" customFormat="1">
      <c r="A766" s="13"/>
      <c r="B766" s="241"/>
      <c r="C766" s="242"/>
      <c r="D766" s="243" t="s">
        <v>232</v>
      </c>
      <c r="E766" s="244" t="s">
        <v>1</v>
      </c>
      <c r="F766" s="245" t="s">
        <v>1040</v>
      </c>
      <c r="G766" s="242"/>
      <c r="H766" s="246">
        <v>0.14099999999999999</v>
      </c>
      <c r="I766" s="247"/>
      <c r="J766" s="242"/>
      <c r="K766" s="242"/>
      <c r="L766" s="248"/>
      <c r="M766" s="249"/>
      <c r="N766" s="250"/>
      <c r="O766" s="250"/>
      <c r="P766" s="250"/>
      <c r="Q766" s="250"/>
      <c r="R766" s="250"/>
      <c r="S766" s="250"/>
      <c r="T766" s="251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2" t="s">
        <v>232</v>
      </c>
      <c r="AU766" s="252" t="s">
        <v>82</v>
      </c>
      <c r="AV766" s="13" t="s">
        <v>82</v>
      </c>
      <c r="AW766" s="13" t="s">
        <v>30</v>
      </c>
      <c r="AX766" s="13" t="s">
        <v>73</v>
      </c>
      <c r="AY766" s="252" t="s">
        <v>223</v>
      </c>
    </row>
    <row r="767" s="13" customFormat="1">
      <c r="A767" s="13"/>
      <c r="B767" s="241"/>
      <c r="C767" s="242"/>
      <c r="D767" s="243" t="s">
        <v>232</v>
      </c>
      <c r="E767" s="244" t="s">
        <v>1</v>
      </c>
      <c r="F767" s="245" t="s">
        <v>1041</v>
      </c>
      <c r="G767" s="242"/>
      <c r="H767" s="246">
        <v>2.6579999999999999</v>
      </c>
      <c r="I767" s="247"/>
      <c r="J767" s="242"/>
      <c r="K767" s="242"/>
      <c r="L767" s="248"/>
      <c r="M767" s="249"/>
      <c r="N767" s="250"/>
      <c r="O767" s="250"/>
      <c r="P767" s="250"/>
      <c r="Q767" s="250"/>
      <c r="R767" s="250"/>
      <c r="S767" s="250"/>
      <c r="T767" s="251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2" t="s">
        <v>232</v>
      </c>
      <c r="AU767" s="252" t="s">
        <v>82</v>
      </c>
      <c r="AV767" s="13" t="s">
        <v>82</v>
      </c>
      <c r="AW767" s="13" t="s">
        <v>30</v>
      </c>
      <c r="AX767" s="13" t="s">
        <v>73</v>
      </c>
      <c r="AY767" s="252" t="s">
        <v>223</v>
      </c>
    </row>
    <row r="768" s="14" customFormat="1">
      <c r="A768" s="14"/>
      <c r="B768" s="253"/>
      <c r="C768" s="254"/>
      <c r="D768" s="243" t="s">
        <v>232</v>
      </c>
      <c r="E768" s="255" t="s">
        <v>1</v>
      </c>
      <c r="F768" s="256" t="s">
        <v>242</v>
      </c>
      <c r="G768" s="254"/>
      <c r="H768" s="255" t="s">
        <v>1</v>
      </c>
      <c r="I768" s="257"/>
      <c r="J768" s="254"/>
      <c r="K768" s="254"/>
      <c r="L768" s="258"/>
      <c r="M768" s="259"/>
      <c r="N768" s="260"/>
      <c r="O768" s="260"/>
      <c r="P768" s="260"/>
      <c r="Q768" s="260"/>
      <c r="R768" s="260"/>
      <c r="S768" s="260"/>
      <c r="T768" s="26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2" t="s">
        <v>232</v>
      </c>
      <c r="AU768" s="262" t="s">
        <v>82</v>
      </c>
      <c r="AV768" s="14" t="s">
        <v>80</v>
      </c>
      <c r="AW768" s="14" t="s">
        <v>30</v>
      </c>
      <c r="AX768" s="14" t="s">
        <v>73</v>
      </c>
      <c r="AY768" s="262" t="s">
        <v>223</v>
      </c>
    </row>
    <row r="769" s="14" customFormat="1">
      <c r="A769" s="14"/>
      <c r="B769" s="253"/>
      <c r="C769" s="254"/>
      <c r="D769" s="243" t="s">
        <v>232</v>
      </c>
      <c r="E769" s="255" t="s">
        <v>1</v>
      </c>
      <c r="F769" s="256" t="s">
        <v>1042</v>
      </c>
      <c r="G769" s="254"/>
      <c r="H769" s="255" t="s">
        <v>1</v>
      </c>
      <c r="I769" s="257"/>
      <c r="J769" s="254"/>
      <c r="K769" s="254"/>
      <c r="L769" s="258"/>
      <c r="M769" s="259"/>
      <c r="N769" s="260"/>
      <c r="O769" s="260"/>
      <c r="P769" s="260"/>
      <c r="Q769" s="260"/>
      <c r="R769" s="260"/>
      <c r="S769" s="260"/>
      <c r="T769" s="26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2" t="s">
        <v>232</v>
      </c>
      <c r="AU769" s="262" t="s">
        <v>82</v>
      </c>
      <c r="AV769" s="14" t="s">
        <v>80</v>
      </c>
      <c r="AW769" s="14" t="s">
        <v>30</v>
      </c>
      <c r="AX769" s="14" t="s">
        <v>73</v>
      </c>
      <c r="AY769" s="262" t="s">
        <v>223</v>
      </c>
    </row>
    <row r="770" s="13" customFormat="1">
      <c r="A770" s="13"/>
      <c r="B770" s="241"/>
      <c r="C770" s="242"/>
      <c r="D770" s="243" t="s">
        <v>232</v>
      </c>
      <c r="E770" s="244" t="s">
        <v>1</v>
      </c>
      <c r="F770" s="245" t="s">
        <v>1043</v>
      </c>
      <c r="G770" s="242"/>
      <c r="H770" s="246">
        <v>1.125</v>
      </c>
      <c r="I770" s="247"/>
      <c r="J770" s="242"/>
      <c r="K770" s="242"/>
      <c r="L770" s="248"/>
      <c r="M770" s="249"/>
      <c r="N770" s="250"/>
      <c r="O770" s="250"/>
      <c r="P770" s="250"/>
      <c r="Q770" s="250"/>
      <c r="R770" s="250"/>
      <c r="S770" s="250"/>
      <c r="T770" s="25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2" t="s">
        <v>232</v>
      </c>
      <c r="AU770" s="252" t="s">
        <v>82</v>
      </c>
      <c r="AV770" s="13" t="s">
        <v>82</v>
      </c>
      <c r="AW770" s="13" t="s">
        <v>30</v>
      </c>
      <c r="AX770" s="13" t="s">
        <v>73</v>
      </c>
      <c r="AY770" s="252" t="s">
        <v>223</v>
      </c>
    </row>
    <row r="771" s="13" customFormat="1">
      <c r="A771" s="13"/>
      <c r="B771" s="241"/>
      <c r="C771" s="242"/>
      <c r="D771" s="243" t="s">
        <v>232</v>
      </c>
      <c r="E771" s="244" t="s">
        <v>1</v>
      </c>
      <c r="F771" s="245" t="s">
        <v>1044</v>
      </c>
      <c r="G771" s="242"/>
      <c r="H771" s="246">
        <v>0.35599999999999998</v>
      </c>
      <c r="I771" s="247"/>
      <c r="J771" s="242"/>
      <c r="K771" s="242"/>
      <c r="L771" s="248"/>
      <c r="M771" s="249"/>
      <c r="N771" s="250"/>
      <c r="O771" s="250"/>
      <c r="P771" s="250"/>
      <c r="Q771" s="250"/>
      <c r="R771" s="250"/>
      <c r="S771" s="250"/>
      <c r="T771" s="251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2" t="s">
        <v>232</v>
      </c>
      <c r="AU771" s="252" t="s">
        <v>82</v>
      </c>
      <c r="AV771" s="13" t="s">
        <v>82</v>
      </c>
      <c r="AW771" s="13" t="s">
        <v>30</v>
      </c>
      <c r="AX771" s="13" t="s">
        <v>73</v>
      </c>
      <c r="AY771" s="252" t="s">
        <v>223</v>
      </c>
    </row>
    <row r="772" s="13" customFormat="1">
      <c r="A772" s="13"/>
      <c r="B772" s="241"/>
      <c r="C772" s="242"/>
      <c r="D772" s="243" t="s">
        <v>232</v>
      </c>
      <c r="E772" s="244" t="s">
        <v>1</v>
      </c>
      <c r="F772" s="245" t="s">
        <v>1045</v>
      </c>
      <c r="G772" s="242"/>
      <c r="H772" s="246">
        <v>0.25</v>
      </c>
      <c r="I772" s="247"/>
      <c r="J772" s="242"/>
      <c r="K772" s="242"/>
      <c r="L772" s="248"/>
      <c r="M772" s="249"/>
      <c r="N772" s="250"/>
      <c r="O772" s="250"/>
      <c r="P772" s="250"/>
      <c r="Q772" s="250"/>
      <c r="R772" s="250"/>
      <c r="S772" s="250"/>
      <c r="T772" s="251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2" t="s">
        <v>232</v>
      </c>
      <c r="AU772" s="252" t="s">
        <v>82</v>
      </c>
      <c r="AV772" s="13" t="s">
        <v>82</v>
      </c>
      <c r="AW772" s="13" t="s">
        <v>30</v>
      </c>
      <c r="AX772" s="13" t="s">
        <v>73</v>
      </c>
      <c r="AY772" s="252" t="s">
        <v>223</v>
      </c>
    </row>
    <row r="773" s="13" customFormat="1">
      <c r="A773" s="13"/>
      <c r="B773" s="241"/>
      <c r="C773" s="242"/>
      <c r="D773" s="243" t="s">
        <v>232</v>
      </c>
      <c r="E773" s="244" t="s">
        <v>1</v>
      </c>
      <c r="F773" s="245" t="s">
        <v>1046</v>
      </c>
      <c r="G773" s="242"/>
      <c r="H773" s="246">
        <v>0.46300000000000002</v>
      </c>
      <c r="I773" s="247"/>
      <c r="J773" s="242"/>
      <c r="K773" s="242"/>
      <c r="L773" s="248"/>
      <c r="M773" s="249"/>
      <c r="N773" s="250"/>
      <c r="O773" s="250"/>
      <c r="P773" s="250"/>
      <c r="Q773" s="250"/>
      <c r="R773" s="250"/>
      <c r="S773" s="250"/>
      <c r="T773" s="251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2" t="s">
        <v>232</v>
      </c>
      <c r="AU773" s="252" t="s">
        <v>82</v>
      </c>
      <c r="AV773" s="13" t="s">
        <v>82</v>
      </c>
      <c r="AW773" s="13" t="s">
        <v>30</v>
      </c>
      <c r="AX773" s="13" t="s">
        <v>73</v>
      </c>
      <c r="AY773" s="252" t="s">
        <v>223</v>
      </c>
    </row>
    <row r="774" s="13" customFormat="1">
      <c r="A774" s="13"/>
      <c r="B774" s="241"/>
      <c r="C774" s="242"/>
      <c r="D774" s="243" t="s">
        <v>232</v>
      </c>
      <c r="E774" s="244" t="s">
        <v>1</v>
      </c>
      <c r="F774" s="245" t="s">
        <v>1047</v>
      </c>
      <c r="G774" s="242"/>
      <c r="H774" s="246">
        <v>0.44</v>
      </c>
      <c r="I774" s="247"/>
      <c r="J774" s="242"/>
      <c r="K774" s="242"/>
      <c r="L774" s="248"/>
      <c r="M774" s="249"/>
      <c r="N774" s="250"/>
      <c r="O774" s="250"/>
      <c r="P774" s="250"/>
      <c r="Q774" s="250"/>
      <c r="R774" s="250"/>
      <c r="S774" s="250"/>
      <c r="T774" s="251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2" t="s">
        <v>232</v>
      </c>
      <c r="AU774" s="252" t="s">
        <v>82</v>
      </c>
      <c r="AV774" s="13" t="s">
        <v>82</v>
      </c>
      <c r="AW774" s="13" t="s">
        <v>30</v>
      </c>
      <c r="AX774" s="13" t="s">
        <v>73</v>
      </c>
      <c r="AY774" s="252" t="s">
        <v>223</v>
      </c>
    </row>
    <row r="775" s="13" customFormat="1">
      <c r="A775" s="13"/>
      <c r="B775" s="241"/>
      <c r="C775" s="242"/>
      <c r="D775" s="243" t="s">
        <v>232</v>
      </c>
      <c r="E775" s="244" t="s">
        <v>1</v>
      </c>
      <c r="F775" s="245" t="s">
        <v>1048</v>
      </c>
      <c r="G775" s="242"/>
      <c r="H775" s="246">
        <v>0.624</v>
      </c>
      <c r="I775" s="247"/>
      <c r="J775" s="242"/>
      <c r="K775" s="242"/>
      <c r="L775" s="248"/>
      <c r="M775" s="249"/>
      <c r="N775" s="250"/>
      <c r="O775" s="250"/>
      <c r="P775" s="250"/>
      <c r="Q775" s="250"/>
      <c r="R775" s="250"/>
      <c r="S775" s="250"/>
      <c r="T775" s="251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2" t="s">
        <v>232</v>
      </c>
      <c r="AU775" s="252" t="s">
        <v>82</v>
      </c>
      <c r="AV775" s="13" t="s">
        <v>82</v>
      </c>
      <c r="AW775" s="13" t="s">
        <v>30</v>
      </c>
      <c r="AX775" s="13" t="s">
        <v>73</v>
      </c>
      <c r="AY775" s="252" t="s">
        <v>223</v>
      </c>
    </row>
    <row r="776" s="15" customFormat="1">
      <c r="A776" s="15"/>
      <c r="B776" s="263"/>
      <c r="C776" s="264"/>
      <c r="D776" s="243" t="s">
        <v>232</v>
      </c>
      <c r="E776" s="265" t="s">
        <v>1</v>
      </c>
      <c r="F776" s="266" t="s">
        <v>245</v>
      </c>
      <c r="G776" s="264"/>
      <c r="H776" s="267">
        <v>9.7799999999999994</v>
      </c>
      <c r="I776" s="268"/>
      <c r="J776" s="264"/>
      <c r="K776" s="264"/>
      <c r="L776" s="269"/>
      <c r="M776" s="270"/>
      <c r="N776" s="271"/>
      <c r="O776" s="271"/>
      <c r="P776" s="271"/>
      <c r="Q776" s="271"/>
      <c r="R776" s="271"/>
      <c r="S776" s="271"/>
      <c r="T776" s="272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73" t="s">
        <v>232</v>
      </c>
      <c r="AU776" s="273" t="s">
        <v>82</v>
      </c>
      <c r="AV776" s="15" t="s">
        <v>230</v>
      </c>
      <c r="AW776" s="15" t="s">
        <v>30</v>
      </c>
      <c r="AX776" s="15" t="s">
        <v>80</v>
      </c>
      <c r="AY776" s="273" t="s">
        <v>223</v>
      </c>
    </row>
    <row r="777" s="2" customFormat="1" ht="37.8" customHeight="1">
      <c r="A777" s="39"/>
      <c r="B777" s="40"/>
      <c r="C777" s="228" t="s">
        <v>1049</v>
      </c>
      <c r="D777" s="228" t="s">
        <v>225</v>
      </c>
      <c r="E777" s="229" t="s">
        <v>1050</v>
      </c>
      <c r="F777" s="230" t="s">
        <v>1051</v>
      </c>
      <c r="G777" s="231" t="s">
        <v>293</v>
      </c>
      <c r="H777" s="232">
        <v>52.904000000000003</v>
      </c>
      <c r="I777" s="233"/>
      <c r="J777" s="234">
        <f>ROUND(I777*H777,2)</f>
        <v>0</v>
      </c>
      <c r="K777" s="230" t="s">
        <v>229</v>
      </c>
      <c r="L777" s="45"/>
      <c r="M777" s="235" t="s">
        <v>1</v>
      </c>
      <c r="N777" s="236" t="s">
        <v>38</v>
      </c>
      <c r="O777" s="92"/>
      <c r="P777" s="237">
        <f>O777*H777</f>
        <v>0</v>
      </c>
      <c r="Q777" s="237">
        <v>0.0066299999999999996</v>
      </c>
      <c r="R777" s="237">
        <f>Q777*H777</f>
        <v>0.35075351999999999</v>
      </c>
      <c r="S777" s="237">
        <v>0</v>
      </c>
      <c r="T777" s="238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39" t="s">
        <v>230</v>
      </c>
      <c r="AT777" s="239" t="s">
        <v>225</v>
      </c>
      <c r="AU777" s="239" t="s">
        <v>82</v>
      </c>
      <c r="AY777" s="18" t="s">
        <v>223</v>
      </c>
      <c r="BE777" s="240">
        <f>IF(N777="základní",J777,0)</f>
        <v>0</v>
      </c>
      <c r="BF777" s="240">
        <f>IF(N777="snížená",J777,0)</f>
        <v>0</v>
      </c>
      <c r="BG777" s="240">
        <f>IF(N777="zákl. přenesená",J777,0)</f>
        <v>0</v>
      </c>
      <c r="BH777" s="240">
        <f>IF(N777="sníž. přenesená",J777,0)</f>
        <v>0</v>
      </c>
      <c r="BI777" s="240">
        <f>IF(N777="nulová",J777,0)</f>
        <v>0</v>
      </c>
      <c r="BJ777" s="18" t="s">
        <v>80</v>
      </c>
      <c r="BK777" s="240">
        <f>ROUND(I777*H777,2)</f>
        <v>0</v>
      </c>
      <c r="BL777" s="18" t="s">
        <v>230</v>
      </c>
      <c r="BM777" s="239" t="s">
        <v>1052</v>
      </c>
    </row>
    <row r="778" s="14" customFormat="1">
      <c r="A778" s="14"/>
      <c r="B778" s="253"/>
      <c r="C778" s="254"/>
      <c r="D778" s="243" t="s">
        <v>232</v>
      </c>
      <c r="E778" s="255" t="s">
        <v>1</v>
      </c>
      <c r="F778" s="256" t="s">
        <v>1032</v>
      </c>
      <c r="G778" s="254"/>
      <c r="H778" s="255" t="s">
        <v>1</v>
      </c>
      <c r="I778" s="257"/>
      <c r="J778" s="254"/>
      <c r="K778" s="254"/>
      <c r="L778" s="258"/>
      <c r="M778" s="259"/>
      <c r="N778" s="260"/>
      <c r="O778" s="260"/>
      <c r="P778" s="260"/>
      <c r="Q778" s="260"/>
      <c r="R778" s="260"/>
      <c r="S778" s="260"/>
      <c r="T778" s="26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2" t="s">
        <v>232</v>
      </c>
      <c r="AU778" s="262" t="s">
        <v>82</v>
      </c>
      <c r="AV778" s="14" t="s">
        <v>80</v>
      </c>
      <c r="AW778" s="14" t="s">
        <v>30</v>
      </c>
      <c r="AX778" s="14" t="s">
        <v>73</v>
      </c>
      <c r="AY778" s="262" t="s">
        <v>223</v>
      </c>
    </row>
    <row r="779" s="13" customFormat="1">
      <c r="A779" s="13"/>
      <c r="B779" s="241"/>
      <c r="C779" s="242"/>
      <c r="D779" s="243" t="s">
        <v>232</v>
      </c>
      <c r="E779" s="244" t="s">
        <v>1</v>
      </c>
      <c r="F779" s="245" t="s">
        <v>1053</v>
      </c>
      <c r="G779" s="242"/>
      <c r="H779" s="246">
        <v>1.9410000000000001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232</v>
      </c>
      <c r="AU779" s="252" t="s">
        <v>82</v>
      </c>
      <c r="AV779" s="13" t="s">
        <v>82</v>
      </c>
      <c r="AW779" s="13" t="s">
        <v>30</v>
      </c>
      <c r="AX779" s="13" t="s">
        <v>73</v>
      </c>
      <c r="AY779" s="252" t="s">
        <v>223</v>
      </c>
    </row>
    <row r="780" s="13" customFormat="1">
      <c r="A780" s="13"/>
      <c r="B780" s="241"/>
      <c r="C780" s="242"/>
      <c r="D780" s="243" t="s">
        <v>232</v>
      </c>
      <c r="E780" s="244" t="s">
        <v>1</v>
      </c>
      <c r="F780" s="245" t="s">
        <v>1054</v>
      </c>
      <c r="G780" s="242"/>
      <c r="H780" s="246">
        <v>6.4809999999999999</v>
      </c>
      <c r="I780" s="247"/>
      <c r="J780" s="242"/>
      <c r="K780" s="242"/>
      <c r="L780" s="248"/>
      <c r="M780" s="249"/>
      <c r="N780" s="250"/>
      <c r="O780" s="250"/>
      <c r="P780" s="250"/>
      <c r="Q780" s="250"/>
      <c r="R780" s="250"/>
      <c r="S780" s="250"/>
      <c r="T780" s="251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2" t="s">
        <v>232</v>
      </c>
      <c r="AU780" s="252" t="s">
        <v>82</v>
      </c>
      <c r="AV780" s="13" t="s">
        <v>82</v>
      </c>
      <c r="AW780" s="13" t="s">
        <v>30</v>
      </c>
      <c r="AX780" s="13" t="s">
        <v>73</v>
      </c>
      <c r="AY780" s="252" t="s">
        <v>223</v>
      </c>
    </row>
    <row r="781" s="13" customFormat="1">
      <c r="A781" s="13"/>
      <c r="B781" s="241"/>
      <c r="C781" s="242"/>
      <c r="D781" s="243" t="s">
        <v>232</v>
      </c>
      <c r="E781" s="244" t="s">
        <v>1</v>
      </c>
      <c r="F781" s="245" t="s">
        <v>1055</v>
      </c>
      <c r="G781" s="242"/>
      <c r="H781" s="246">
        <v>6.6139999999999999</v>
      </c>
      <c r="I781" s="247"/>
      <c r="J781" s="242"/>
      <c r="K781" s="242"/>
      <c r="L781" s="248"/>
      <c r="M781" s="249"/>
      <c r="N781" s="250"/>
      <c r="O781" s="250"/>
      <c r="P781" s="250"/>
      <c r="Q781" s="250"/>
      <c r="R781" s="250"/>
      <c r="S781" s="250"/>
      <c r="T781" s="25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2" t="s">
        <v>232</v>
      </c>
      <c r="AU781" s="252" t="s">
        <v>82</v>
      </c>
      <c r="AV781" s="13" t="s">
        <v>82</v>
      </c>
      <c r="AW781" s="13" t="s">
        <v>30</v>
      </c>
      <c r="AX781" s="13" t="s">
        <v>73</v>
      </c>
      <c r="AY781" s="252" t="s">
        <v>223</v>
      </c>
    </row>
    <row r="782" s="13" customFormat="1">
      <c r="A782" s="13"/>
      <c r="B782" s="241"/>
      <c r="C782" s="242"/>
      <c r="D782" s="243" t="s">
        <v>232</v>
      </c>
      <c r="E782" s="244" t="s">
        <v>1</v>
      </c>
      <c r="F782" s="245" t="s">
        <v>1056</v>
      </c>
      <c r="G782" s="242"/>
      <c r="H782" s="246">
        <v>3.5419999999999998</v>
      </c>
      <c r="I782" s="247"/>
      <c r="J782" s="242"/>
      <c r="K782" s="242"/>
      <c r="L782" s="248"/>
      <c r="M782" s="249"/>
      <c r="N782" s="250"/>
      <c r="O782" s="250"/>
      <c r="P782" s="250"/>
      <c r="Q782" s="250"/>
      <c r="R782" s="250"/>
      <c r="S782" s="250"/>
      <c r="T782" s="251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2" t="s">
        <v>232</v>
      </c>
      <c r="AU782" s="252" t="s">
        <v>82</v>
      </c>
      <c r="AV782" s="13" t="s">
        <v>82</v>
      </c>
      <c r="AW782" s="13" t="s">
        <v>30</v>
      </c>
      <c r="AX782" s="13" t="s">
        <v>73</v>
      </c>
      <c r="AY782" s="252" t="s">
        <v>223</v>
      </c>
    </row>
    <row r="783" s="13" customFormat="1">
      <c r="A783" s="13"/>
      <c r="B783" s="241"/>
      <c r="C783" s="242"/>
      <c r="D783" s="243" t="s">
        <v>232</v>
      </c>
      <c r="E783" s="244" t="s">
        <v>1</v>
      </c>
      <c r="F783" s="245" t="s">
        <v>1057</v>
      </c>
      <c r="G783" s="242"/>
      <c r="H783" s="246">
        <v>6.1699999999999999</v>
      </c>
      <c r="I783" s="247"/>
      <c r="J783" s="242"/>
      <c r="K783" s="242"/>
      <c r="L783" s="248"/>
      <c r="M783" s="249"/>
      <c r="N783" s="250"/>
      <c r="O783" s="250"/>
      <c r="P783" s="250"/>
      <c r="Q783" s="250"/>
      <c r="R783" s="250"/>
      <c r="S783" s="250"/>
      <c r="T783" s="251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2" t="s">
        <v>232</v>
      </c>
      <c r="AU783" s="252" t="s">
        <v>82</v>
      </c>
      <c r="AV783" s="13" t="s">
        <v>82</v>
      </c>
      <c r="AW783" s="13" t="s">
        <v>30</v>
      </c>
      <c r="AX783" s="13" t="s">
        <v>73</v>
      </c>
      <c r="AY783" s="252" t="s">
        <v>223</v>
      </c>
    </row>
    <row r="784" s="14" customFormat="1">
      <c r="A784" s="14"/>
      <c r="B784" s="253"/>
      <c r="C784" s="254"/>
      <c r="D784" s="243" t="s">
        <v>232</v>
      </c>
      <c r="E784" s="255" t="s">
        <v>1</v>
      </c>
      <c r="F784" s="256" t="s">
        <v>242</v>
      </c>
      <c r="G784" s="254"/>
      <c r="H784" s="255" t="s">
        <v>1</v>
      </c>
      <c r="I784" s="257"/>
      <c r="J784" s="254"/>
      <c r="K784" s="254"/>
      <c r="L784" s="258"/>
      <c r="M784" s="259"/>
      <c r="N784" s="260"/>
      <c r="O784" s="260"/>
      <c r="P784" s="260"/>
      <c r="Q784" s="260"/>
      <c r="R784" s="260"/>
      <c r="S784" s="260"/>
      <c r="T784" s="26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2" t="s">
        <v>232</v>
      </c>
      <c r="AU784" s="262" t="s">
        <v>82</v>
      </c>
      <c r="AV784" s="14" t="s">
        <v>80</v>
      </c>
      <c r="AW784" s="14" t="s">
        <v>30</v>
      </c>
      <c r="AX784" s="14" t="s">
        <v>73</v>
      </c>
      <c r="AY784" s="262" t="s">
        <v>223</v>
      </c>
    </row>
    <row r="785" s="14" customFormat="1">
      <c r="A785" s="14"/>
      <c r="B785" s="253"/>
      <c r="C785" s="254"/>
      <c r="D785" s="243" t="s">
        <v>232</v>
      </c>
      <c r="E785" s="255" t="s">
        <v>1</v>
      </c>
      <c r="F785" s="256" t="s">
        <v>1042</v>
      </c>
      <c r="G785" s="254"/>
      <c r="H785" s="255" t="s">
        <v>1</v>
      </c>
      <c r="I785" s="257"/>
      <c r="J785" s="254"/>
      <c r="K785" s="254"/>
      <c r="L785" s="258"/>
      <c r="M785" s="259"/>
      <c r="N785" s="260"/>
      <c r="O785" s="260"/>
      <c r="P785" s="260"/>
      <c r="Q785" s="260"/>
      <c r="R785" s="260"/>
      <c r="S785" s="260"/>
      <c r="T785" s="261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2" t="s">
        <v>232</v>
      </c>
      <c r="AU785" s="262" t="s">
        <v>82</v>
      </c>
      <c r="AV785" s="14" t="s">
        <v>80</v>
      </c>
      <c r="AW785" s="14" t="s">
        <v>30</v>
      </c>
      <c r="AX785" s="14" t="s">
        <v>73</v>
      </c>
      <c r="AY785" s="262" t="s">
        <v>223</v>
      </c>
    </row>
    <row r="786" s="13" customFormat="1">
      <c r="A786" s="13"/>
      <c r="B786" s="241"/>
      <c r="C786" s="242"/>
      <c r="D786" s="243" t="s">
        <v>232</v>
      </c>
      <c r="E786" s="244" t="s">
        <v>1</v>
      </c>
      <c r="F786" s="245" t="s">
        <v>1058</v>
      </c>
      <c r="G786" s="242"/>
      <c r="H786" s="246">
        <v>5.4000000000000004</v>
      </c>
      <c r="I786" s="247"/>
      <c r="J786" s="242"/>
      <c r="K786" s="242"/>
      <c r="L786" s="248"/>
      <c r="M786" s="249"/>
      <c r="N786" s="250"/>
      <c r="O786" s="250"/>
      <c r="P786" s="250"/>
      <c r="Q786" s="250"/>
      <c r="R786" s="250"/>
      <c r="S786" s="250"/>
      <c r="T786" s="25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2" t="s">
        <v>232</v>
      </c>
      <c r="AU786" s="252" t="s">
        <v>82</v>
      </c>
      <c r="AV786" s="13" t="s">
        <v>82</v>
      </c>
      <c r="AW786" s="13" t="s">
        <v>30</v>
      </c>
      <c r="AX786" s="13" t="s">
        <v>73</v>
      </c>
      <c r="AY786" s="252" t="s">
        <v>223</v>
      </c>
    </row>
    <row r="787" s="13" customFormat="1">
      <c r="A787" s="13"/>
      <c r="B787" s="241"/>
      <c r="C787" s="242"/>
      <c r="D787" s="243" t="s">
        <v>232</v>
      </c>
      <c r="E787" s="244" t="s">
        <v>1</v>
      </c>
      <c r="F787" s="245" t="s">
        <v>1059</v>
      </c>
      <c r="G787" s="242"/>
      <c r="H787" s="246">
        <v>1.71</v>
      </c>
      <c r="I787" s="247"/>
      <c r="J787" s="242"/>
      <c r="K787" s="242"/>
      <c r="L787" s="248"/>
      <c r="M787" s="249"/>
      <c r="N787" s="250"/>
      <c r="O787" s="250"/>
      <c r="P787" s="250"/>
      <c r="Q787" s="250"/>
      <c r="R787" s="250"/>
      <c r="S787" s="250"/>
      <c r="T787" s="25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2" t="s">
        <v>232</v>
      </c>
      <c r="AU787" s="252" t="s">
        <v>82</v>
      </c>
      <c r="AV787" s="13" t="s">
        <v>82</v>
      </c>
      <c r="AW787" s="13" t="s">
        <v>30</v>
      </c>
      <c r="AX787" s="13" t="s">
        <v>73</v>
      </c>
      <c r="AY787" s="252" t="s">
        <v>223</v>
      </c>
    </row>
    <row r="788" s="13" customFormat="1">
      <c r="A788" s="13"/>
      <c r="B788" s="241"/>
      <c r="C788" s="242"/>
      <c r="D788" s="243" t="s">
        <v>232</v>
      </c>
      <c r="E788" s="244" t="s">
        <v>1</v>
      </c>
      <c r="F788" s="245" t="s">
        <v>1060</v>
      </c>
      <c r="G788" s="242"/>
      <c r="H788" s="246">
        <v>1.5</v>
      </c>
      <c r="I788" s="247"/>
      <c r="J788" s="242"/>
      <c r="K788" s="242"/>
      <c r="L788" s="248"/>
      <c r="M788" s="249"/>
      <c r="N788" s="250"/>
      <c r="O788" s="250"/>
      <c r="P788" s="250"/>
      <c r="Q788" s="250"/>
      <c r="R788" s="250"/>
      <c r="S788" s="250"/>
      <c r="T788" s="251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2" t="s">
        <v>232</v>
      </c>
      <c r="AU788" s="252" t="s">
        <v>82</v>
      </c>
      <c r="AV788" s="13" t="s">
        <v>82</v>
      </c>
      <c r="AW788" s="13" t="s">
        <v>30</v>
      </c>
      <c r="AX788" s="13" t="s">
        <v>73</v>
      </c>
      <c r="AY788" s="252" t="s">
        <v>223</v>
      </c>
    </row>
    <row r="789" s="13" customFormat="1">
      <c r="A789" s="13"/>
      <c r="B789" s="241"/>
      <c r="C789" s="242"/>
      <c r="D789" s="243" t="s">
        <v>232</v>
      </c>
      <c r="E789" s="244" t="s">
        <v>1</v>
      </c>
      <c r="F789" s="245" t="s">
        <v>1061</v>
      </c>
      <c r="G789" s="242"/>
      <c r="H789" s="246">
        <v>2.2200000000000002</v>
      </c>
      <c r="I789" s="247"/>
      <c r="J789" s="242"/>
      <c r="K789" s="242"/>
      <c r="L789" s="248"/>
      <c r="M789" s="249"/>
      <c r="N789" s="250"/>
      <c r="O789" s="250"/>
      <c r="P789" s="250"/>
      <c r="Q789" s="250"/>
      <c r="R789" s="250"/>
      <c r="S789" s="250"/>
      <c r="T789" s="25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2" t="s">
        <v>232</v>
      </c>
      <c r="AU789" s="252" t="s">
        <v>82</v>
      </c>
      <c r="AV789" s="13" t="s">
        <v>82</v>
      </c>
      <c r="AW789" s="13" t="s">
        <v>30</v>
      </c>
      <c r="AX789" s="13" t="s">
        <v>73</v>
      </c>
      <c r="AY789" s="252" t="s">
        <v>223</v>
      </c>
    </row>
    <row r="790" s="13" customFormat="1">
      <c r="A790" s="13"/>
      <c r="B790" s="241"/>
      <c r="C790" s="242"/>
      <c r="D790" s="243" t="s">
        <v>232</v>
      </c>
      <c r="E790" s="244" t="s">
        <v>1</v>
      </c>
      <c r="F790" s="245" t="s">
        <v>1062</v>
      </c>
      <c r="G790" s="242"/>
      <c r="H790" s="246">
        <v>3.7879999999999998</v>
      </c>
      <c r="I790" s="247"/>
      <c r="J790" s="242"/>
      <c r="K790" s="242"/>
      <c r="L790" s="248"/>
      <c r="M790" s="249"/>
      <c r="N790" s="250"/>
      <c r="O790" s="250"/>
      <c r="P790" s="250"/>
      <c r="Q790" s="250"/>
      <c r="R790" s="250"/>
      <c r="S790" s="250"/>
      <c r="T790" s="251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2" t="s">
        <v>232</v>
      </c>
      <c r="AU790" s="252" t="s">
        <v>82</v>
      </c>
      <c r="AV790" s="13" t="s">
        <v>82</v>
      </c>
      <c r="AW790" s="13" t="s">
        <v>30</v>
      </c>
      <c r="AX790" s="13" t="s">
        <v>73</v>
      </c>
      <c r="AY790" s="252" t="s">
        <v>223</v>
      </c>
    </row>
    <row r="791" s="14" customFormat="1">
      <c r="A791" s="14"/>
      <c r="B791" s="253"/>
      <c r="C791" s="254"/>
      <c r="D791" s="243" t="s">
        <v>232</v>
      </c>
      <c r="E791" s="255" t="s">
        <v>1</v>
      </c>
      <c r="F791" s="256" t="s">
        <v>242</v>
      </c>
      <c r="G791" s="254"/>
      <c r="H791" s="255" t="s">
        <v>1</v>
      </c>
      <c r="I791" s="257"/>
      <c r="J791" s="254"/>
      <c r="K791" s="254"/>
      <c r="L791" s="258"/>
      <c r="M791" s="259"/>
      <c r="N791" s="260"/>
      <c r="O791" s="260"/>
      <c r="P791" s="260"/>
      <c r="Q791" s="260"/>
      <c r="R791" s="260"/>
      <c r="S791" s="260"/>
      <c r="T791" s="261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62" t="s">
        <v>232</v>
      </c>
      <c r="AU791" s="262" t="s">
        <v>82</v>
      </c>
      <c r="AV791" s="14" t="s">
        <v>80</v>
      </c>
      <c r="AW791" s="14" t="s">
        <v>30</v>
      </c>
      <c r="AX791" s="14" t="s">
        <v>73</v>
      </c>
      <c r="AY791" s="262" t="s">
        <v>223</v>
      </c>
    </row>
    <row r="792" s="14" customFormat="1">
      <c r="A792" s="14"/>
      <c r="B792" s="253"/>
      <c r="C792" s="254"/>
      <c r="D792" s="243" t="s">
        <v>232</v>
      </c>
      <c r="E792" s="255" t="s">
        <v>1</v>
      </c>
      <c r="F792" s="256" t="s">
        <v>1063</v>
      </c>
      <c r="G792" s="254"/>
      <c r="H792" s="255" t="s">
        <v>1</v>
      </c>
      <c r="I792" s="257"/>
      <c r="J792" s="254"/>
      <c r="K792" s="254"/>
      <c r="L792" s="258"/>
      <c r="M792" s="259"/>
      <c r="N792" s="260"/>
      <c r="O792" s="260"/>
      <c r="P792" s="260"/>
      <c r="Q792" s="260"/>
      <c r="R792" s="260"/>
      <c r="S792" s="260"/>
      <c r="T792" s="26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62" t="s">
        <v>232</v>
      </c>
      <c r="AU792" s="262" t="s">
        <v>82</v>
      </c>
      <c r="AV792" s="14" t="s">
        <v>80</v>
      </c>
      <c r="AW792" s="14" t="s">
        <v>30</v>
      </c>
      <c r="AX792" s="14" t="s">
        <v>73</v>
      </c>
      <c r="AY792" s="262" t="s">
        <v>223</v>
      </c>
    </row>
    <row r="793" s="13" customFormat="1">
      <c r="A793" s="13"/>
      <c r="B793" s="241"/>
      <c r="C793" s="242"/>
      <c r="D793" s="243" t="s">
        <v>232</v>
      </c>
      <c r="E793" s="244" t="s">
        <v>1</v>
      </c>
      <c r="F793" s="245" t="s">
        <v>1064</v>
      </c>
      <c r="G793" s="242"/>
      <c r="H793" s="246">
        <v>3.1880000000000002</v>
      </c>
      <c r="I793" s="247"/>
      <c r="J793" s="242"/>
      <c r="K793" s="242"/>
      <c r="L793" s="248"/>
      <c r="M793" s="249"/>
      <c r="N793" s="250"/>
      <c r="O793" s="250"/>
      <c r="P793" s="250"/>
      <c r="Q793" s="250"/>
      <c r="R793" s="250"/>
      <c r="S793" s="250"/>
      <c r="T793" s="251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2" t="s">
        <v>232</v>
      </c>
      <c r="AU793" s="252" t="s">
        <v>82</v>
      </c>
      <c r="AV793" s="13" t="s">
        <v>82</v>
      </c>
      <c r="AW793" s="13" t="s">
        <v>30</v>
      </c>
      <c r="AX793" s="13" t="s">
        <v>73</v>
      </c>
      <c r="AY793" s="252" t="s">
        <v>223</v>
      </c>
    </row>
    <row r="794" s="13" customFormat="1">
      <c r="A794" s="13"/>
      <c r="B794" s="241"/>
      <c r="C794" s="242"/>
      <c r="D794" s="243" t="s">
        <v>232</v>
      </c>
      <c r="E794" s="244" t="s">
        <v>1</v>
      </c>
      <c r="F794" s="245" t="s">
        <v>1065</v>
      </c>
      <c r="G794" s="242"/>
      <c r="H794" s="246">
        <v>5.3810000000000002</v>
      </c>
      <c r="I794" s="247"/>
      <c r="J794" s="242"/>
      <c r="K794" s="242"/>
      <c r="L794" s="248"/>
      <c r="M794" s="249"/>
      <c r="N794" s="250"/>
      <c r="O794" s="250"/>
      <c r="P794" s="250"/>
      <c r="Q794" s="250"/>
      <c r="R794" s="250"/>
      <c r="S794" s="250"/>
      <c r="T794" s="251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2" t="s">
        <v>232</v>
      </c>
      <c r="AU794" s="252" t="s">
        <v>82</v>
      </c>
      <c r="AV794" s="13" t="s">
        <v>82</v>
      </c>
      <c r="AW794" s="13" t="s">
        <v>30</v>
      </c>
      <c r="AX794" s="13" t="s">
        <v>73</v>
      </c>
      <c r="AY794" s="252" t="s">
        <v>223</v>
      </c>
    </row>
    <row r="795" s="13" customFormat="1">
      <c r="A795" s="13"/>
      <c r="B795" s="241"/>
      <c r="C795" s="242"/>
      <c r="D795" s="243" t="s">
        <v>232</v>
      </c>
      <c r="E795" s="244" t="s">
        <v>1</v>
      </c>
      <c r="F795" s="245" t="s">
        <v>1066</v>
      </c>
      <c r="G795" s="242"/>
      <c r="H795" s="246">
        <v>1.6879999999999999</v>
      </c>
      <c r="I795" s="247"/>
      <c r="J795" s="242"/>
      <c r="K795" s="242"/>
      <c r="L795" s="248"/>
      <c r="M795" s="249"/>
      <c r="N795" s="250"/>
      <c r="O795" s="250"/>
      <c r="P795" s="250"/>
      <c r="Q795" s="250"/>
      <c r="R795" s="250"/>
      <c r="S795" s="250"/>
      <c r="T795" s="251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2" t="s">
        <v>232</v>
      </c>
      <c r="AU795" s="252" t="s">
        <v>82</v>
      </c>
      <c r="AV795" s="13" t="s">
        <v>82</v>
      </c>
      <c r="AW795" s="13" t="s">
        <v>30</v>
      </c>
      <c r="AX795" s="13" t="s">
        <v>73</v>
      </c>
      <c r="AY795" s="252" t="s">
        <v>223</v>
      </c>
    </row>
    <row r="796" s="13" customFormat="1">
      <c r="A796" s="13"/>
      <c r="B796" s="241"/>
      <c r="C796" s="242"/>
      <c r="D796" s="243" t="s">
        <v>232</v>
      </c>
      <c r="E796" s="244" t="s">
        <v>1</v>
      </c>
      <c r="F796" s="245" t="s">
        <v>1067</v>
      </c>
      <c r="G796" s="242"/>
      <c r="H796" s="246">
        <v>3.2810000000000001</v>
      </c>
      <c r="I796" s="247"/>
      <c r="J796" s="242"/>
      <c r="K796" s="242"/>
      <c r="L796" s="248"/>
      <c r="M796" s="249"/>
      <c r="N796" s="250"/>
      <c r="O796" s="250"/>
      <c r="P796" s="250"/>
      <c r="Q796" s="250"/>
      <c r="R796" s="250"/>
      <c r="S796" s="250"/>
      <c r="T796" s="251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2" t="s">
        <v>232</v>
      </c>
      <c r="AU796" s="252" t="s">
        <v>82</v>
      </c>
      <c r="AV796" s="13" t="s">
        <v>82</v>
      </c>
      <c r="AW796" s="13" t="s">
        <v>30</v>
      </c>
      <c r="AX796" s="13" t="s">
        <v>73</v>
      </c>
      <c r="AY796" s="252" t="s">
        <v>223</v>
      </c>
    </row>
    <row r="797" s="15" customFormat="1">
      <c r="A797" s="15"/>
      <c r="B797" s="263"/>
      <c r="C797" s="264"/>
      <c r="D797" s="243" t="s">
        <v>232</v>
      </c>
      <c r="E797" s="265" t="s">
        <v>1</v>
      </c>
      <c r="F797" s="266" t="s">
        <v>245</v>
      </c>
      <c r="G797" s="264"/>
      <c r="H797" s="267">
        <v>52.904000000000003</v>
      </c>
      <c r="I797" s="268"/>
      <c r="J797" s="264"/>
      <c r="K797" s="264"/>
      <c r="L797" s="269"/>
      <c r="M797" s="270"/>
      <c r="N797" s="271"/>
      <c r="O797" s="271"/>
      <c r="P797" s="271"/>
      <c r="Q797" s="271"/>
      <c r="R797" s="271"/>
      <c r="S797" s="271"/>
      <c r="T797" s="272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3" t="s">
        <v>232</v>
      </c>
      <c r="AU797" s="273" t="s">
        <v>82</v>
      </c>
      <c r="AV797" s="15" t="s">
        <v>230</v>
      </c>
      <c r="AW797" s="15" t="s">
        <v>30</v>
      </c>
      <c r="AX797" s="15" t="s">
        <v>80</v>
      </c>
      <c r="AY797" s="273" t="s">
        <v>223</v>
      </c>
    </row>
    <row r="798" s="2" customFormat="1" ht="37.8" customHeight="1">
      <c r="A798" s="39"/>
      <c r="B798" s="40"/>
      <c r="C798" s="228" t="s">
        <v>1068</v>
      </c>
      <c r="D798" s="228" t="s">
        <v>225</v>
      </c>
      <c r="E798" s="229" t="s">
        <v>1069</v>
      </c>
      <c r="F798" s="230" t="s">
        <v>1070</v>
      </c>
      <c r="G798" s="231" t="s">
        <v>293</v>
      </c>
      <c r="H798" s="232">
        <v>52.904000000000003</v>
      </c>
      <c r="I798" s="233"/>
      <c r="J798" s="234">
        <f>ROUND(I798*H798,2)</f>
        <v>0</v>
      </c>
      <c r="K798" s="230" t="s">
        <v>229</v>
      </c>
      <c r="L798" s="45"/>
      <c r="M798" s="235" t="s">
        <v>1</v>
      </c>
      <c r="N798" s="236" t="s">
        <v>38</v>
      </c>
      <c r="O798" s="92"/>
      <c r="P798" s="237">
        <f>O798*H798</f>
        <v>0</v>
      </c>
      <c r="Q798" s="237">
        <v>0</v>
      </c>
      <c r="R798" s="237">
        <f>Q798*H798</f>
        <v>0</v>
      </c>
      <c r="S798" s="237">
        <v>0</v>
      </c>
      <c r="T798" s="238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39" t="s">
        <v>230</v>
      </c>
      <c r="AT798" s="239" t="s">
        <v>225</v>
      </c>
      <c r="AU798" s="239" t="s">
        <v>82</v>
      </c>
      <c r="AY798" s="18" t="s">
        <v>223</v>
      </c>
      <c r="BE798" s="240">
        <f>IF(N798="základní",J798,0)</f>
        <v>0</v>
      </c>
      <c r="BF798" s="240">
        <f>IF(N798="snížená",J798,0)</f>
        <v>0</v>
      </c>
      <c r="BG798" s="240">
        <f>IF(N798="zákl. přenesená",J798,0)</f>
        <v>0</v>
      </c>
      <c r="BH798" s="240">
        <f>IF(N798="sníž. přenesená",J798,0)</f>
        <v>0</v>
      </c>
      <c r="BI798" s="240">
        <f>IF(N798="nulová",J798,0)</f>
        <v>0</v>
      </c>
      <c r="BJ798" s="18" t="s">
        <v>80</v>
      </c>
      <c r="BK798" s="240">
        <f>ROUND(I798*H798,2)</f>
        <v>0</v>
      </c>
      <c r="BL798" s="18" t="s">
        <v>230</v>
      </c>
      <c r="BM798" s="239" t="s">
        <v>1071</v>
      </c>
    </row>
    <row r="799" s="2" customFormat="1" ht="37.8" customHeight="1">
      <c r="A799" s="39"/>
      <c r="B799" s="40"/>
      <c r="C799" s="228" t="s">
        <v>1072</v>
      </c>
      <c r="D799" s="228" t="s">
        <v>225</v>
      </c>
      <c r="E799" s="229" t="s">
        <v>1073</v>
      </c>
      <c r="F799" s="230" t="s">
        <v>1074</v>
      </c>
      <c r="G799" s="231" t="s">
        <v>293</v>
      </c>
      <c r="H799" s="232">
        <v>16.271999999999998</v>
      </c>
      <c r="I799" s="233"/>
      <c r="J799" s="234">
        <f>ROUND(I799*H799,2)</f>
        <v>0</v>
      </c>
      <c r="K799" s="230" t="s">
        <v>229</v>
      </c>
      <c r="L799" s="45"/>
      <c r="M799" s="235" t="s">
        <v>1</v>
      </c>
      <c r="N799" s="236" t="s">
        <v>38</v>
      </c>
      <c r="O799" s="92"/>
      <c r="P799" s="237">
        <f>O799*H799</f>
        <v>0</v>
      </c>
      <c r="Q799" s="237">
        <v>0.0015</v>
      </c>
      <c r="R799" s="237">
        <f>Q799*H799</f>
        <v>0.024407999999999999</v>
      </c>
      <c r="S799" s="237">
        <v>0</v>
      </c>
      <c r="T799" s="238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39" t="s">
        <v>230</v>
      </c>
      <c r="AT799" s="239" t="s">
        <v>225</v>
      </c>
      <c r="AU799" s="239" t="s">
        <v>82</v>
      </c>
      <c r="AY799" s="18" t="s">
        <v>223</v>
      </c>
      <c r="BE799" s="240">
        <f>IF(N799="základní",J799,0)</f>
        <v>0</v>
      </c>
      <c r="BF799" s="240">
        <f>IF(N799="snížená",J799,0)</f>
        <v>0</v>
      </c>
      <c r="BG799" s="240">
        <f>IF(N799="zákl. přenesená",J799,0)</f>
        <v>0</v>
      </c>
      <c r="BH799" s="240">
        <f>IF(N799="sníž. přenesená",J799,0)</f>
        <v>0</v>
      </c>
      <c r="BI799" s="240">
        <f>IF(N799="nulová",J799,0)</f>
        <v>0</v>
      </c>
      <c r="BJ799" s="18" t="s">
        <v>80</v>
      </c>
      <c r="BK799" s="240">
        <f>ROUND(I799*H799,2)</f>
        <v>0</v>
      </c>
      <c r="BL799" s="18" t="s">
        <v>230</v>
      </c>
      <c r="BM799" s="239" t="s">
        <v>1075</v>
      </c>
    </row>
    <row r="800" s="14" customFormat="1">
      <c r="A800" s="14"/>
      <c r="B800" s="253"/>
      <c r="C800" s="254"/>
      <c r="D800" s="243" t="s">
        <v>232</v>
      </c>
      <c r="E800" s="255" t="s">
        <v>1</v>
      </c>
      <c r="F800" s="256" t="s">
        <v>1032</v>
      </c>
      <c r="G800" s="254"/>
      <c r="H800" s="255" t="s">
        <v>1</v>
      </c>
      <c r="I800" s="257"/>
      <c r="J800" s="254"/>
      <c r="K800" s="254"/>
      <c r="L800" s="258"/>
      <c r="M800" s="259"/>
      <c r="N800" s="260"/>
      <c r="O800" s="260"/>
      <c r="P800" s="260"/>
      <c r="Q800" s="260"/>
      <c r="R800" s="260"/>
      <c r="S800" s="260"/>
      <c r="T800" s="261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62" t="s">
        <v>232</v>
      </c>
      <c r="AU800" s="262" t="s">
        <v>82</v>
      </c>
      <c r="AV800" s="14" t="s">
        <v>80</v>
      </c>
      <c r="AW800" s="14" t="s">
        <v>30</v>
      </c>
      <c r="AX800" s="14" t="s">
        <v>73</v>
      </c>
      <c r="AY800" s="262" t="s">
        <v>223</v>
      </c>
    </row>
    <row r="801" s="13" customFormat="1">
      <c r="A801" s="13"/>
      <c r="B801" s="241"/>
      <c r="C801" s="242"/>
      <c r="D801" s="243" t="s">
        <v>232</v>
      </c>
      <c r="E801" s="244" t="s">
        <v>1</v>
      </c>
      <c r="F801" s="245" t="s">
        <v>1076</v>
      </c>
      <c r="G801" s="242"/>
      <c r="H801" s="246">
        <v>0.56599999999999995</v>
      </c>
      <c r="I801" s="247"/>
      <c r="J801" s="242"/>
      <c r="K801" s="242"/>
      <c r="L801" s="248"/>
      <c r="M801" s="249"/>
      <c r="N801" s="250"/>
      <c r="O801" s="250"/>
      <c r="P801" s="250"/>
      <c r="Q801" s="250"/>
      <c r="R801" s="250"/>
      <c r="S801" s="250"/>
      <c r="T801" s="25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2" t="s">
        <v>232</v>
      </c>
      <c r="AU801" s="252" t="s">
        <v>82</v>
      </c>
      <c r="AV801" s="13" t="s">
        <v>82</v>
      </c>
      <c r="AW801" s="13" t="s">
        <v>30</v>
      </c>
      <c r="AX801" s="13" t="s">
        <v>73</v>
      </c>
      <c r="AY801" s="252" t="s">
        <v>223</v>
      </c>
    </row>
    <row r="802" s="13" customFormat="1">
      <c r="A802" s="13"/>
      <c r="B802" s="241"/>
      <c r="C802" s="242"/>
      <c r="D802" s="243" t="s">
        <v>232</v>
      </c>
      <c r="E802" s="244" t="s">
        <v>1</v>
      </c>
      <c r="F802" s="245" t="s">
        <v>1077</v>
      </c>
      <c r="G802" s="242"/>
      <c r="H802" s="246">
        <v>2.141</v>
      </c>
      <c r="I802" s="247"/>
      <c r="J802" s="242"/>
      <c r="K802" s="242"/>
      <c r="L802" s="248"/>
      <c r="M802" s="249"/>
      <c r="N802" s="250"/>
      <c r="O802" s="250"/>
      <c r="P802" s="250"/>
      <c r="Q802" s="250"/>
      <c r="R802" s="250"/>
      <c r="S802" s="250"/>
      <c r="T802" s="251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2" t="s">
        <v>232</v>
      </c>
      <c r="AU802" s="252" t="s">
        <v>82</v>
      </c>
      <c r="AV802" s="13" t="s">
        <v>82</v>
      </c>
      <c r="AW802" s="13" t="s">
        <v>30</v>
      </c>
      <c r="AX802" s="13" t="s">
        <v>73</v>
      </c>
      <c r="AY802" s="252" t="s">
        <v>223</v>
      </c>
    </row>
    <row r="803" s="13" customFormat="1">
      <c r="A803" s="13"/>
      <c r="B803" s="241"/>
      <c r="C803" s="242"/>
      <c r="D803" s="243" t="s">
        <v>232</v>
      </c>
      <c r="E803" s="244" t="s">
        <v>1</v>
      </c>
      <c r="F803" s="245" t="s">
        <v>1078</v>
      </c>
      <c r="G803" s="242"/>
      <c r="H803" s="246">
        <v>1.3879999999999999</v>
      </c>
      <c r="I803" s="247"/>
      <c r="J803" s="242"/>
      <c r="K803" s="242"/>
      <c r="L803" s="248"/>
      <c r="M803" s="249"/>
      <c r="N803" s="250"/>
      <c r="O803" s="250"/>
      <c r="P803" s="250"/>
      <c r="Q803" s="250"/>
      <c r="R803" s="250"/>
      <c r="S803" s="250"/>
      <c r="T803" s="25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2" t="s">
        <v>232</v>
      </c>
      <c r="AU803" s="252" t="s">
        <v>82</v>
      </c>
      <c r="AV803" s="13" t="s">
        <v>82</v>
      </c>
      <c r="AW803" s="13" t="s">
        <v>30</v>
      </c>
      <c r="AX803" s="13" t="s">
        <v>73</v>
      </c>
      <c r="AY803" s="252" t="s">
        <v>223</v>
      </c>
    </row>
    <row r="804" s="13" customFormat="1">
      <c r="A804" s="13"/>
      <c r="B804" s="241"/>
      <c r="C804" s="242"/>
      <c r="D804" s="243" t="s">
        <v>232</v>
      </c>
      <c r="E804" s="244" t="s">
        <v>1</v>
      </c>
      <c r="F804" s="245" t="s">
        <v>1079</v>
      </c>
      <c r="G804" s="242"/>
      <c r="H804" s="246">
        <v>0.86299999999999999</v>
      </c>
      <c r="I804" s="247"/>
      <c r="J804" s="242"/>
      <c r="K804" s="242"/>
      <c r="L804" s="248"/>
      <c r="M804" s="249"/>
      <c r="N804" s="250"/>
      <c r="O804" s="250"/>
      <c r="P804" s="250"/>
      <c r="Q804" s="250"/>
      <c r="R804" s="250"/>
      <c r="S804" s="250"/>
      <c r="T804" s="251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2" t="s">
        <v>232</v>
      </c>
      <c r="AU804" s="252" t="s">
        <v>82</v>
      </c>
      <c r="AV804" s="13" t="s">
        <v>82</v>
      </c>
      <c r="AW804" s="13" t="s">
        <v>30</v>
      </c>
      <c r="AX804" s="13" t="s">
        <v>73</v>
      </c>
      <c r="AY804" s="252" t="s">
        <v>223</v>
      </c>
    </row>
    <row r="805" s="13" customFormat="1">
      <c r="A805" s="13"/>
      <c r="B805" s="241"/>
      <c r="C805" s="242"/>
      <c r="D805" s="243" t="s">
        <v>232</v>
      </c>
      <c r="E805" s="244" t="s">
        <v>1</v>
      </c>
      <c r="F805" s="245" t="s">
        <v>1080</v>
      </c>
      <c r="G805" s="242"/>
      <c r="H805" s="246">
        <v>2.4399999999999999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232</v>
      </c>
      <c r="AU805" s="252" t="s">
        <v>82</v>
      </c>
      <c r="AV805" s="13" t="s">
        <v>82</v>
      </c>
      <c r="AW805" s="13" t="s">
        <v>30</v>
      </c>
      <c r="AX805" s="13" t="s">
        <v>73</v>
      </c>
      <c r="AY805" s="252" t="s">
        <v>223</v>
      </c>
    </row>
    <row r="806" s="13" customFormat="1">
      <c r="A806" s="13"/>
      <c r="B806" s="241"/>
      <c r="C806" s="242"/>
      <c r="D806" s="243" t="s">
        <v>232</v>
      </c>
      <c r="E806" s="244" t="s">
        <v>1</v>
      </c>
      <c r="F806" s="245" t="s">
        <v>1081</v>
      </c>
      <c r="G806" s="242"/>
      <c r="H806" s="246">
        <v>1.0129999999999999</v>
      </c>
      <c r="I806" s="247"/>
      <c r="J806" s="242"/>
      <c r="K806" s="242"/>
      <c r="L806" s="248"/>
      <c r="M806" s="249"/>
      <c r="N806" s="250"/>
      <c r="O806" s="250"/>
      <c r="P806" s="250"/>
      <c r="Q806" s="250"/>
      <c r="R806" s="250"/>
      <c r="S806" s="250"/>
      <c r="T806" s="251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2" t="s">
        <v>232</v>
      </c>
      <c r="AU806" s="252" t="s">
        <v>82</v>
      </c>
      <c r="AV806" s="13" t="s">
        <v>82</v>
      </c>
      <c r="AW806" s="13" t="s">
        <v>30</v>
      </c>
      <c r="AX806" s="13" t="s">
        <v>73</v>
      </c>
      <c r="AY806" s="252" t="s">
        <v>223</v>
      </c>
    </row>
    <row r="807" s="14" customFormat="1">
      <c r="A807" s="14"/>
      <c r="B807" s="253"/>
      <c r="C807" s="254"/>
      <c r="D807" s="243" t="s">
        <v>232</v>
      </c>
      <c r="E807" s="255" t="s">
        <v>1</v>
      </c>
      <c r="F807" s="256" t="s">
        <v>394</v>
      </c>
      <c r="G807" s="254"/>
      <c r="H807" s="255" t="s">
        <v>1</v>
      </c>
      <c r="I807" s="257"/>
      <c r="J807" s="254"/>
      <c r="K807" s="254"/>
      <c r="L807" s="258"/>
      <c r="M807" s="259"/>
      <c r="N807" s="260"/>
      <c r="O807" s="260"/>
      <c r="P807" s="260"/>
      <c r="Q807" s="260"/>
      <c r="R807" s="260"/>
      <c r="S807" s="260"/>
      <c r="T807" s="261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62" t="s">
        <v>232</v>
      </c>
      <c r="AU807" s="262" t="s">
        <v>82</v>
      </c>
      <c r="AV807" s="14" t="s">
        <v>80</v>
      </c>
      <c r="AW807" s="14" t="s">
        <v>30</v>
      </c>
      <c r="AX807" s="14" t="s">
        <v>73</v>
      </c>
      <c r="AY807" s="262" t="s">
        <v>223</v>
      </c>
    </row>
    <row r="808" s="13" customFormat="1">
      <c r="A808" s="13"/>
      <c r="B808" s="241"/>
      <c r="C808" s="242"/>
      <c r="D808" s="243" t="s">
        <v>232</v>
      </c>
      <c r="E808" s="244" t="s">
        <v>1</v>
      </c>
      <c r="F808" s="245" t="s">
        <v>1082</v>
      </c>
      <c r="G808" s="242"/>
      <c r="H808" s="246">
        <v>1.7849999999999999</v>
      </c>
      <c r="I808" s="247"/>
      <c r="J808" s="242"/>
      <c r="K808" s="242"/>
      <c r="L808" s="248"/>
      <c r="M808" s="249"/>
      <c r="N808" s="250"/>
      <c r="O808" s="250"/>
      <c r="P808" s="250"/>
      <c r="Q808" s="250"/>
      <c r="R808" s="250"/>
      <c r="S808" s="250"/>
      <c r="T808" s="251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2" t="s">
        <v>232</v>
      </c>
      <c r="AU808" s="252" t="s">
        <v>82</v>
      </c>
      <c r="AV808" s="13" t="s">
        <v>82</v>
      </c>
      <c r="AW808" s="13" t="s">
        <v>30</v>
      </c>
      <c r="AX808" s="13" t="s">
        <v>73</v>
      </c>
      <c r="AY808" s="252" t="s">
        <v>223</v>
      </c>
    </row>
    <row r="809" s="13" customFormat="1">
      <c r="A809" s="13"/>
      <c r="B809" s="241"/>
      <c r="C809" s="242"/>
      <c r="D809" s="243" t="s">
        <v>232</v>
      </c>
      <c r="E809" s="244" t="s">
        <v>1</v>
      </c>
      <c r="F809" s="245" t="s">
        <v>1083</v>
      </c>
      <c r="G809" s="242"/>
      <c r="H809" s="246">
        <v>1.5629999999999999</v>
      </c>
      <c r="I809" s="247"/>
      <c r="J809" s="242"/>
      <c r="K809" s="242"/>
      <c r="L809" s="248"/>
      <c r="M809" s="249"/>
      <c r="N809" s="250"/>
      <c r="O809" s="250"/>
      <c r="P809" s="250"/>
      <c r="Q809" s="250"/>
      <c r="R809" s="250"/>
      <c r="S809" s="250"/>
      <c r="T809" s="251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2" t="s">
        <v>232</v>
      </c>
      <c r="AU809" s="252" t="s">
        <v>82</v>
      </c>
      <c r="AV809" s="13" t="s">
        <v>82</v>
      </c>
      <c r="AW809" s="13" t="s">
        <v>30</v>
      </c>
      <c r="AX809" s="13" t="s">
        <v>73</v>
      </c>
      <c r="AY809" s="252" t="s">
        <v>223</v>
      </c>
    </row>
    <row r="810" s="14" customFormat="1">
      <c r="A810" s="14"/>
      <c r="B810" s="253"/>
      <c r="C810" s="254"/>
      <c r="D810" s="243" t="s">
        <v>232</v>
      </c>
      <c r="E810" s="255" t="s">
        <v>1</v>
      </c>
      <c r="F810" s="256" t="s">
        <v>242</v>
      </c>
      <c r="G810" s="254"/>
      <c r="H810" s="255" t="s">
        <v>1</v>
      </c>
      <c r="I810" s="257"/>
      <c r="J810" s="254"/>
      <c r="K810" s="254"/>
      <c r="L810" s="258"/>
      <c r="M810" s="259"/>
      <c r="N810" s="260"/>
      <c r="O810" s="260"/>
      <c r="P810" s="260"/>
      <c r="Q810" s="260"/>
      <c r="R810" s="260"/>
      <c r="S810" s="260"/>
      <c r="T810" s="261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62" t="s">
        <v>232</v>
      </c>
      <c r="AU810" s="262" t="s">
        <v>82</v>
      </c>
      <c r="AV810" s="14" t="s">
        <v>80</v>
      </c>
      <c r="AW810" s="14" t="s">
        <v>30</v>
      </c>
      <c r="AX810" s="14" t="s">
        <v>73</v>
      </c>
      <c r="AY810" s="262" t="s">
        <v>223</v>
      </c>
    </row>
    <row r="811" s="13" customFormat="1">
      <c r="A811" s="13"/>
      <c r="B811" s="241"/>
      <c r="C811" s="242"/>
      <c r="D811" s="243" t="s">
        <v>232</v>
      </c>
      <c r="E811" s="244" t="s">
        <v>1</v>
      </c>
      <c r="F811" s="245" t="s">
        <v>1084</v>
      </c>
      <c r="G811" s="242"/>
      <c r="H811" s="246">
        <v>1.706</v>
      </c>
      <c r="I811" s="247"/>
      <c r="J811" s="242"/>
      <c r="K811" s="242"/>
      <c r="L811" s="248"/>
      <c r="M811" s="249"/>
      <c r="N811" s="250"/>
      <c r="O811" s="250"/>
      <c r="P811" s="250"/>
      <c r="Q811" s="250"/>
      <c r="R811" s="250"/>
      <c r="S811" s="250"/>
      <c r="T811" s="251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2" t="s">
        <v>232</v>
      </c>
      <c r="AU811" s="252" t="s">
        <v>82</v>
      </c>
      <c r="AV811" s="13" t="s">
        <v>82</v>
      </c>
      <c r="AW811" s="13" t="s">
        <v>30</v>
      </c>
      <c r="AX811" s="13" t="s">
        <v>73</v>
      </c>
      <c r="AY811" s="252" t="s">
        <v>223</v>
      </c>
    </row>
    <row r="812" s="14" customFormat="1">
      <c r="A812" s="14"/>
      <c r="B812" s="253"/>
      <c r="C812" s="254"/>
      <c r="D812" s="243" t="s">
        <v>232</v>
      </c>
      <c r="E812" s="255" t="s">
        <v>1</v>
      </c>
      <c r="F812" s="256" t="s">
        <v>242</v>
      </c>
      <c r="G812" s="254"/>
      <c r="H812" s="255" t="s">
        <v>1</v>
      </c>
      <c r="I812" s="257"/>
      <c r="J812" s="254"/>
      <c r="K812" s="254"/>
      <c r="L812" s="258"/>
      <c r="M812" s="259"/>
      <c r="N812" s="260"/>
      <c r="O812" s="260"/>
      <c r="P812" s="260"/>
      <c r="Q812" s="260"/>
      <c r="R812" s="260"/>
      <c r="S812" s="260"/>
      <c r="T812" s="261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2" t="s">
        <v>232</v>
      </c>
      <c r="AU812" s="262" t="s">
        <v>82</v>
      </c>
      <c r="AV812" s="14" t="s">
        <v>80</v>
      </c>
      <c r="AW812" s="14" t="s">
        <v>30</v>
      </c>
      <c r="AX812" s="14" t="s">
        <v>73</v>
      </c>
      <c r="AY812" s="262" t="s">
        <v>223</v>
      </c>
    </row>
    <row r="813" s="14" customFormat="1">
      <c r="A813" s="14"/>
      <c r="B813" s="253"/>
      <c r="C813" s="254"/>
      <c r="D813" s="243" t="s">
        <v>232</v>
      </c>
      <c r="E813" s="255" t="s">
        <v>1</v>
      </c>
      <c r="F813" s="256" t="s">
        <v>1063</v>
      </c>
      <c r="G813" s="254"/>
      <c r="H813" s="255" t="s">
        <v>1</v>
      </c>
      <c r="I813" s="257"/>
      <c r="J813" s="254"/>
      <c r="K813" s="254"/>
      <c r="L813" s="258"/>
      <c r="M813" s="259"/>
      <c r="N813" s="260"/>
      <c r="O813" s="260"/>
      <c r="P813" s="260"/>
      <c r="Q813" s="260"/>
      <c r="R813" s="260"/>
      <c r="S813" s="260"/>
      <c r="T813" s="26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2" t="s">
        <v>232</v>
      </c>
      <c r="AU813" s="262" t="s">
        <v>82</v>
      </c>
      <c r="AV813" s="14" t="s">
        <v>80</v>
      </c>
      <c r="AW813" s="14" t="s">
        <v>30</v>
      </c>
      <c r="AX813" s="14" t="s">
        <v>73</v>
      </c>
      <c r="AY813" s="262" t="s">
        <v>223</v>
      </c>
    </row>
    <row r="814" s="13" customFormat="1">
      <c r="A814" s="13"/>
      <c r="B814" s="241"/>
      <c r="C814" s="242"/>
      <c r="D814" s="243" t="s">
        <v>232</v>
      </c>
      <c r="E814" s="244" t="s">
        <v>1</v>
      </c>
      <c r="F814" s="245" t="s">
        <v>1085</v>
      </c>
      <c r="G814" s="242"/>
      <c r="H814" s="246">
        <v>1.0629999999999999</v>
      </c>
      <c r="I814" s="247"/>
      <c r="J814" s="242"/>
      <c r="K814" s="242"/>
      <c r="L814" s="248"/>
      <c r="M814" s="249"/>
      <c r="N814" s="250"/>
      <c r="O814" s="250"/>
      <c r="P814" s="250"/>
      <c r="Q814" s="250"/>
      <c r="R814" s="250"/>
      <c r="S814" s="250"/>
      <c r="T814" s="251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2" t="s">
        <v>232</v>
      </c>
      <c r="AU814" s="252" t="s">
        <v>82</v>
      </c>
      <c r="AV814" s="13" t="s">
        <v>82</v>
      </c>
      <c r="AW814" s="13" t="s">
        <v>30</v>
      </c>
      <c r="AX814" s="13" t="s">
        <v>73</v>
      </c>
      <c r="AY814" s="252" t="s">
        <v>223</v>
      </c>
    </row>
    <row r="815" s="13" customFormat="1">
      <c r="A815" s="13"/>
      <c r="B815" s="241"/>
      <c r="C815" s="242"/>
      <c r="D815" s="243" t="s">
        <v>232</v>
      </c>
      <c r="E815" s="244" t="s">
        <v>1</v>
      </c>
      <c r="F815" s="245" t="s">
        <v>1086</v>
      </c>
      <c r="G815" s="242"/>
      <c r="H815" s="246">
        <v>0.56299999999999994</v>
      </c>
      <c r="I815" s="247"/>
      <c r="J815" s="242"/>
      <c r="K815" s="242"/>
      <c r="L815" s="248"/>
      <c r="M815" s="249"/>
      <c r="N815" s="250"/>
      <c r="O815" s="250"/>
      <c r="P815" s="250"/>
      <c r="Q815" s="250"/>
      <c r="R815" s="250"/>
      <c r="S815" s="250"/>
      <c r="T815" s="251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2" t="s">
        <v>232</v>
      </c>
      <c r="AU815" s="252" t="s">
        <v>82</v>
      </c>
      <c r="AV815" s="13" t="s">
        <v>82</v>
      </c>
      <c r="AW815" s="13" t="s">
        <v>30</v>
      </c>
      <c r="AX815" s="13" t="s">
        <v>73</v>
      </c>
      <c r="AY815" s="252" t="s">
        <v>223</v>
      </c>
    </row>
    <row r="816" s="13" customFormat="1">
      <c r="A816" s="13"/>
      <c r="B816" s="241"/>
      <c r="C816" s="242"/>
      <c r="D816" s="243" t="s">
        <v>232</v>
      </c>
      <c r="E816" s="244" t="s">
        <v>1</v>
      </c>
      <c r="F816" s="245" t="s">
        <v>1087</v>
      </c>
      <c r="G816" s="242"/>
      <c r="H816" s="246">
        <v>1.1810000000000001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232</v>
      </c>
      <c r="AU816" s="252" t="s">
        <v>82</v>
      </c>
      <c r="AV816" s="13" t="s">
        <v>82</v>
      </c>
      <c r="AW816" s="13" t="s">
        <v>30</v>
      </c>
      <c r="AX816" s="13" t="s">
        <v>73</v>
      </c>
      <c r="AY816" s="252" t="s">
        <v>223</v>
      </c>
    </row>
    <row r="817" s="15" customFormat="1">
      <c r="A817" s="15"/>
      <c r="B817" s="263"/>
      <c r="C817" s="264"/>
      <c r="D817" s="243" t="s">
        <v>232</v>
      </c>
      <c r="E817" s="265" t="s">
        <v>1</v>
      </c>
      <c r="F817" s="266" t="s">
        <v>245</v>
      </c>
      <c r="G817" s="264"/>
      <c r="H817" s="267">
        <v>16.271999999999998</v>
      </c>
      <c r="I817" s="268"/>
      <c r="J817" s="264"/>
      <c r="K817" s="264"/>
      <c r="L817" s="269"/>
      <c r="M817" s="270"/>
      <c r="N817" s="271"/>
      <c r="O817" s="271"/>
      <c r="P817" s="271"/>
      <c r="Q817" s="271"/>
      <c r="R817" s="271"/>
      <c r="S817" s="271"/>
      <c r="T817" s="272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3" t="s">
        <v>232</v>
      </c>
      <c r="AU817" s="273" t="s">
        <v>82</v>
      </c>
      <c r="AV817" s="15" t="s">
        <v>230</v>
      </c>
      <c r="AW817" s="15" t="s">
        <v>30</v>
      </c>
      <c r="AX817" s="15" t="s">
        <v>80</v>
      </c>
      <c r="AY817" s="273" t="s">
        <v>223</v>
      </c>
    </row>
    <row r="818" s="2" customFormat="1" ht="37.8" customHeight="1">
      <c r="A818" s="39"/>
      <c r="B818" s="40"/>
      <c r="C818" s="228" t="s">
        <v>1088</v>
      </c>
      <c r="D818" s="228" t="s">
        <v>225</v>
      </c>
      <c r="E818" s="229" t="s">
        <v>1089</v>
      </c>
      <c r="F818" s="230" t="s">
        <v>1090</v>
      </c>
      <c r="G818" s="231" t="s">
        <v>293</v>
      </c>
      <c r="H818" s="232">
        <v>16.271999999999998</v>
      </c>
      <c r="I818" s="233"/>
      <c r="J818" s="234">
        <f>ROUND(I818*H818,2)</f>
        <v>0</v>
      </c>
      <c r="K818" s="230" t="s">
        <v>229</v>
      </c>
      <c r="L818" s="45"/>
      <c r="M818" s="235" t="s">
        <v>1</v>
      </c>
      <c r="N818" s="236" t="s">
        <v>38</v>
      </c>
      <c r="O818" s="92"/>
      <c r="P818" s="237">
        <f>O818*H818</f>
        <v>0</v>
      </c>
      <c r="Q818" s="237">
        <v>0</v>
      </c>
      <c r="R818" s="237">
        <f>Q818*H818</f>
        <v>0</v>
      </c>
      <c r="S818" s="237">
        <v>0</v>
      </c>
      <c r="T818" s="238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39" t="s">
        <v>230</v>
      </c>
      <c r="AT818" s="239" t="s">
        <v>225</v>
      </c>
      <c r="AU818" s="239" t="s">
        <v>82</v>
      </c>
      <c r="AY818" s="18" t="s">
        <v>223</v>
      </c>
      <c r="BE818" s="240">
        <f>IF(N818="základní",J818,0)</f>
        <v>0</v>
      </c>
      <c r="BF818" s="240">
        <f>IF(N818="snížená",J818,0)</f>
        <v>0</v>
      </c>
      <c r="BG818" s="240">
        <f>IF(N818="zákl. přenesená",J818,0)</f>
        <v>0</v>
      </c>
      <c r="BH818" s="240">
        <f>IF(N818="sníž. přenesená",J818,0)</f>
        <v>0</v>
      </c>
      <c r="BI818" s="240">
        <f>IF(N818="nulová",J818,0)</f>
        <v>0</v>
      </c>
      <c r="BJ818" s="18" t="s">
        <v>80</v>
      </c>
      <c r="BK818" s="240">
        <f>ROUND(I818*H818,2)</f>
        <v>0</v>
      </c>
      <c r="BL818" s="18" t="s">
        <v>230</v>
      </c>
      <c r="BM818" s="239" t="s">
        <v>1091</v>
      </c>
    </row>
    <row r="819" s="2" customFormat="1" ht="66.75" customHeight="1">
      <c r="A819" s="39"/>
      <c r="B819" s="40"/>
      <c r="C819" s="228" t="s">
        <v>1092</v>
      </c>
      <c r="D819" s="228" t="s">
        <v>225</v>
      </c>
      <c r="E819" s="229" t="s">
        <v>1093</v>
      </c>
      <c r="F819" s="230" t="s">
        <v>1094</v>
      </c>
      <c r="G819" s="231" t="s">
        <v>265</v>
      </c>
      <c r="H819" s="232">
        <v>1.4670000000000001</v>
      </c>
      <c r="I819" s="233"/>
      <c r="J819" s="234">
        <f>ROUND(I819*H819,2)</f>
        <v>0</v>
      </c>
      <c r="K819" s="230" t="s">
        <v>229</v>
      </c>
      <c r="L819" s="45"/>
      <c r="M819" s="235" t="s">
        <v>1</v>
      </c>
      <c r="N819" s="236" t="s">
        <v>38</v>
      </c>
      <c r="O819" s="92"/>
      <c r="P819" s="237">
        <f>O819*H819</f>
        <v>0</v>
      </c>
      <c r="Q819" s="237">
        <v>1.0551200000000001</v>
      </c>
      <c r="R819" s="237">
        <f>Q819*H819</f>
        <v>1.5478610400000001</v>
      </c>
      <c r="S819" s="237">
        <v>0</v>
      </c>
      <c r="T819" s="238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39" t="s">
        <v>230</v>
      </c>
      <c r="AT819" s="239" t="s">
        <v>225</v>
      </c>
      <c r="AU819" s="239" t="s">
        <v>82</v>
      </c>
      <c r="AY819" s="18" t="s">
        <v>223</v>
      </c>
      <c r="BE819" s="240">
        <f>IF(N819="základní",J819,0)</f>
        <v>0</v>
      </c>
      <c r="BF819" s="240">
        <f>IF(N819="snížená",J819,0)</f>
        <v>0</v>
      </c>
      <c r="BG819" s="240">
        <f>IF(N819="zákl. přenesená",J819,0)</f>
        <v>0</v>
      </c>
      <c r="BH819" s="240">
        <f>IF(N819="sníž. přenesená",J819,0)</f>
        <v>0</v>
      </c>
      <c r="BI819" s="240">
        <f>IF(N819="nulová",J819,0)</f>
        <v>0</v>
      </c>
      <c r="BJ819" s="18" t="s">
        <v>80</v>
      </c>
      <c r="BK819" s="240">
        <f>ROUND(I819*H819,2)</f>
        <v>0</v>
      </c>
      <c r="BL819" s="18" t="s">
        <v>230</v>
      </c>
      <c r="BM819" s="239" t="s">
        <v>1095</v>
      </c>
    </row>
    <row r="820" s="13" customFormat="1">
      <c r="A820" s="13"/>
      <c r="B820" s="241"/>
      <c r="C820" s="242"/>
      <c r="D820" s="243" t="s">
        <v>232</v>
      </c>
      <c r="E820" s="244" t="s">
        <v>1</v>
      </c>
      <c r="F820" s="245" t="s">
        <v>1096</v>
      </c>
      <c r="G820" s="242"/>
      <c r="H820" s="246">
        <v>1.4670000000000001</v>
      </c>
      <c r="I820" s="247"/>
      <c r="J820" s="242"/>
      <c r="K820" s="242"/>
      <c r="L820" s="248"/>
      <c r="M820" s="249"/>
      <c r="N820" s="250"/>
      <c r="O820" s="250"/>
      <c r="P820" s="250"/>
      <c r="Q820" s="250"/>
      <c r="R820" s="250"/>
      <c r="S820" s="250"/>
      <c r="T820" s="251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2" t="s">
        <v>232</v>
      </c>
      <c r="AU820" s="252" t="s">
        <v>82</v>
      </c>
      <c r="AV820" s="13" t="s">
        <v>82</v>
      </c>
      <c r="AW820" s="13" t="s">
        <v>30</v>
      </c>
      <c r="AX820" s="13" t="s">
        <v>80</v>
      </c>
      <c r="AY820" s="252" t="s">
        <v>223</v>
      </c>
    </row>
    <row r="821" s="2" customFormat="1" ht="37.8" customHeight="1">
      <c r="A821" s="39"/>
      <c r="B821" s="40"/>
      <c r="C821" s="228" t="s">
        <v>1097</v>
      </c>
      <c r="D821" s="228" t="s">
        <v>225</v>
      </c>
      <c r="E821" s="229" t="s">
        <v>1098</v>
      </c>
      <c r="F821" s="230" t="s">
        <v>1099</v>
      </c>
      <c r="G821" s="231" t="s">
        <v>265</v>
      </c>
      <c r="H821" s="232">
        <v>2.0190000000000001</v>
      </c>
      <c r="I821" s="233"/>
      <c r="J821" s="234">
        <f>ROUND(I821*H821,2)</f>
        <v>0</v>
      </c>
      <c r="K821" s="230" t="s">
        <v>229</v>
      </c>
      <c r="L821" s="45"/>
      <c r="M821" s="235" t="s">
        <v>1</v>
      </c>
      <c r="N821" s="236" t="s">
        <v>38</v>
      </c>
      <c r="O821" s="92"/>
      <c r="P821" s="237">
        <f>O821*H821</f>
        <v>0</v>
      </c>
      <c r="Q821" s="237">
        <v>0.017090000000000001</v>
      </c>
      <c r="R821" s="237">
        <f>Q821*H821</f>
        <v>0.034504710000000001</v>
      </c>
      <c r="S821" s="237">
        <v>0</v>
      </c>
      <c r="T821" s="238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39" t="s">
        <v>230</v>
      </c>
      <c r="AT821" s="239" t="s">
        <v>225</v>
      </c>
      <c r="AU821" s="239" t="s">
        <v>82</v>
      </c>
      <c r="AY821" s="18" t="s">
        <v>223</v>
      </c>
      <c r="BE821" s="240">
        <f>IF(N821="základní",J821,0)</f>
        <v>0</v>
      </c>
      <c r="BF821" s="240">
        <f>IF(N821="snížená",J821,0)</f>
        <v>0</v>
      </c>
      <c r="BG821" s="240">
        <f>IF(N821="zákl. přenesená",J821,0)</f>
        <v>0</v>
      </c>
      <c r="BH821" s="240">
        <f>IF(N821="sníž. přenesená",J821,0)</f>
        <v>0</v>
      </c>
      <c r="BI821" s="240">
        <f>IF(N821="nulová",J821,0)</f>
        <v>0</v>
      </c>
      <c r="BJ821" s="18" t="s">
        <v>80</v>
      </c>
      <c r="BK821" s="240">
        <f>ROUND(I821*H821,2)</f>
        <v>0</v>
      </c>
      <c r="BL821" s="18" t="s">
        <v>230</v>
      </c>
      <c r="BM821" s="239" t="s">
        <v>1100</v>
      </c>
    </row>
    <row r="822" s="14" customFormat="1">
      <c r="A822" s="14"/>
      <c r="B822" s="253"/>
      <c r="C822" s="254"/>
      <c r="D822" s="243" t="s">
        <v>232</v>
      </c>
      <c r="E822" s="255" t="s">
        <v>1</v>
      </c>
      <c r="F822" s="256" t="s">
        <v>1101</v>
      </c>
      <c r="G822" s="254"/>
      <c r="H822" s="255" t="s">
        <v>1</v>
      </c>
      <c r="I822" s="257"/>
      <c r="J822" s="254"/>
      <c r="K822" s="254"/>
      <c r="L822" s="258"/>
      <c r="M822" s="259"/>
      <c r="N822" s="260"/>
      <c r="O822" s="260"/>
      <c r="P822" s="260"/>
      <c r="Q822" s="260"/>
      <c r="R822" s="260"/>
      <c r="S822" s="260"/>
      <c r="T822" s="26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2" t="s">
        <v>232</v>
      </c>
      <c r="AU822" s="262" t="s">
        <v>82</v>
      </c>
      <c r="AV822" s="14" t="s">
        <v>80</v>
      </c>
      <c r="AW822" s="14" t="s">
        <v>30</v>
      </c>
      <c r="AX822" s="14" t="s">
        <v>73</v>
      </c>
      <c r="AY822" s="262" t="s">
        <v>223</v>
      </c>
    </row>
    <row r="823" s="13" customFormat="1">
      <c r="A823" s="13"/>
      <c r="B823" s="241"/>
      <c r="C823" s="242"/>
      <c r="D823" s="243" t="s">
        <v>232</v>
      </c>
      <c r="E823" s="244" t="s">
        <v>1</v>
      </c>
      <c r="F823" s="245" t="s">
        <v>1102</v>
      </c>
      <c r="G823" s="242"/>
      <c r="H823" s="246">
        <v>0.121</v>
      </c>
      <c r="I823" s="247"/>
      <c r="J823" s="242"/>
      <c r="K823" s="242"/>
      <c r="L823" s="248"/>
      <c r="M823" s="249"/>
      <c r="N823" s="250"/>
      <c r="O823" s="250"/>
      <c r="P823" s="250"/>
      <c r="Q823" s="250"/>
      <c r="R823" s="250"/>
      <c r="S823" s="250"/>
      <c r="T823" s="251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2" t="s">
        <v>232</v>
      </c>
      <c r="AU823" s="252" t="s">
        <v>82</v>
      </c>
      <c r="AV823" s="13" t="s">
        <v>82</v>
      </c>
      <c r="AW823" s="13" t="s">
        <v>30</v>
      </c>
      <c r="AX823" s="13" t="s">
        <v>73</v>
      </c>
      <c r="AY823" s="252" t="s">
        <v>223</v>
      </c>
    </row>
    <row r="824" s="13" customFormat="1">
      <c r="A824" s="13"/>
      <c r="B824" s="241"/>
      <c r="C824" s="242"/>
      <c r="D824" s="243" t="s">
        <v>232</v>
      </c>
      <c r="E824" s="244" t="s">
        <v>1</v>
      </c>
      <c r="F824" s="245" t="s">
        <v>1103</v>
      </c>
      <c r="G824" s="242"/>
      <c r="H824" s="246">
        <v>0.40100000000000002</v>
      </c>
      <c r="I824" s="247"/>
      <c r="J824" s="242"/>
      <c r="K824" s="242"/>
      <c r="L824" s="248"/>
      <c r="M824" s="249"/>
      <c r="N824" s="250"/>
      <c r="O824" s="250"/>
      <c r="P824" s="250"/>
      <c r="Q824" s="250"/>
      <c r="R824" s="250"/>
      <c r="S824" s="250"/>
      <c r="T824" s="251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2" t="s">
        <v>232</v>
      </c>
      <c r="AU824" s="252" t="s">
        <v>82</v>
      </c>
      <c r="AV824" s="13" t="s">
        <v>82</v>
      </c>
      <c r="AW824" s="13" t="s">
        <v>30</v>
      </c>
      <c r="AX824" s="13" t="s">
        <v>73</v>
      </c>
      <c r="AY824" s="252" t="s">
        <v>223</v>
      </c>
    </row>
    <row r="825" s="13" customFormat="1">
      <c r="A825" s="13"/>
      <c r="B825" s="241"/>
      <c r="C825" s="242"/>
      <c r="D825" s="243" t="s">
        <v>232</v>
      </c>
      <c r="E825" s="244" t="s">
        <v>1</v>
      </c>
      <c r="F825" s="245" t="s">
        <v>1104</v>
      </c>
      <c r="G825" s="242"/>
      <c r="H825" s="246">
        <v>0.19700000000000001</v>
      </c>
      <c r="I825" s="247"/>
      <c r="J825" s="242"/>
      <c r="K825" s="242"/>
      <c r="L825" s="248"/>
      <c r="M825" s="249"/>
      <c r="N825" s="250"/>
      <c r="O825" s="250"/>
      <c r="P825" s="250"/>
      <c r="Q825" s="250"/>
      <c r="R825" s="250"/>
      <c r="S825" s="250"/>
      <c r="T825" s="25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2" t="s">
        <v>232</v>
      </c>
      <c r="AU825" s="252" t="s">
        <v>82</v>
      </c>
      <c r="AV825" s="13" t="s">
        <v>82</v>
      </c>
      <c r="AW825" s="13" t="s">
        <v>30</v>
      </c>
      <c r="AX825" s="13" t="s">
        <v>73</v>
      </c>
      <c r="AY825" s="252" t="s">
        <v>223</v>
      </c>
    </row>
    <row r="826" s="14" customFormat="1">
      <c r="A826" s="14"/>
      <c r="B826" s="253"/>
      <c r="C826" s="254"/>
      <c r="D826" s="243" t="s">
        <v>232</v>
      </c>
      <c r="E826" s="255" t="s">
        <v>1</v>
      </c>
      <c r="F826" s="256" t="s">
        <v>394</v>
      </c>
      <c r="G826" s="254"/>
      <c r="H826" s="255" t="s">
        <v>1</v>
      </c>
      <c r="I826" s="257"/>
      <c r="J826" s="254"/>
      <c r="K826" s="254"/>
      <c r="L826" s="258"/>
      <c r="M826" s="259"/>
      <c r="N826" s="260"/>
      <c r="O826" s="260"/>
      <c r="P826" s="260"/>
      <c r="Q826" s="260"/>
      <c r="R826" s="260"/>
      <c r="S826" s="260"/>
      <c r="T826" s="26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2" t="s">
        <v>232</v>
      </c>
      <c r="AU826" s="262" t="s">
        <v>82</v>
      </c>
      <c r="AV826" s="14" t="s">
        <v>80</v>
      </c>
      <c r="AW826" s="14" t="s">
        <v>30</v>
      </c>
      <c r="AX826" s="14" t="s">
        <v>73</v>
      </c>
      <c r="AY826" s="262" t="s">
        <v>223</v>
      </c>
    </row>
    <row r="827" s="14" customFormat="1">
      <c r="A827" s="14"/>
      <c r="B827" s="253"/>
      <c r="C827" s="254"/>
      <c r="D827" s="243" t="s">
        <v>232</v>
      </c>
      <c r="E827" s="255" t="s">
        <v>1</v>
      </c>
      <c r="F827" s="256" t="s">
        <v>1105</v>
      </c>
      <c r="G827" s="254"/>
      <c r="H827" s="255" t="s">
        <v>1</v>
      </c>
      <c r="I827" s="257"/>
      <c r="J827" s="254"/>
      <c r="K827" s="254"/>
      <c r="L827" s="258"/>
      <c r="M827" s="259"/>
      <c r="N827" s="260"/>
      <c r="O827" s="260"/>
      <c r="P827" s="260"/>
      <c r="Q827" s="260"/>
      <c r="R827" s="260"/>
      <c r="S827" s="260"/>
      <c r="T827" s="261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2" t="s">
        <v>232</v>
      </c>
      <c r="AU827" s="262" t="s">
        <v>82</v>
      </c>
      <c r="AV827" s="14" t="s">
        <v>80</v>
      </c>
      <c r="AW827" s="14" t="s">
        <v>30</v>
      </c>
      <c r="AX827" s="14" t="s">
        <v>73</v>
      </c>
      <c r="AY827" s="262" t="s">
        <v>223</v>
      </c>
    </row>
    <row r="828" s="13" customFormat="1">
      <c r="A828" s="13"/>
      <c r="B828" s="241"/>
      <c r="C828" s="242"/>
      <c r="D828" s="243" t="s">
        <v>232</v>
      </c>
      <c r="E828" s="244" t="s">
        <v>1</v>
      </c>
      <c r="F828" s="245" t="s">
        <v>1106</v>
      </c>
      <c r="G828" s="242"/>
      <c r="H828" s="246">
        <v>0.084000000000000005</v>
      </c>
      <c r="I828" s="247"/>
      <c r="J828" s="242"/>
      <c r="K828" s="242"/>
      <c r="L828" s="248"/>
      <c r="M828" s="249"/>
      <c r="N828" s="250"/>
      <c r="O828" s="250"/>
      <c r="P828" s="250"/>
      <c r="Q828" s="250"/>
      <c r="R828" s="250"/>
      <c r="S828" s="250"/>
      <c r="T828" s="25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2" t="s">
        <v>232</v>
      </c>
      <c r="AU828" s="252" t="s">
        <v>82</v>
      </c>
      <c r="AV828" s="13" t="s">
        <v>82</v>
      </c>
      <c r="AW828" s="13" t="s">
        <v>30</v>
      </c>
      <c r="AX828" s="13" t="s">
        <v>73</v>
      </c>
      <c r="AY828" s="252" t="s">
        <v>223</v>
      </c>
    </row>
    <row r="829" s="13" customFormat="1">
      <c r="A829" s="13"/>
      <c r="B829" s="241"/>
      <c r="C829" s="242"/>
      <c r="D829" s="243" t="s">
        <v>232</v>
      </c>
      <c r="E829" s="244" t="s">
        <v>1</v>
      </c>
      <c r="F829" s="245" t="s">
        <v>1107</v>
      </c>
      <c r="G829" s="242"/>
      <c r="H829" s="246">
        <v>0.108</v>
      </c>
      <c r="I829" s="247"/>
      <c r="J829" s="242"/>
      <c r="K829" s="242"/>
      <c r="L829" s="248"/>
      <c r="M829" s="249"/>
      <c r="N829" s="250"/>
      <c r="O829" s="250"/>
      <c r="P829" s="250"/>
      <c r="Q829" s="250"/>
      <c r="R829" s="250"/>
      <c r="S829" s="250"/>
      <c r="T829" s="25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2" t="s">
        <v>232</v>
      </c>
      <c r="AU829" s="252" t="s">
        <v>82</v>
      </c>
      <c r="AV829" s="13" t="s">
        <v>82</v>
      </c>
      <c r="AW829" s="13" t="s">
        <v>30</v>
      </c>
      <c r="AX829" s="13" t="s">
        <v>73</v>
      </c>
      <c r="AY829" s="252" t="s">
        <v>223</v>
      </c>
    </row>
    <row r="830" s="13" customFormat="1">
      <c r="A830" s="13"/>
      <c r="B830" s="241"/>
      <c r="C830" s="242"/>
      <c r="D830" s="243" t="s">
        <v>232</v>
      </c>
      <c r="E830" s="244" t="s">
        <v>1</v>
      </c>
      <c r="F830" s="245" t="s">
        <v>1108</v>
      </c>
      <c r="G830" s="242"/>
      <c r="H830" s="246">
        <v>0.22500000000000001</v>
      </c>
      <c r="I830" s="247"/>
      <c r="J830" s="242"/>
      <c r="K830" s="242"/>
      <c r="L830" s="248"/>
      <c r="M830" s="249"/>
      <c r="N830" s="250"/>
      <c r="O830" s="250"/>
      <c r="P830" s="250"/>
      <c r="Q830" s="250"/>
      <c r="R830" s="250"/>
      <c r="S830" s="250"/>
      <c r="T830" s="251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2" t="s">
        <v>232</v>
      </c>
      <c r="AU830" s="252" t="s">
        <v>82</v>
      </c>
      <c r="AV830" s="13" t="s">
        <v>82</v>
      </c>
      <c r="AW830" s="13" t="s">
        <v>30</v>
      </c>
      <c r="AX830" s="13" t="s">
        <v>73</v>
      </c>
      <c r="AY830" s="252" t="s">
        <v>223</v>
      </c>
    </row>
    <row r="831" s="14" customFormat="1">
      <c r="A831" s="14"/>
      <c r="B831" s="253"/>
      <c r="C831" s="254"/>
      <c r="D831" s="243" t="s">
        <v>232</v>
      </c>
      <c r="E831" s="255" t="s">
        <v>1</v>
      </c>
      <c r="F831" s="256" t="s">
        <v>394</v>
      </c>
      <c r="G831" s="254"/>
      <c r="H831" s="255" t="s">
        <v>1</v>
      </c>
      <c r="I831" s="257"/>
      <c r="J831" s="254"/>
      <c r="K831" s="254"/>
      <c r="L831" s="258"/>
      <c r="M831" s="259"/>
      <c r="N831" s="260"/>
      <c r="O831" s="260"/>
      <c r="P831" s="260"/>
      <c r="Q831" s="260"/>
      <c r="R831" s="260"/>
      <c r="S831" s="260"/>
      <c r="T831" s="261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62" t="s">
        <v>232</v>
      </c>
      <c r="AU831" s="262" t="s">
        <v>82</v>
      </c>
      <c r="AV831" s="14" t="s">
        <v>80</v>
      </c>
      <c r="AW831" s="14" t="s">
        <v>30</v>
      </c>
      <c r="AX831" s="14" t="s">
        <v>73</v>
      </c>
      <c r="AY831" s="262" t="s">
        <v>223</v>
      </c>
    </row>
    <row r="832" s="13" customFormat="1">
      <c r="A832" s="13"/>
      <c r="B832" s="241"/>
      <c r="C832" s="242"/>
      <c r="D832" s="243" t="s">
        <v>232</v>
      </c>
      <c r="E832" s="244" t="s">
        <v>1</v>
      </c>
      <c r="F832" s="245" t="s">
        <v>1109</v>
      </c>
      <c r="G832" s="242"/>
      <c r="H832" s="246">
        <v>0.64200000000000002</v>
      </c>
      <c r="I832" s="247"/>
      <c r="J832" s="242"/>
      <c r="K832" s="242"/>
      <c r="L832" s="248"/>
      <c r="M832" s="249"/>
      <c r="N832" s="250"/>
      <c r="O832" s="250"/>
      <c r="P832" s="250"/>
      <c r="Q832" s="250"/>
      <c r="R832" s="250"/>
      <c r="S832" s="250"/>
      <c r="T832" s="25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2" t="s">
        <v>232</v>
      </c>
      <c r="AU832" s="252" t="s">
        <v>82</v>
      </c>
      <c r="AV832" s="13" t="s">
        <v>82</v>
      </c>
      <c r="AW832" s="13" t="s">
        <v>30</v>
      </c>
      <c r="AX832" s="13" t="s">
        <v>73</v>
      </c>
      <c r="AY832" s="252" t="s">
        <v>223</v>
      </c>
    </row>
    <row r="833" s="14" customFormat="1">
      <c r="A833" s="14"/>
      <c r="B833" s="253"/>
      <c r="C833" s="254"/>
      <c r="D833" s="243" t="s">
        <v>232</v>
      </c>
      <c r="E833" s="255" t="s">
        <v>1</v>
      </c>
      <c r="F833" s="256" t="s">
        <v>242</v>
      </c>
      <c r="G833" s="254"/>
      <c r="H833" s="255" t="s">
        <v>1</v>
      </c>
      <c r="I833" s="257"/>
      <c r="J833" s="254"/>
      <c r="K833" s="254"/>
      <c r="L833" s="258"/>
      <c r="M833" s="259"/>
      <c r="N833" s="260"/>
      <c r="O833" s="260"/>
      <c r="P833" s="260"/>
      <c r="Q833" s="260"/>
      <c r="R833" s="260"/>
      <c r="S833" s="260"/>
      <c r="T833" s="261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2" t="s">
        <v>232</v>
      </c>
      <c r="AU833" s="262" t="s">
        <v>82</v>
      </c>
      <c r="AV833" s="14" t="s">
        <v>80</v>
      </c>
      <c r="AW833" s="14" t="s">
        <v>30</v>
      </c>
      <c r="AX833" s="14" t="s">
        <v>73</v>
      </c>
      <c r="AY833" s="262" t="s">
        <v>223</v>
      </c>
    </row>
    <row r="834" s="13" customFormat="1">
      <c r="A834" s="13"/>
      <c r="B834" s="241"/>
      <c r="C834" s="242"/>
      <c r="D834" s="243" t="s">
        <v>232</v>
      </c>
      <c r="E834" s="244" t="s">
        <v>1</v>
      </c>
      <c r="F834" s="245" t="s">
        <v>1110</v>
      </c>
      <c r="G834" s="242"/>
      <c r="H834" s="246">
        <v>0.11799999999999999</v>
      </c>
      <c r="I834" s="247"/>
      <c r="J834" s="242"/>
      <c r="K834" s="242"/>
      <c r="L834" s="248"/>
      <c r="M834" s="249"/>
      <c r="N834" s="250"/>
      <c r="O834" s="250"/>
      <c r="P834" s="250"/>
      <c r="Q834" s="250"/>
      <c r="R834" s="250"/>
      <c r="S834" s="250"/>
      <c r="T834" s="251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2" t="s">
        <v>232</v>
      </c>
      <c r="AU834" s="252" t="s">
        <v>82</v>
      </c>
      <c r="AV834" s="13" t="s">
        <v>82</v>
      </c>
      <c r="AW834" s="13" t="s">
        <v>30</v>
      </c>
      <c r="AX834" s="13" t="s">
        <v>73</v>
      </c>
      <c r="AY834" s="252" t="s">
        <v>223</v>
      </c>
    </row>
    <row r="835" s="13" customFormat="1">
      <c r="A835" s="13"/>
      <c r="B835" s="241"/>
      <c r="C835" s="242"/>
      <c r="D835" s="243" t="s">
        <v>232</v>
      </c>
      <c r="E835" s="244" t="s">
        <v>1</v>
      </c>
      <c r="F835" s="245" t="s">
        <v>1111</v>
      </c>
      <c r="G835" s="242"/>
      <c r="H835" s="246">
        <v>0.123</v>
      </c>
      <c r="I835" s="247"/>
      <c r="J835" s="242"/>
      <c r="K835" s="242"/>
      <c r="L835" s="248"/>
      <c r="M835" s="249"/>
      <c r="N835" s="250"/>
      <c r="O835" s="250"/>
      <c r="P835" s="250"/>
      <c r="Q835" s="250"/>
      <c r="R835" s="250"/>
      <c r="S835" s="250"/>
      <c r="T835" s="25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2" t="s">
        <v>232</v>
      </c>
      <c r="AU835" s="252" t="s">
        <v>82</v>
      </c>
      <c r="AV835" s="13" t="s">
        <v>82</v>
      </c>
      <c r="AW835" s="13" t="s">
        <v>30</v>
      </c>
      <c r="AX835" s="13" t="s">
        <v>73</v>
      </c>
      <c r="AY835" s="252" t="s">
        <v>223</v>
      </c>
    </row>
    <row r="836" s="15" customFormat="1">
      <c r="A836" s="15"/>
      <c r="B836" s="263"/>
      <c r="C836" s="264"/>
      <c r="D836" s="243" t="s">
        <v>232</v>
      </c>
      <c r="E836" s="265" t="s">
        <v>1</v>
      </c>
      <c r="F836" s="266" t="s">
        <v>245</v>
      </c>
      <c r="G836" s="264"/>
      <c r="H836" s="267">
        <v>2.0190000000000001</v>
      </c>
      <c r="I836" s="268"/>
      <c r="J836" s="264"/>
      <c r="K836" s="264"/>
      <c r="L836" s="269"/>
      <c r="M836" s="270"/>
      <c r="N836" s="271"/>
      <c r="O836" s="271"/>
      <c r="P836" s="271"/>
      <c r="Q836" s="271"/>
      <c r="R836" s="271"/>
      <c r="S836" s="271"/>
      <c r="T836" s="272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3" t="s">
        <v>232</v>
      </c>
      <c r="AU836" s="273" t="s">
        <v>82</v>
      </c>
      <c r="AV836" s="15" t="s">
        <v>230</v>
      </c>
      <c r="AW836" s="15" t="s">
        <v>30</v>
      </c>
      <c r="AX836" s="15" t="s">
        <v>80</v>
      </c>
      <c r="AY836" s="273" t="s">
        <v>223</v>
      </c>
    </row>
    <row r="837" s="2" customFormat="1" ht="24.15" customHeight="1">
      <c r="A837" s="39"/>
      <c r="B837" s="40"/>
      <c r="C837" s="274" t="s">
        <v>1112</v>
      </c>
      <c r="D837" s="274" t="s">
        <v>285</v>
      </c>
      <c r="E837" s="275" t="s">
        <v>1113</v>
      </c>
      <c r="F837" s="276" t="s">
        <v>1114</v>
      </c>
      <c r="G837" s="277" t="s">
        <v>265</v>
      </c>
      <c r="H837" s="278">
        <v>0.34799999999999998</v>
      </c>
      <c r="I837" s="279"/>
      <c r="J837" s="280">
        <f>ROUND(I837*H837,2)</f>
        <v>0</v>
      </c>
      <c r="K837" s="276" t="s">
        <v>229</v>
      </c>
      <c r="L837" s="281"/>
      <c r="M837" s="282" t="s">
        <v>1</v>
      </c>
      <c r="N837" s="283" t="s">
        <v>38</v>
      </c>
      <c r="O837" s="92"/>
      <c r="P837" s="237">
        <f>O837*H837</f>
        <v>0</v>
      </c>
      <c r="Q837" s="237">
        <v>1</v>
      </c>
      <c r="R837" s="237">
        <f>Q837*H837</f>
        <v>0.34799999999999998</v>
      </c>
      <c r="S837" s="237">
        <v>0</v>
      </c>
      <c r="T837" s="238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39" t="s">
        <v>262</v>
      </c>
      <c r="AT837" s="239" t="s">
        <v>285</v>
      </c>
      <c r="AU837" s="239" t="s">
        <v>82</v>
      </c>
      <c r="AY837" s="18" t="s">
        <v>223</v>
      </c>
      <c r="BE837" s="240">
        <f>IF(N837="základní",J837,0)</f>
        <v>0</v>
      </c>
      <c r="BF837" s="240">
        <f>IF(N837="snížená",J837,0)</f>
        <v>0</v>
      </c>
      <c r="BG837" s="240">
        <f>IF(N837="zákl. přenesená",J837,0)</f>
        <v>0</v>
      </c>
      <c r="BH837" s="240">
        <f>IF(N837="sníž. přenesená",J837,0)</f>
        <v>0</v>
      </c>
      <c r="BI837" s="240">
        <f>IF(N837="nulová",J837,0)</f>
        <v>0</v>
      </c>
      <c r="BJ837" s="18" t="s">
        <v>80</v>
      </c>
      <c r="BK837" s="240">
        <f>ROUND(I837*H837,2)</f>
        <v>0</v>
      </c>
      <c r="BL837" s="18" t="s">
        <v>230</v>
      </c>
      <c r="BM837" s="239" t="s">
        <v>1115</v>
      </c>
    </row>
    <row r="838" s="2" customFormat="1">
      <c r="A838" s="39"/>
      <c r="B838" s="40"/>
      <c r="C838" s="41"/>
      <c r="D838" s="243" t="s">
        <v>370</v>
      </c>
      <c r="E838" s="41"/>
      <c r="F838" s="284" t="s">
        <v>1116</v>
      </c>
      <c r="G838" s="41"/>
      <c r="H838" s="41"/>
      <c r="I838" s="285"/>
      <c r="J838" s="41"/>
      <c r="K838" s="41"/>
      <c r="L838" s="45"/>
      <c r="M838" s="286"/>
      <c r="N838" s="287"/>
      <c r="O838" s="92"/>
      <c r="P838" s="92"/>
      <c r="Q838" s="92"/>
      <c r="R838" s="92"/>
      <c r="S838" s="92"/>
      <c r="T838" s="93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370</v>
      </c>
      <c r="AU838" s="18" t="s">
        <v>82</v>
      </c>
    </row>
    <row r="839" s="14" customFormat="1">
      <c r="A839" s="14"/>
      <c r="B839" s="253"/>
      <c r="C839" s="254"/>
      <c r="D839" s="243" t="s">
        <v>232</v>
      </c>
      <c r="E839" s="255" t="s">
        <v>1</v>
      </c>
      <c r="F839" s="256" t="s">
        <v>1101</v>
      </c>
      <c r="G839" s="254"/>
      <c r="H839" s="255" t="s">
        <v>1</v>
      </c>
      <c r="I839" s="257"/>
      <c r="J839" s="254"/>
      <c r="K839" s="254"/>
      <c r="L839" s="258"/>
      <c r="M839" s="259"/>
      <c r="N839" s="260"/>
      <c r="O839" s="260"/>
      <c r="P839" s="260"/>
      <c r="Q839" s="260"/>
      <c r="R839" s="260"/>
      <c r="S839" s="260"/>
      <c r="T839" s="26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62" t="s">
        <v>232</v>
      </c>
      <c r="AU839" s="262" t="s">
        <v>82</v>
      </c>
      <c r="AV839" s="14" t="s">
        <v>80</v>
      </c>
      <c r="AW839" s="14" t="s">
        <v>30</v>
      </c>
      <c r="AX839" s="14" t="s">
        <v>73</v>
      </c>
      <c r="AY839" s="262" t="s">
        <v>223</v>
      </c>
    </row>
    <row r="840" s="13" customFormat="1">
      <c r="A840" s="13"/>
      <c r="B840" s="241"/>
      <c r="C840" s="242"/>
      <c r="D840" s="243" t="s">
        <v>232</v>
      </c>
      <c r="E840" s="244" t="s">
        <v>1</v>
      </c>
      <c r="F840" s="245" t="s">
        <v>1117</v>
      </c>
      <c r="G840" s="242"/>
      <c r="H840" s="246">
        <v>0.213</v>
      </c>
      <c r="I840" s="247"/>
      <c r="J840" s="242"/>
      <c r="K840" s="242"/>
      <c r="L840" s="248"/>
      <c r="M840" s="249"/>
      <c r="N840" s="250"/>
      <c r="O840" s="250"/>
      <c r="P840" s="250"/>
      <c r="Q840" s="250"/>
      <c r="R840" s="250"/>
      <c r="S840" s="250"/>
      <c r="T840" s="25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2" t="s">
        <v>232</v>
      </c>
      <c r="AU840" s="252" t="s">
        <v>82</v>
      </c>
      <c r="AV840" s="13" t="s">
        <v>82</v>
      </c>
      <c r="AW840" s="13" t="s">
        <v>30</v>
      </c>
      <c r="AX840" s="13" t="s">
        <v>73</v>
      </c>
      <c r="AY840" s="252" t="s">
        <v>223</v>
      </c>
    </row>
    <row r="841" s="14" customFormat="1">
      <c r="A841" s="14"/>
      <c r="B841" s="253"/>
      <c r="C841" s="254"/>
      <c r="D841" s="243" t="s">
        <v>232</v>
      </c>
      <c r="E841" s="255" t="s">
        <v>1</v>
      </c>
      <c r="F841" s="256" t="s">
        <v>242</v>
      </c>
      <c r="G841" s="254"/>
      <c r="H841" s="255" t="s">
        <v>1</v>
      </c>
      <c r="I841" s="257"/>
      <c r="J841" s="254"/>
      <c r="K841" s="254"/>
      <c r="L841" s="258"/>
      <c r="M841" s="259"/>
      <c r="N841" s="260"/>
      <c r="O841" s="260"/>
      <c r="P841" s="260"/>
      <c r="Q841" s="260"/>
      <c r="R841" s="260"/>
      <c r="S841" s="260"/>
      <c r="T841" s="261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2" t="s">
        <v>232</v>
      </c>
      <c r="AU841" s="262" t="s">
        <v>82</v>
      </c>
      <c r="AV841" s="14" t="s">
        <v>80</v>
      </c>
      <c r="AW841" s="14" t="s">
        <v>30</v>
      </c>
      <c r="AX841" s="14" t="s">
        <v>73</v>
      </c>
      <c r="AY841" s="262" t="s">
        <v>223</v>
      </c>
    </row>
    <row r="842" s="13" customFormat="1">
      <c r="A842" s="13"/>
      <c r="B842" s="241"/>
      <c r="C842" s="242"/>
      <c r="D842" s="243" t="s">
        <v>232</v>
      </c>
      <c r="E842" s="244" t="s">
        <v>1</v>
      </c>
      <c r="F842" s="245" t="s">
        <v>1118</v>
      </c>
      <c r="G842" s="242"/>
      <c r="H842" s="246">
        <v>0.13500000000000001</v>
      </c>
      <c r="I842" s="247"/>
      <c r="J842" s="242"/>
      <c r="K842" s="242"/>
      <c r="L842" s="248"/>
      <c r="M842" s="249"/>
      <c r="N842" s="250"/>
      <c r="O842" s="250"/>
      <c r="P842" s="250"/>
      <c r="Q842" s="250"/>
      <c r="R842" s="250"/>
      <c r="S842" s="250"/>
      <c r="T842" s="25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2" t="s">
        <v>232</v>
      </c>
      <c r="AU842" s="252" t="s">
        <v>82</v>
      </c>
      <c r="AV842" s="13" t="s">
        <v>82</v>
      </c>
      <c r="AW842" s="13" t="s">
        <v>30</v>
      </c>
      <c r="AX842" s="13" t="s">
        <v>73</v>
      </c>
      <c r="AY842" s="252" t="s">
        <v>223</v>
      </c>
    </row>
    <row r="843" s="15" customFormat="1">
      <c r="A843" s="15"/>
      <c r="B843" s="263"/>
      <c r="C843" s="264"/>
      <c r="D843" s="243" t="s">
        <v>232</v>
      </c>
      <c r="E843" s="265" t="s">
        <v>1</v>
      </c>
      <c r="F843" s="266" t="s">
        <v>245</v>
      </c>
      <c r="G843" s="264"/>
      <c r="H843" s="267">
        <v>0.34799999999999998</v>
      </c>
      <c r="I843" s="268"/>
      <c r="J843" s="264"/>
      <c r="K843" s="264"/>
      <c r="L843" s="269"/>
      <c r="M843" s="270"/>
      <c r="N843" s="271"/>
      <c r="O843" s="271"/>
      <c r="P843" s="271"/>
      <c r="Q843" s="271"/>
      <c r="R843" s="271"/>
      <c r="S843" s="271"/>
      <c r="T843" s="272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73" t="s">
        <v>232</v>
      </c>
      <c r="AU843" s="273" t="s">
        <v>82</v>
      </c>
      <c r="AV843" s="15" t="s">
        <v>230</v>
      </c>
      <c r="AW843" s="15" t="s">
        <v>30</v>
      </c>
      <c r="AX843" s="15" t="s">
        <v>80</v>
      </c>
      <c r="AY843" s="273" t="s">
        <v>223</v>
      </c>
    </row>
    <row r="844" s="2" customFormat="1" ht="24.15" customHeight="1">
      <c r="A844" s="39"/>
      <c r="B844" s="40"/>
      <c r="C844" s="274" t="s">
        <v>1119</v>
      </c>
      <c r="D844" s="274" t="s">
        <v>285</v>
      </c>
      <c r="E844" s="275" t="s">
        <v>1120</v>
      </c>
      <c r="F844" s="276" t="s">
        <v>1121</v>
      </c>
      <c r="G844" s="277" t="s">
        <v>265</v>
      </c>
      <c r="H844" s="278">
        <v>0.82399999999999995</v>
      </c>
      <c r="I844" s="279"/>
      <c r="J844" s="280">
        <f>ROUND(I844*H844,2)</f>
        <v>0</v>
      </c>
      <c r="K844" s="276" t="s">
        <v>229</v>
      </c>
      <c r="L844" s="281"/>
      <c r="M844" s="282" t="s">
        <v>1</v>
      </c>
      <c r="N844" s="283" t="s">
        <v>38</v>
      </c>
      <c r="O844" s="92"/>
      <c r="P844" s="237">
        <f>O844*H844</f>
        <v>0</v>
      </c>
      <c r="Q844" s="237">
        <v>1</v>
      </c>
      <c r="R844" s="237">
        <f>Q844*H844</f>
        <v>0.82399999999999995</v>
      </c>
      <c r="S844" s="237">
        <v>0</v>
      </c>
      <c r="T844" s="238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39" t="s">
        <v>262</v>
      </c>
      <c r="AT844" s="239" t="s">
        <v>285</v>
      </c>
      <c r="AU844" s="239" t="s">
        <v>82</v>
      </c>
      <c r="AY844" s="18" t="s">
        <v>223</v>
      </c>
      <c r="BE844" s="240">
        <f>IF(N844="základní",J844,0)</f>
        <v>0</v>
      </c>
      <c r="BF844" s="240">
        <f>IF(N844="snížená",J844,0)</f>
        <v>0</v>
      </c>
      <c r="BG844" s="240">
        <f>IF(N844="zákl. přenesená",J844,0)</f>
        <v>0</v>
      </c>
      <c r="BH844" s="240">
        <f>IF(N844="sníž. přenesená",J844,0)</f>
        <v>0</v>
      </c>
      <c r="BI844" s="240">
        <f>IF(N844="nulová",J844,0)</f>
        <v>0</v>
      </c>
      <c r="BJ844" s="18" t="s">
        <v>80</v>
      </c>
      <c r="BK844" s="240">
        <f>ROUND(I844*H844,2)</f>
        <v>0</v>
      </c>
      <c r="BL844" s="18" t="s">
        <v>230</v>
      </c>
      <c r="BM844" s="239" t="s">
        <v>1122</v>
      </c>
    </row>
    <row r="845" s="2" customFormat="1">
      <c r="A845" s="39"/>
      <c r="B845" s="40"/>
      <c r="C845" s="41"/>
      <c r="D845" s="243" t="s">
        <v>370</v>
      </c>
      <c r="E845" s="41"/>
      <c r="F845" s="284" t="s">
        <v>1123</v>
      </c>
      <c r="G845" s="41"/>
      <c r="H845" s="41"/>
      <c r="I845" s="285"/>
      <c r="J845" s="41"/>
      <c r="K845" s="41"/>
      <c r="L845" s="45"/>
      <c r="M845" s="286"/>
      <c r="N845" s="287"/>
      <c r="O845" s="92"/>
      <c r="P845" s="92"/>
      <c r="Q845" s="92"/>
      <c r="R845" s="92"/>
      <c r="S845" s="92"/>
      <c r="T845" s="93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T845" s="18" t="s">
        <v>370</v>
      </c>
      <c r="AU845" s="18" t="s">
        <v>82</v>
      </c>
    </row>
    <row r="846" s="14" customFormat="1">
      <c r="A846" s="14"/>
      <c r="B846" s="253"/>
      <c r="C846" s="254"/>
      <c r="D846" s="243" t="s">
        <v>232</v>
      </c>
      <c r="E846" s="255" t="s">
        <v>1</v>
      </c>
      <c r="F846" s="256" t="s">
        <v>1101</v>
      </c>
      <c r="G846" s="254"/>
      <c r="H846" s="255" t="s">
        <v>1</v>
      </c>
      <c r="I846" s="257"/>
      <c r="J846" s="254"/>
      <c r="K846" s="254"/>
      <c r="L846" s="258"/>
      <c r="M846" s="259"/>
      <c r="N846" s="260"/>
      <c r="O846" s="260"/>
      <c r="P846" s="260"/>
      <c r="Q846" s="260"/>
      <c r="R846" s="260"/>
      <c r="S846" s="260"/>
      <c r="T846" s="261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2" t="s">
        <v>232</v>
      </c>
      <c r="AU846" s="262" t="s">
        <v>82</v>
      </c>
      <c r="AV846" s="14" t="s">
        <v>80</v>
      </c>
      <c r="AW846" s="14" t="s">
        <v>30</v>
      </c>
      <c r="AX846" s="14" t="s">
        <v>73</v>
      </c>
      <c r="AY846" s="262" t="s">
        <v>223</v>
      </c>
    </row>
    <row r="847" s="13" customFormat="1">
      <c r="A847" s="13"/>
      <c r="B847" s="241"/>
      <c r="C847" s="242"/>
      <c r="D847" s="243" t="s">
        <v>232</v>
      </c>
      <c r="E847" s="244" t="s">
        <v>1</v>
      </c>
      <c r="F847" s="245" t="s">
        <v>1124</v>
      </c>
      <c r="G847" s="242"/>
      <c r="H847" s="246">
        <v>0.13100000000000001</v>
      </c>
      <c r="I847" s="247"/>
      <c r="J847" s="242"/>
      <c r="K847" s="242"/>
      <c r="L847" s="248"/>
      <c r="M847" s="249"/>
      <c r="N847" s="250"/>
      <c r="O847" s="250"/>
      <c r="P847" s="250"/>
      <c r="Q847" s="250"/>
      <c r="R847" s="250"/>
      <c r="S847" s="250"/>
      <c r="T847" s="251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2" t="s">
        <v>232</v>
      </c>
      <c r="AU847" s="252" t="s">
        <v>82</v>
      </c>
      <c r="AV847" s="13" t="s">
        <v>82</v>
      </c>
      <c r="AW847" s="13" t="s">
        <v>30</v>
      </c>
      <c r="AX847" s="13" t="s">
        <v>73</v>
      </c>
      <c r="AY847" s="252" t="s">
        <v>223</v>
      </c>
    </row>
    <row r="848" s="13" customFormat="1">
      <c r="A848" s="13"/>
      <c r="B848" s="241"/>
      <c r="C848" s="242"/>
      <c r="D848" s="243" t="s">
        <v>232</v>
      </c>
      <c r="E848" s="244" t="s">
        <v>1</v>
      </c>
      <c r="F848" s="245" t="s">
        <v>1125</v>
      </c>
      <c r="G848" s="242"/>
      <c r="H848" s="246">
        <v>0.69299999999999995</v>
      </c>
      <c r="I848" s="247"/>
      <c r="J848" s="242"/>
      <c r="K848" s="242"/>
      <c r="L848" s="248"/>
      <c r="M848" s="249"/>
      <c r="N848" s="250"/>
      <c r="O848" s="250"/>
      <c r="P848" s="250"/>
      <c r="Q848" s="250"/>
      <c r="R848" s="250"/>
      <c r="S848" s="250"/>
      <c r="T848" s="25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2" t="s">
        <v>232</v>
      </c>
      <c r="AU848" s="252" t="s">
        <v>82</v>
      </c>
      <c r="AV848" s="13" t="s">
        <v>82</v>
      </c>
      <c r="AW848" s="13" t="s">
        <v>30</v>
      </c>
      <c r="AX848" s="13" t="s">
        <v>73</v>
      </c>
      <c r="AY848" s="252" t="s">
        <v>223</v>
      </c>
    </row>
    <row r="849" s="15" customFormat="1">
      <c r="A849" s="15"/>
      <c r="B849" s="263"/>
      <c r="C849" s="264"/>
      <c r="D849" s="243" t="s">
        <v>232</v>
      </c>
      <c r="E849" s="265" t="s">
        <v>1</v>
      </c>
      <c r="F849" s="266" t="s">
        <v>245</v>
      </c>
      <c r="G849" s="264"/>
      <c r="H849" s="267">
        <v>0.82399999999999995</v>
      </c>
      <c r="I849" s="268"/>
      <c r="J849" s="264"/>
      <c r="K849" s="264"/>
      <c r="L849" s="269"/>
      <c r="M849" s="270"/>
      <c r="N849" s="271"/>
      <c r="O849" s="271"/>
      <c r="P849" s="271"/>
      <c r="Q849" s="271"/>
      <c r="R849" s="271"/>
      <c r="S849" s="271"/>
      <c r="T849" s="272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73" t="s">
        <v>232</v>
      </c>
      <c r="AU849" s="273" t="s">
        <v>82</v>
      </c>
      <c r="AV849" s="15" t="s">
        <v>230</v>
      </c>
      <c r="AW849" s="15" t="s">
        <v>30</v>
      </c>
      <c r="AX849" s="15" t="s">
        <v>80</v>
      </c>
      <c r="AY849" s="273" t="s">
        <v>223</v>
      </c>
    </row>
    <row r="850" s="2" customFormat="1" ht="24.15" customHeight="1">
      <c r="A850" s="39"/>
      <c r="B850" s="40"/>
      <c r="C850" s="274" t="s">
        <v>1126</v>
      </c>
      <c r="D850" s="274" t="s">
        <v>285</v>
      </c>
      <c r="E850" s="275" t="s">
        <v>1127</v>
      </c>
      <c r="F850" s="276" t="s">
        <v>1128</v>
      </c>
      <c r="G850" s="277" t="s">
        <v>265</v>
      </c>
      <c r="H850" s="278">
        <v>0.433</v>
      </c>
      <c r="I850" s="279"/>
      <c r="J850" s="280">
        <f>ROUND(I850*H850,2)</f>
        <v>0</v>
      </c>
      <c r="K850" s="276" t="s">
        <v>229</v>
      </c>
      <c r="L850" s="281"/>
      <c r="M850" s="282" t="s">
        <v>1</v>
      </c>
      <c r="N850" s="283" t="s">
        <v>38</v>
      </c>
      <c r="O850" s="92"/>
      <c r="P850" s="237">
        <f>O850*H850</f>
        <v>0</v>
      </c>
      <c r="Q850" s="237">
        <v>1</v>
      </c>
      <c r="R850" s="237">
        <f>Q850*H850</f>
        <v>0.433</v>
      </c>
      <c r="S850" s="237">
        <v>0</v>
      </c>
      <c r="T850" s="238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39" t="s">
        <v>262</v>
      </c>
      <c r="AT850" s="239" t="s">
        <v>285</v>
      </c>
      <c r="AU850" s="239" t="s">
        <v>82</v>
      </c>
      <c r="AY850" s="18" t="s">
        <v>223</v>
      </c>
      <c r="BE850" s="240">
        <f>IF(N850="základní",J850,0)</f>
        <v>0</v>
      </c>
      <c r="BF850" s="240">
        <f>IF(N850="snížená",J850,0)</f>
        <v>0</v>
      </c>
      <c r="BG850" s="240">
        <f>IF(N850="zákl. přenesená",J850,0)</f>
        <v>0</v>
      </c>
      <c r="BH850" s="240">
        <f>IF(N850="sníž. přenesená",J850,0)</f>
        <v>0</v>
      </c>
      <c r="BI850" s="240">
        <f>IF(N850="nulová",J850,0)</f>
        <v>0</v>
      </c>
      <c r="BJ850" s="18" t="s">
        <v>80</v>
      </c>
      <c r="BK850" s="240">
        <f>ROUND(I850*H850,2)</f>
        <v>0</v>
      </c>
      <c r="BL850" s="18" t="s">
        <v>230</v>
      </c>
      <c r="BM850" s="239" t="s">
        <v>1129</v>
      </c>
    </row>
    <row r="851" s="2" customFormat="1">
      <c r="A851" s="39"/>
      <c r="B851" s="40"/>
      <c r="C851" s="41"/>
      <c r="D851" s="243" t="s">
        <v>370</v>
      </c>
      <c r="E851" s="41"/>
      <c r="F851" s="284" t="s">
        <v>1130</v>
      </c>
      <c r="G851" s="41"/>
      <c r="H851" s="41"/>
      <c r="I851" s="285"/>
      <c r="J851" s="41"/>
      <c r="K851" s="41"/>
      <c r="L851" s="45"/>
      <c r="M851" s="286"/>
      <c r="N851" s="287"/>
      <c r="O851" s="92"/>
      <c r="P851" s="92"/>
      <c r="Q851" s="92"/>
      <c r="R851" s="92"/>
      <c r="S851" s="92"/>
      <c r="T851" s="93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T851" s="18" t="s">
        <v>370</v>
      </c>
      <c r="AU851" s="18" t="s">
        <v>82</v>
      </c>
    </row>
    <row r="852" s="14" customFormat="1">
      <c r="A852" s="14"/>
      <c r="B852" s="253"/>
      <c r="C852" s="254"/>
      <c r="D852" s="243" t="s">
        <v>232</v>
      </c>
      <c r="E852" s="255" t="s">
        <v>1</v>
      </c>
      <c r="F852" s="256" t="s">
        <v>1101</v>
      </c>
      <c r="G852" s="254"/>
      <c r="H852" s="255" t="s">
        <v>1</v>
      </c>
      <c r="I852" s="257"/>
      <c r="J852" s="254"/>
      <c r="K852" s="254"/>
      <c r="L852" s="258"/>
      <c r="M852" s="259"/>
      <c r="N852" s="260"/>
      <c r="O852" s="260"/>
      <c r="P852" s="260"/>
      <c r="Q852" s="260"/>
      <c r="R852" s="260"/>
      <c r="S852" s="260"/>
      <c r="T852" s="261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2" t="s">
        <v>232</v>
      </c>
      <c r="AU852" s="262" t="s">
        <v>82</v>
      </c>
      <c r="AV852" s="14" t="s">
        <v>80</v>
      </c>
      <c r="AW852" s="14" t="s">
        <v>30</v>
      </c>
      <c r="AX852" s="14" t="s">
        <v>73</v>
      </c>
      <c r="AY852" s="262" t="s">
        <v>223</v>
      </c>
    </row>
    <row r="853" s="13" customFormat="1">
      <c r="A853" s="13"/>
      <c r="B853" s="241"/>
      <c r="C853" s="242"/>
      <c r="D853" s="243" t="s">
        <v>232</v>
      </c>
      <c r="E853" s="244" t="s">
        <v>1</v>
      </c>
      <c r="F853" s="245" t="s">
        <v>1131</v>
      </c>
      <c r="G853" s="242"/>
      <c r="H853" s="246">
        <v>0.433</v>
      </c>
      <c r="I853" s="247"/>
      <c r="J853" s="242"/>
      <c r="K853" s="242"/>
      <c r="L853" s="248"/>
      <c r="M853" s="249"/>
      <c r="N853" s="250"/>
      <c r="O853" s="250"/>
      <c r="P853" s="250"/>
      <c r="Q853" s="250"/>
      <c r="R853" s="250"/>
      <c r="S853" s="250"/>
      <c r="T853" s="251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2" t="s">
        <v>232</v>
      </c>
      <c r="AU853" s="252" t="s">
        <v>82</v>
      </c>
      <c r="AV853" s="13" t="s">
        <v>82</v>
      </c>
      <c r="AW853" s="13" t="s">
        <v>30</v>
      </c>
      <c r="AX853" s="13" t="s">
        <v>73</v>
      </c>
      <c r="AY853" s="252" t="s">
        <v>223</v>
      </c>
    </row>
    <row r="854" s="15" customFormat="1">
      <c r="A854" s="15"/>
      <c r="B854" s="263"/>
      <c r="C854" s="264"/>
      <c r="D854" s="243" t="s">
        <v>232</v>
      </c>
      <c r="E854" s="265" t="s">
        <v>1</v>
      </c>
      <c r="F854" s="266" t="s">
        <v>245</v>
      </c>
      <c r="G854" s="264"/>
      <c r="H854" s="267">
        <v>0.433</v>
      </c>
      <c r="I854" s="268"/>
      <c r="J854" s="264"/>
      <c r="K854" s="264"/>
      <c r="L854" s="269"/>
      <c r="M854" s="270"/>
      <c r="N854" s="271"/>
      <c r="O854" s="271"/>
      <c r="P854" s="271"/>
      <c r="Q854" s="271"/>
      <c r="R854" s="271"/>
      <c r="S854" s="271"/>
      <c r="T854" s="272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73" t="s">
        <v>232</v>
      </c>
      <c r="AU854" s="273" t="s">
        <v>82</v>
      </c>
      <c r="AV854" s="15" t="s">
        <v>230</v>
      </c>
      <c r="AW854" s="15" t="s">
        <v>30</v>
      </c>
      <c r="AX854" s="15" t="s">
        <v>80</v>
      </c>
      <c r="AY854" s="273" t="s">
        <v>223</v>
      </c>
    </row>
    <row r="855" s="2" customFormat="1" ht="24.15" customHeight="1">
      <c r="A855" s="39"/>
      <c r="B855" s="40"/>
      <c r="C855" s="274" t="s">
        <v>1132</v>
      </c>
      <c r="D855" s="274" t="s">
        <v>285</v>
      </c>
      <c r="E855" s="275" t="s">
        <v>1133</v>
      </c>
      <c r="F855" s="276" t="s">
        <v>1134</v>
      </c>
      <c r="G855" s="277" t="s">
        <v>265</v>
      </c>
      <c r="H855" s="278">
        <v>0.073999999999999996</v>
      </c>
      <c r="I855" s="279"/>
      <c r="J855" s="280">
        <f>ROUND(I855*H855,2)</f>
        <v>0</v>
      </c>
      <c r="K855" s="276" t="s">
        <v>229</v>
      </c>
      <c r="L855" s="281"/>
      <c r="M855" s="282" t="s">
        <v>1</v>
      </c>
      <c r="N855" s="283" t="s">
        <v>38</v>
      </c>
      <c r="O855" s="92"/>
      <c r="P855" s="237">
        <f>O855*H855</f>
        <v>0</v>
      </c>
      <c r="Q855" s="237">
        <v>1</v>
      </c>
      <c r="R855" s="237">
        <f>Q855*H855</f>
        <v>0.073999999999999996</v>
      </c>
      <c r="S855" s="237">
        <v>0</v>
      </c>
      <c r="T855" s="238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39" t="s">
        <v>262</v>
      </c>
      <c r="AT855" s="239" t="s">
        <v>285</v>
      </c>
      <c r="AU855" s="239" t="s">
        <v>82</v>
      </c>
      <c r="AY855" s="18" t="s">
        <v>223</v>
      </c>
      <c r="BE855" s="240">
        <f>IF(N855="základní",J855,0)</f>
        <v>0</v>
      </c>
      <c r="BF855" s="240">
        <f>IF(N855="snížená",J855,0)</f>
        <v>0</v>
      </c>
      <c r="BG855" s="240">
        <f>IF(N855="zákl. přenesená",J855,0)</f>
        <v>0</v>
      </c>
      <c r="BH855" s="240">
        <f>IF(N855="sníž. přenesená",J855,0)</f>
        <v>0</v>
      </c>
      <c r="BI855" s="240">
        <f>IF(N855="nulová",J855,0)</f>
        <v>0</v>
      </c>
      <c r="BJ855" s="18" t="s">
        <v>80</v>
      </c>
      <c r="BK855" s="240">
        <f>ROUND(I855*H855,2)</f>
        <v>0</v>
      </c>
      <c r="BL855" s="18" t="s">
        <v>230</v>
      </c>
      <c r="BM855" s="239" t="s">
        <v>1135</v>
      </c>
    </row>
    <row r="856" s="2" customFormat="1">
      <c r="A856" s="39"/>
      <c r="B856" s="40"/>
      <c r="C856" s="41"/>
      <c r="D856" s="243" t="s">
        <v>370</v>
      </c>
      <c r="E856" s="41"/>
      <c r="F856" s="284" t="s">
        <v>1136</v>
      </c>
      <c r="G856" s="41"/>
      <c r="H856" s="41"/>
      <c r="I856" s="285"/>
      <c r="J856" s="41"/>
      <c r="K856" s="41"/>
      <c r="L856" s="45"/>
      <c r="M856" s="286"/>
      <c r="N856" s="287"/>
      <c r="O856" s="92"/>
      <c r="P856" s="92"/>
      <c r="Q856" s="92"/>
      <c r="R856" s="92"/>
      <c r="S856" s="92"/>
      <c r="T856" s="93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T856" s="18" t="s">
        <v>370</v>
      </c>
      <c r="AU856" s="18" t="s">
        <v>82</v>
      </c>
    </row>
    <row r="857" s="13" customFormat="1">
      <c r="A857" s="13"/>
      <c r="B857" s="241"/>
      <c r="C857" s="242"/>
      <c r="D857" s="243" t="s">
        <v>232</v>
      </c>
      <c r="E857" s="244" t="s">
        <v>1</v>
      </c>
      <c r="F857" s="245" t="s">
        <v>1137</v>
      </c>
      <c r="G857" s="242"/>
      <c r="H857" s="246">
        <v>0.073999999999999996</v>
      </c>
      <c r="I857" s="247"/>
      <c r="J857" s="242"/>
      <c r="K857" s="242"/>
      <c r="L857" s="248"/>
      <c r="M857" s="249"/>
      <c r="N857" s="250"/>
      <c r="O857" s="250"/>
      <c r="P857" s="250"/>
      <c r="Q857" s="250"/>
      <c r="R857" s="250"/>
      <c r="S857" s="250"/>
      <c r="T857" s="251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2" t="s">
        <v>232</v>
      </c>
      <c r="AU857" s="252" t="s">
        <v>82</v>
      </c>
      <c r="AV857" s="13" t="s">
        <v>82</v>
      </c>
      <c r="AW857" s="13" t="s">
        <v>30</v>
      </c>
      <c r="AX857" s="13" t="s">
        <v>80</v>
      </c>
      <c r="AY857" s="252" t="s">
        <v>223</v>
      </c>
    </row>
    <row r="858" s="2" customFormat="1" ht="24.15" customHeight="1">
      <c r="A858" s="39"/>
      <c r="B858" s="40"/>
      <c r="C858" s="274" t="s">
        <v>1138</v>
      </c>
      <c r="D858" s="274" t="s">
        <v>285</v>
      </c>
      <c r="E858" s="275" t="s">
        <v>1139</v>
      </c>
      <c r="F858" s="276" t="s">
        <v>1140</v>
      </c>
      <c r="G858" s="277" t="s">
        <v>265</v>
      </c>
      <c r="H858" s="278">
        <v>0.45100000000000001</v>
      </c>
      <c r="I858" s="279"/>
      <c r="J858" s="280">
        <f>ROUND(I858*H858,2)</f>
        <v>0</v>
      </c>
      <c r="K858" s="276" t="s">
        <v>229</v>
      </c>
      <c r="L858" s="281"/>
      <c r="M858" s="282" t="s">
        <v>1</v>
      </c>
      <c r="N858" s="283" t="s">
        <v>38</v>
      </c>
      <c r="O858" s="92"/>
      <c r="P858" s="237">
        <f>O858*H858</f>
        <v>0</v>
      </c>
      <c r="Q858" s="237">
        <v>1</v>
      </c>
      <c r="R858" s="237">
        <f>Q858*H858</f>
        <v>0.45100000000000001</v>
      </c>
      <c r="S858" s="237">
        <v>0</v>
      </c>
      <c r="T858" s="238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39" t="s">
        <v>262</v>
      </c>
      <c r="AT858" s="239" t="s">
        <v>285</v>
      </c>
      <c r="AU858" s="239" t="s">
        <v>82</v>
      </c>
      <c r="AY858" s="18" t="s">
        <v>223</v>
      </c>
      <c r="BE858" s="240">
        <f>IF(N858="základní",J858,0)</f>
        <v>0</v>
      </c>
      <c r="BF858" s="240">
        <f>IF(N858="snížená",J858,0)</f>
        <v>0</v>
      </c>
      <c r="BG858" s="240">
        <f>IF(N858="zákl. přenesená",J858,0)</f>
        <v>0</v>
      </c>
      <c r="BH858" s="240">
        <f>IF(N858="sníž. přenesená",J858,0)</f>
        <v>0</v>
      </c>
      <c r="BI858" s="240">
        <f>IF(N858="nulová",J858,0)</f>
        <v>0</v>
      </c>
      <c r="BJ858" s="18" t="s">
        <v>80</v>
      </c>
      <c r="BK858" s="240">
        <f>ROUND(I858*H858,2)</f>
        <v>0</v>
      </c>
      <c r="BL858" s="18" t="s">
        <v>230</v>
      </c>
      <c r="BM858" s="239" t="s">
        <v>1141</v>
      </c>
    </row>
    <row r="859" s="2" customFormat="1">
      <c r="A859" s="39"/>
      <c r="B859" s="40"/>
      <c r="C859" s="41"/>
      <c r="D859" s="243" t="s">
        <v>370</v>
      </c>
      <c r="E859" s="41"/>
      <c r="F859" s="284" t="s">
        <v>1142</v>
      </c>
      <c r="G859" s="41"/>
      <c r="H859" s="41"/>
      <c r="I859" s="285"/>
      <c r="J859" s="41"/>
      <c r="K859" s="41"/>
      <c r="L859" s="45"/>
      <c r="M859" s="286"/>
      <c r="N859" s="287"/>
      <c r="O859" s="92"/>
      <c r="P859" s="92"/>
      <c r="Q859" s="92"/>
      <c r="R859" s="92"/>
      <c r="S859" s="92"/>
      <c r="T859" s="93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T859" s="18" t="s">
        <v>370</v>
      </c>
      <c r="AU859" s="18" t="s">
        <v>82</v>
      </c>
    </row>
    <row r="860" s="13" customFormat="1">
      <c r="A860" s="13"/>
      <c r="B860" s="241"/>
      <c r="C860" s="242"/>
      <c r="D860" s="243" t="s">
        <v>232</v>
      </c>
      <c r="E860" s="244" t="s">
        <v>1</v>
      </c>
      <c r="F860" s="245" t="s">
        <v>1143</v>
      </c>
      <c r="G860" s="242"/>
      <c r="H860" s="246">
        <v>0.090999999999999998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232</v>
      </c>
      <c r="AU860" s="252" t="s">
        <v>82</v>
      </c>
      <c r="AV860" s="13" t="s">
        <v>82</v>
      </c>
      <c r="AW860" s="13" t="s">
        <v>30</v>
      </c>
      <c r="AX860" s="13" t="s">
        <v>73</v>
      </c>
      <c r="AY860" s="252" t="s">
        <v>223</v>
      </c>
    </row>
    <row r="861" s="13" customFormat="1">
      <c r="A861" s="13"/>
      <c r="B861" s="241"/>
      <c r="C861" s="242"/>
      <c r="D861" s="243" t="s">
        <v>232</v>
      </c>
      <c r="E861" s="244" t="s">
        <v>1</v>
      </c>
      <c r="F861" s="245" t="s">
        <v>1144</v>
      </c>
      <c r="G861" s="242"/>
      <c r="H861" s="246">
        <v>0.11700000000000001</v>
      </c>
      <c r="I861" s="247"/>
      <c r="J861" s="242"/>
      <c r="K861" s="242"/>
      <c r="L861" s="248"/>
      <c r="M861" s="249"/>
      <c r="N861" s="250"/>
      <c r="O861" s="250"/>
      <c r="P861" s="250"/>
      <c r="Q861" s="250"/>
      <c r="R861" s="250"/>
      <c r="S861" s="250"/>
      <c r="T861" s="251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2" t="s">
        <v>232</v>
      </c>
      <c r="AU861" s="252" t="s">
        <v>82</v>
      </c>
      <c r="AV861" s="13" t="s">
        <v>82</v>
      </c>
      <c r="AW861" s="13" t="s">
        <v>30</v>
      </c>
      <c r="AX861" s="13" t="s">
        <v>73</v>
      </c>
      <c r="AY861" s="252" t="s">
        <v>223</v>
      </c>
    </row>
    <row r="862" s="13" customFormat="1">
      <c r="A862" s="13"/>
      <c r="B862" s="241"/>
      <c r="C862" s="242"/>
      <c r="D862" s="243" t="s">
        <v>232</v>
      </c>
      <c r="E862" s="244" t="s">
        <v>1</v>
      </c>
      <c r="F862" s="245" t="s">
        <v>1145</v>
      </c>
      <c r="G862" s="242"/>
      <c r="H862" s="246">
        <v>0.24299999999999999</v>
      </c>
      <c r="I862" s="247"/>
      <c r="J862" s="242"/>
      <c r="K862" s="242"/>
      <c r="L862" s="248"/>
      <c r="M862" s="249"/>
      <c r="N862" s="250"/>
      <c r="O862" s="250"/>
      <c r="P862" s="250"/>
      <c r="Q862" s="250"/>
      <c r="R862" s="250"/>
      <c r="S862" s="250"/>
      <c r="T862" s="251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2" t="s">
        <v>232</v>
      </c>
      <c r="AU862" s="252" t="s">
        <v>82</v>
      </c>
      <c r="AV862" s="13" t="s">
        <v>82</v>
      </c>
      <c r="AW862" s="13" t="s">
        <v>30</v>
      </c>
      <c r="AX862" s="13" t="s">
        <v>73</v>
      </c>
      <c r="AY862" s="252" t="s">
        <v>223</v>
      </c>
    </row>
    <row r="863" s="15" customFormat="1">
      <c r="A863" s="15"/>
      <c r="B863" s="263"/>
      <c r="C863" s="264"/>
      <c r="D863" s="243" t="s">
        <v>232</v>
      </c>
      <c r="E863" s="265" t="s">
        <v>1</v>
      </c>
      <c r="F863" s="266" t="s">
        <v>245</v>
      </c>
      <c r="G863" s="264"/>
      <c r="H863" s="267">
        <v>0.45100000000000001</v>
      </c>
      <c r="I863" s="268"/>
      <c r="J863" s="264"/>
      <c r="K863" s="264"/>
      <c r="L863" s="269"/>
      <c r="M863" s="270"/>
      <c r="N863" s="271"/>
      <c r="O863" s="271"/>
      <c r="P863" s="271"/>
      <c r="Q863" s="271"/>
      <c r="R863" s="271"/>
      <c r="S863" s="271"/>
      <c r="T863" s="272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3" t="s">
        <v>232</v>
      </c>
      <c r="AU863" s="273" t="s">
        <v>82</v>
      </c>
      <c r="AV863" s="15" t="s">
        <v>230</v>
      </c>
      <c r="AW863" s="15" t="s">
        <v>30</v>
      </c>
      <c r="AX863" s="15" t="s">
        <v>80</v>
      </c>
      <c r="AY863" s="273" t="s">
        <v>223</v>
      </c>
    </row>
    <row r="864" s="2" customFormat="1" ht="37.8" customHeight="1">
      <c r="A864" s="39"/>
      <c r="B864" s="40"/>
      <c r="C864" s="228" t="s">
        <v>1146</v>
      </c>
      <c r="D864" s="228" t="s">
        <v>225</v>
      </c>
      <c r="E864" s="229" t="s">
        <v>1147</v>
      </c>
      <c r="F864" s="230" t="s">
        <v>1148</v>
      </c>
      <c r="G864" s="231" t="s">
        <v>265</v>
      </c>
      <c r="H864" s="232">
        <v>0.81799999999999995</v>
      </c>
      <c r="I864" s="233"/>
      <c r="J864" s="234">
        <f>ROUND(I864*H864,2)</f>
        <v>0</v>
      </c>
      <c r="K864" s="230" t="s">
        <v>229</v>
      </c>
      <c r="L864" s="45"/>
      <c r="M864" s="235" t="s">
        <v>1</v>
      </c>
      <c r="N864" s="236" t="s">
        <v>38</v>
      </c>
      <c r="O864" s="92"/>
      <c r="P864" s="237">
        <f>O864*H864</f>
        <v>0</v>
      </c>
      <c r="Q864" s="237">
        <v>0.01221</v>
      </c>
      <c r="R864" s="237">
        <f>Q864*H864</f>
        <v>0.0099877799999999999</v>
      </c>
      <c r="S864" s="237">
        <v>0</v>
      </c>
      <c r="T864" s="238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39" t="s">
        <v>230</v>
      </c>
      <c r="AT864" s="239" t="s">
        <v>225</v>
      </c>
      <c r="AU864" s="239" t="s">
        <v>82</v>
      </c>
      <c r="AY864" s="18" t="s">
        <v>223</v>
      </c>
      <c r="BE864" s="240">
        <f>IF(N864="základní",J864,0)</f>
        <v>0</v>
      </c>
      <c r="BF864" s="240">
        <f>IF(N864="snížená",J864,0)</f>
        <v>0</v>
      </c>
      <c r="BG864" s="240">
        <f>IF(N864="zákl. přenesená",J864,0)</f>
        <v>0</v>
      </c>
      <c r="BH864" s="240">
        <f>IF(N864="sníž. přenesená",J864,0)</f>
        <v>0</v>
      </c>
      <c r="BI864" s="240">
        <f>IF(N864="nulová",J864,0)</f>
        <v>0</v>
      </c>
      <c r="BJ864" s="18" t="s">
        <v>80</v>
      </c>
      <c r="BK864" s="240">
        <f>ROUND(I864*H864,2)</f>
        <v>0</v>
      </c>
      <c r="BL864" s="18" t="s">
        <v>230</v>
      </c>
      <c r="BM864" s="239" t="s">
        <v>1149</v>
      </c>
    </row>
    <row r="865" s="14" customFormat="1">
      <c r="A865" s="14"/>
      <c r="B865" s="253"/>
      <c r="C865" s="254"/>
      <c r="D865" s="243" t="s">
        <v>232</v>
      </c>
      <c r="E865" s="255" t="s">
        <v>1</v>
      </c>
      <c r="F865" s="256" t="s">
        <v>1101</v>
      </c>
      <c r="G865" s="254"/>
      <c r="H865" s="255" t="s">
        <v>1</v>
      </c>
      <c r="I865" s="257"/>
      <c r="J865" s="254"/>
      <c r="K865" s="254"/>
      <c r="L865" s="258"/>
      <c r="M865" s="259"/>
      <c r="N865" s="260"/>
      <c r="O865" s="260"/>
      <c r="P865" s="260"/>
      <c r="Q865" s="260"/>
      <c r="R865" s="260"/>
      <c r="S865" s="260"/>
      <c r="T865" s="261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62" t="s">
        <v>232</v>
      </c>
      <c r="AU865" s="262" t="s">
        <v>82</v>
      </c>
      <c r="AV865" s="14" t="s">
        <v>80</v>
      </c>
      <c r="AW865" s="14" t="s">
        <v>30</v>
      </c>
      <c r="AX865" s="14" t="s">
        <v>73</v>
      </c>
      <c r="AY865" s="262" t="s">
        <v>223</v>
      </c>
    </row>
    <row r="866" s="13" customFormat="1">
      <c r="A866" s="13"/>
      <c r="B866" s="241"/>
      <c r="C866" s="242"/>
      <c r="D866" s="243" t="s">
        <v>232</v>
      </c>
      <c r="E866" s="244" t="s">
        <v>1</v>
      </c>
      <c r="F866" s="245" t="s">
        <v>1150</v>
      </c>
      <c r="G866" s="242"/>
      <c r="H866" s="246">
        <v>0.52000000000000002</v>
      </c>
      <c r="I866" s="247"/>
      <c r="J866" s="242"/>
      <c r="K866" s="242"/>
      <c r="L866" s="248"/>
      <c r="M866" s="249"/>
      <c r="N866" s="250"/>
      <c r="O866" s="250"/>
      <c r="P866" s="250"/>
      <c r="Q866" s="250"/>
      <c r="R866" s="250"/>
      <c r="S866" s="250"/>
      <c r="T866" s="251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2" t="s">
        <v>232</v>
      </c>
      <c r="AU866" s="252" t="s">
        <v>82</v>
      </c>
      <c r="AV866" s="13" t="s">
        <v>82</v>
      </c>
      <c r="AW866" s="13" t="s">
        <v>30</v>
      </c>
      <c r="AX866" s="13" t="s">
        <v>73</v>
      </c>
      <c r="AY866" s="252" t="s">
        <v>223</v>
      </c>
    </row>
    <row r="867" s="13" customFormat="1">
      <c r="A867" s="13"/>
      <c r="B867" s="241"/>
      <c r="C867" s="242"/>
      <c r="D867" s="243" t="s">
        <v>232</v>
      </c>
      <c r="E867" s="244" t="s">
        <v>1</v>
      </c>
      <c r="F867" s="245" t="s">
        <v>1151</v>
      </c>
      <c r="G867" s="242"/>
      <c r="H867" s="246">
        <v>0.29799999999999999</v>
      </c>
      <c r="I867" s="247"/>
      <c r="J867" s="242"/>
      <c r="K867" s="242"/>
      <c r="L867" s="248"/>
      <c r="M867" s="249"/>
      <c r="N867" s="250"/>
      <c r="O867" s="250"/>
      <c r="P867" s="250"/>
      <c r="Q867" s="250"/>
      <c r="R867" s="250"/>
      <c r="S867" s="250"/>
      <c r="T867" s="25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2" t="s">
        <v>232</v>
      </c>
      <c r="AU867" s="252" t="s">
        <v>82</v>
      </c>
      <c r="AV867" s="13" t="s">
        <v>82</v>
      </c>
      <c r="AW867" s="13" t="s">
        <v>30</v>
      </c>
      <c r="AX867" s="13" t="s">
        <v>73</v>
      </c>
      <c r="AY867" s="252" t="s">
        <v>223</v>
      </c>
    </row>
    <row r="868" s="15" customFormat="1">
      <c r="A868" s="15"/>
      <c r="B868" s="263"/>
      <c r="C868" s="264"/>
      <c r="D868" s="243" t="s">
        <v>232</v>
      </c>
      <c r="E868" s="265" t="s">
        <v>1</v>
      </c>
      <c r="F868" s="266" t="s">
        <v>245</v>
      </c>
      <c r="G868" s="264"/>
      <c r="H868" s="267">
        <v>0.81799999999999995</v>
      </c>
      <c r="I868" s="268"/>
      <c r="J868" s="264"/>
      <c r="K868" s="264"/>
      <c r="L868" s="269"/>
      <c r="M868" s="270"/>
      <c r="N868" s="271"/>
      <c r="O868" s="271"/>
      <c r="P868" s="271"/>
      <c r="Q868" s="271"/>
      <c r="R868" s="271"/>
      <c r="S868" s="271"/>
      <c r="T868" s="272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3" t="s">
        <v>232</v>
      </c>
      <c r="AU868" s="273" t="s">
        <v>82</v>
      </c>
      <c r="AV868" s="15" t="s">
        <v>230</v>
      </c>
      <c r="AW868" s="15" t="s">
        <v>30</v>
      </c>
      <c r="AX868" s="15" t="s">
        <v>80</v>
      </c>
      <c r="AY868" s="273" t="s">
        <v>223</v>
      </c>
    </row>
    <row r="869" s="2" customFormat="1" ht="24.15" customHeight="1">
      <c r="A869" s="39"/>
      <c r="B869" s="40"/>
      <c r="C869" s="274" t="s">
        <v>1152</v>
      </c>
      <c r="D869" s="274" t="s">
        <v>285</v>
      </c>
      <c r="E869" s="275" t="s">
        <v>1153</v>
      </c>
      <c r="F869" s="276" t="s">
        <v>1154</v>
      </c>
      <c r="G869" s="277" t="s">
        <v>265</v>
      </c>
      <c r="H869" s="278">
        <v>0.56100000000000005</v>
      </c>
      <c r="I869" s="279"/>
      <c r="J869" s="280">
        <f>ROUND(I869*H869,2)</f>
        <v>0</v>
      </c>
      <c r="K869" s="276" t="s">
        <v>229</v>
      </c>
      <c r="L869" s="281"/>
      <c r="M869" s="282" t="s">
        <v>1</v>
      </c>
      <c r="N869" s="283" t="s">
        <v>38</v>
      </c>
      <c r="O869" s="92"/>
      <c r="P869" s="237">
        <f>O869*H869</f>
        <v>0</v>
      </c>
      <c r="Q869" s="237">
        <v>1</v>
      </c>
      <c r="R869" s="237">
        <f>Q869*H869</f>
        <v>0.56100000000000005</v>
      </c>
      <c r="S869" s="237">
        <v>0</v>
      </c>
      <c r="T869" s="238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39" t="s">
        <v>262</v>
      </c>
      <c r="AT869" s="239" t="s">
        <v>285</v>
      </c>
      <c r="AU869" s="239" t="s">
        <v>82</v>
      </c>
      <c r="AY869" s="18" t="s">
        <v>223</v>
      </c>
      <c r="BE869" s="240">
        <f>IF(N869="základní",J869,0)</f>
        <v>0</v>
      </c>
      <c r="BF869" s="240">
        <f>IF(N869="snížená",J869,0)</f>
        <v>0</v>
      </c>
      <c r="BG869" s="240">
        <f>IF(N869="zákl. přenesená",J869,0)</f>
        <v>0</v>
      </c>
      <c r="BH869" s="240">
        <f>IF(N869="sníž. přenesená",J869,0)</f>
        <v>0</v>
      </c>
      <c r="BI869" s="240">
        <f>IF(N869="nulová",J869,0)</f>
        <v>0</v>
      </c>
      <c r="BJ869" s="18" t="s">
        <v>80</v>
      </c>
      <c r="BK869" s="240">
        <f>ROUND(I869*H869,2)</f>
        <v>0</v>
      </c>
      <c r="BL869" s="18" t="s">
        <v>230</v>
      </c>
      <c r="BM869" s="239" t="s">
        <v>1155</v>
      </c>
    </row>
    <row r="870" s="2" customFormat="1">
      <c r="A870" s="39"/>
      <c r="B870" s="40"/>
      <c r="C870" s="41"/>
      <c r="D870" s="243" t="s">
        <v>370</v>
      </c>
      <c r="E870" s="41"/>
      <c r="F870" s="284" t="s">
        <v>1156</v>
      </c>
      <c r="G870" s="41"/>
      <c r="H870" s="41"/>
      <c r="I870" s="285"/>
      <c r="J870" s="41"/>
      <c r="K870" s="41"/>
      <c r="L870" s="45"/>
      <c r="M870" s="286"/>
      <c r="N870" s="287"/>
      <c r="O870" s="92"/>
      <c r="P870" s="92"/>
      <c r="Q870" s="92"/>
      <c r="R870" s="92"/>
      <c r="S870" s="92"/>
      <c r="T870" s="93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370</v>
      </c>
      <c r="AU870" s="18" t="s">
        <v>82</v>
      </c>
    </row>
    <row r="871" s="14" customFormat="1">
      <c r="A871" s="14"/>
      <c r="B871" s="253"/>
      <c r="C871" s="254"/>
      <c r="D871" s="243" t="s">
        <v>232</v>
      </c>
      <c r="E871" s="255" t="s">
        <v>1</v>
      </c>
      <c r="F871" s="256" t="s">
        <v>1101</v>
      </c>
      <c r="G871" s="254"/>
      <c r="H871" s="255" t="s">
        <v>1</v>
      </c>
      <c r="I871" s="257"/>
      <c r="J871" s="254"/>
      <c r="K871" s="254"/>
      <c r="L871" s="258"/>
      <c r="M871" s="259"/>
      <c r="N871" s="260"/>
      <c r="O871" s="260"/>
      <c r="P871" s="260"/>
      <c r="Q871" s="260"/>
      <c r="R871" s="260"/>
      <c r="S871" s="260"/>
      <c r="T871" s="261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62" t="s">
        <v>232</v>
      </c>
      <c r="AU871" s="262" t="s">
        <v>82</v>
      </c>
      <c r="AV871" s="14" t="s">
        <v>80</v>
      </c>
      <c r="AW871" s="14" t="s">
        <v>30</v>
      </c>
      <c r="AX871" s="14" t="s">
        <v>73</v>
      </c>
      <c r="AY871" s="262" t="s">
        <v>223</v>
      </c>
    </row>
    <row r="872" s="13" customFormat="1">
      <c r="A872" s="13"/>
      <c r="B872" s="241"/>
      <c r="C872" s="242"/>
      <c r="D872" s="243" t="s">
        <v>232</v>
      </c>
      <c r="E872" s="244" t="s">
        <v>1</v>
      </c>
      <c r="F872" s="245" t="s">
        <v>1157</v>
      </c>
      <c r="G872" s="242"/>
      <c r="H872" s="246">
        <v>0.56100000000000005</v>
      </c>
      <c r="I872" s="247"/>
      <c r="J872" s="242"/>
      <c r="K872" s="242"/>
      <c r="L872" s="248"/>
      <c r="M872" s="249"/>
      <c r="N872" s="250"/>
      <c r="O872" s="250"/>
      <c r="P872" s="250"/>
      <c r="Q872" s="250"/>
      <c r="R872" s="250"/>
      <c r="S872" s="250"/>
      <c r="T872" s="251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2" t="s">
        <v>232</v>
      </c>
      <c r="AU872" s="252" t="s">
        <v>82</v>
      </c>
      <c r="AV872" s="13" t="s">
        <v>82</v>
      </c>
      <c r="AW872" s="13" t="s">
        <v>30</v>
      </c>
      <c r="AX872" s="13" t="s">
        <v>73</v>
      </c>
      <c r="AY872" s="252" t="s">
        <v>223</v>
      </c>
    </row>
    <row r="873" s="15" customFormat="1">
      <c r="A873" s="15"/>
      <c r="B873" s="263"/>
      <c r="C873" s="264"/>
      <c r="D873" s="243" t="s">
        <v>232</v>
      </c>
      <c r="E873" s="265" t="s">
        <v>1</v>
      </c>
      <c r="F873" s="266" t="s">
        <v>245</v>
      </c>
      <c r="G873" s="264"/>
      <c r="H873" s="267">
        <v>0.56100000000000005</v>
      </c>
      <c r="I873" s="268"/>
      <c r="J873" s="264"/>
      <c r="K873" s="264"/>
      <c r="L873" s="269"/>
      <c r="M873" s="270"/>
      <c r="N873" s="271"/>
      <c r="O873" s="271"/>
      <c r="P873" s="271"/>
      <c r="Q873" s="271"/>
      <c r="R873" s="271"/>
      <c r="S873" s="271"/>
      <c r="T873" s="272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T873" s="273" t="s">
        <v>232</v>
      </c>
      <c r="AU873" s="273" t="s">
        <v>82</v>
      </c>
      <c r="AV873" s="15" t="s">
        <v>230</v>
      </c>
      <c r="AW873" s="15" t="s">
        <v>30</v>
      </c>
      <c r="AX873" s="15" t="s">
        <v>80</v>
      </c>
      <c r="AY873" s="273" t="s">
        <v>223</v>
      </c>
    </row>
    <row r="874" s="2" customFormat="1" ht="24.15" customHeight="1">
      <c r="A874" s="39"/>
      <c r="B874" s="40"/>
      <c r="C874" s="274" t="s">
        <v>1158</v>
      </c>
      <c r="D874" s="274" t="s">
        <v>285</v>
      </c>
      <c r="E874" s="275" t="s">
        <v>1159</v>
      </c>
      <c r="F874" s="276" t="s">
        <v>1160</v>
      </c>
      <c r="G874" s="277" t="s">
        <v>265</v>
      </c>
      <c r="H874" s="278">
        <v>0.32200000000000001</v>
      </c>
      <c r="I874" s="279"/>
      <c r="J874" s="280">
        <f>ROUND(I874*H874,2)</f>
        <v>0</v>
      </c>
      <c r="K874" s="276" t="s">
        <v>229</v>
      </c>
      <c r="L874" s="281"/>
      <c r="M874" s="282" t="s">
        <v>1</v>
      </c>
      <c r="N874" s="283" t="s">
        <v>38</v>
      </c>
      <c r="O874" s="92"/>
      <c r="P874" s="237">
        <f>O874*H874</f>
        <v>0</v>
      </c>
      <c r="Q874" s="237">
        <v>1</v>
      </c>
      <c r="R874" s="237">
        <f>Q874*H874</f>
        <v>0.32200000000000001</v>
      </c>
      <c r="S874" s="237">
        <v>0</v>
      </c>
      <c r="T874" s="238">
        <f>S874*H874</f>
        <v>0</v>
      </c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R874" s="239" t="s">
        <v>262</v>
      </c>
      <c r="AT874" s="239" t="s">
        <v>285</v>
      </c>
      <c r="AU874" s="239" t="s">
        <v>82</v>
      </c>
      <c r="AY874" s="18" t="s">
        <v>223</v>
      </c>
      <c r="BE874" s="240">
        <f>IF(N874="základní",J874,0)</f>
        <v>0</v>
      </c>
      <c r="BF874" s="240">
        <f>IF(N874="snížená",J874,0)</f>
        <v>0</v>
      </c>
      <c r="BG874" s="240">
        <f>IF(N874="zákl. přenesená",J874,0)</f>
        <v>0</v>
      </c>
      <c r="BH874" s="240">
        <f>IF(N874="sníž. přenesená",J874,0)</f>
        <v>0</v>
      </c>
      <c r="BI874" s="240">
        <f>IF(N874="nulová",J874,0)</f>
        <v>0</v>
      </c>
      <c r="BJ874" s="18" t="s">
        <v>80</v>
      </c>
      <c r="BK874" s="240">
        <f>ROUND(I874*H874,2)</f>
        <v>0</v>
      </c>
      <c r="BL874" s="18" t="s">
        <v>230</v>
      </c>
      <c r="BM874" s="239" t="s">
        <v>1161</v>
      </c>
    </row>
    <row r="875" s="2" customFormat="1">
      <c r="A875" s="39"/>
      <c r="B875" s="40"/>
      <c r="C875" s="41"/>
      <c r="D875" s="243" t="s">
        <v>370</v>
      </c>
      <c r="E875" s="41"/>
      <c r="F875" s="284" t="s">
        <v>1162</v>
      </c>
      <c r="G875" s="41"/>
      <c r="H875" s="41"/>
      <c r="I875" s="285"/>
      <c r="J875" s="41"/>
      <c r="K875" s="41"/>
      <c r="L875" s="45"/>
      <c r="M875" s="286"/>
      <c r="N875" s="287"/>
      <c r="O875" s="92"/>
      <c r="P875" s="92"/>
      <c r="Q875" s="92"/>
      <c r="R875" s="92"/>
      <c r="S875" s="92"/>
      <c r="T875" s="93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T875" s="18" t="s">
        <v>370</v>
      </c>
      <c r="AU875" s="18" t="s">
        <v>82</v>
      </c>
    </row>
    <row r="876" s="14" customFormat="1">
      <c r="A876" s="14"/>
      <c r="B876" s="253"/>
      <c r="C876" s="254"/>
      <c r="D876" s="243" t="s">
        <v>232</v>
      </c>
      <c r="E876" s="255" t="s">
        <v>1</v>
      </c>
      <c r="F876" s="256" t="s">
        <v>1163</v>
      </c>
      <c r="G876" s="254"/>
      <c r="H876" s="255" t="s">
        <v>1</v>
      </c>
      <c r="I876" s="257"/>
      <c r="J876" s="254"/>
      <c r="K876" s="254"/>
      <c r="L876" s="258"/>
      <c r="M876" s="259"/>
      <c r="N876" s="260"/>
      <c r="O876" s="260"/>
      <c r="P876" s="260"/>
      <c r="Q876" s="260"/>
      <c r="R876" s="260"/>
      <c r="S876" s="260"/>
      <c r="T876" s="261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62" t="s">
        <v>232</v>
      </c>
      <c r="AU876" s="262" t="s">
        <v>82</v>
      </c>
      <c r="AV876" s="14" t="s">
        <v>80</v>
      </c>
      <c r="AW876" s="14" t="s">
        <v>30</v>
      </c>
      <c r="AX876" s="14" t="s">
        <v>73</v>
      </c>
      <c r="AY876" s="262" t="s">
        <v>223</v>
      </c>
    </row>
    <row r="877" s="13" customFormat="1">
      <c r="A877" s="13"/>
      <c r="B877" s="241"/>
      <c r="C877" s="242"/>
      <c r="D877" s="243" t="s">
        <v>232</v>
      </c>
      <c r="E877" s="244" t="s">
        <v>1</v>
      </c>
      <c r="F877" s="245" t="s">
        <v>1164</v>
      </c>
      <c r="G877" s="242"/>
      <c r="H877" s="246">
        <v>0.32200000000000001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232</v>
      </c>
      <c r="AU877" s="252" t="s">
        <v>82</v>
      </c>
      <c r="AV877" s="13" t="s">
        <v>82</v>
      </c>
      <c r="AW877" s="13" t="s">
        <v>30</v>
      </c>
      <c r="AX877" s="13" t="s">
        <v>73</v>
      </c>
      <c r="AY877" s="252" t="s">
        <v>223</v>
      </c>
    </row>
    <row r="878" s="15" customFormat="1">
      <c r="A878" s="15"/>
      <c r="B878" s="263"/>
      <c r="C878" s="264"/>
      <c r="D878" s="243" t="s">
        <v>232</v>
      </c>
      <c r="E878" s="265" t="s">
        <v>1</v>
      </c>
      <c r="F878" s="266" t="s">
        <v>245</v>
      </c>
      <c r="G878" s="264"/>
      <c r="H878" s="267">
        <v>0.32200000000000001</v>
      </c>
      <c r="I878" s="268"/>
      <c r="J878" s="264"/>
      <c r="K878" s="264"/>
      <c r="L878" s="269"/>
      <c r="M878" s="270"/>
      <c r="N878" s="271"/>
      <c r="O878" s="271"/>
      <c r="P878" s="271"/>
      <c r="Q878" s="271"/>
      <c r="R878" s="271"/>
      <c r="S878" s="271"/>
      <c r="T878" s="272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3" t="s">
        <v>232</v>
      </c>
      <c r="AU878" s="273" t="s">
        <v>82</v>
      </c>
      <c r="AV878" s="15" t="s">
        <v>230</v>
      </c>
      <c r="AW878" s="15" t="s">
        <v>30</v>
      </c>
      <c r="AX878" s="15" t="s">
        <v>80</v>
      </c>
      <c r="AY878" s="273" t="s">
        <v>223</v>
      </c>
    </row>
    <row r="879" s="2" customFormat="1" ht="33" customHeight="1">
      <c r="A879" s="39"/>
      <c r="B879" s="40"/>
      <c r="C879" s="228" t="s">
        <v>1165</v>
      </c>
      <c r="D879" s="228" t="s">
        <v>225</v>
      </c>
      <c r="E879" s="229" t="s">
        <v>1166</v>
      </c>
      <c r="F879" s="230" t="s">
        <v>1167</v>
      </c>
      <c r="G879" s="231" t="s">
        <v>265</v>
      </c>
      <c r="H879" s="232">
        <v>2.6579999999999999</v>
      </c>
      <c r="I879" s="233"/>
      <c r="J879" s="234">
        <f>ROUND(I879*H879,2)</f>
        <v>0</v>
      </c>
      <c r="K879" s="230" t="s">
        <v>229</v>
      </c>
      <c r="L879" s="45"/>
      <c r="M879" s="235" t="s">
        <v>1</v>
      </c>
      <c r="N879" s="236" t="s">
        <v>38</v>
      </c>
      <c r="O879" s="92"/>
      <c r="P879" s="237">
        <f>O879*H879</f>
        <v>0</v>
      </c>
      <c r="Q879" s="237">
        <v>0.01221</v>
      </c>
      <c r="R879" s="237">
        <f>Q879*H879</f>
        <v>0.032454179999999999</v>
      </c>
      <c r="S879" s="237">
        <v>0</v>
      </c>
      <c r="T879" s="238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39" t="s">
        <v>230</v>
      </c>
      <c r="AT879" s="239" t="s">
        <v>225</v>
      </c>
      <c r="AU879" s="239" t="s">
        <v>82</v>
      </c>
      <c r="AY879" s="18" t="s">
        <v>223</v>
      </c>
      <c r="BE879" s="240">
        <f>IF(N879="základní",J879,0)</f>
        <v>0</v>
      </c>
      <c r="BF879" s="240">
        <f>IF(N879="snížená",J879,0)</f>
        <v>0</v>
      </c>
      <c r="BG879" s="240">
        <f>IF(N879="zákl. přenesená",J879,0)</f>
        <v>0</v>
      </c>
      <c r="BH879" s="240">
        <f>IF(N879="sníž. přenesená",J879,0)</f>
        <v>0</v>
      </c>
      <c r="BI879" s="240">
        <f>IF(N879="nulová",J879,0)</f>
        <v>0</v>
      </c>
      <c r="BJ879" s="18" t="s">
        <v>80</v>
      </c>
      <c r="BK879" s="240">
        <f>ROUND(I879*H879,2)</f>
        <v>0</v>
      </c>
      <c r="BL879" s="18" t="s">
        <v>230</v>
      </c>
      <c r="BM879" s="239" t="s">
        <v>1168</v>
      </c>
    </row>
    <row r="880" s="14" customFormat="1">
      <c r="A880" s="14"/>
      <c r="B880" s="253"/>
      <c r="C880" s="254"/>
      <c r="D880" s="243" t="s">
        <v>232</v>
      </c>
      <c r="E880" s="255" t="s">
        <v>1</v>
      </c>
      <c r="F880" s="256" t="s">
        <v>1101</v>
      </c>
      <c r="G880" s="254"/>
      <c r="H880" s="255" t="s">
        <v>1</v>
      </c>
      <c r="I880" s="257"/>
      <c r="J880" s="254"/>
      <c r="K880" s="254"/>
      <c r="L880" s="258"/>
      <c r="M880" s="259"/>
      <c r="N880" s="260"/>
      <c r="O880" s="260"/>
      <c r="P880" s="260"/>
      <c r="Q880" s="260"/>
      <c r="R880" s="260"/>
      <c r="S880" s="260"/>
      <c r="T880" s="261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62" t="s">
        <v>232</v>
      </c>
      <c r="AU880" s="262" t="s">
        <v>82</v>
      </c>
      <c r="AV880" s="14" t="s">
        <v>80</v>
      </c>
      <c r="AW880" s="14" t="s">
        <v>30</v>
      </c>
      <c r="AX880" s="14" t="s">
        <v>73</v>
      </c>
      <c r="AY880" s="262" t="s">
        <v>223</v>
      </c>
    </row>
    <row r="881" s="13" customFormat="1">
      <c r="A881" s="13"/>
      <c r="B881" s="241"/>
      <c r="C881" s="242"/>
      <c r="D881" s="243" t="s">
        <v>232</v>
      </c>
      <c r="E881" s="244" t="s">
        <v>1</v>
      </c>
      <c r="F881" s="245" t="s">
        <v>1169</v>
      </c>
      <c r="G881" s="242"/>
      <c r="H881" s="246">
        <v>0.307</v>
      </c>
      <c r="I881" s="247"/>
      <c r="J881" s="242"/>
      <c r="K881" s="242"/>
      <c r="L881" s="248"/>
      <c r="M881" s="249"/>
      <c r="N881" s="250"/>
      <c r="O881" s="250"/>
      <c r="P881" s="250"/>
      <c r="Q881" s="250"/>
      <c r="R881" s="250"/>
      <c r="S881" s="250"/>
      <c r="T881" s="251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2" t="s">
        <v>232</v>
      </c>
      <c r="AU881" s="252" t="s">
        <v>82</v>
      </c>
      <c r="AV881" s="13" t="s">
        <v>82</v>
      </c>
      <c r="AW881" s="13" t="s">
        <v>30</v>
      </c>
      <c r="AX881" s="13" t="s">
        <v>73</v>
      </c>
      <c r="AY881" s="252" t="s">
        <v>223</v>
      </c>
    </row>
    <row r="882" s="13" customFormat="1">
      <c r="A882" s="13"/>
      <c r="B882" s="241"/>
      <c r="C882" s="242"/>
      <c r="D882" s="243" t="s">
        <v>232</v>
      </c>
      <c r="E882" s="244" t="s">
        <v>1</v>
      </c>
      <c r="F882" s="245" t="s">
        <v>1170</v>
      </c>
      <c r="G882" s="242"/>
      <c r="H882" s="246">
        <v>0.14099999999999999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232</v>
      </c>
      <c r="AU882" s="252" t="s">
        <v>82</v>
      </c>
      <c r="AV882" s="13" t="s">
        <v>82</v>
      </c>
      <c r="AW882" s="13" t="s">
        <v>30</v>
      </c>
      <c r="AX882" s="13" t="s">
        <v>73</v>
      </c>
      <c r="AY882" s="252" t="s">
        <v>223</v>
      </c>
    </row>
    <row r="883" s="13" customFormat="1">
      <c r="A883" s="13"/>
      <c r="B883" s="241"/>
      <c r="C883" s="242"/>
      <c r="D883" s="243" t="s">
        <v>232</v>
      </c>
      <c r="E883" s="244" t="s">
        <v>1</v>
      </c>
      <c r="F883" s="245" t="s">
        <v>1171</v>
      </c>
      <c r="G883" s="242"/>
      <c r="H883" s="246">
        <v>0.53900000000000003</v>
      </c>
      <c r="I883" s="247"/>
      <c r="J883" s="242"/>
      <c r="K883" s="242"/>
      <c r="L883" s="248"/>
      <c r="M883" s="249"/>
      <c r="N883" s="250"/>
      <c r="O883" s="250"/>
      <c r="P883" s="250"/>
      <c r="Q883" s="250"/>
      <c r="R883" s="250"/>
      <c r="S883" s="250"/>
      <c r="T883" s="251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2" t="s">
        <v>232</v>
      </c>
      <c r="AU883" s="252" t="s">
        <v>82</v>
      </c>
      <c r="AV883" s="13" t="s">
        <v>82</v>
      </c>
      <c r="AW883" s="13" t="s">
        <v>30</v>
      </c>
      <c r="AX883" s="13" t="s">
        <v>73</v>
      </c>
      <c r="AY883" s="252" t="s">
        <v>223</v>
      </c>
    </row>
    <row r="884" s="13" customFormat="1">
      <c r="A884" s="13"/>
      <c r="B884" s="241"/>
      <c r="C884" s="242"/>
      <c r="D884" s="243" t="s">
        <v>232</v>
      </c>
      <c r="E884" s="244" t="s">
        <v>1</v>
      </c>
      <c r="F884" s="245" t="s">
        <v>1172</v>
      </c>
      <c r="G884" s="242"/>
      <c r="H884" s="246">
        <v>0.076999999999999999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232</v>
      </c>
      <c r="AU884" s="252" t="s">
        <v>82</v>
      </c>
      <c r="AV884" s="13" t="s">
        <v>82</v>
      </c>
      <c r="AW884" s="13" t="s">
        <v>30</v>
      </c>
      <c r="AX884" s="13" t="s">
        <v>73</v>
      </c>
      <c r="AY884" s="252" t="s">
        <v>223</v>
      </c>
    </row>
    <row r="885" s="13" customFormat="1">
      <c r="A885" s="13"/>
      <c r="B885" s="241"/>
      <c r="C885" s="242"/>
      <c r="D885" s="243" t="s">
        <v>232</v>
      </c>
      <c r="E885" s="244" t="s">
        <v>1</v>
      </c>
      <c r="F885" s="245" t="s">
        <v>1173</v>
      </c>
      <c r="G885" s="242"/>
      <c r="H885" s="246">
        <v>0.031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232</v>
      </c>
      <c r="AU885" s="252" t="s">
        <v>82</v>
      </c>
      <c r="AV885" s="13" t="s">
        <v>82</v>
      </c>
      <c r="AW885" s="13" t="s">
        <v>30</v>
      </c>
      <c r="AX885" s="13" t="s">
        <v>73</v>
      </c>
      <c r="AY885" s="252" t="s">
        <v>223</v>
      </c>
    </row>
    <row r="886" s="14" customFormat="1">
      <c r="A886" s="14"/>
      <c r="B886" s="253"/>
      <c r="C886" s="254"/>
      <c r="D886" s="243" t="s">
        <v>232</v>
      </c>
      <c r="E886" s="255" t="s">
        <v>1</v>
      </c>
      <c r="F886" s="256" t="s">
        <v>394</v>
      </c>
      <c r="G886" s="254"/>
      <c r="H886" s="255" t="s">
        <v>1</v>
      </c>
      <c r="I886" s="257"/>
      <c r="J886" s="254"/>
      <c r="K886" s="254"/>
      <c r="L886" s="258"/>
      <c r="M886" s="259"/>
      <c r="N886" s="260"/>
      <c r="O886" s="260"/>
      <c r="P886" s="260"/>
      <c r="Q886" s="260"/>
      <c r="R886" s="260"/>
      <c r="S886" s="260"/>
      <c r="T886" s="261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62" t="s">
        <v>232</v>
      </c>
      <c r="AU886" s="262" t="s">
        <v>82</v>
      </c>
      <c r="AV886" s="14" t="s">
        <v>80</v>
      </c>
      <c r="AW886" s="14" t="s">
        <v>30</v>
      </c>
      <c r="AX886" s="14" t="s">
        <v>73</v>
      </c>
      <c r="AY886" s="262" t="s">
        <v>223</v>
      </c>
    </row>
    <row r="887" s="13" customFormat="1">
      <c r="A887" s="13"/>
      <c r="B887" s="241"/>
      <c r="C887" s="242"/>
      <c r="D887" s="243" t="s">
        <v>232</v>
      </c>
      <c r="E887" s="244" t="s">
        <v>1</v>
      </c>
      <c r="F887" s="245" t="s">
        <v>1174</v>
      </c>
      <c r="G887" s="242"/>
      <c r="H887" s="246">
        <v>0.45400000000000001</v>
      </c>
      <c r="I887" s="247"/>
      <c r="J887" s="242"/>
      <c r="K887" s="242"/>
      <c r="L887" s="248"/>
      <c r="M887" s="249"/>
      <c r="N887" s="250"/>
      <c r="O887" s="250"/>
      <c r="P887" s="250"/>
      <c r="Q887" s="250"/>
      <c r="R887" s="250"/>
      <c r="S887" s="250"/>
      <c r="T887" s="251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2" t="s">
        <v>232</v>
      </c>
      <c r="AU887" s="252" t="s">
        <v>82</v>
      </c>
      <c r="AV887" s="13" t="s">
        <v>82</v>
      </c>
      <c r="AW887" s="13" t="s">
        <v>30</v>
      </c>
      <c r="AX887" s="13" t="s">
        <v>73</v>
      </c>
      <c r="AY887" s="252" t="s">
        <v>223</v>
      </c>
    </row>
    <row r="888" s="14" customFormat="1">
      <c r="A888" s="14"/>
      <c r="B888" s="253"/>
      <c r="C888" s="254"/>
      <c r="D888" s="243" t="s">
        <v>232</v>
      </c>
      <c r="E888" s="255" t="s">
        <v>1</v>
      </c>
      <c r="F888" s="256" t="s">
        <v>242</v>
      </c>
      <c r="G888" s="254"/>
      <c r="H888" s="255" t="s">
        <v>1</v>
      </c>
      <c r="I888" s="257"/>
      <c r="J888" s="254"/>
      <c r="K888" s="254"/>
      <c r="L888" s="258"/>
      <c r="M888" s="259"/>
      <c r="N888" s="260"/>
      <c r="O888" s="260"/>
      <c r="P888" s="260"/>
      <c r="Q888" s="260"/>
      <c r="R888" s="260"/>
      <c r="S888" s="260"/>
      <c r="T888" s="261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2" t="s">
        <v>232</v>
      </c>
      <c r="AU888" s="262" t="s">
        <v>82</v>
      </c>
      <c r="AV888" s="14" t="s">
        <v>80</v>
      </c>
      <c r="AW888" s="14" t="s">
        <v>30</v>
      </c>
      <c r="AX888" s="14" t="s">
        <v>73</v>
      </c>
      <c r="AY888" s="262" t="s">
        <v>223</v>
      </c>
    </row>
    <row r="889" s="13" customFormat="1">
      <c r="A889" s="13"/>
      <c r="B889" s="241"/>
      <c r="C889" s="242"/>
      <c r="D889" s="243" t="s">
        <v>232</v>
      </c>
      <c r="E889" s="244" t="s">
        <v>1</v>
      </c>
      <c r="F889" s="245" t="s">
        <v>1175</v>
      </c>
      <c r="G889" s="242"/>
      <c r="H889" s="246">
        <v>0.93700000000000006</v>
      </c>
      <c r="I889" s="247"/>
      <c r="J889" s="242"/>
      <c r="K889" s="242"/>
      <c r="L889" s="248"/>
      <c r="M889" s="249"/>
      <c r="N889" s="250"/>
      <c r="O889" s="250"/>
      <c r="P889" s="250"/>
      <c r="Q889" s="250"/>
      <c r="R889" s="250"/>
      <c r="S889" s="250"/>
      <c r="T889" s="251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2" t="s">
        <v>232</v>
      </c>
      <c r="AU889" s="252" t="s">
        <v>82</v>
      </c>
      <c r="AV889" s="13" t="s">
        <v>82</v>
      </c>
      <c r="AW889" s="13" t="s">
        <v>30</v>
      </c>
      <c r="AX889" s="13" t="s">
        <v>73</v>
      </c>
      <c r="AY889" s="252" t="s">
        <v>223</v>
      </c>
    </row>
    <row r="890" s="14" customFormat="1">
      <c r="A890" s="14"/>
      <c r="B890" s="253"/>
      <c r="C890" s="254"/>
      <c r="D890" s="243" t="s">
        <v>232</v>
      </c>
      <c r="E890" s="255" t="s">
        <v>1</v>
      </c>
      <c r="F890" s="256" t="s">
        <v>242</v>
      </c>
      <c r="G890" s="254"/>
      <c r="H890" s="255" t="s">
        <v>1</v>
      </c>
      <c r="I890" s="257"/>
      <c r="J890" s="254"/>
      <c r="K890" s="254"/>
      <c r="L890" s="258"/>
      <c r="M890" s="259"/>
      <c r="N890" s="260"/>
      <c r="O890" s="260"/>
      <c r="P890" s="260"/>
      <c r="Q890" s="260"/>
      <c r="R890" s="260"/>
      <c r="S890" s="260"/>
      <c r="T890" s="261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62" t="s">
        <v>232</v>
      </c>
      <c r="AU890" s="262" t="s">
        <v>82</v>
      </c>
      <c r="AV890" s="14" t="s">
        <v>80</v>
      </c>
      <c r="AW890" s="14" t="s">
        <v>30</v>
      </c>
      <c r="AX890" s="14" t="s">
        <v>73</v>
      </c>
      <c r="AY890" s="262" t="s">
        <v>223</v>
      </c>
    </row>
    <row r="891" s="13" customFormat="1">
      <c r="A891" s="13"/>
      <c r="B891" s="241"/>
      <c r="C891" s="242"/>
      <c r="D891" s="243" t="s">
        <v>232</v>
      </c>
      <c r="E891" s="244" t="s">
        <v>1</v>
      </c>
      <c r="F891" s="245" t="s">
        <v>1176</v>
      </c>
      <c r="G891" s="242"/>
      <c r="H891" s="246">
        <v>0.17199999999999999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232</v>
      </c>
      <c r="AU891" s="252" t="s">
        <v>82</v>
      </c>
      <c r="AV891" s="13" t="s">
        <v>82</v>
      </c>
      <c r="AW891" s="13" t="s">
        <v>30</v>
      </c>
      <c r="AX891" s="13" t="s">
        <v>73</v>
      </c>
      <c r="AY891" s="252" t="s">
        <v>223</v>
      </c>
    </row>
    <row r="892" s="15" customFormat="1">
      <c r="A892" s="15"/>
      <c r="B892" s="263"/>
      <c r="C892" s="264"/>
      <c r="D892" s="243" t="s">
        <v>232</v>
      </c>
      <c r="E892" s="265" t="s">
        <v>1</v>
      </c>
      <c r="F892" s="266" t="s">
        <v>1177</v>
      </c>
      <c r="G892" s="264"/>
      <c r="H892" s="267">
        <v>2.6579999999999999</v>
      </c>
      <c r="I892" s="268"/>
      <c r="J892" s="264"/>
      <c r="K892" s="264"/>
      <c r="L892" s="269"/>
      <c r="M892" s="270"/>
      <c r="N892" s="271"/>
      <c r="O892" s="271"/>
      <c r="P892" s="271"/>
      <c r="Q892" s="271"/>
      <c r="R892" s="271"/>
      <c r="S892" s="271"/>
      <c r="T892" s="272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3" t="s">
        <v>232</v>
      </c>
      <c r="AU892" s="273" t="s">
        <v>82</v>
      </c>
      <c r="AV892" s="15" t="s">
        <v>230</v>
      </c>
      <c r="AW892" s="15" t="s">
        <v>30</v>
      </c>
      <c r="AX892" s="15" t="s">
        <v>80</v>
      </c>
      <c r="AY892" s="273" t="s">
        <v>223</v>
      </c>
    </row>
    <row r="893" s="2" customFormat="1" ht="21.75" customHeight="1">
      <c r="A893" s="39"/>
      <c r="B893" s="40"/>
      <c r="C893" s="274" t="s">
        <v>1178</v>
      </c>
      <c r="D893" s="274" t="s">
        <v>285</v>
      </c>
      <c r="E893" s="275" t="s">
        <v>1179</v>
      </c>
      <c r="F893" s="276" t="s">
        <v>1180</v>
      </c>
      <c r="G893" s="277" t="s">
        <v>265</v>
      </c>
      <c r="H893" s="278">
        <v>1.038</v>
      </c>
      <c r="I893" s="279"/>
      <c r="J893" s="280">
        <f>ROUND(I893*H893,2)</f>
        <v>0</v>
      </c>
      <c r="K893" s="276" t="s">
        <v>229</v>
      </c>
      <c r="L893" s="281"/>
      <c r="M893" s="282" t="s">
        <v>1</v>
      </c>
      <c r="N893" s="283" t="s">
        <v>38</v>
      </c>
      <c r="O893" s="92"/>
      <c r="P893" s="237">
        <f>O893*H893</f>
        <v>0</v>
      </c>
      <c r="Q893" s="237">
        <v>1</v>
      </c>
      <c r="R893" s="237">
        <f>Q893*H893</f>
        <v>1.038</v>
      </c>
      <c r="S893" s="237">
        <v>0</v>
      </c>
      <c r="T893" s="238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39" t="s">
        <v>262</v>
      </c>
      <c r="AT893" s="239" t="s">
        <v>285</v>
      </c>
      <c r="AU893" s="239" t="s">
        <v>82</v>
      </c>
      <c r="AY893" s="18" t="s">
        <v>223</v>
      </c>
      <c r="BE893" s="240">
        <f>IF(N893="základní",J893,0)</f>
        <v>0</v>
      </c>
      <c r="BF893" s="240">
        <f>IF(N893="snížená",J893,0)</f>
        <v>0</v>
      </c>
      <c r="BG893" s="240">
        <f>IF(N893="zákl. přenesená",J893,0)</f>
        <v>0</v>
      </c>
      <c r="BH893" s="240">
        <f>IF(N893="sníž. přenesená",J893,0)</f>
        <v>0</v>
      </c>
      <c r="BI893" s="240">
        <f>IF(N893="nulová",J893,0)</f>
        <v>0</v>
      </c>
      <c r="BJ893" s="18" t="s">
        <v>80</v>
      </c>
      <c r="BK893" s="240">
        <f>ROUND(I893*H893,2)</f>
        <v>0</v>
      </c>
      <c r="BL893" s="18" t="s">
        <v>230</v>
      </c>
      <c r="BM893" s="239" t="s">
        <v>1181</v>
      </c>
    </row>
    <row r="894" s="2" customFormat="1">
      <c r="A894" s="39"/>
      <c r="B894" s="40"/>
      <c r="C894" s="41"/>
      <c r="D894" s="243" t="s">
        <v>370</v>
      </c>
      <c r="E894" s="41"/>
      <c r="F894" s="284" t="s">
        <v>1182</v>
      </c>
      <c r="G894" s="41"/>
      <c r="H894" s="41"/>
      <c r="I894" s="285"/>
      <c r="J894" s="41"/>
      <c r="K894" s="41"/>
      <c r="L894" s="45"/>
      <c r="M894" s="286"/>
      <c r="N894" s="287"/>
      <c r="O894" s="92"/>
      <c r="P894" s="92"/>
      <c r="Q894" s="92"/>
      <c r="R894" s="92"/>
      <c r="S894" s="92"/>
      <c r="T894" s="93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T894" s="18" t="s">
        <v>370</v>
      </c>
      <c r="AU894" s="18" t="s">
        <v>82</v>
      </c>
    </row>
    <row r="895" s="13" customFormat="1">
      <c r="A895" s="13"/>
      <c r="B895" s="241"/>
      <c r="C895" s="242"/>
      <c r="D895" s="243" t="s">
        <v>232</v>
      </c>
      <c r="E895" s="244" t="s">
        <v>1</v>
      </c>
      <c r="F895" s="245" t="s">
        <v>1183</v>
      </c>
      <c r="G895" s="242"/>
      <c r="H895" s="246">
        <v>1.038</v>
      </c>
      <c r="I895" s="247"/>
      <c r="J895" s="242"/>
      <c r="K895" s="242"/>
      <c r="L895" s="248"/>
      <c r="M895" s="249"/>
      <c r="N895" s="250"/>
      <c r="O895" s="250"/>
      <c r="P895" s="250"/>
      <c r="Q895" s="250"/>
      <c r="R895" s="250"/>
      <c r="S895" s="250"/>
      <c r="T895" s="251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2" t="s">
        <v>232</v>
      </c>
      <c r="AU895" s="252" t="s">
        <v>82</v>
      </c>
      <c r="AV895" s="13" t="s">
        <v>82</v>
      </c>
      <c r="AW895" s="13" t="s">
        <v>30</v>
      </c>
      <c r="AX895" s="13" t="s">
        <v>80</v>
      </c>
      <c r="AY895" s="252" t="s">
        <v>223</v>
      </c>
    </row>
    <row r="896" s="2" customFormat="1" ht="21.75" customHeight="1">
      <c r="A896" s="39"/>
      <c r="B896" s="40"/>
      <c r="C896" s="274" t="s">
        <v>1184</v>
      </c>
      <c r="D896" s="274" t="s">
        <v>285</v>
      </c>
      <c r="E896" s="275" t="s">
        <v>1185</v>
      </c>
      <c r="F896" s="276" t="s">
        <v>1186</v>
      </c>
      <c r="G896" s="277" t="s">
        <v>265</v>
      </c>
      <c r="H896" s="278">
        <v>1.7090000000000001</v>
      </c>
      <c r="I896" s="279"/>
      <c r="J896" s="280">
        <f>ROUND(I896*H896,2)</f>
        <v>0</v>
      </c>
      <c r="K896" s="276" t="s">
        <v>229</v>
      </c>
      <c r="L896" s="281"/>
      <c r="M896" s="282" t="s">
        <v>1</v>
      </c>
      <c r="N896" s="283" t="s">
        <v>38</v>
      </c>
      <c r="O896" s="92"/>
      <c r="P896" s="237">
        <f>O896*H896</f>
        <v>0</v>
      </c>
      <c r="Q896" s="237">
        <v>1</v>
      </c>
      <c r="R896" s="237">
        <f>Q896*H896</f>
        <v>1.7090000000000001</v>
      </c>
      <c r="S896" s="237">
        <v>0</v>
      </c>
      <c r="T896" s="238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39" t="s">
        <v>262</v>
      </c>
      <c r="AT896" s="239" t="s">
        <v>285</v>
      </c>
      <c r="AU896" s="239" t="s">
        <v>82</v>
      </c>
      <c r="AY896" s="18" t="s">
        <v>223</v>
      </c>
      <c r="BE896" s="240">
        <f>IF(N896="základní",J896,0)</f>
        <v>0</v>
      </c>
      <c r="BF896" s="240">
        <f>IF(N896="snížená",J896,0)</f>
        <v>0</v>
      </c>
      <c r="BG896" s="240">
        <f>IF(N896="zákl. přenesená",J896,0)</f>
        <v>0</v>
      </c>
      <c r="BH896" s="240">
        <f>IF(N896="sníž. přenesená",J896,0)</f>
        <v>0</v>
      </c>
      <c r="BI896" s="240">
        <f>IF(N896="nulová",J896,0)</f>
        <v>0</v>
      </c>
      <c r="BJ896" s="18" t="s">
        <v>80</v>
      </c>
      <c r="BK896" s="240">
        <f>ROUND(I896*H896,2)</f>
        <v>0</v>
      </c>
      <c r="BL896" s="18" t="s">
        <v>230</v>
      </c>
      <c r="BM896" s="239" t="s">
        <v>1187</v>
      </c>
    </row>
    <row r="897" s="2" customFormat="1">
      <c r="A897" s="39"/>
      <c r="B897" s="40"/>
      <c r="C897" s="41"/>
      <c r="D897" s="243" t="s">
        <v>370</v>
      </c>
      <c r="E897" s="41"/>
      <c r="F897" s="284" t="s">
        <v>1188</v>
      </c>
      <c r="G897" s="41"/>
      <c r="H897" s="41"/>
      <c r="I897" s="285"/>
      <c r="J897" s="41"/>
      <c r="K897" s="41"/>
      <c r="L897" s="45"/>
      <c r="M897" s="286"/>
      <c r="N897" s="287"/>
      <c r="O897" s="92"/>
      <c r="P897" s="92"/>
      <c r="Q897" s="92"/>
      <c r="R897" s="92"/>
      <c r="S897" s="92"/>
      <c r="T897" s="93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T897" s="18" t="s">
        <v>370</v>
      </c>
      <c r="AU897" s="18" t="s">
        <v>82</v>
      </c>
    </row>
    <row r="898" s="14" customFormat="1">
      <c r="A898" s="14"/>
      <c r="B898" s="253"/>
      <c r="C898" s="254"/>
      <c r="D898" s="243" t="s">
        <v>232</v>
      </c>
      <c r="E898" s="255" t="s">
        <v>1</v>
      </c>
      <c r="F898" s="256" t="s">
        <v>1101</v>
      </c>
      <c r="G898" s="254"/>
      <c r="H898" s="255" t="s">
        <v>1</v>
      </c>
      <c r="I898" s="257"/>
      <c r="J898" s="254"/>
      <c r="K898" s="254"/>
      <c r="L898" s="258"/>
      <c r="M898" s="259"/>
      <c r="N898" s="260"/>
      <c r="O898" s="260"/>
      <c r="P898" s="260"/>
      <c r="Q898" s="260"/>
      <c r="R898" s="260"/>
      <c r="S898" s="260"/>
      <c r="T898" s="261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62" t="s">
        <v>232</v>
      </c>
      <c r="AU898" s="262" t="s">
        <v>82</v>
      </c>
      <c r="AV898" s="14" t="s">
        <v>80</v>
      </c>
      <c r="AW898" s="14" t="s">
        <v>30</v>
      </c>
      <c r="AX898" s="14" t="s">
        <v>73</v>
      </c>
      <c r="AY898" s="262" t="s">
        <v>223</v>
      </c>
    </row>
    <row r="899" s="13" customFormat="1">
      <c r="A899" s="13"/>
      <c r="B899" s="241"/>
      <c r="C899" s="242"/>
      <c r="D899" s="243" t="s">
        <v>232</v>
      </c>
      <c r="E899" s="244" t="s">
        <v>1</v>
      </c>
      <c r="F899" s="245" t="s">
        <v>1189</v>
      </c>
      <c r="G899" s="242"/>
      <c r="H899" s="246">
        <v>0.33100000000000002</v>
      </c>
      <c r="I899" s="247"/>
      <c r="J899" s="242"/>
      <c r="K899" s="242"/>
      <c r="L899" s="248"/>
      <c r="M899" s="249"/>
      <c r="N899" s="250"/>
      <c r="O899" s="250"/>
      <c r="P899" s="250"/>
      <c r="Q899" s="250"/>
      <c r="R899" s="250"/>
      <c r="S899" s="250"/>
      <c r="T899" s="251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2" t="s">
        <v>232</v>
      </c>
      <c r="AU899" s="252" t="s">
        <v>82</v>
      </c>
      <c r="AV899" s="13" t="s">
        <v>82</v>
      </c>
      <c r="AW899" s="13" t="s">
        <v>30</v>
      </c>
      <c r="AX899" s="13" t="s">
        <v>73</v>
      </c>
      <c r="AY899" s="252" t="s">
        <v>223</v>
      </c>
    </row>
    <row r="900" s="13" customFormat="1">
      <c r="A900" s="13"/>
      <c r="B900" s="241"/>
      <c r="C900" s="242"/>
      <c r="D900" s="243" t="s">
        <v>232</v>
      </c>
      <c r="E900" s="244" t="s">
        <v>1</v>
      </c>
      <c r="F900" s="245" t="s">
        <v>1190</v>
      </c>
      <c r="G900" s="242"/>
      <c r="H900" s="246">
        <v>0.58299999999999996</v>
      </c>
      <c r="I900" s="247"/>
      <c r="J900" s="242"/>
      <c r="K900" s="242"/>
      <c r="L900" s="248"/>
      <c r="M900" s="249"/>
      <c r="N900" s="250"/>
      <c r="O900" s="250"/>
      <c r="P900" s="250"/>
      <c r="Q900" s="250"/>
      <c r="R900" s="250"/>
      <c r="S900" s="250"/>
      <c r="T900" s="251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2" t="s">
        <v>232</v>
      </c>
      <c r="AU900" s="252" t="s">
        <v>82</v>
      </c>
      <c r="AV900" s="13" t="s">
        <v>82</v>
      </c>
      <c r="AW900" s="13" t="s">
        <v>30</v>
      </c>
      <c r="AX900" s="13" t="s">
        <v>73</v>
      </c>
      <c r="AY900" s="252" t="s">
        <v>223</v>
      </c>
    </row>
    <row r="901" s="13" customFormat="1">
      <c r="A901" s="13"/>
      <c r="B901" s="241"/>
      <c r="C901" s="242"/>
      <c r="D901" s="243" t="s">
        <v>232</v>
      </c>
      <c r="E901" s="244" t="s">
        <v>1</v>
      </c>
      <c r="F901" s="245" t="s">
        <v>1191</v>
      </c>
      <c r="G901" s="242"/>
      <c r="H901" s="246">
        <v>0.083000000000000004</v>
      </c>
      <c r="I901" s="247"/>
      <c r="J901" s="242"/>
      <c r="K901" s="242"/>
      <c r="L901" s="248"/>
      <c r="M901" s="249"/>
      <c r="N901" s="250"/>
      <c r="O901" s="250"/>
      <c r="P901" s="250"/>
      <c r="Q901" s="250"/>
      <c r="R901" s="250"/>
      <c r="S901" s="250"/>
      <c r="T901" s="251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2" t="s">
        <v>232</v>
      </c>
      <c r="AU901" s="252" t="s">
        <v>82</v>
      </c>
      <c r="AV901" s="13" t="s">
        <v>82</v>
      </c>
      <c r="AW901" s="13" t="s">
        <v>30</v>
      </c>
      <c r="AX901" s="13" t="s">
        <v>73</v>
      </c>
      <c r="AY901" s="252" t="s">
        <v>223</v>
      </c>
    </row>
    <row r="902" s="13" customFormat="1">
      <c r="A902" s="13"/>
      <c r="B902" s="241"/>
      <c r="C902" s="242"/>
      <c r="D902" s="243" t="s">
        <v>232</v>
      </c>
      <c r="E902" s="244" t="s">
        <v>1</v>
      </c>
      <c r="F902" s="245" t="s">
        <v>1192</v>
      </c>
      <c r="G902" s="242"/>
      <c r="H902" s="246">
        <v>0.033000000000000002</v>
      </c>
      <c r="I902" s="247"/>
      <c r="J902" s="242"/>
      <c r="K902" s="242"/>
      <c r="L902" s="248"/>
      <c r="M902" s="249"/>
      <c r="N902" s="250"/>
      <c r="O902" s="250"/>
      <c r="P902" s="250"/>
      <c r="Q902" s="250"/>
      <c r="R902" s="250"/>
      <c r="S902" s="250"/>
      <c r="T902" s="251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2" t="s">
        <v>232</v>
      </c>
      <c r="AU902" s="252" t="s">
        <v>82</v>
      </c>
      <c r="AV902" s="13" t="s">
        <v>82</v>
      </c>
      <c r="AW902" s="13" t="s">
        <v>30</v>
      </c>
      <c r="AX902" s="13" t="s">
        <v>73</v>
      </c>
      <c r="AY902" s="252" t="s">
        <v>223</v>
      </c>
    </row>
    <row r="903" s="14" customFormat="1">
      <c r="A903" s="14"/>
      <c r="B903" s="253"/>
      <c r="C903" s="254"/>
      <c r="D903" s="243" t="s">
        <v>232</v>
      </c>
      <c r="E903" s="255" t="s">
        <v>1</v>
      </c>
      <c r="F903" s="256" t="s">
        <v>242</v>
      </c>
      <c r="G903" s="254"/>
      <c r="H903" s="255" t="s">
        <v>1</v>
      </c>
      <c r="I903" s="257"/>
      <c r="J903" s="254"/>
      <c r="K903" s="254"/>
      <c r="L903" s="258"/>
      <c r="M903" s="259"/>
      <c r="N903" s="260"/>
      <c r="O903" s="260"/>
      <c r="P903" s="260"/>
      <c r="Q903" s="260"/>
      <c r="R903" s="260"/>
      <c r="S903" s="260"/>
      <c r="T903" s="261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62" t="s">
        <v>232</v>
      </c>
      <c r="AU903" s="262" t="s">
        <v>82</v>
      </c>
      <c r="AV903" s="14" t="s">
        <v>80</v>
      </c>
      <c r="AW903" s="14" t="s">
        <v>30</v>
      </c>
      <c r="AX903" s="14" t="s">
        <v>73</v>
      </c>
      <c r="AY903" s="262" t="s">
        <v>223</v>
      </c>
    </row>
    <row r="904" s="14" customFormat="1">
      <c r="A904" s="14"/>
      <c r="B904" s="253"/>
      <c r="C904" s="254"/>
      <c r="D904" s="243" t="s">
        <v>232</v>
      </c>
      <c r="E904" s="255" t="s">
        <v>1</v>
      </c>
      <c r="F904" s="256" t="s">
        <v>1101</v>
      </c>
      <c r="G904" s="254"/>
      <c r="H904" s="255" t="s">
        <v>1</v>
      </c>
      <c r="I904" s="257"/>
      <c r="J904" s="254"/>
      <c r="K904" s="254"/>
      <c r="L904" s="258"/>
      <c r="M904" s="259"/>
      <c r="N904" s="260"/>
      <c r="O904" s="260"/>
      <c r="P904" s="260"/>
      <c r="Q904" s="260"/>
      <c r="R904" s="260"/>
      <c r="S904" s="260"/>
      <c r="T904" s="261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62" t="s">
        <v>232</v>
      </c>
      <c r="AU904" s="262" t="s">
        <v>82</v>
      </c>
      <c r="AV904" s="14" t="s">
        <v>80</v>
      </c>
      <c r="AW904" s="14" t="s">
        <v>30</v>
      </c>
      <c r="AX904" s="14" t="s">
        <v>73</v>
      </c>
      <c r="AY904" s="262" t="s">
        <v>223</v>
      </c>
    </row>
    <row r="905" s="13" customFormat="1">
      <c r="A905" s="13"/>
      <c r="B905" s="241"/>
      <c r="C905" s="242"/>
      <c r="D905" s="243" t="s">
        <v>232</v>
      </c>
      <c r="E905" s="244" t="s">
        <v>1</v>
      </c>
      <c r="F905" s="245" t="s">
        <v>1193</v>
      </c>
      <c r="G905" s="242"/>
      <c r="H905" s="246">
        <v>0.48999999999999999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232</v>
      </c>
      <c r="AU905" s="252" t="s">
        <v>82</v>
      </c>
      <c r="AV905" s="13" t="s">
        <v>82</v>
      </c>
      <c r="AW905" s="13" t="s">
        <v>30</v>
      </c>
      <c r="AX905" s="13" t="s">
        <v>73</v>
      </c>
      <c r="AY905" s="252" t="s">
        <v>223</v>
      </c>
    </row>
    <row r="906" s="14" customFormat="1">
      <c r="A906" s="14"/>
      <c r="B906" s="253"/>
      <c r="C906" s="254"/>
      <c r="D906" s="243" t="s">
        <v>232</v>
      </c>
      <c r="E906" s="255" t="s">
        <v>1</v>
      </c>
      <c r="F906" s="256" t="s">
        <v>242</v>
      </c>
      <c r="G906" s="254"/>
      <c r="H906" s="255" t="s">
        <v>1</v>
      </c>
      <c r="I906" s="257"/>
      <c r="J906" s="254"/>
      <c r="K906" s="254"/>
      <c r="L906" s="258"/>
      <c r="M906" s="259"/>
      <c r="N906" s="260"/>
      <c r="O906" s="260"/>
      <c r="P906" s="260"/>
      <c r="Q906" s="260"/>
      <c r="R906" s="260"/>
      <c r="S906" s="260"/>
      <c r="T906" s="261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2" t="s">
        <v>232</v>
      </c>
      <c r="AU906" s="262" t="s">
        <v>82</v>
      </c>
      <c r="AV906" s="14" t="s">
        <v>80</v>
      </c>
      <c r="AW906" s="14" t="s">
        <v>30</v>
      </c>
      <c r="AX906" s="14" t="s">
        <v>73</v>
      </c>
      <c r="AY906" s="262" t="s">
        <v>223</v>
      </c>
    </row>
    <row r="907" s="13" customFormat="1">
      <c r="A907" s="13"/>
      <c r="B907" s="241"/>
      <c r="C907" s="242"/>
      <c r="D907" s="243" t="s">
        <v>232</v>
      </c>
      <c r="E907" s="244" t="s">
        <v>1</v>
      </c>
      <c r="F907" s="245" t="s">
        <v>1194</v>
      </c>
      <c r="G907" s="242"/>
      <c r="H907" s="246">
        <v>0.189</v>
      </c>
      <c r="I907" s="247"/>
      <c r="J907" s="242"/>
      <c r="K907" s="242"/>
      <c r="L907" s="248"/>
      <c r="M907" s="249"/>
      <c r="N907" s="250"/>
      <c r="O907" s="250"/>
      <c r="P907" s="250"/>
      <c r="Q907" s="250"/>
      <c r="R907" s="250"/>
      <c r="S907" s="250"/>
      <c r="T907" s="251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2" t="s">
        <v>232</v>
      </c>
      <c r="AU907" s="252" t="s">
        <v>82</v>
      </c>
      <c r="AV907" s="13" t="s">
        <v>82</v>
      </c>
      <c r="AW907" s="13" t="s">
        <v>30</v>
      </c>
      <c r="AX907" s="13" t="s">
        <v>73</v>
      </c>
      <c r="AY907" s="252" t="s">
        <v>223</v>
      </c>
    </row>
    <row r="908" s="15" customFormat="1">
      <c r="A908" s="15"/>
      <c r="B908" s="263"/>
      <c r="C908" s="264"/>
      <c r="D908" s="243" t="s">
        <v>232</v>
      </c>
      <c r="E908" s="265" t="s">
        <v>1</v>
      </c>
      <c r="F908" s="266" t="s">
        <v>245</v>
      </c>
      <c r="G908" s="264"/>
      <c r="H908" s="267">
        <v>1.7090000000000001</v>
      </c>
      <c r="I908" s="268"/>
      <c r="J908" s="264"/>
      <c r="K908" s="264"/>
      <c r="L908" s="269"/>
      <c r="M908" s="270"/>
      <c r="N908" s="271"/>
      <c r="O908" s="271"/>
      <c r="P908" s="271"/>
      <c r="Q908" s="271"/>
      <c r="R908" s="271"/>
      <c r="S908" s="271"/>
      <c r="T908" s="272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3" t="s">
        <v>232</v>
      </c>
      <c r="AU908" s="273" t="s">
        <v>82</v>
      </c>
      <c r="AV908" s="15" t="s">
        <v>230</v>
      </c>
      <c r="AW908" s="15" t="s">
        <v>30</v>
      </c>
      <c r="AX908" s="15" t="s">
        <v>80</v>
      </c>
      <c r="AY908" s="273" t="s">
        <v>223</v>
      </c>
    </row>
    <row r="909" s="2" customFormat="1" ht="21.75" customHeight="1">
      <c r="A909" s="39"/>
      <c r="B909" s="40"/>
      <c r="C909" s="274" t="s">
        <v>1195</v>
      </c>
      <c r="D909" s="274" t="s">
        <v>285</v>
      </c>
      <c r="E909" s="275" t="s">
        <v>1196</v>
      </c>
      <c r="F909" s="276" t="s">
        <v>1197</v>
      </c>
      <c r="G909" s="277" t="s">
        <v>265</v>
      </c>
      <c r="H909" s="278">
        <v>0.152</v>
      </c>
      <c r="I909" s="279"/>
      <c r="J909" s="280">
        <f>ROUND(I909*H909,2)</f>
        <v>0</v>
      </c>
      <c r="K909" s="276" t="s">
        <v>229</v>
      </c>
      <c r="L909" s="281"/>
      <c r="M909" s="282" t="s">
        <v>1</v>
      </c>
      <c r="N909" s="283" t="s">
        <v>38</v>
      </c>
      <c r="O909" s="92"/>
      <c r="P909" s="237">
        <f>O909*H909</f>
        <v>0</v>
      </c>
      <c r="Q909" s="237">
        <v>1</v>
      </c>
      <c r="R909" s="237">
        <f>Q909*H909</f>
        <v>0.152</v>
      </c>
      <c r="S909" s="237">
        <v>0</v>
      </c>
      <c r="T909" s="238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39" t="s">
        <v>262</v>
      </c>
      <c r="AT909" s="239" t="s">
        <v>285</v>
      </c>
      <c r="AU909" s="239" t="s">
        <v>82</v>
      </c>
      <c r="AY909" s="18" t="s">
        <v>223</v>
      </c>
      <c r="BE909" s="240">
        <f>IF(N909="základní",J909,0)</f>
        <v>0</v>
      </c>
      <c r="BF909" s="240">
        <f>IF(N909="snížená",J909,0)</f>
        <v>0</v>
      </c>
      <c r="BG909" s="240">
        <f>IF(N909="zákl. přenesená",J909,0)</f>
        <v>0</v>
      </c>
      <c r="BH909" s="240">
        <f>IF(N909="sníž. přenesená",J909,0)</f>
        <v>0</v>
      </c>
      <c r="BI909" s="240">
        <f>IF(N909="nulová",J909,0)</f>
        <v>0</v>
      </c>
      <c r="BJ909" s="18" t="s">
        <v>80</v>
      </c>
      <c r="BK909" s="240">
        <f>ROUND(I909*H909,2)</f>
        <v>0</v>
      </c>
      <c r="BL909" s="18" t="s">
        <v>230</v>
      </c>
      <c r="BM909" s="239" t="s">
        <v>1198</v>
      </c>
    </row>
    <row r="910" s="2" customFormat="1">
      <c r="A910" s="39"/>
      <c r="B910" s="40"/>
      <c r="C910" s="41"/>
      <c r="D910" s="243" t="s">
        <v>370</v>
      </c>
      <c r="E910" s="41"/>
      <c r="F910" s="284" t="s">
        <v>1199</v>
      </c>
      <c r="G910" s="41"/>
      <c r="H910" s="41"/>
      <c r="I910" s="285"/>
      <c r="J910" s="41"/>
      <c r="K910" s="41"/>
      <c r="L910" s="45"/>
      <c r="M910" s="286"/>
      <c r="N910" s="287"/>
      <c r="O910" s="92"/>
      <c r="P910" s="92"/>
      <c r="Q910" s="92"/>
      <c r="R910" s="92"/>
      <c r="S910" s="92"/>
      <c r="T910" s="93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T910" s="18" t="s">
        <v>370</v>
      </c>
      <c r="AU910" s="18" t="s">
        <v>82</v>
      </c>
    </row>
    <row r="911" s="14" customFormat="1">
      <c r="A911" s="14"/>
      <c r="B911" s="253"/>
      <c r="C911" s="254"/>
      <c r="D911" s="243" t="s">
        <v>232</v>
      </c>
      <c r="E911" s="255" t="s">
        <v>1</v>
      </c>
      <c r="F911" s="256" t="s">
        <v>1101</v>
      </c>
      <c r="G911" s="254"/>
      <c r="H911" s="255" t="s">
        <v>1</v>
      </c>
      <c r="I911" s="257"/>
      <c r="J911" s="254"/>
      <c r="K911" s="254"/>
      <c r="L911" s="258"/>
      <c r="M911" s="259"/>
      <c r="N911" s="260"/>
      <c r="O911" s="260"/>
      <c r="P911" s="260"/>
      <c r="Q911" s="260"/>
      <c r="R911" s="260"/>
      <c r="S911" s="260"/>
      <c r="T911" s="261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2" t="s">
        <v>232</v>
      </c>
      <c r="AU911" s="262" t="s">
        <v>82</v>
      </c>
      <c r="AV911" s="14" t="s">
        <v>80</v>
      </c>
      <c r="AW911" s="14" t="s">
        <v>30</v>
      </c>
      <c r="AX911" s="14" t="s">
        <v>73</v>
      </c>
      <c r="AY911" s="262" t="s">
        <v>223</v>
      </c>
    </row>
    <row r="912" s="13" customFormat="1">
      <c r="A912" s="13"/>
      <c r="B912" s="241"/>
      <c r="C912" s="242"/>
      <c r="D912" s="243" t="s">
        <v>232</v>
      </c>
      <c r="E912" s="244" t="s">
        <v>1</v>
      </c>
      <c r="F912" s="245" t="s">
        <v>1200</v>
      </c>
      <c r="G912" s="242"/>
      <c r="H912" s="246">
        <v>0.152</v>
      </c>
      <c r="I912" s="247"/>
      <c r="J912" s="242"/>
      <c r="K912" s="242"/>
      <c r="L912" s="248"/>
      <c r="M912" s="249"/>
      <c r="N912" s="250"/>
      <c r="O912" s="250"/>
      <c r="P912" s="250"/>
      <c r="Q912" s="250"/>
      <c r="R912" s="250"/>
      <c r="S912" s="250"/>
      <c r="T912" s="251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2" t="s">
        <v>232</v>
      </c>
      <c r="AU912" s="252" t="s">
        <v>82</v>
      </c>
      <c r="AV912" s="13" t="s">
        <v>82</v>
      </c>
      <c r="AW912" s="13" t="s">
        <v>30</v>
      </c>
      <c r="AX912" s="13" t="s">
        <v>80</v>
      </c>
      <c r="AY912" s="252" t="s">
        <v>223</v>
      </c>
    </row>
    <row r="913" s="2" customFormat="1" ht="24.15" customHeight="1">
      <c r="A913" s="39"/>
      <c r="B913" s="40"/>
      <c r="C913" s="228" t="s">
        <v>1201</v>
      </c>
      <c r="D913" s="228" t="s">
        <v>225</v>
      </c>
      <c r="E913" s="229" t="s">
        <v>1202</v>
      </c>
      <c r="F913" s="230" t="s">
        <v>1203</v>
      </c>
      <c r="G913" s="231" t="s">
        <v>265</v>
      </c>
      <c r="H913" s="232">
        <v>2.5880000000000001</v>
      </c>
      <c r="I913" s="233"/>
      <c r="J913" s="234">
        <f>ROUND(I913*H913,2)</f>
        <v>0</v>
      </c>
      <c r="K913" s="230" t="s">
        <v>229</v>
      </c>
      <c r="L913" s="45"/>
      <c r="M913" s="235" t="s">
        <v>1</v>
      </c>
      <c r="N913" s="236" t="s">
        <v>38</v>
      </c>
      <c r="O913" s="92"/>
      <c r="P913" s="237">
        <f>O913*H913</f>
        <v>0</v>
      </c>
      <c r="Q913" s="237">
        <v>0.0085500000000000003</v>
      </c>
      <c r="R913" s="237">
        <f>Q913*H913</f>
        <v>0.022127400000000002</v>
      </c>
      <c r="S913" s="237">
        <v>0</v>
      </c>
      <c r="T913" s="238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239" t="s">
        <v>230</v>
      </c>
      <c r="AT913" s="239" t="s">
        <v>225</v>
      </c>
      <c r="AU913" s="239" t="s">
        <v>82</v>
      </c>
      <c r="AY913" s="18" t="s">
        <v>223</v>
      </c>
      <c r="BE913" s="240">
        <f>IF(N913="základní",J913,0)</f>
        <v>0</v>
      </c>
      <c r="BF913" s="240">
        <f>IF(N913="snížená",J913,0)</f>
        <v>0</v>
      </c>
      <c r="BG913" s="240">
        <f>IF(N913="zákl. přenesená",J913,0)</f>
        <v>0</v>
      </c>
      <c r="BH913" s="240">
        <f>IF(N913="sníž. přenesená",J913,0)</f>
        <v>0</v>
      </c>
      <c r="BI913" s="240">
        <f>IF(N913="nulová",J913,0)</f>
        <v>0</v>
      </c>
      <c r="BJ913" s="18" t="s">
        <v>80</v>
      </c>
      <c r="BK913" s="240">
        <f>ROUND(I913*H913,2)</f>
        <v>0</v>
      </c>
      <c r="BL913" s="18" t="s">
        <v>230</v>
      </c>
      <c r="BM913" s="239" t="s">
        <v>1204</v>
      </c>
    </row>
    <row r="914" s="14" customFormat="1">
      <c r="A914" s="14"/>
      <c r="B914" s="253"/>
      <c r="C914" s="254"/>
      <c r="D914" s="243" t="s">
        <v>232</v>
      </c>
      <c r="E914" s="255" t="s">
        <v>1</v>
      </c>
      <c r="F914" s="256" t="s">
        <v>1101</v>
      </c>
      <c r="G914" s="254"/>
      <c r="H914" s="255" t="s">
        <v>1</v>
      </c>
      <c r="I914" s="257"/>
      <c r="J914" s="254"/>
      <c r="K914" s="254"/>
      <c r="L914" s="258"/>
      <c r="M914" s="259"/>
      <c r="N914" s="260"/>
      <c r="O914" s="260"/>
      <c r="P914" s="260"/>
      <c r="Q914" s="260"/>
      <c r="R914" s="260"/>
      <c r="S914" s="260"/>
      <c r="T914" s="26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62" t="s">
        <v>232</v>
      </c>
      <c r="AU914" s="262" t="s">
        <v>82</v>
      </c>
      <c r="AV914" s="14" t="s">
        <v>80</v>
      </c>
      <c r="AW914" s="14" t="s">
        <v>30</v>
      </c>
      <c r="AX914" s="14" t="s">
        <v>73</v>
      </c>
      <c r="AY914" s="262" t="s">
        <v>223</v>
      </c>
    </row>
    <row r="915" s="13" customFormat="1">
      <c r="A915" s="13"/>
      <c r="B915" s="241"/>
      <c r="C915" s="242"/>
      <c r="D915" s="243" t="s">
        <v>232</v>
      </c>
      <c r="E915" s="244" t="s">
        <v>1</v>
      </c>
      <c r="F915" s="245" t="s">
        <v>1205</v>
      </c>
      <c r="G915" s="242"/>
      <c r="H915" s="246">
        <v>1.498</v>
      </c>
      <c r="I915" s="247"/>
      <c r="J915" s="242"/>
      <c r="K915" s="242"/>
      <c r="L915" s="248"/>
      <c r="M915" s="249"/>
      <c r="N915" s="250"/>
      <c r="O915" s="250"/>
      <c r="P915" s="250"/>
      <c r="Q915" s="250"/>
      <c r="R915" s="250"/>
      <c r="S915" s="250"/>
      <c r="T915" s="251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2" t="s">
        <v>232</v>
      </c>
      <c r="AU915" s="252" t="s">
        <v>82</v>
      </c>
      <c r="AV915" s="13" t="s">
        <v>82</v>
      </c>
      <c r="AW915" s="13" t="s">
        <v>30</v>
      </c>
      <c r="AX915" s="13" t="s">
        <v>73</v>
      </c>
      <c r="AY915" s="252" t="s">
        <v>223</v>
      </c>
    </row>
    <row r="916" s="13" customFormat="1">
      <c r="A916" s="13"/>
      <c r="B916" s="241"/>
      <c r="C916" s="242"/>
      <c r="D916" s="243" t="s">
        <v>232</v>
      </c>
      <c r="E916" s="244" t="s">
        <v>1</v>
      </c>
      <c r="F916" s="245" t="s">
        <v>1206</v>
      </c>
      <c r="G916" s="242"/>
      <c r="H916" s="246">
        <v>0.47399999999999998</v>
      </c>
      <c r="I916" s="247"/>
      <c r="J916" s="242"/>
      <c r="K916" s="242"/>
      <c r="L916" s="248"/>
      <c r="M916" s="249"/>
      <c r="N916" s="250"/>
      <c r="O916" s="250"/>
      <c r="P916" s="250"/>
      <c r="Q916" s="250"/>
      <c r="R916" s="250"/>
      <c r="S916" s="250"/>
      <c r="T916" s="251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2" t="s">
        <v>232</v>
      </c>
      <c r="AU916" s="252" t="s">
        <v>82</v>
      </c>
      <c r="AV916" s="13" t="s">
        <v>82</v>
      </c>
      <c r="AW916" s="13" t="s">
        <v>30</v>
      </c>
      <c r="AX916" s="13" t="s">
        <v>73</v>
      </c>
      <c r="AY916" s="252" t="s">
        <v>223</v>
      </c>
    </row>
    <row r="917" s="13" customFormat="1">
      <c r="A917" s="13"/>
      <c r="B917" s="241"/>
      <c r="C917" s="242"/>
      <c r="D917" s="243" t="s">
        <v>232</v>
      </c>
      <c r="E917" s="244" t="s">
        <v>1</v>
      </c>
      <c r="F917" s="245" t="s">
        <v>1207</v>
      </c>
      <c r="G917" s="242"/>
      <c r="H917" s="246">
        <v>0.61599999999999999</v>
      </c>
      <c r="I917" s="247"/>
      <c r="J917" s="242"/>
      <c r="K917" s="242"/>
      <c r="L917" s="248"/>
      <c r="M917" s="249"/>
      <c r="N917" s="250"/>
      <c r="O917" s="250"/>
      <c r="P917" s="250"/>
      <c r="Q917" s="250"/>
      <c r="R917" s="250"/>
      <c r="S917" s="250"/>
      <c r="T917" s="251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2" t="s">
        <v>232</v>
      </c>
      <c r="AU917" s="252" t="s">
        <v>82</v>
      </c>
      <c r="AV917" s="13" t="s">
        <v>82</v>
      </c>
      <c r="AW917" s="13" t="s">
        <v>30</v>
      </c>
      <c r="AX917" s="13" t="s">
        <v>73</v>
      </c>
      <c r="AY917" s="252" t="s">
        <v>223</v>
      </c>
    </row>
    <row r="918" s="15" customFormat="1">
      <c r="A918" s="15"/>
      <c r="B918" s="263"/>
      <c r="C918" s="264"/>
      <c r="D918" s="243" t="s">
        <v>232</v>
      </c>
      <c r="E918" s="265" t="s">
        <v>1</v>
      </c>
      <c r="F918" s="266" t="s">
        <v>245</v>
      </c>
      <c r="G918" s="264"/>
      <c r="H918" s="267">
        <v>2.5880000000000001</v>
      </c>
      <c r="I918" s="268"/>
      <c r="J918" s="264"/>
      <c r="K918" s="264"/>
      <c r="L918" s="269"/>
      <c r="M918" s="270"/>
      <c r="N918" s="271"/>
      <c r="O918" s="271"/>
      <c r="P918" s="271"/>
      <c r="Q918" s="271"/>
      <c r="R918" s="271"/>
      <c r="S918" s="271"/>
      <c r="T918" s="272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3" t="s">
        <v>232</v>
      </c>
      <c r="AU918" s="273" t="s">
        <v>82</v>
      </c>
      <c r="AV918" s="15" t="s">
        <v>230</v>
      </c>
      <c r="AW918" s="15" t="s">
        <v>30</v>
      </c>
      <c r="AX918" s="15" t="s">
        <v>80</v>
      </c>
      <c r="AY918" s="273" t="s">
        <v>223</v>
      </c>
    </row>
    <row r="919" s="2" customFormat="1" ht="21.75" customHeight="1">
      <c r="A919" s="39"/>
      <c r="B919" s="40"/>
      <c r="C919" s="274" t="s">
        <v>1208</v>
      </c>
      <c r="D919" s="274" t="s">
        <v>285</v>
      </c>
      <c r="E919" s="275" t="s">
        <v>1209</v>
      </c>
      <c r="F919" s="276" t="s">
        <v>1210</v>
      </c>
      <c r="G919" s="277" t="s">
        <v>265</v>
      </c>
      <c r="H919" s="278">
        <v>2.794</v>
      </c>
      <c r="I919" s="279"/>
      <c r="J919" s="280">
        <f>ROUND(I919*H919,2)</f>
        <v>0</v>
      </c>
      <c r="K919" s="276" t="s">
        <v>229</v>
      </c>
      <c r="L919" s="281"/>
      <c r="M919" s="282" t="s">
        <v>1</v>
      </c>
      <c r="N919" s="283" t="s">
        <v>38</v>
      </c>
      <c r="O919" s="92"/>
      <c r="P919" s="237">
        <f>O919*H919</f>
        <v>0</v>
      </c>
      <c r="Q919" s="237">
        <v>1</v>
      </c>
      <c r="R919" s="237">
        <f>Q919*H919</f>
        <v>2.794</v>
      </c>
      <c r="S919" s="237">
        <v>0</v>
      </c>
      <c r="T919" s="238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39" t="s">
        <v>262</v>
      </c>
      <c r="AT919" s="239" t="s">
        <v>285</v>
      </c>
      <c r="AU919" s="239" t="s">
        <v>82</v>
      </c>
      <c r="AY919" s="18" t="s">
        <v>223</v>
      </c>
      <c r="BE919" s="240">
        <f>IF(N919="základní",J919,0)</f>
        <v>0</v>
      </c>
      <c r="BF919" s="240">
        <f>IF(N919="snížená",J919,0)</f>
        <v>0</v>
      </c>
      <c r="BG919" s="240">
        <f>IF(N919="zákl. přenesená",J919,0)</f>
        <v>0</v>
      </c>
      <c r="BH919" s="240">
        <f>IF(N919="sníž. přenesená",J919,0)</f>
        <v>0</v>
      </c>
      <c r="BI919" s="240">
        <f>IF(N919="nulová",J919,0)</f>
        <v>0</v>
      </c>
      <c r="BJ919" s="18" t="s">
        <v>80</v>
      </c>
      <c r="BK919" s="240">
        <f>ROUND(I919*H919,2)</f>
        <v>0</v>
      </c>
      <c r="BL919" s="18" t="s">
        <v>230</v>
      </c>
      <c r="BM919" s="239" t="s">
        <v>1211</v>
      </c>
    </row>
    <row r="920" s="2" customFormat="1">
      <c r="A920" s="39"/>
      <c r="B920" s="40"/>
      <c r="C920" s="41"/>
      <c r="D920" s="243" t="s">
        <v>370</v>
      </c>
      <c r="E920" s="41"/>
      <c r="F920" s="284" t="s">
        <v>1212</v>
      </c>
      <c r="G920" s="41"/>
      <c r="H920" s="41"/>
      <c r="I920" s="285"/>
      <c r="J920" s="41"/>
      <c r="K920" s="41"/>
      <c r="L920" s="45"/>
      <c r="M920" s="286"/>
      <c r="N920" s="287"/>
      <c r="O920" s="92"/>
      <c r="P920" s="92"/>
      <c r="Q920" s="92"/>
      <c r="R920" s="92"/>
      <c r="S920" s="92"/>
      <c r="T920" s="93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T920" s="18" t="s">
        <v>370</v>
      </c>
      <c r="AU920" s="18" t="s">
        <v>82</v>
      </c>
    </row>
    <row r="921" s="14" customFormat="1">
      <c r="A921" s="14"/>
      <c r="B921" s="253"/>
      <c r="C921" s="254"/>
      <c r="D921" s="243" t="s">
        <v>232</v>
      </c>
      <c r="E921" s="255" t="s">
        <v>1</v>
      </c>
      <c r="F921" s="256" t="s">
        <v>1101</v>
      </c>
      <c r="G921" s="254"/>
      <c r="H921" s="255" t="s">
        <v>1</v>
      </c>
      <c r="I921" s="257"/>
      <c r="J921" s="254"/>
      <c r="K921" s="254"/>
      <c r="L921" s="258"/>
      <c r="M921" s="259"/>
      <c r="N921" s="260"/>
      <c r="O921" s="260"/>
      <c r="P921" s="260"/>
      <c r="Q921" s="260"/>
      <c r="R921" s="260"/>
      <c r="S921" s="260"/>
      <c r="T921" s="261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2" t="s">
        <v>232</v>
      </c>
      <c r="AU921" s="262" t="s">
        <v>82</v>
      </c>
      <c r="AV921" s="14" t="s">
        <v>80</v>
      </c>
      <c r="AW921" s="14" t="s">
        <v>30</v>
      </c>
      <c r="AX921" s="14" t="s">
        <v>73</v>
      </c>
      <c r="AY921" s="262" t="s">
        <v>223</v>
      </c>
    </row>
    <row r="922" s="13" customFormat="1">
      <c r="A922" s="13"/>
      <c r="B922" s="241"/>
      <c r="C922" s="242"/>
      <c r="D922" s="243" t="s">
        <v>232</v>
      </c>
      <c r="E922" s="244" t="s">
        <v>1</v>
      </c>
      <c r="F922" s="245" t="s">
        <v>1213</v>
      </c>
      <c r="G922" s="242"/>
      <c r="H922" s="246">
        <v>1.617</v>
      </c>
      <c r="I922" s="247"/>
      <c r="J922" s="242"/>
      <c r="K922" s="242"/>
      <c r="L922" s="248"/>
      <c r="M922" s="249"/>
      <c r="N922" s="250"/>
      <c r="O922" s="250"/>
      <c r="P922" s="250"/>
      <c r="Q922" s="250"/>
      <c r="R922" s="250"/>
      <c r="S922" s="250"/>
      <c r="T922" s="251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2" t="s">
        <v>232</v>
      </c>
      <c r="AU922" s="252" t="s">
        <v>82</v>
      </c>
      <c r="AV922" s="13" t="s">
        <v>82</v>
      </c>
      <c r="AW922" s="13" t="s">
        <v>30</v>
      </c>
      <c r="AX922" s="13" t="s">
        <v>73</v>
      </c>
      <c r="AY922" s="252" t="s">
        <v>223</v>
      </c>
    </row>
    <row r="923" s="13" customFormat="1">
      <c r="A923" s="13"/>
      <c r="B923" s="241"/>
      <c r="C923" s="242"/>
      <c r="D923" s="243" t="s">
        <v>232</v>
      </c>
      <c r="E923" s="244" t="s">
        <v>1</v>
      </c>
      <c r="F923" s="245" t="s">
        <v>1214</v>
      </c>
      <c r="G923" s="242"/>
      <c r="H923" s="246">
        <v>0.51200000000000001</v>
      </c>
      <c r="I923" s="247"/>
      <c r="J923" s="242"/>
      <c r="K923" s="242"/>
      <c r="L923" s="248"/>
      <c r="M923" s="249"/>
      <c r="N923" s="250"/>
      <c r="O923" s="250"/>
      <c r="P923" s="250"/>
      <c r="Q923" s="250"/>
      <c r="R923" s="250"/>
      <c r="S923" s="250"/>
      <c r="T923" s="251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2" t="s">
        <v>232</v>
      </c>
      <c r="AU923" s="252" t="s">
        <v>82</v>
      </c>
      <c r="AV923" s="13" t="s">
        <v>82</v>
      </c>
      <c r="AW923" s="13" t="s">
        <v>30</v>
      </c>
      <c r="AX923" s="13" t="s">
        <v>73</v>
      </c>
      <c r="AY923" s="252" t="s">
        <v>223</v>
      </c>
    </row>
    <row r="924" s="13" customFormat="1">
      <c r="A924" s="13"/>
      <c r="B924" s="241"/>
      <c r="C924" s="242"/>
      <c r="D924" s="243" t="s">
        <v>232</v>
      </c>
      <c r="E924" s="244" t="s">
        <v>1</v>
      </c>
      <c r="F924" s="245" t="s">
        <v>1215</v>
      </c>
      <c r="G924" s="242"/>
      <c r="H924" s="246">
        <v>0.66500000000000004</v>
      </c>
      <c r="I924" s="247"/>
      <c r="J924" s="242"/>
      <c r="K924" s="242"/>
      <c r="L924" s="248"/>
      <c r="M924" s="249"/>
      <c r="N924" s="250"/>
      <c r="O924" s="250"/>
      <c r="P924" s="250"/>
      <c r="Q924" s="250"/>
      <c r="R924" s="250"/>
      <c r="S924" s="250"/>
      <c r="T924" s="251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2" t="s">
        <v>232</v>
      </c>
      <c r="AU924" s="252" t="s">
        <v>82</v>
      </c>
      <c r="AV924" s="13" t="s">
        <v>82</v>
      </c>
      <c r="AW924" s="13" t="s">
        <v>30</v>
      </c>
      <c r="AX924" s="13" t="s">
        <v>73</v>
      </c>
      <c r="AY924" s="252" t="s">
        <v>223</v>
      </c>
    </row>
    <row r="925" s="15" customFormat="1">
      <c r="A925" s="15"/>
      <c r="B925" s="263"/>
      <c r="C925" s="264"/>
      <c r="D925" s="243" t="s">
        <v>232</v>
      </c>
      <c r="E925" s="265" t="s">
        <v>1</v>
      </c>
      <c r="F925" s="266" t="s">
        <v>245</v>
      </c>
      <c r="G925" s="264"/>
      <c r="H925" s="267">
        <v>2.794</v>
      </c>
      <c r="I925" s="268"/>
      <c r="J925" s="264"/>
      <c r="K925" s="264"/>
      <c r="L925" s="269"/>
      <c r="M925" s="270"/>
      <c r="N925" s="271"/>
      <c r="O925" s="271"/>
      <c r="P925" s="271"/>
      <c r="Q925" s="271"/>
      <c r="R925" s="271"/>
      <c r="S925" s="271"/>
      <c r="T925" s="272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73" t="s">
        <v>232</v>
      </c>
      <c r="AU925" s="273" t="s">
        <v>82</v>
      </c>
      <c r="AV925" s="15" t="s">
        <v>230</v>
      </c>
      <c r="AW925" s="15" t="s">
        <v>30</v>
      </c>
      <c r="AX925" s="15" t="s">
        <v>80</v>
      </c>
      <c r="AY925" s="273" t="s">
        <v>223</v>
      </c>
    </row>
    <row r="926" s="2" customFormat="1" ht="24.15" customHeight="1">
      <c r="A926" s="39"/>
      <c r="B926" s="40"/>
      <c r="C926" s="228" t="s">
        <v>1216</v>
      </c>
      <c r="D926" s="228" t="s">
        <v>225</v>
      </c>
      <c r="E926" s="229" t="s">
        <v>1217</v>
      </c>
      <c r="F926" s="230" t="s">
        <v>1218</v>
      </c>
      <c r="G926" s="231" t="s">
        <v>228</v>
      </c>
      <c r="H926" s="232">
        <v>39.439999999999998</v>
      </c>
      <c r="I926" s="233"/>
      <c r="J926" s="234">
        <f>ROUND(I926*H926,2)</f>
        <v>0</v>
      </c>
      <c r="K926" s="230" t="s">
        <v>229</v>
      </c>
      <c r="L926" s="45"/>
      <c r="M926" s="235" t="s">
        <v>1</v>
      </c>
      <c r="N926" s="236" t="s">
        <v>38</v>
      </c>
      <c r="O926" s="92"/>
      <c r="P926" s="237">
        <f>O926*H926</f>
        <v>0</v>
      </c>
      <c r="Q926" s="237">
        <v>2.5019800000000001</v>
      </c>
      <c r="R926" s="237">
        <f>Q926*H926</f>
        <v>98.678091199999997</v>
      </c>
      <c r="S926" s="237">
        <v>0</v>
      </c>
      <c r="T926" s="238">
        <f>S926*H926</f>
        <v>0</v>
      </c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R926" s="239" t="s">
        <v>230</v>
      </c>
      <c r="AT926" s="239" t="s">
        <v>225</v>
      </c>
      <c r="AU926" s="239" t="s">
        <v>82</v>
      </c>
      <c r="AY926" s="18" t="s">
        <v>223</v>
      </c>
      <c r="BE926" s="240">
        <f>IF(N926="základní",J926,0)</f>
        <v>0</v>
      </c>
      <c r="BF926" s="240">
        <f>IF(N926="snížená",J926,0)</f>
        <v>0</v>
      </c>
      <c r="BG926" s="240">
        <f>IF(N926="zákl. přenesená",J926,0)</f>
        <v>0</v>
      </c>
      <c r="BH926" s="240">
        <f>IF(N926="sníž. přenesená",J926,0)</f>
        <v>0</v>
      </c>
      <c r="BI926" s="240">
        <f>IF(N926="nulová",J926,0)</f>
        <v>0</v>
      </c>
      <c r="BJ926" s="18" t="s">
        <v>80</v>
      </c>
      <c r="BK926" s="240">
        <f>ROUND(I926*H926,2)</f>
        <v>0</v>
      </c>
      <c r="BL926" s="18" t="s">
        <v>230</v>
      </c>
      <c r="BM926" s="239" t="s">
        <v>1219</v>
      </c>
    </row>
    <row r="927" s="14" customFormat="1">
      <c r="A927" s="14"/>
      <c r="B927" s="253"/>
      <c r="C927" s="254"/>
      <c r="D927" s="243" t="s">
        <v>232</v>
      </c>
      <c r="E927" s="255" t="s">
        <v>1</v>
      </c>
      <c r="F927" s="256" t="s">
        <v>1220</v>
      </c>
      <c r="G927" s="254"/>
      <c r="H927" s="255" t="s">
        <v>1</v>
      </c>
      <c r="I927" s="257"/>
      <c r="J927" s="254"/>
      <c r="K927" s="254"/>
      <c r="L927" s="258"/>
      <c r="M927" s="259"/>
      <c r="N927" s="260"/>
      <c r="O927" s="260"/>
      <c r="P927" s="260"/>
      <c r="Q927" s="260"/>
      <c r="R927" s="260"/>
      <c r="S927" s="260"/>
      <c r="T927" s="261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2" t="s">
        <v>232</v>
      </c>
      <c r="AU927" s="262" t="s">
        <v>82</v>
      </c>
      <c r="AV927" s="14" t="s">
        <v>80</v>
      </c>
      <c r="AW927" s="14" t="s">
        <v>30</v>
      </c>
      <c r="AX927" s="14" t="s">
        <v>73</v>
      </c>
      <c r="AY927" s="262" t="s">
        <v>223</v>
      </c>
    </row>
    <row r="928" s="13" customFormat="1">
      <c r="A928" s="13"/>
      <c r="B928" s="241"/>
      <c r="C928" s="242"/>
      <c r="D928" s="243" t="s">
        <v>232</v>
      </c>
      <c r="E928" s="244" t="s">
        <v>1</v>
      </c>
      <c r="F928" s="245" t="s">
        <v>1221</v>
      </c>
      <c r="G928" s="242"/>
      <c r="H928" s="246">
        <v>4.6689999999999996</v>
      </c>
      <c r="I928" s="247"/>
      <c r="J928" s="242"/>
      <c r="K928" s="242"/>
      <c r="L928" s="248"/>
      <c r="M928" s="249"/>
      <c r="N928" s="250"/>
      <c r="O928" s="250"/>
      <c r="P928" s="250"/>
      <c r="Q928" s="250"/>
      <c r="R928" s="250"/>
      <c r="S928" s="250"/>
      <c r="T928" s="251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2" t="s">
        <v>232</v>
      </c>
      <c r="AU928" s="252" t="s">
        <v>82</v>
      </c>
      <c r="AV928" s="13" t="s">
        <v>82</v>
      </c>
      <c r="AW928" s="13" t="s">
        <v>30</v>
      </c>
      <c r="AX928" s="13" t="s">
        <v>73</v>
      </c>
      <c r="AY928" s="252" t="s">
        <v>223</v>
      </c>
    </row>
    <row r="929" s="13" customFormat="1">
      <c r="A929" s="13"/>
      <c r="B929" s="241"/>
      <c r="C929" s="242"/>
      <c r="D929" s="243" t="s">
        <v>232</v>
      </c>
      <c r="E929" s="244" t="s">
        <v>1</v>
      </c>
      <c r="F929" s="245" t="s">
        <v>1222</v>
      </c>
      <c r="G929" s="242"/>
      <c r="H929" s="246">
        <v>1.7130000000000001</v>
      </c>
      <c r="I929" s="247"/>
      <c r="J929" s="242"/>
      <c r="K929" s="242"/>
      <c r="L929" s="248"/>
      <c r="M929" s="249"/>
      <c r="N929" s="250"/>
      <c r="O929" s="250"/>
      <c r="P929" s="250"/>
      <c r="Q929" s="250"/>
      <c r="R929" s="250"/>
      <c r="S929" s="250"/>
      <c r="T929" s="251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2" t="s">
        <v>232</v>
      </c>
      <c r="AU929" s="252" t="s">
        <v>82</v>
      </c>
      <c r="AV929" s="13" t="s">
        <v>82</v>
      </c>
      <c r="AW929" s="13" t="s">
        <v>30</v>
      </c>
      <c r="AX929" s="13" t="s">
        <v>73</v>
      </c>
      <c r="AY929" s="252" t="s">
        <v>223</v>
      </c>
    </row>
    <row r="930" s="13" customFormat="1">
      <c r="A930" s="13"/>
      <c r="B930" s="241"/>
      <c r="C930" s="242"/>
      <c r="D930" s="243" t="s">
        <v>232</v>
      </c>
      <c r="E930" s="244" t="s">
        <v>1</v>
      </c>
      <c r="F930" s="245" t="s">
        <v>1223</v>
      </c>
      <c r="G930" s="242"/>
      <c r="H930" s="246">
        <v>0.16200000000000001</v>
      </c>
      <c r="I930" s="247"/>
      <c r="J930" s="242"/>
      <c r="K930" s="242"/>
      <c r="L930" s="248"/>
      <c r="M930" s="249"/>
      <c r="N930" s="250"/>
      <c r="O930" s="250"/>
      <c r="P930" s="250"/>
      <c r="Q930" s="250"/>
      <c r="R930" s="250"/>
      <c r="S930" s="250"/>
      <c r="T930" s="25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2" t="s">
        <v>232</v>
      </c>
      <c r="AU930" s="252" t="s">
        <v>82</v>
      </c>
      <c r="AV930" s="13" t="s">
        <v>82</v>
      </c>
      <c r="AW930" s="13" t="s">
        <v>30</v>
      </c>
      <c r="AX930" s="13" t="s">
        <v>73</v>
      </c>
      <c r="AY930" s="252" t="s">
        <v>223</v>
      </c>
    </row>
    <row r="931" s="13" customFormat="1">
      <c r="A931" s="13"/>
      <c r="B931" s="241"/>
      <c r="C931" s="242"/>
      <c r="D931" s="243" t="s">
        <v>232</v>
      </c>
      <c r="E931" s="244" t="s">
        <v>1</v>
      </c>
      <c r="F931" s="245" t="s">
        <v>1224</v>
      </c>
      <c r="G931" s="242"/>
      <c r="H931" s="246">
        <v>0.17499999999999999</v>
      </c>
      <c r="I931" s="247"/>
      <c r="J931" s="242"/>
      <c r="K931" s="242"/>
      <c r="L931" s="248"/>
      <c r="M931" s="249"/>
      <c r="N931" s="250"/>
      <c r="O931" s="250"/>
      <c r="P931" s="250"/>
      <c r="Q931" s="250"/>
      <c r="R931" s="250"/>
      <c r="S931" s="250"/>
      <c r="T931" s="251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2" t="s">
        <v>232</v>
      </c>
      <c r="AU931" s="252" t="s">
        <v>82</v>
      </c>
      <c r="AV931" s="13" t="s">
        <v>82</v>
      </c>
      <c r="AW931" s="13" t="s">
        <v>30</v>
      </c>
      <c r="AX931" s="13" t="s">
        <v>73</v>
      </c>
      <c r="AY931" s="252" t="s">
        <v>223</v>
      </c>
    </row>
    <row r="932" s="13" customFormat="1">
      <c r="A932" s="13"/>
      <c r="B932" s="241"/>
      <c r="C932" s="242"/>
      <c r="D932" s="243" t="s">
        <v>232</v>
      </c>
      <c r="E932" s="244" t="s">
        <v>1</v>
      </c>
      <c r="F932" s="245" t="s">
        <v>1225</v>
      </c>
      <c r="G932" s="242"/>
      <c r="H932" s="246">
        <v>0.623</v>
      </c>
      <c r="I932" s="247"/>
      <c r="J932" s="242"/>
      <c r="K932" s="242"/>
      <c r="L932" s="248"/>
      <c r="M932" s="249"/>
      <c r="N932" s="250"/>
      <c r="O932" s="250"/>
      <c r="P932" s="250"/>
      <c r="Q932" s="250"/>
      <c r="R932" s="250"/>
      <c r="S932" s="250"/>
      <c r="T932" s="251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2" t="s">
        <v>232</v>
      </c>
      <c r="AU932" s="252" t="s">
        <v>82</v>
      </c>
      <c r="AV932" s="13" t="s">
        <v>82</v>
      </c>
      <c r="AW932" s="13" t="s">
        <v>30</v>
      </c>
      <c r="AX932" s="13" t="s">
        <v>73</v>
      </c>
      <c r="AY932" s="252" t="s">
        <v>223</v>
      </c>
    </row>
    <row r="933" s="13" customFormat="1">
      <c r="A933" s="13"/>
      <c r="B933" s="241"/>
      <c r="C933" s="242"/>
      <c r="D933" s="243" t="s">
        <v>232</v>
      </c>
      <c r="E933" s="244" t="s">
        <v>1</v>
      </c>
      <c r="F933" s="245" t="s">
        <v>1226</v>
      </c>
      <c r="G933" s="242"/>
      <c r="H933" s="246">
        <v>1.4870000000000001</v>
      </c>
      <c r="I933" s="247"/>
      <c r="J933" s="242"/>
      <c r="K933" s="242"/>
      <c r="L933" s="248"/>
      <c r="M933" s="249"/>
      <c r="N933" s="250"/>
      <c r="O933" s="250"/>
      <c r="P933" s="250"/>
      <c r="Q933" s="250"/>
      <c r="R933" s="250"/>
      <c r="S933" s="250"/>
      <c r="T933" s="251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2" t="s">
        <v>232</v>
      </c>
      <c r="AU933" s="252" t="s">
        <v>82</v>
      </c>
      <c r="AV933" s="13" t="s">
        <v>82</v>
      </c>
      <c r="AW933" s="13" t="s">
        <v>30</v>
      </c>
      <c r="AX933" s="13" t="s">
        <v>73</v>
      </c>
      <c r="AY933" s="252" t="s">
        <v>223</v>
      </c>
    </row>
    <row r="934" s="13" customFormat="1">
      <c r="A934" s="13"/>
      <c r="B934" s="241"/>
      <c r="C934" s="242"/>
      <c r="D934" s="243" t="s">
        <v>232</v>
      </c>
      <c r="E934" s="244" t="s">
        <v>1</v>
      </c>
      <c r="F934" s="245" t="s">
        <v>1227</v>
      </c>
      <c r="G934" s="242"/>
      <c r="H934" s="246">
        <v>0.63800000000000001</v>
      </c>
      <c r="I934" s="247"/>
      <c r="J934" s="242"/>
      <c r="K934" s="242"/>
      <c r="L934" s="248"/>
      <c r="M934" s="249"/>
      <c r="N934" s="250"/>
      <c r="O934" s="250"/>
      <c r="P934" s="250"/>
      <c r="Q934" s="250"/>
      <c r="R934" s="250"/>
      <c r="S934" s="250"/>
      <c r="T934" s="251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2" t="s">
        <v>232</v>
      </c>
      <c r="AU934" s="252" t="s">
        <v>82</v>
      </c>
      <c r="AV934" s="13" t="s">
        <v>82</v>
      </c>
      <c r="AW934" s="13" t="s">
        <v>30</v>
      </c>
      <c r="AX934" s="13" t="s">
        <v>73</v>
      </c>
      <c r="AY934" s="252" t="s">
        <v>223</v>
      </c>
    </row>
    <row r="935" s="13" customFormat="1">
      <c r="A935" s="13"/>
      <c r="B935" s="241"/>
      <c r="C935" s="242"/>
      <c r="D935" s="243" t="s">
        <v>232</v>
      </c>
      <c r="E935" s="244" t="s">
        <v>1</v>
      </c>
      <c r="F935" s="245" t="s">
        <v>1228</v>
      </c>
      <c r="G935" s="242"/>
      <c r="H935" s="246">
        <v>0.24199999999999999</v>
      </c>
      <c r="I935" s="247"/>
      <c r="J935" s="242"/>
      <c r="K935" s="242"/>
      <c r="L935" s="248"/>
      <c r="M935" s="249"/>
      <c r="N935" s="250"/>
      <c r="O935" s="250"/>
      <c r="P935" s="250"/>
      <c r="Q935" s="250"/>
      <c r="R935" s="250"/>
      <c r="S935" s="250"/>
      <c r="T935" s="251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2" t="s">
        <v>232</v>
      </c>
      <c r="AU935" s="252" t="s">
        <v>82</v>
      </c>
      <c r="AV935" s="13" t="s">
        <v>82</v>
      </c>
      <c r="AW935" s="13" t="s">
        <v>30</v>
      </c>
      <c r="AX935" s="13" t="s">
        <v>73</v>
      </c>
      <c r="AY935" s="252" t="s">
        <v>223</v>
      </c>
    </row>
    <row r="936" s="13" customFormat="1">
      <c r="A936" s="13"/>
      <c r="B936" s="241"/>
      <c r="C936" s="242"/>
      <c r="D936" s="243" t="s">
        <v>232</v>
      </c>
      <c r="E936" s="244" t="s">
        <v>1</v>
      </c>
      <c r="F936" s="245" t="s">
        <v>1229</v>
      </c>
      <c r="G936" s="242"/>
      <c r="H936" s="246">
        <v>2.8690000000000002</v>
      </c>
      <c r="I936" s="247"/>
      <c r="J936" s="242"/>
      <c r="K936" s="242"/>
      <c r="L936" s="248"/>
      <c r="M936" s="249"/>
      <c r="N936" s="250"/>
      <c r="O936" s="250"/>
      <c r="P936" s="250"/>
      <c r="Q936" s="250"/>
      <c r="R936" s="250"/>
      <c r="S936" s="250"/>
      <c r="T936" s="251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2" t="s">
        <v>232</v>
      </c>
      <c r="AU936" s="252" t="s">
        <v>82</v>
      </c>
      <c r="AV936" s="13" t="s">
        <v>82</v>
      </c>
      <c r="AW936" s="13" t="s">
        <v>30</v>
      </c>
      <c r="AX936" s="13" t="s">
        <v>73</v>
      </c>
      <c r="AY936" s="252" t="s">
        <v>223</v>
      </c>
    </row>
    <row r="937" s="13" customFormat="1">
      <c r="A937" s="13"/>
      <c r="B937" s="241"/>
      <c r="C937" s="242"/>
      <c r="D937" s="243" t="s">
        <v>232</v>
      </c>
      <c r="E937" s="244" t="s">
        <v>1</v>
      </c>
      <c r="F937" s="245" t="s">
        <v>1230</v>
      </c>
      <c r="G937" s="242"/>
      <c r="H937" s="246">
        <v>0.73499999999999999</v>
      </c>
      <c r="I937" s="247"/>
      <c r="J937" s="242"/>
      <c r="K937" s="242"/>
      <c r="L937" s="248"/>
      <c r="M937" s="249"/>
      <c r="N937" s="250"/>
      <c r="O937" s="250"/>
      <c r="P937" s="250"/>
      <c r="Q937" s="250"/>
      <c r="R937" s="250"/>
      <c r="S937" s="250"/>
      <c r="T937" s="251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2" t="s">
        <v>232</v>
      </c>
      <c r="AU937" s="252" t="s">
        <v>82</v>
      </c>
      <c r="AV937" s="13" t="s">
        <v>82</v>
      </c>
      <c r="AW937" s="13" t="s">
        <v>30</v>
      </c>
      <c r="AX937" s="13" t="s">
        <v>73</v>
      </c>
      <c r="AY937" s="252" t="s">
        <v>223</v>
      </c>
    </row>
    <row r="938" s="13" customFormat="1">
      <c r="A938" s="13"/>
      <c r="B938" s="241"/>
      <c r="C938" s="242"/>
      <c r="D938" s="243" t="s">
        <v>232</v>
      </c>
      <c r="E938" s="244" t="s">
        <v>1</v>
      </c>
      <c r="F938" s="245" t="s">
        <v>1231</v>
      </c>
      <c r="G938" s="242"/>
      <c r="H938" s="246">
        <v>0.433</v>
      </c>
      <c r="I938" s="247"/>
      <c r="J938" s="242"/>
      <c r="K938" s="242"/>
      <c r="L938" s="248"/>
      <c r="M938" s="249"/>
      <c r="N938" s="250"/>
      <c r="O938" s="250"/>
      <c r="P938" s="250"/>
      <c r="Q938" s="250"/>
      <c r="R938" s="250"/>
      <c r="S938" s="250"/>
      <c r="T938" s="251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2" t="s">
        <v>232</v>
      </c>
      <c r="AU938" s="252" t="s">
        <v>82</v>
      </c>
      <c r="AV938" s="13" t="s">
        <v>82</v>
      </c>
      <c r="AW938" s="13" t="s">
        <v>30</v>
      </c>
      <c r="AX938" s="13" t="s">
        <v>73</v>
      </c>
      <c r="AY938" s="252" t="s">
        <v>223</v>
      </c>
    </row>
    <row r="939" s="13" customFormat="1">
      <c r="A939" s="13"/>
      <c r="B939" s="241"/>
      <c r="C939" s="242"/>
      <c r="D939" s="243" t="s">
        <v>232</v>
      </c>
      <c r="E939" s="244" t="s">
        <v>1</v>
      </c>
      <c r="F939" s="245" t="s">
        <v>1232</v>
      </c>
      <c r="G939" s="242"/>
      <c r="H939" s="246">
        <v>0.38800000000000001</v>
      </c>
      <c r="I939" s="247"/>
      <c r="J939" s="242"/>
      <c r="K939" s="242"/>
      <c r="L939" s="248"/>
      <c r="M939" s="249"/>
      <c r="N939" s="250"/>
      <c r="O939" s="250"/>
      <c r="P939" s="250"/>
      <c r="Q939" s="250"/>
      <c r="R939" s="250"/>
      <c r="S939" s="250"/>
      <c r="T939" s="251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2" t="s">
        <v>232</v>
      </c>
      <c r="AU939" s="252" t="s">
        <v>82</v>
      </c>
      <c r="AV939" s="13" t="s">
        <v>82</v>
      </c>
      <c r="AW939" s="13" t="s">
        <v>30</v>
      </c>
      <c r="AX939" s="13" t="s">
        <v>73</v>
      </c>
      <c r="AY939" s="252" t="s">
        <v>223</v>
      </c>
    </row>
    <row r="940" s="13" customFormat="1">
      <c r="A940" s="13"/>
      <c r="B940" s="241"/>
      <c r="C940" s="242"/>
      <c r="D940" s="243" t="s">
        <v>232</v>
      </c>
      <c r="E940" s="244" t="s">
        <v>1</v>
      </c>
      <c r="F940" s="245" t="s">
        <v>1233</v>
      </c>
      <c r="G940" s="242"/>
      <c r="H940" s="246">
        <v>3.6920000000000002</v>
      </c>
      <c r="I940" s="247"/>
      <c r="J940" s="242"/>
      <c r="K940" s="242"/>
      <c r="L940" s="248"/>
      <c r="M940" s="249"/>
      <c r="N940" s="250"/>
      <c r="O940" s="250"/>
      <c r="P940" s="250"/>
      <c r="Q940" s="250"/>
      <c r="R940" s="250"/>
      <c r="S940" s="250"/>
      <c r="T940" s="251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2" t="s">
        <v>232</v>
      </c>
      <c r="AU940" s="252" t="s">
        <v>82</v>
      </c>
      <c r="AV940" s="13" t="s">
        <v>82</v>
      </c>
      <c r="AW940" s="13" t="s">
        <v>30</v>
      </c>
      <c r="AX940" s="13" t="s">
        <v>73</v>
      </c>
      <c r="AY940" s="252" t="s">
        <v>223</v>
      </c>
    </row>
    <row r="941" s="13" customFormat="1">
      <c r="A941" s="13"/>
      <c r="B941" s="241"/>
      <c r="C941" s="242"/>
      <c r="D941" s="243" t="s">
        <v>232</v>
      </c>
      <c r="E941" s="244" t="s">
        <v>1</v>
      </c>
      <c r="F941" s="245" t="s">
        <v>1234</v>
      </c>
      <c r="G941" s="242"/>
      <c r="H941" s="246">
        <v>0.39500000000000002</v>
      </c>
      <c r="I941" s="247"/>
      <c r="J941" s="242"/>
      <c r="K941" s="242"/>
      <c r="L941" s="248"/>
      <c r="M941" s="249"/>
      <c r="N941" s="250"/>
      <c r="O941" s="250"/>
      <c r="P941" s="250"/>
      <c r="Q941" s="250"/>
      <c r="R941" s="250"/>
      <c r="S941" s="250"/>
      <c r="T941" s="251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2" t="s">
        <v>232</v>
      </c>
      <c r="AU941" s="252" t="s">
        <v>82</v>
      </c>
      <c r="AV941" s="13" t="s">
        <v>82</v>
      </c>
      <c r="AW941" s="13" t="s">
        <v>30</v>
      </c>
      <c r="AX941" s="13" t="s">
        <v>73</v>
      </c>
      <c r="AY941" s="252" t="s">
        <v>223</v>
      </c>
    </row>
    <row r="942" s="13" customFormat="1">
      <c r="A942" s="13"/>
      <c r="B942" s="241"/>
      <c r="C942" s="242"/>
      <c r="D942" s="243" t="s">
        <v>232</v>
      </c>
      <c r="E942" s="244" t="s">
        <v>1</v>
      </c>
      <c r="F942" s="245" t="s">
        <v>1235</v>
      </c>
      <c r="G942" s="242"/>
      <c r="H942" s="246">
        <v>0.31900000000000001</v>
      </c>
      <c r="I942" s="247"/>
      <c r="J942" s="242"/>
      <c r="K942" s="242"/>
      <c r="L942" s="248"/>
      <c r="M942" s="249"/>
      <c r="N942" s="250"/>
      <c r="O942" s="250"/>
      <c r="P942" s="250"/>
      <c r="Q942" s="250"/>
      <c r="R942" s="250"/>
      <c r="S942" s="250"/>
      <c r="T942" s="251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2" t="s">
        <v>232</v>
      </c>
      <c r="AU942" s="252" t="s">
        <v>82</v>
      </c>
      <c r="AV942" s="13" t="s">
        <v>82</v>
      </c>
      <c r="AW942" s="13" t="s">
        <v>30</v>
      </c>
      <c r="AX942" s="13" t="s">
        <v>73</v>
      </c>
      <c r="AY942" s="252" t="s">
        <v>223</v>
      </c>
    </row>
    <row r="943" s="13" customFormat="1">
      <c r="A943" s="13"/>
      <c r="B943" s="241"/>
      <c r="C943" s="242"/>
      <c r="D943" s="243" t="s">
        <v>232</v>
      </c>
      <c r="E943" s="244" t="s">
        <v>1</v>
      </c>
      <c r="F943" s="245" t="s">
        <v>1236</v>
      </c>
      <c r="G943" s="242"/>
      <c r="H943" s="246">
        <v>0.44</v>
      </c>
      <c r="I943" s="247"/>
      <c r="J943" s="242"/>
      <c r="K943" s="242"/>
      <c r="L943" s="248"/>
      <c r="M943" s="249"/>
      <c r="N943" s="250"/>
      <c r="O943" s="250"/>
      <c r="P943" s="250"/>
      <c r="Q943" s="250"/>
      <c r="R943" s="250"/>
      <c r="S943" s="250"/>
      <c r="T943" s="251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2" t="s">
        <v>232</v>
      </c>
      <c r="AU943" s="252" t="s">
        <v>82</v>
      </c>
      <c r="AV943" s="13" t="s">
        <v>82</v>
      </c>
      <c r="AW943" s="13" t="s">
        <v>30</v>
      </c>
      <c r="AX943" s="13" t="s">
        <v>73</v>
      </c>
      <c r="AY943" s="252" t="s">
        <v>223</v>
      </c>
    </row>
    <row r="944" s="13" customFormat="1">
      <c r="A944" s="13"/>
      <c r="B944" s="241"/>
      <c r="C944" s="242"/>
      <c r="D944" s="243" t="s">
        <v>232</v>
      </c>
      <c r="E944" s="244" t="s">
        <v>1</v>
      </c>
      <c r="F944" s="245" t="s">
        <v>1237</v>
      </c>
      <c r="G944" s="242"/>
      <c r="H944" s="246">
        <v>0.89300000000000002</v>
      </c>
      <c r="I944" s="247"/>
      <c r="J944" s="242"/>
      <c r="K944" s="242"/>
      <c r="L944" s="248"/>
      <c r="M944" s="249"/>
      <c r="N944" s="250"/>
      <c r="O944" s="250"/>
      <c r="P944" s="250"/>
      <c r="Q944" s="250"/>
      <c r="R944" s="250"/>
      <c r="S944" s="250"/>
      <c r="T944" s="251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2" t="s">
        <v>232</v>
      </c>
      <c r="AU944" s="252" t="s">
        <v>82</v>
      </c>
      <c r="AV944" s="13" t="s">
        <v>82</v>
      </c>
      <c r="AW944" s="13" t="s">
        <v>30</v>
      </c>
      <c r="AX944" s="13" t="s">
        <v>73</v>
      </c>
      <c r="AY944" s="252" t="s">
        <v>223</v>
      </c>
    </row>
    <row r="945" s="13" customFormat="1">
      <c r="A945" s="13"/>
      <c r="B945" s="241"/>
      <c r="C945" s="242"/>
      <c r="D945" s="243" t="s">
        <v>232</v>
      </c>
      <c r="E945" s="244" t="s">
        <v>1</v>
      </c>
      <c r="F945" s="245" t="s">
        <v>1238</v>
      </c>
      <c r="G945" s="242"/>
      <c r="H945" s="246">
        <v>0.13100000000000001</v>
      </c>
      <c r="I945" s="247"/>
      <c r="J945" s="242"/>
      <c r="K945" s="242"/>
      <c r="L945" s="248"/>
      <c r="M945" s="249"/>
      <c r="N945" s="250"/>
      <c r="O945" s="250"/>
      <c r="P945" s="250"/>
      <c r="Q945" s="250"/>
      <c r="R945" s="250"/>
      <c r="S945" s="250"/>
      <c r="T945" s="251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2" t="s">
        <v>232</v>
      </c>
      <c r="AU945" s="252" t="s">
        <v>82</v>
      </c>
      <c r="AV945" s="13" t="s">
        <v>82</v>
      </c>
      <c r="AW945" s="13" t="s">
        <v>30</v>
      </c>
      <c r="AX945" s="13" t="s">
        <v>73</v>
      </c>
      <c r="AY945" s="252" t="s">
        <v>223</v>
      </c>
    </row>
    <row r="946" s="13" customFormat="1">
      <c r="A946" s="13"/>
      <c r="B946" s="241"/>
      <c r="C946" s="242"/>
      <c r="D946" s="243" t="s">
        <v>232</v>
      </c>
      <c r="E946" s="244" t="s">
        <v>1</v>
      </c>
      <c r="F946" s="245" t="s">
        <v>1239</v>
      </c>
      <c r="G946" s="242"/>
      <c r="H946" s="246">
        <v>0.41999999999999998</v>
      </c>
      <c r="I946" s="247"/>
      <c r="J946" s="242"/>
      <c r="K946" s="242"/>
      <c r="L946" s="248"/>
      <c r="M946" s="249"/>
      <c r="N946" s="250"/>
      <c r="O946" s="250"/>
      <c r="P946" s="250"/>
      <c r="Q946" s="250"/>
      <c r="R946" s="250"/>
      <c r="S946" s="250"/>
      <c r="T946" s="25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2" t="s">
        <v>232</v>
      </c>
      <c r="AU946" s="252" t="s">
        <v>82</v>
      </c>
      <c r="AV946" s="13" t="s">
        <v>82</v>
      </c>
      <c r="AW946" s="13" t="s">
        <v>30</v>
      </c>
      <c r="AX946" s="13" t="s">
        <v>73</v>
      </c>
      <c r="AY946" s="252" t="s">
        <v>223</v>
      </c>
    </row>
    <row r="947" s="13" customFormat="1">
      <c r="A947" s="13"/>
      <c r="B947" s="241"/>
      <c r="C947" s="242"/>
      <c r="D947" s="243" t="s">
        <v>232</v>
      </c>
      <c r="E947" s="244" t="s">
        <v>1</v>
      </c>
      <c r="F947" s="245" t="s">
        <v>1240</v>
      </c>
      <c r="G947" s="242"/>
      <c r="H947" s="246">
        <v>0.64000000000000001</v>
      </c>
      <c r="I947" s="247"/>
      <c r="J947" s="242"/>
      <c r="K947" s="242"/>
      <c r="L947" s="248"/>
      <c r="M947" s="249"/>
      <c r="N947" s="250"/>
      <c r="O947" s="250"/>
      <c r="P947" s="250"/>
      <c r="Q947" s="250"/>
      <c r="R947" s="250"/>
      <c r="S947" s="250"/>
      <c r="T947" s="251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2" t="s">
        <v>232</v>
      </c>
      <c r="AU947" s="252" t="s">
        <v>82</v>
      </c>
      <c r="AV947" s="13" t="s">
        <v>82</v>
      </c>
      <c r="AW947" s="13" t="s">
        <v>30</v>
      </c>
      <c r="AX947" s="13" t="s">
        <v>73</v>
      </c>
      <c r="AY947" s="252" t="s">
        <v>223</v>
      </c>
    </row>
    <row r="948" s="13" customFormat="1">
      <c r="A948" s="13"/>
      <c r="B948" s="241"/>
      <c r="C948" s="242"/>
      <c r="D948" s="243" t="s">
        <v>232</v>
      </c>
      <c r="E948" s="244" t="s">
        <v>1</v>
      </c>
      <c r="F948" s="245" t="s">
        <v>1241</v>
      </c>
      <c r="G948" s="242"/>
      <c r="H948" s="246">
        <v>0.26000000000000001</v>
      </c>
      <c r="I948" s="247"/>
      <c r="J948" s="242"/>
      <c r="K948" s="242"/>
      <c r="L948" s="248"/>
      <c r="M948" s="249"/>
      <c r="N948" s="250"/>
      <c r="O948" s="250"/>
      <c r="P948" s="250"/>
      <c r="Q948" s="250"/>
      <c r="R948" s="250"/>
      <c r="S948" s="250"/>
      <c r="T948" s="251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2" t="s">
        <v>232</v>
      </c>
      <c r="AU948" s="252" t="s">
        <v>82</v>
      </c>
      <c r="AV948" s="13" t="s">
        <v>82</v>
      </c>
      <c r="AW948" s="13" t="s">
        <v>30</v>
      </c>
      <c r="AX948" s="13" t="s">
        <v>73</v>
      </c>
      <c r="AY948" s="252" t="s">
        <v>223</v>
      </c>
    </row>
    <row r="949" s="13" customFormat="1">
      <c r="A949" s="13"/>
      <c r="B949" s="241"/>
      <c r="C949" s="242"/>
      <c r="D949" s="243" t="s">
        <v>232</v>
      </c>
      <c r="E949" s="244" t="s">
        <v>1</v>
      </c>
      <c r="F949" s="245" t="s">
        <v>1242</v>
      </c>
      <c r="G949" s="242"/>
      <c r="H949" s="246">
        <v>0.52100000000000002</v>
      </c>
      <c r="I949" s="247"/>
      <c r="J949" s="242"/>
      <c r="K949" s="242"/>
      <c r="L949" s="248"/>
      <c r="M949" s="249"/>
      <c r="N949" s="250"/>
      <c r="O949" s="250"/>
      <c r="P949" s="250"/>
      <c r="Q949" s="250"/>
      <c r="R949" s="250"/>
      <c r="S949" s="250"/>
      <c r="T949" s="251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2" t="s">
        <v>232</v>
      </c>
      <c r="AU949" s="252" t="s">
        <v>82</v>
      </c>
      <c r="AV949" s="13" t="s">
        <v>82</v>
      </c>
      <c r="AW949" s="13" t="s">
        <v>30</v>
      </c>
      <c r="AX949" s="13" t="s">
        <v>73</v>
      </c>
      <c r="AY949" s="252" t="s">
        <v>223</v>
      </c>
    </row>
    <row r="950" s="13" customFormat="1">
      <c r="A950" s="13"/>
      <c r="B950" s="241"/>
      <c r="C950" s="242"/>
      <c r="D950" s="243" t="s">
        <v>232</v>
      </c>
      <c r="E950" s="244" t="s">
        <v>1</v>
      </c>
      <c r="F950" s="245" t="s">
        <v>1243</v>
      </c>
      <c r="G950" s="242"/>
      <c r="H950" s="246">
        <v>4.0800000000000001</v>
      </c>
      <c r="I950" s="247"/>
      <c r="J950" s="242"/>
      <c r="K950" s="242"/>
      <c r="L950" s="248"/>
      <c r="M950" s="249"/>
      <c r="N950" s="250"/>
      <c r="O950" s="250"/>
      <c r="P950" s="250"/>
      <c r="Q950" s="250"/>
      <c r="R950" s="250"/>
      <c r="S950" s="250"/>
      <c r="T950" s="25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2" t="s">
        <v>232</v>
      </c>
      <c r="AU950" s="252" t="s">
        <v>82</v>
      </c>
      <c r="AV950" s="13" t="s">
        <v>82</v>
      </c>
      <c r="AW950" s="13" t="s">
        <v>30</v>
      </c>
      <c r="AX950" s="13" t="s">
        <v>73</v>
      </c>
      <c r="AY950" s="252" t="s">
        <v>223</v>
      </c>
    </row>
    <row r="951" s="13" customFormat="1">
      <c r="A951" s="13"/>
      <c r="B951" s="241"/>
      <c r="C951" s="242"/>
      <c r="D951" s="243" t="s">
        <v>232</v>
      </c>
      <c r="E951" s="244" t="s">
        <v>1</v>
      </c>
      <c r="F951" s="245" t="s">
        <v>1244</v>
      </c>
      <c r="G951" s="242"/>
      <c r="H951" s="246">
        <v>0.17499999999999999</v>
      </c>
      <c r="I951" s="247"/>
      <c r="J951" s="242"/>
      <c r="K951" s="242"/>
      <c r="L951" s="248"/>
      <c r="M951" s="249"/>
      <c r="N951" s="250"/>
      <c r="O951" s="250"/>
      <c r="P951" s="250"/>
      <c r="Q951" s="250"/>
      <c r="R951" s="250"/>
      <c r="S951" s="250"/>
      <c r="T951" s="251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2" t="s">
        <v>232</v>
      </c>
      <c r="AU951" s="252" t="s">
        <v>82</v>
      </c>
      <c r="AV951" s="13" t="s">
        <v>82</v>
      </c>
      <c r="AW951" s="13" t="s">
        <v>30</v>
      </c>
      <c r="AX951" s="13" t="s">
        <v>73</v>
      </c>
      <c r="AY951" s="252" t="s">
        <v>223</v>
      </c>
    </row>
    <row r="952" s="13" customFormat="1">
      <c r="A952" s="13"/>
      <c r="B952" s="241"/>
      <c r="C952" s="242"/>
      <c r="D952" s="243" t="s">
        <v>232</v>
      </c>
      <c r="E952" s="244" t="s">
        <v>1</v>
      </c>
      <c r="F952" s="245" t="s">
        <v>1245</v>
      </c>
      <c r="G952" s="242"/>
      <c r="H952" s="246">
        <v>0.16900000000000001</v>
      </c>
      <c r="I952" s="247"/>
      <c r="J952" s="242"/>
      <c r="K952" s="242"/>
      <c r="L952" s="248"/>
      <c r="M952" s="249"/>
      <c r="N952" s="250"/>
      <c r="O952" s="250"/>
      <c r="P952" s="250"/>
      <c r="Q952" s="250"/>
      <c r="R952" s="250"/>
      <c r="S952" s="250"/>
      <c r="T952" s="251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2" t="s">
        <v>232</v>
      </c>
      <c r="AU952" s="252" t="s">
        <v>82</v>
      </c>
      <c r="AV952" s="13" t="s">
        <v>82</v>
      </c>
      <c r="AW952" s="13" t="s">
        <v>30</v>
      </c>
      <c r="AX952" s="13" t="s">
        <v>73</v>
      </c>
      <c r="AY952" s="252" t="s">
        <v>223</v>
      </c>
    </row>
    <row r="953" s="13" customFormat="1">
      <c r="A953" s="13"/>
      <c r="B953" s="241"/>
      <c r="C953" s="242"/>
      <c r="D953" s="243" t="s">
        <v>232</v>
      </c>
      <c r="E953" s="244" t="s">
        <v>1</v>
      </c>
      <c r="F953" s="245" t="s">
        <v>1246</v>
      </c>
      <c r="G953" s="242"/>
      <c r="H953" s="246">
        <v>0.044999999999999998</v>
      </c>
      <c r="I953" s="247"/>
      <c r="J953" s="242"/>
      <c r="K953" s="242"/>
      <c r="L953" s="248"/>
      <c r="M953" s="249"/>
      <c r="N953" s="250"/>
      <c r="O953" s="250"/>
      <c r="P953" s="250"/>
      <c r="Q953" s="250"/>
      <c r="R953" s="250"/>
      <c r="S953" s="250"/>
      <c r="T953" s="251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2" t="s">
        <v>232</v>
      </c>
      <c r="AU953" s="252" t="s">
        <v>82</v>
      </c>
      <c r="AV953" s="13" t="s">
        <v>82</v>
      </c>
      <c r="AW953" s="13" t="s">
        <v>30</v>
      </c>
      <c r="AX953" s="13" t="s">
        <v>73</v>
      </c>
      <c r="AY953" s="252" t="s">
        <v>223</v>
      </c>
    </row>
    <row r="954" s="13" customFormat="1">
      <c r="A954" s="13"/>
      <c r="B954" s="241"/>
      <c r="C954" s="242"/>
      <c r="D954" s="243" t="s">
        <v>232</v>
      </c>
      <c r="E954" s="244" t="s">
        <v>1</v>
      </c>
      <c r="F954" s="245" t="s">
        <v>1247</v>
      </c>
      <c r="G954" s="242"/>
      <c r="H954" s="246">
        <v>2.2570000000000001</v>
      </c>
      <c r="I954" s="247"/>
      <c r="J954" s="242"/>
      <c r="K954" s="242"/>
      <c r="L954" s="248"/>
      <c r="M954" s="249"/>
      <c r="N954" s="250"/>
      <c r="O954" s="250"/>
      <c r="P954" s="250"/>
      <c r="Q954" s="250"/>
      <c r="R954" s="250"/>
      <c r="S954" s="250"/>
      <c r="T954" s="251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2" t="s">
        <v>232</v>
      </c>
      <c r="AU954" s="252" t="s">
        <v>82</v>
      </c>
      <c r="AV954" s="13" t="s">
        <v>82</v>
      </c>
      <c r="AW954" s="13" t="s">
        <v>30</v>
      </c>
      <c r="AX954" s="13" t="s">
        <v>73</v>
      </c>
      <c r="AY954" s="252" t="s">
        <v>223</v>
      </c>
    </row>
    <row r="955" s="14" customFormat="1">
      <c r="A955" s="14"/>
      <c r="B955" s="253"/>
      <c r="C955" s="254"/>
      <c r="D955" s="243" t="s">
        <v>232</v>
      </c>
      <c r="E955" s="255" t="s">
        <v>1</v>
      </c>
      <c r="F955" s="256" t="s">
        <v>242</v>
      </c>
      <c r="G955" s="254"/>
      <c r="H955" s="255" t="s">
        <v>1</v>
      </c>
      <c r="I955" s="257"/>
      <c r="J955" s="254"/>
      <c r="K955" s="254"/>
      <c r="L955" s="258"/>
      <c r="M955" s="259"/>
      <c r="N955" s="260"/>
      <c r="O955" s="260"/>
      <c r="P955" s="260"/>
      <c r="Q955" s="260"/>
      <c r="R955" s="260"/>
      <c r="S955" s="260"/>
      <c r="T955" s="261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2" t="s">
        <v>232</v>
      </c>
      <c r="AU955" s="262" t="s">
        <v>82</v>
      </c>
      <c r="AV955" s="14" t="s">
        <v>80</v>
      </c>
      <c r="AW955" s="14" t="s">
        <v>30</v>
      </c>
      <c r="AX955" s="14" t="s">
        <v>73</v>
      </c>
      <c r="AY955" s="262" t="s">
        <v>223</v>
      </c>
    </row>
    <row r="956" s="13" customFormat="1">
      <c r="A956" s="13"/>
      <c r="B956" s="241"/>
      <c r="C956" s="242"/>
      <c r="D956" s="243" t="s">
        <v>232</v>
      </c>
      <c r="E956" s="244" t="s">
        <v>1</v>
      </c>
      <c r="F956" s="245" t="s">
        <v>1248</v>
      </c>
      <c r="G956" s="242"/>
      <c r="H956" s="246">
        <v>1.6279999999999999</v>
      </c>
      <c r="I956" s="247"/>
      <c r="J956" s="242"/>
      <c r="K956" s="242"/>
      <c r="L956" s="248"/>
      <c r="M956" s="249"/>
      <c r="N956" s="250"/>
      <c r="O956" s="250"/>
      <c r="P956" s="250"/>
      <c r="Q956" s="250"/>
      <c r="R956" s="250"/>
      <c r="S956" s="250"/>
      <c r="T956" s="251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2" t="s">
        <v>232</v>
      </c>
      <c r="AU956" s="252" t="s">
        <v>82</v>
      </c>
      <c r="AV956" s="13" t="s">
        <v>82</v>
      </c>
      <c r="AW956" s="13" t="s">
        <v>30</v>
      </c>
      <c r="AX956" s="13" t="s">
        <v>73</v>
      </c>
      <c r="AY956" s="252" t="s">
        <v>223</v>
      </c>
    </row>
    <row r="957" s="13" customFormat="1">
      <c r="A957" s="13"/>
      <c r="B957" s="241"/>
      <c r="C957" s="242"/>
      <c r="D957" s="243" t="s">
        <v>232</v>
      </c>
      <c r="E957" s="244" t="s">
        <v>1</v>
      </c>
      <c r="F957" s="245" t="s">
        <v>1249</v>
      </c>
      <c r="G957" s="242"/>
      <c r="H957" s="246">
        <v>5.3440000000000003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232</v>
      </c>
      <c r="AU957" s="252" t="s">
        <v>82</v>
      </c>
      <c r="AV957" s="13" t="s">
        <v>82</v>
      </c>
      <c r="AW957" s="13" t="s">
        <v>30</v>
      </c>
      <c r="AX957" s="13" t="s">
        <v>73</v>
      </c>
      <c r="AY957" s="252" t="s">
        <v>223</v>
      </c>
    </row>
    <row r="958" s="13" customFormat="1">
      <c r="A958" s="13"/>
      <c r="B958" s="241"/>
      <c r="C958" s="242"/>
      <c r="D958" s="243" t="s">
        <v>232</v>
      </c>
      <c r="E958" s="244" t="s">
        <v>1</v>
      </c>
      <c r="F958" s="245" t="s">
        <v>1250</v>
      </c>
      <c r="G958" s="242"/>
      <c r="H958" s="246">
        <v>3.1880000000000002</v>
      </c>
      <c r="I958" s="247"/>
      <c r="J958" s="242"/>
      <c r="K958" s="242"/>
      <c r="L958" s="248"/>
      <c r="M958" s="249"/>
      <c r="N958" s="250"/>
      <c r="O958" s="250"/>
      <c r="P958" s="250"/>
      <c r="Q958" s="250"/>
      <c r="R958" s="250"/>
      <c r="S958" s="250"/>
      <c r="T958" s="251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2" t="s">
        <v>232</v>
      </c>
      <c r="AU958" s="252" t="s">
        <v>82</v>
      </c>
      <c r="AV958" s="13" t="s">
        <v>82</v>
      </c>
      <c r="AW958" s="13" t="s">
        <v>30</v>
      </c>
      <c r="AX958" s="13" t="s">
        <v>73</v>
      </c>
      <c r="AY958" s="252" t="s">
        <v>223</v>
      </c>
    </row>
    <row r="959" s="13" customFormat="1">
      <c r="A959" s="13"/>
      <c r="B959" s="241"/>
      <c r="C959" s="242"/>
      <c r="D959" s="243" t="s">
        <v>232</v>
      </c>
      <c r="E959" s="244" t="s">
        <v>1</v>
      </c>
      <c r="F959" s="245" t="s">
        <v>1251</v>
      </c>
      <c r="G959" s="242"/>
      <c r="H959" s="246">
        <v>0.61299999999999999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232</v>
      </c>
      <c r="AU959" s="252" t="s">
        <v>82</v>
      </c>
      <c r="AV959" s="13" t="s">
        <v>82</v>
      </c>
      <c r="AW959" s="13" t="s">
        <v>30</v>
      </c>
      <c r="AX959" s="13" t="s">
        <v>73</v>
      </c>
      <c r="AY959" s="252" t="s">
        <v>223</v>
      </c>
    </row>
    <row r="960" s="13" customFormat="1">
      <c r="A960" s="13"/>
      <c r="B960" s="241"/>
      <c r="C960" s="242"/>
      <c r="D960" s="243" t="s">
        <v>232</v>
      </c>
      <c r="E960" s="244" t="s">
        <v>1</v>
      </c>
      <c r="F960" s="245" t="s">
        <v>1252</v>
      </c>
      <c r="G960" s="242"/>
      <c r="H960" s="246">
        <v>0.096000000000000002</v>
      </c>
      <c r="I960" s="247"/>
      <c r="J960" s="242"/>
      <c r="K960" s="242"/>
      <c r="L960" s="248"/>
      <c r="M960" s="249"/>
      <c r="N960" s="250"/>
      <c r="O960" s="250"/>
      <c r="P960" s="250"/>
      <c r="Q960" s="250"/>
      <c r="R960" s="250"/>
      <c r="S960" s="250"/>
      <c r="T960" s="251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2" t="s">
        <v>232</v>
      </c>
      <c r="AU960" s="252" t="s">
        <v>82</v>
      </c>
      <c r="AV960" s="13" t="s">
        <v>82</v>
      </c>
      <c r="AW960" s="13" t="s">
        <v>30</v>
      </c>
      <c r="AX960" s="13" t="s">
        <v>73</v>
      </c>
      <c r="AY960" s="252" t="s">
        <v>223</v>
      </c>
    </row>
    <row r="961" s="15" customFormat="1">
      <c r="A961" s="15"/>
      <c r="B961" s="263"/>
      <c r="C961" s="264"/>
      <c r="D961" s="243" t="s">
        <v>232</v>
      </c>
      <c r="E961" s="265" t="s">
        <v>1</v>
      </c>
      <c r="F961" s="266" t="s">
        <v>245</v>
      </c>
      <c r="G961" s="264"/>
      <c r="H961" s="267">
        <v>39.439999999999998</v>
      </c>
      <c r="I961" s="268"/>
      <c r="J961" s="264"/>
      <c r="K961" s="264"/>
      <c r="L961" s="269"/>
      <c r="M961" s="270"/>
      <c r="N961" s="271"/>
      <c r="O961" s="271"/>
      <c r="P961" s="271"/>
      <c r="Q961" s="271"/>
      <c r="R961" s="271"/>
      <c r="S961" s="271"/>
      <c r="T961" s="272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73" t="s">
        <v>232</v>
      </c>
      <c r="AU961" s="273" t="s">
        <v>82</v>
      </c>
      <c r="AV961" s="15" t="s">
        <v>230</v>
      </c>
      <c r="AW961" s="15" t="s">
        <v>30</v>
      </c>
      <c r="AX961" s="15" t="s">
        <v>80</v>
      </c>
      <c r="AY961" s="273" t="s">
        <v>223</v>
      </c>
    </row>
    <row r="962" s="2" customFormat="1" ht="24.15" customHeight="1">
      <c r="A962" s="39"/>
      <c r="B962" s="40"/>
      <c r="C962" s="228" t="s">
        <v>1253</v>
      </c>
      <c r="D962" s="228" t="s">
        <v>225</v>
      </c>
      <c r="E962" s="229" t="s">
        <v>1254</v>
      </c>
      <c r="F962" s="230" t="s">
        <v>1255</v>
      </c>
      <c r="G962" s="231" t="s">
        <v>293</v>
      </c>
      <c r="H962" s="232">
        <v>165.49799999999999</v>
      </c>
      <c r="I962" s="233"/>
      <c r="J962" s="234">
        <f>ROUND(I962*H962,2)</f>
        <v>0</v>
      </c>
      <c r="K962" s="230" t="s">
        <v>229</v>
      </c>
      <c r="L962" s="45"/>
      <c r="M962" s="235" t="s">
        <v>1</v>
      </c>
      <c r="N962" s="236" t="s">
        <v>38</v>
      </c>
      <c r="O962" s="92"/>
      <c r="P962" s="237">
        <f>O962*H962</f>
        <v>0</v>
      </c>
      <c r="Q962" s="237">
        <v>0.011169999999999999</v>
      </c>
      <c r="R962" s="237">
        <f>Q962*H962</f>
        <v>1.8486126599999997</v>
      </c>
      <c r="S962" s="237">
        <v>0</v>
      </c>
      <c r="T962" s="238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39" t="s">
        <v>230</v>
      </c>
      <c r="AT962" s="239" t="s">
        <v>225</v>
      </c>
      <c r="AU962" s="239" t="s">
        <v>82</v>
      </c>
      <c r="AY962" s="18" t="s">
        <v>223</v>
      </c>
      <c r="BE962" s="240">
        <f>IF(N962="základní",J962,0)</f>
        <v>0</v>
      </c>
      <c r="BF962" s="240">
        <f>IF(N962="snížená",J962,0)</f>
        <v>0</v>
      </c>
      <c r="BG962" s="240">
        <f>IF(N962="zákl. přenesená",J962,0)</f>
        <v>0</v>
      </c>
      <c r="BH962" s="240">
        <f>IF(N962="sníž. přenesená",J962,0)</f>
        <v>0</v>
      </c>
      <c r="BI962" s="240">
        <f>IF(N962="nulová",J962,0)</f>
        <v>0</v>
      </c>
      <c r="BJ962" s="18" t="s">
        <v>80</v>
      </c>
      <c r="BK962" s="240">
        <f>ROUND(I962*H962,2)</f>
        <v>0</v>
      </c>
      <c r="BL962" s="18" t="s">
        <v>230</v>
      </c>
      <c r="BM962" s="239" t="s">
        <v>1256</v>
      </c>
    </row>
    <row r="963" s="13" customFormat="1">
      <c r="A963" s="13"/>
      <c r="B963" s="241"/>
      <c r="C963" s="242"/>
      <c r="D963" s="243" t="s">
        <v>232</v>
      </c>
      <c r="E963" s="244" t="s">
        <v>1</v>
      </c>
      <c r="F963" s="245" t="s">
        <v>1257</v>
      </c>
      <c r="G963" s="242"/>
      <c r="H963" s="246">
        <v>5.7000000000000002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232</v>
      </c>
      <c r="AU963" s="252" t="s">
        <v>82</v>
      </c>
      <c r="AV963" s="13" t="s">
        <v>82</v>
      </c>
      <c r="AW963" s="13" t="s">
        <v>30</v>
      </c>
      <c r="AX963" s="13" t="s">
        <v>73</v>
      </c>
      <c r="AY963" s="252" t="s">
        <v>223</v>
      </c>
    </row>
    <row r="964" s="13" customFormat="1">
      <c r="A964" s="13"/>
      <c r="B964" s="241"/>
      <c r="C964" s="242"/>
      <c r="D964" s="243" t="s">
        <v>232</v>
      </c>
      <c r="E964" s="244" t="s">
        <v>1</v>
      </c>
      <c r="F964" s="245" t="s">
        <v>1258</v>
      </c>
      <c r="G964" s="242"/>
      <c r="H964" s="246">
        <v>13.699999999999999</v>
      </c>
      <c r="I964" s="247"/>
      <c r="J964" s="242"/>
      <c r="K964" s="242"/>
      <c r="L964" s="248"/>
      <c r="M964" s="249"/>
      <c r="N964" s="250"/>
      <c r="O964" s="250"/>
      <c r="P964" s="250"/>
      <c r="Q964" s="250"/>
      <c r="R964" s="250"/>
      <c r="S964" s="250"/>
      <c r="T964" s="251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2" t="s">
        <v>232</v>
      </c>
      <c r="AU964" s="252" t="s">
        <v>82</v>
      </c>
      <c r="AV964" s="13" t="s">
        <v>82</v>
      </c>
      <c r="AW964" s="13" t="s">
        <v>30</v>
      </c>
      <c r="AX964" s="13" t="s">
        <v>73</v>
      </c>
      <c r="AY964" s="252" t="s">
        <v>223</v>
      </c>
    </row>
    <row r="965" s="13" customFormat="1">
      <c r="A965" s="13"/>
      <c r="B965" s="241"/>
      <c r="C965" s="242"/>
      <c r="D965" s="243" t="s">
        <v>232</v>
      </c>
      <c r="E965" s="244" t="s">
        <v>1</v>
      </c>
      <c r="F965" s="245" t="s">
        <v>1259</v>
      </c>
      <c r="G965" s="242"/>
      <c r="H965" s="246">
        <v>0.875</v>
      </c>
      <c r="I965" s="247"/>
      <c r="J965" s="242"/>
      <c r="K965" s="242"/>
      <c r="L965" s="248"/>
      <c r="M965" s="249"/>
      <c r="N965" s="250"/>
      <c r="O965" s="250"/>
      <c r="P965" s="250"/>
      <c r="Q965" s="250"/>
      <c r="R965" s="250"/>
      <c r="S965" s="250"/>
      <c r="T965" s="251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2" t="s">
        <v>232</v>
      </c>
      <c r="AU965" s="252" t="s">
        <v>82</v>
      </c>
      <c r="AV965" s="13" t="s">
        <v>82</v>
      </c>
      <c r="AW965" s="13" t="s">
        <v>30</v>
      </c>
      <c r="AX965" s="13" t="s">
        <v>73</v>
      </c>
      <c r="AY965" s="252" t="s">
        <v>223</v>
      </c>
    </row>
    <row r="966" s="13" customFormat="1">
      <c r="A966" s="13"/>
      <c r="B966" s="241"/>
      <c r="C966" s="242"/>
      <c r="D966" s="243" t="s">
        <v>232</v>
      </c>
      <c r="E966" s="244" t="s">
        <v>1</v>
      </c>
      <c r="F966" s="245" t="s">
        <v>1260</v>
      </c>
      <c r="G966" s="242"/>
      <c r="H966" s="246">
        <v>3.3199999999999998</v>
      </c>
      <c r="I966" s="247"/>
      <c r="J966" s="242"/>
      <c r="K966" s="242"/>
      <c r="L966" s="248"/>
      <c r="M966" s="249"/>
      <c r="N966" s="250"/>
      <c r="O966" s="250"/>
      <c r="P966" s="250"/>
      <c r="Q966" s="250"/>
      <c r="R966" s="250"/>
      <c r="S966" s="250"/>
      <c r="T966" s="251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2" t="s">
        <v>232</v>
      </c>
      <c r="AU966" s="252" t="s">
        <v>82</v>
      </c>
      <c r="AV966" s="13" t="s">
        <v>82</v>
      </c>
      <c r="AW966" s="13" t="s">
        <v>30</v>
      </c>
      <c r="AX966" s="13" t="s">
        <v>73</v>
      </c>
      <c r="AY966" s="252" t="s">
        <v>223</v>
      </c>
    </row>
    <row r="967" s="13" customFormat="1">
      <c r="A967" s="13"/>
      <c r="B967" s="241"/>
      <c r="C967" s="242"/>
      <c r="D967" s="243" t="s">
        <v>232</v>
      </c>
      <c r="E967" s="244" t="s">
        <v>1</v>
      </c>
      <c r="F967" s="245" t="s">
        <v>1261</v>
      </c>
      <c r="G967" s="242"/>
      <c r="H967" s="246">
        <v>5.6900000000000004</v>
      </c>
      <c r="I967" s="247"/>
      <c r="J967" s="242"/>
      <c r="K967" s="242"/>
      <c r="L967" s="248"/>
      <c r="M967" s="249"/>
      <c r="N967" s="250"/>
      <c r="O967" s="250"/>
      <c r="P967" s="250"/>
      <c r="Q967" s="250"/>
      <c r="R967" s="250"/>
      <c r="S967" s="250"/>
      <c r="T967" s="251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2" t="s">
        <v>232</v>
      </c>
      <c r="AU967" s="252" t="s">
        <v>82</v>
      </c>
      <c r="AV967" s="13" t="s">
        <v>82</v>
      </c>
      <c r="AW967" s="13" t="s">
        <v>30</v>
      </c>
      <c r="AX967" s="13" t="s">
        <v>73</v>
      </c>
      <c r="AY967" s="252" t="s">
        <v>223</v>
      </c>
    </row>
    <row r="968" s="13" customFormat="1">
      <c r="A968" s="13"/>
      <c r="B968" s="241"/>
      <c r="C968" s="242"/>
      <c r="D968" s="243" t="s">
        <v>232</v>
      </c>
      <c r="E968" s="244" t="s">
        <v>1</v>
      </c>
      <c r="F968" s="245" t="s">
        <v>1262</v>
      </c>
      <c r="G968" s="242"/>
      <c r="H968" s="246">
        <v>1.903</v>
      </c>
      <c r="I968" s="247"/>
      <c r="J968" s="242"/>
      <c r="K968" s="242"/>
      <c r="L968" s="248"/>
      <c r="M968" s="249"/>
      <c r="N968" s="250"/>
      <c r="O968" s="250"/>
      <c r="P968" s="250"/>
      <c r="Q968" s="250"/>
      <c r="R968" s="250"/>
      <c r="S968" s="250"/>
      <c r="T968" s="251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2" t="s">
        <v>232</v>
      </c>
      <c r="AU968" s="252" t="s">
        <v>82</v>
      </c>
      <c r="AV968" s="13" t="s">
        <v>82</v>
      </c>
      <c r="AW968" s="13" t="s">
        <v>30</v>
      </c>
      <c r="AX968" s="13" t="s">
        <v>73</v>
      </c>
      <c r="AY968" s="252" t="s">
        <v>223</v>
      </c>
    </row>
    <row r="969" s="13" customFormat="1">
      <c r="A969" s="13"/>
      <c r="B969" s="241"/>
      <c r="C969" s="242"/>
      <c r="D969" s="243" t="s">
        <v>232</v>
      </c>
      <c r="E969" s="244" t="s">
        <v>1</v>
      </c>
      <c r="F969" s="245" t="s">
        <v>1263</v>
      </c>
      <c r="G969" s="242"/>
      <c r="H969" s="246">
        <v>0.59799999999999998</v>
      </c>
      <c r="I969" s="247"/>
      <c r="J969" s="242"/>
      <c r="K969" s="242"/>
      <c r="L969" s="248"/>
      <c r="M969" s="249"/>
      <c r="N969" s="250"/>
      <c r="O969" s="250"/>
      <c r="P969" s="250"/>
      <c r="Q969" s="250"/>
      <c r="R969" s="250"/>
      <c r="S969" s="250"/>
      <c r="T969" s="251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2" t="s">
        <v>232</v>
      </c>
      <c r="AU969" s="252" t="s">
        <v>82</v>
      </c>
      <c r="AV969" s="13" t="s">
        <v>82</v>
      </c>
      <c r="AW969" s="13" t="s">
        <v>30</v>
      </c>
      <c r="AX969" s="13" t="s">
        <v>73</v>
      </c>
      <c r="AY969" s="252" t="s">
        <v>223</v>
      </c>
    </row>
    <row r="970" s="13" customFormat="1">
      <c r="A970" s="13"/>
      <c r="B970" s="241"/>
      <c r="C970" s="242"/>
      <c r="D970" s="243" t="s">
        <v>232</v>
      </c>
      <c r="E970" s="244" t="s">
        <v>1</v>
      </c>
      <c r="F970" s="245" t="s">
        <v>1264</v>
      </c>
      <c r="G970" s="242"/>
      <c r="H970" s="246">
        <v>0.65500000000000003</v>
      </c>
      <c r="I970" s="247"/>
      <c r="J970" s="242"/>
      <c r="K970" s="242"/>
      <c r="L970" s="248"/>
      <c r="M970" s="249"/>
      <c r="N970" s="250"/>
      <c r="O970" s="250"/>
      <c r="P970" s="250"/>
      <c r="Q970" s="250"/>
      <c r="R970" s="250"/>
      <c r="S970" s="250"/>
      <c r="T970" s="25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2" t="s">
        <v>232</v>
      </c>
      <c r="AU970" s="252" t="s">
        <v>82</v>
      </c>
      <c r="AV970" s="13" t="s">
        <v>82</v>
      </c>
      <c r="AW970" s="13" t="s">
        <v>30</v>
      </c>
      <c r="AX970" s="13" t="s">
        <v>73</v>
      </c>
      <c r="AY970" s="252" t="s">
        <v>223</v>
      </c>
    </row>
    <row r="971" s="13" customFormat="1">
      <c r="A971" s="13"/>
      <c r="B971" s="241"/>
      <c r="C971" s="242"/>
      <c r="D971" s="243" t="s">
        <v>232</v>
      </c>
      <c r="E971" s="244" t="s">
        <v>1</v>
      </c>
      <c r="F971" s="245" t="s">
        <v>1265</v>
      </c>
      <c r="G971" s="242"/>
      <c r="H971" s="246">
        <v>10.481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232</v>
      </c>
      <c r="AU971" s="252" t="s">
        <v>82</v>
      </c>
      <c r="AV971" s="13" t="s">
        <v>82</v>
      </c>
      <c r="AW971" s="13" t="s">
        <v>30</v>
      </c>
      <c r="AX971" s="13" t="s">
        <v>73</v>
      </c>
      <c r="AY971" s="252" t="s">
        <v>223</v>
      </c>
    </row>
    <row r="972" s="13" customFormat="1">
      <c r="A972" s="13"/>
      <c r="B972" s="241"/>
      <c r="C972" s="242"/>
      <c r="D972" s="243" t="s">
        <v>232</v>
      </c>
      <c r="E972" s="244" t="s">
        <v>1</v>
      </c>
      <c r="F972" s="245" t="s">
        <v>1006</v>
      </c>
      <c r="G972" s="242"/>
      <c r="H972" s="246">
        <v>3.8679999999999999</v>
      </c>
      <c r="I972" s="247"/>
      <c r="J972" s="242"/>
      <c r="K972" s="242"/>
      <c r="L972" s="248"/>
      <c r="M972" s="249"/>
      <c r="N972" s="250"/>
      <c r="O972" s="250"/>
      <c r="P972" s="250"/>
      <c r="Q972" s="250"/>
      <c r="R972" s="250"/>
      <c r="S972" s="250"/>
      <c r="T972" s="251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2" t="s">
        <v>232</v>
      </c>
      <c r="AU972" s="252" t="s">
        <v>82</v>
      </c>
      <c r="AV972" s="13" t="s">
        <v>82</v>
      </c>
      <c r="AW972" s="13" t="s">
        <v>30</v>
      </c>
      <c r="AX972" s="13" t="s">
        <v>73</v>
      </c>
      <c r="AY972" s="252" t="s">
        <v>223</v>
      </c>
    </row>
    <row r="973" s="13" customFormat="1">
      <c r="A973" s="13"/>
      <c r="B973" s="241"/>
      <c r="C973" s="242"/>
      <c r="D973" s="243" t="s">
        <v>232</v>
      </c>
      <c r="E973" s="244" t="s">
        <v>1</v>
      </c>
      <c r="F973" s="245" t="s">
        <v>1266</v>
      </c>
      <c r="G973" s="242"/>
      <c r="H973" s="246">
        <v>3.387</v>
      </c>
      <c r="I973" s="247"/>
      <c r="J973" s="242"/>
      <c r="K973" s="242"/>
      <c r="L973" s="248"/>
      <c r="M973" s="249"/>
      <c r="N973" s="250"/>
      <c r="O973" s="250"/>
      <c r="P973" s="250"/>
      <c r="Q973" s="250"/>
      <c r="R973" s="250"/>
      <c r="S973" s="250"/>
      <c r="T973" s="251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2" t="s">
        <v>232</v>
      </c>
      <c r="AU973" s="252" t="s">
        <v>82</v>
      </c>
      <c r="AV973" s="13" t="s">
        <v>82</v>
      </c>
      <c r="AW973" s="13" t="s">
        <v>30</v>
      </c>
      <c r="AX973" s="13" t="s">
        <v>73</v>
      </c>
      <c r="AY973" s="252" t="s">
        <v>223</v>
      </c>
    </row>
    <row r="974" s="13" customFormat="1">
      <c r="A974" s="13"/>
      <c r="B974" s="241"/>
      <c r="C974" s="242"/>
      <c r="D974" s="243" t="s">
        <v>232</v>
      </c>
      <c r="E974" s="244" t="s">
        <v>1</v>
      </c>
      <c r="F974" s="245" t="s">
        <v>1267</v>
      </c>
      <c r="G974" s="242"/>
      <c r="H974" s="246">
        <v>6</v>
      </c>
      <c r="I974" s="247"/>
      <c r="J974" s="242"/>
      <c r="K974" s="242"/>
      <c r="L974" s="248"/>
      <c r="M974" s="249"/>
      <c r="N974" s="250"/>
      <c r="O974" s="250"/>
      <c r="P974" s="250"/>
      <c r="Q974" s="250"/>
      <c r="R974" s="250"/>
      <c r="S974" s="250"/>
      <c r="T974" s="251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2" t="s">
        <v>232</v>
      </c>
      <c r="AU974" s="252" t="s">
        <v>82</v>
      </c>
      <c r="AV974" s="13" t="s">
        <v>82</v>
      </c>
      <c r="AW974" s="13" t="s">
        <v>30</v>
      </c>
      <c r="AX974" s="13" t="s">
        <v>73</v>
      </c>
      <c r="AY974" s="252" t="s">
        <v>223</v>
      </c>
    </row>
    <row r="975" s="13" customFormat="1">
      <c r="A975" s="13"/>
      <c r="B975" s="241"/>
      <c r="C975" s="242"/>
      <c r="D975" s="243" t="s">
        <v>232</v>
      </c>
      <c r="E975" s="244" t="s">
        <v>1</v>
      </c>
      <c r="F975" s="245" t="s">
        <v>1268</v>
      </c>
      <c r="G975" s="242"/>
      <c r="H975" s="246">
        <v>1.5600000000000001</v>
      </c>
      <c r="I975" s="247"/>
      <c r="J975" s="242"/>
      <c r="K975" s="242"/>
      <c r="L975" s="248"/>
      <c r="M975" s="249"/>
      <c r="N975" s="250"/>
      <c r="O975" s="250"/>
      <c r="P975" s="250"/>
      <c r="Q975" s="250"/>
      <c r="R975" s="250"/>
      <c r="S975" s="250"/>
      <c r="T975" s="25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2" t="s">
        <v>232</v>
      </c>
      <c r="AU975" s="252" t="s">
        <v>82</v>
      </c>
      <c r="AV975" s="13" t="s">
        <v>82</v>
      </c>
      <c r="AW975" s="13" t="s">
        <v>30</v>
      </c>
      <c r="AX975" s="13" t="s">
        <v>73</v>
      </c>
      <c r="AY975" s="252" t="s">
        <v>223</v>
      </c>
    </row>
    <row r="976" s="13" customFormat="1">
      <c r="A976" s="13"/>
      <c r="B976" s="241"/>
      <c r="C976" s="242"/>
      <c r="D976" s="243" t="s">
        <v>232</v>
      </c>
      <c r="E976" s="244" t="s">
        <v>1</v>
      </c>
      <c r="F976" s="245" t="s">
        <v>1269</v>
      </c>
      <c r="G976" s="242"/>
      <c r="H976" s="246">
        <v>20.331</v>
      </c>
      <c r="I976" s="247"/>
      <c r="J976" s="242"/>
      <c r="K976" s="242"/>
      <c r="L976" s="248"/>
      <c r="M976" s="249"/>
      <c r="N976" s="250"/>
      <c r="O976" s="250"/>
      <c r="P976" s="250"/>
      <c r="Q976" s="250"/>
      <c r="R976" s="250"/>
      <c r="S976" s="250"/>
      <c r="T976" s="251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2" t="s">
        <v>232</v>
      </c>
      <c r="AU976" s="252" t="s">
        <v>82</v>
      </c>
      <c r="AV976" s="13" t="s">
        <v>82</v>
      </c>
      <c r="AW976" s="13" t="s">
        <v>30</v>
      </c>
      <c r="AX976" s="13" t="s">
        <v>73</v>
      </c>
      <c r="AY976" s="252" t="s">
        <v>223</v>
      </c>
    </row>
    <row r="977" s="14" customFormat="1">
      <c r="A977" s="14"/>
      <c r="B977" s="253"/>
      <c r="C977" s="254"/>
      <c r="D977" s="243" t="s">
        <v>232</v>
      </c>
      <c r="E977" s="255" t="s">
        <v>1</v>
      </c>
      <c r="F977" s="256" t="s">
        <v>242</v>
      </c>
      <c r="G977" s="254"/>
      <c r="H977" s="255" t="s">
        <v>1</v>
      </c>
      <c r="I977" s="257"/>
      <c r="J977" s="254"/>
      <c r="K977" s="254"/>
      <c r="L977" s="258"/>
      <c r="M977" s="259"/>
      <c r="N977" s="260"/>
      <c r="O977" s="260"/>
      <c r="P977" s="260"/>
      <c r="Q977" s="260"/>
      <c r="R977" s="260"/>
      <c r="S977" s="260"/>
      <c r="T977" s="261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2" t="s">
        <v>232</v>
      </c>
      <c r="AU977" s="262" t="s">
        <v>82</v>
      </c>
      <c r="AV977" s="14" t="s">
        <v>80</v>
      </c>
      <c r="AW977" s="14" t="s">
        <v>30</v>
      </c>
      <c r="AX977" s="14" t="s">
        <v>73</v>
      </c>
      <c r="AY977" s="262" t="s">
        <v>223</v>
      </c>
    </row>
    <row r="978" s="13" customFormat="1">
      <c r="A978" s="13"/>
      <c r="B978" s="241"/>
      <c r="C978" s="242"/>
      <c r="D978" s="243" t="s">
        <v>232</v>
      </c>
      <c r="E978" s="244" t="s">
        <v>1</v>
      </c>
      <c r="F978" s="245" t="s">
        <v>1270</v>
      </c>
      <c r="G978" s="242"/>
      <c r="H978" s="246">
        <v>18.600000000000001</v>
      </c>
      <c r="I978" s="247"/>
      <c r="J978" s="242"/>
      <c r="K978" s="242"/>
      <c r="L978" s="248"/>
      <c r="M978" s="249"/>
      <c r="N978" s="250"/>
      <c r="O978" s="250"/>
      <c r="P978" s="250"/>
      <c r="Q978" s="250"/>
      <c r="R978" s="250"/>
      <c r="S978" s="250"/>
      <c r="T978" s="251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2" t="s">
        <v>232</v>
      </c>
      <c r="AU978" s="252" t="s">
        <v>82</v>
      </c>
      <c r="AV978" s="13" t="s">
        <v>82</v>
      </c>
      <c r="AW978" s="13" t="s">
        <v>30</v>
      </c>
      <c r="AX978" s="13" t="s">
        <v>73</v>
      </c>
      <c r="AY978" s="252" t="s">
        <v>223</v>
      </c>
    </row>
    <row r="979" s="13" customFormat="1">
      <c r="A979" s="13"/>
      <c r="B979" s="241"/>
      <c r="C979" s="242"/>
      <c r="D979" s="243" t="s">
        <v>232</v>
      </c>
      <c r="E979" s="244" t="s">
        <v>1</v>
      </c>
      <c r="F979" s="245" t="s">
        <v>1271</v>
      </c>
      <c r="G979" s="242"/>
      <c r="H979" s="246">
        <v>42.75</v>
      </c>
      <c r="I979" s="247"/>
      <c r="J979" s="242"/>
      <c r="K979" s="242"/>
      <c r="L979" s="248"/>
      <c r="M979" s="249"/>
      <c r="N979" s="250"/>
      <c r="O979" s="250"/>
      <c r="P979" s="250"/>
      <c r="Q979" s="250"/>
      <c r="R979" s="250"/>
      <c r="S979" s="250"/>
      <c r="T979" s="251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2" t="s">
        <v>232</v>
      </c>
      <c r="AU979" s="252" t="s">
        <v>82</v>
      </c>
      <c r="AV979" s="13" t="s">
        <v>82</v>
      </c>
      <c r="AW979" s="13" t="s">
        <v>30</v>
      </c>
      <c r="AX979" s="13" t="s">
        <v>73</v>
      </c>
      <c r="AY979" s="252" t="s">
        <v>223</v>
      </c>
    </row>
    <row r="980" s="13" customFormat="1">
      <c r="A980" s="13"/>
      <c r="B980" s="241"/>
      <c r="C980" s="242"/>
      <c r="D980" s="243" t="s">
        <v>232</v>
      </c>
      <c r="E980" s="244" t="s">
        <v>1</v>
      </c>
      <c r="F980" s="245" t="s">
        <v>1272</v>
      </c>
      <c r="G980" s="242"/>
      <c r="H980" s="246">
        <v>17</v>
      </c>
      <c r="I980" s="247"/>
      <c r="J980" s="242"/>
      <c r="K980" s="242"/>
      <c r="L980" s="248"/>
      <c r="M980" s="249"/>
      <c r="N980" s="250"/>
      <c r="O980" s="250"/>
      <c r="P980" s="250"/>
      <c r="Q980" s="250"/>
      <c r="R980" s="250"/>
      <c r="S980" s="250"/>
      <c r="T980" s="251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2" t="s">
        <v>232</v>
      </c>
      <c r="AU980" s="252" t="s">
        <v>82</v>
      </c>
      <c r="AV980" s="13" t="s">
        <v>82</v>
      </c>
      <c r="AW980" s="13" t="s">
        <v>30</v>
      </c>
      <c r="AX980" s="13" t="s">
        <v>73</v>
      </c>
      <c r="AY980" s="252" t="s">
        <v>223</v>
      </c>
    </row>
    <row r="981" s="13" customFormat="1">
      <c r="A981" s="13"/>
      <c r="B981" s="241"/>
      <c r="C981" s="242"/>
      <c r="D981" s="243" t="s">
        <v>232</v>
      </c>
      <c r="E981" s="244" t="s">
        <v>1</v>
      </c>
      <c r="F981" s="245" t="s">
        <v>1273</v>
      </c>
      <c r="G981" s="242"/>
      <c r="H981" s="246">
        <v>7</v>
      </c>
      <c r="I981" s="247"/>
      <c r="J981" s="242"/>
      <c r="K981" s="242"/>
      <c r="L981" s="248"/>
      <c r="M981" s="249"/>
      <c r="N981" s="250"/>
      <c r="O981" s="250"/>
      <c r="P981" s="250"/>
      <c r="Q981" s="250"/>
      <c r="R981" s="250"/>
      <c r="S981" s="250"/>
      <c r="T981" s="251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2" t="s">
        <v>232</v>
      </c>
      <c r="AU981" s="252" t="s">
        <v>82</v>
      </c>
      <c r="AV981" s="13" t="s">
        <v>82</v>
      </c>
      <c r="AW981" s="13" t="s">
        <v>30</v>
      </c>
      <c r="AX981" s="13" t="s">
        <v>73</v>
      </c>
      <c r="AY981" s="252" t="s">
        <v>223</v>
      </c>
    </row>
    <row r="982" s="13" customFormat="1">
      <c r="A982" s="13"/>
      <c r="B982" s="241"/>
      <c r="C982" s="242"/>
      <c r="D982" s="243" t="s">
        <v>232</v>
      </c>
      <c r="E982" s="244" t="s">
        <v>1</v>
      </c>
      <c r="F982" s="245" t="s">
        <v>1274</v>
      </c>
      <c r="G982" s="242"/>
      <c r="H982" s="246">
        <v>0.95499999999999996</v>
      </c>
      <c r="I982" s="247"/>
      <c r="J982" s="242"/>
      <c r="K982" s="242"/>
      <c r="L982" s="248"/>
      <c r="M982" s="249"/>
      <c r="N982" s="250"/>
      <c r="O982" s="250"/>
      <c r="P982" s="250"/>
      <c r="Q982" s="250"/>
      <c r="R982" s="250"/>
      <c r="S982" s="250"/>
      <c r="T982" s="251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2" t="s">
        <v>232</v>
      </c>
      <c r="AU982" s="252" t="s">
        <v>82</v>
      </c>
      <c r="AV982" s="13" t="s">
        <v>82</v>
      </c>
      <c r="AW982" s="13" t="s">
        <v>30</v>
      </c>
      <c r="AX982" s="13" t="s">
        <v>73</v>
      </c>
      <c r="AY982" s="252" t="s">
        <v>223</v>
      </c>
    </row>
    <row r="983" s="14" customFormat="1">
      <c r="A983" s="14"/>
      <c r="B983" s="253"/>
      <c r="C983" s="254"/>
      <c r="D983" s="243" t="s">
        <v>232</v>
      </c>
      <c r="E983" s="255" t="s">
        <v>1</v>
      </c>
      <c r="F983" s="256" t="s">
        <v>410</v>
      </c>
      <c r="G983" s="254"/>
      <c r="H983" s="255" t="s">
        <v>1</v>
      </c>
      <c r="I983" s="257"/>
      <c r="J983" s="254"/>
      <c r="K983" s="254"/>
      <c r="L983" s="258"/>
      <c r="M983" s="259"/>
      <c r="N983" s="260"/>
      <c r="O983" s="260"/>
      <c r="P983" s="260"/>
      <c r="Q983" s="260"/>
      <c r="R983" s="260"/>
      <c r="S983" s="260"/>
      <c r="T983" s="261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2" t="s">
        <v>232</v>
      </c>
      <c r="AU983" s="262" t="s">
        <v>82</v>
      </c>
      <c r="AV983" s="14" t="s">
        <v>80</v>
      </c>
      <c r="AW983" s="14" t="s">
        <v>30</v>
      </c>
      <c r="AX983" s="14" t="s">
        <v>73</v>
      </c>
      <c r="AY983" s="262" t="s">
        <v>223</v>
      </c>
    </row>
    <row r="984" s="14" customFormat="1">
      <c r="A984" s="14"/>
      <c r="B984" s="253"/>
      <c r="C984" s="254"/>
      <c r="D984" s="243" t="s">
        <v>232</v>
      </c>
      <c r="E984" s="255" t="s">
        <v>1</v>
      </c>
      <c r="F984" s="256" t="s">
        <v>1275</v>
      </c>
      <c r="G984" s="254"/>
      <c r="H984" s="255" t="s">
        <v>1</v>
      </c>
      <c r="I984" s="257"/>
      <c r="J984" s="254"/>
      <c r="K984" s="254"/>
      <c r="L984" s="258"/>
      <c r="M984" s="259"/>
      <c r="N984" s="260"/>
      <c r="O984" s="260"/>
      <c r="P984" s="260"/>
      <c r="Q984" s="260"/>
      <c r="R984" s="260"/>
      <c r="S984" s="260"/>
      <c r="T984" s="261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2" t="s">
        <v>232</v>
      </c>
      <c r="AU984" s="262" t="s">
        <v>82</v>
      </c>
      <c r="AV984" s="14" t="s">
        <v>80</v>
      </c>
      <c r="AW984" s="14" t="s">
        <v>30</v>
      </c>
      <c r="AX984" s="14" t="s">
        <v>73</v>
      </c>
      <c r="AY984" s="262" t="s">
        <v>223</v>
      </c>
    </row>
    <row r="985" s="13" customFormat="1">
      <c r="A985" s="13"/>
      <c r="B985" s="241"/>
      <c r="C985" s="242"/>
      <c r="D985" s="243" t="s">
        <v>232</v>
      </c>
      <c r="E985" s="244" t="s">
        <v>1</v>
      </c>
      <c r="F985" s="245" t="s">
        <v>1276</v>
      </c>
      <c r="G985" s="242"/>
      <c r="H985" s="246">
        <v>1.125</v>
      </c>
      <c r="I985" s="247"/>
      <c r="J985" s="242"/>
      <c r="K985" s="242"/>
      <c r="L985" s="248"/>
      <c r="M985" s="249"/>
      <c r="N985" s="250"/>
      <c r="O985" s="250"/>
      <c r="P985" s="250"/>
      <c r="Q985" s="250"/>
      <c r="R985" s="250"/>
      <c r="S985" s="250"/>
      <c r="T985" s="251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2" t="s">
        <v>232</v>
      </c>
      <c r="AU985" s="252" t="s">
        <v>82</v>
      </c>
      <c r="AV985" s="13" t="s">
        <v>82</v>
      </c>
      <c r="AW985" s="13" t="s">
        <v>30</v>
      </c>
      <c r="AX985" s="13" t="s">
        <v>73</v>
      </c>
      <c r="AY985" s="252" t="s">
        <v>223</v>
      </c>
    </row>
    <row r="986" s="15" customFormat="1">
      <c r="A986" s="15"/>
      <c r="B986" s="263"/>
      <c r="C986" s="264"/>
      <c r="D986" s="243" t="s">
        <v>232</v>
      </c>
      <c r="E986" s="265" t="s">
        <v>1</v>
      </c>
      <c r="F986" s="266" t="s">
        <v>245</v>
      </c>
      <c r="G986" s="264"/>
      <c r="H986" s="267">
        <v>165.49799999999999</v>
      </c>
      <c r="I986" s="268"/>
      <c r="J986" s="264"/>
      <c r="K986" s="264"/>
      <c r="L986" s="269"/>
      <c r="M986" s="270"/>
      <c r="N986" s="271"/>
      <c r="O986" s="271"/>
      <c r="P986" s="271"/>
      <c r="Q986" s="271"/>
      <c r="R986" s="271"/>
      <c r="S986" s="271"/>
      <c r="T986" s="272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3" t="s">
        <v>232</v>
      </c>
      <c r="AU986" s="273" t="s">
        <v>82</v>
      </c>
      <c r="AV986" s="15" t="s">
        <v>230</v>
      </c>
      <c r="AW986" s="15" t="s">
        <v>30</v>
      </c>
      <c r="AX986" s="15" t="s">
        <v>80</v>
      </c>
      <c r="AY986" s="273" t="s">
        <v>223</v>
      </c>
    </row>
    <row r="987" s="2" customFormat="1" ht="24.15" customHeight="1">
      <c r="A987" s="39"/>
      <c r="B987" s="40"/>
      <c r="C987" s="228" t="s">
        <v>1277</v>
      </c>
      <c r="D987" s="228" t="s">
        <v>225</v>
      </c>
      <c r="E987" s="229" t="s">
        <v>1278</v>
      </c>
      <c r="F987" s="230" t="s">
        <v>1279</v>
      </c>
      <c r="G987" s="231" t="s">
        <v>293</v>
      </c>
      <c r="H987" s="232">
        <v>165.49799999999999</v>
      </c>
      <c r="I987" s="233"/>
      <c r="J987" s="234">
        <f>ROUND(I987*H987,2)</f>
        <v>0</v>
      </c>
      <c r="K987" s="230" t="s">
        <v>229</v>
      </c>
      <c r="L987" s="45"/>
      <c r="M987" s="235" t="s">
        <v>1</v>
      </c>
      <c r="N987" s="236" t="s">
        <v>38</v>
      </c>
      <c r="O987" s="92"/>
      <c r="P987" s="237">
        <f>O987*H987</f>
        <v>0</v>
      </c>
      <c r="Q987" s="237">
        <v>0</v>
      </c>
      <c r="R987" s="237">
        <f>Q987*H987</f>
        <v>0</v>
      </c>
      <c r="S987" s="237">
        <v>0</v>
      </c>
      <c r="T987" s="238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39" t="s">
        <v>230</v>
      </c>
      <c r="AT987" s="239" t="s">
        <v>225</v>
      </c>
      <c r="AU987" s="239" t="s">
        <v>82</v>
      </c>
      <c r="AY987" s="18" t="s">
        <v>223</v>
      </c>
      <c r="BE987" s="240">
        <f>IF(N987="základní",J987,0)</f>
        <v>0</v>
      </c>
      <c r="BF987" s="240">
        <f>IF(N987="snížená",J987,0)</f>
        <v>0</v>
      </c>
      <c r="BG987" s="240">
        <f>IF(N987="zákl. přenesená",J987,0)</f>
        <v>0</v>
      </c>
      <c r="BH987" s="240">
        <f>IF(N987="sníž. přenesená",J987,0)</f>
        <v>0</v>
      </c>
      <c r="BI987" s="240">
        <f>IF(N987="nulová",J987,0)</f>
        <v>0</v>
      </c>
      <c r="BJ987" s="18" t="s">
        <v>80</v>
      </c>
      <c r="BK987" s="240">
        <f>ROUND(I987*H987,2)</f>
        <v>0</v>
      </c>
      <c r="BL987" s="18" t="s">
        <v>230</v>
      </c>
      <c r="BM987" s="239" t="s">
        <v>1280</v>
      </c>
    </row>
    <row r="988" s="2" customFormat="1" ht="24.15" customHeight="1">
      <c r="A988" s="39"/>
      <c r="B988" s="40"/>
      <c r="C988" s="228" t="s">
        <v>1281</v>
      </c>
      <c r="D988" s="228" t="s">
        <v>225</v>
      </c>
      <c r="E988" s="229" t="s">
        <v>1282</v>
      </c>
      <c r="F988" s="230" t="s">
        <v>1283</v>
      </c>
      <c r="G988" s="231" t="s">
        <v>265</v>
      </c>
      <c r="H988" s="232">
        <v>4.9299999999999997</v>
      </c>
      <c r="I988" s="233"/>
      <c r="J988" s="234">
        <f>ROUND(I988*H988,2)</f>
        <v>0</v>
      </c>
      <c r="K988" s="230" t="s">
        <v>229</v>
      </c>
      <c r="L988" s="45"/>
      <c r="M988" s="235" t="s">
        <v>1</v>
      </c>
      <c r="N988" s="236" t="s">
        <v>38</v>
      </c>
      <c r="O988" s="92"/>
      <c r="P988" s="237">
        <f>O988*H988</f>
        <v>0</v>
      </c>
      <c r="Q988" s="237">
        <v>1.05291</v>
      </c>
      <c r="R988" s="237">
        <f>Q988*H988</f>
        <v>5.1908462999999996</v>
      </c>
      <c r="S988" s="237">
        <v>0</v>
      </c>
      <c r="T988" s="238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39" t="s">
        <v>230</v>
      </c>
      <c r="AT988" s="239" t="s">
        <v>225</v>
      </c>
      <c r="AU988" s="239" t="s">
        <v>82</v>
      </c>
      <c r="AY988" s="18" t="s">
        <v>223</v>
      </c>
      <c r="BE988" s="240">
        <f>IF(N988="základní",J988,0)</f>
        <v>0</v>
      </c>
      <c r="BF988" s="240">
        <f>IF(N988="snížená",J988,0)</f>
        <v>0</v>
      </c>
      <c r="BG988" s="240">
        <f>IF(N988="zákl. přenesená",J988,0)</f>
        <v>0</v>
      </c>
      <c r="BH988" s="240">
        <f>IF(N988="sníž. přenesená",J988,0)</f>
        <v>0</v>
      </c>
      <c r="BI988" s="240">
        <f>IF(N988="nulová",J988,0)</f>
        <v>0</v>
      </c>
      <c r="BJ988" s="18" t="s">
        <v>80</v>
      </c>
      <c r="BK988" s="240">
        <f>ROUND(I988*H988,2)</f>
        <v>0</v>
      </c>
      <c r="BL988" s="18" t="s">
        <v>230</v>
      </c>
      <c r="BM988" s="239" t="s">
        <v>1284</v>
      </c>
    </row>
    <row r="989" s="13" customFormat="1">
      <c r="A989" s="13"/>
      <c r="B989" s="241"/>
      <c r="C989" s="242"/>
      <c r="D989" s="243" t="s">
        <v>232</v>
      </c>
      <c r="E989" s="244" t="s">
        <v>1</v>
      </c>
      <c r="F989" s="245" t="s">
        <v>1285</v>
      </c>
      <c r="G989" s="242"/>
      <c r="H989" s="246">
        <v>4.9299999999999997</v>
      </c>
      <c r="I989" s="247"/>
      <c r="J989" s="242"/>
      <c r="K989" s="242"/>
      <c r="L989" s="248"/>
      <c r="M989" s="249"/>
      <c r="N989" s="250"/>
      <c r="O989" s="250"/>
      <c r="P989" s="250"/>
      <c r="Q989" s="250"/>
      <c r="R989" s="250"/>
      <c r="S989" s="250"/>
      <c r="T989" s="251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2" t="s">
        <v>232</v>
      </c>
      <c r="AU989" s="252" t="s">
        <v>82</v>
      </c>
      <c r="AV989" s="13" t="s">
        <v>82</v>
      </c>
      <c r="AW989" s="13" t="s">
        <v>30</v>
      </c>
      <c r="AX989" s="13" t="s">
        <v>80</v>
      </c>
      <c r="AY989" s="252" t="s">
        <v>223</v>
      </c>
    </row>
    <row r="990" s="2" customFormat="1" ht="37.8" customHeight="1">
      <c r="A990" s="39"/>
      <c r="B990" s="40"/>
      <c r="C990" s="228" t="s">
        <v>1286</v>
      </c>
      <c r="D990" s="228" t="s">
        <v>225</v>
      </c>
      <c r="E990" s="229" t="s">
        <v>1287</v>
      </c>
      <c r="F990" s="230" t="s">
        <v>1288</v>
      </c>
      <c r="G990" s="231" t="s">
        <v>228</v>
      </c>
      <c r="H990" s="232">
        <v>4.8300000000000001</v>
      </c>
      <c r="I990" s="233"/>
      <c r="J990" s="234">
        <f>ROUND(I990*H990,2)</f>
        <v>0</v>
      </c>
      <c r="K990" s="230" t="s">
        <v>229</v>
      </c>
      <c r="L990" s="45"/>
      <c r="M990" s="235" t="s">
        <v>1</v>
      </c>
      <c r="N990" s="236" t="s">
        <v>38</v>
      </c>
      <c r="O990" s="92"/>
      <c r="P990" s="237">
        <f>O990*H990</f>
        <v>0</v>
      </c>
      <c r="Q990" s="237">
        <v>2.5019499999999999</v>
      </c>
      <c r="R990" s="237">
        <f>Q990*H990</f>
        <v>12.0844185</v>
      </c>
      <c r="S990" s="237">
        <v>0</v>
      </c>
      <c r="T990" s="238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39" t="s">
        <v>230</v>
      </c>
      <c r="AT990" s="239" t="s">
        <v>225</v>
      </c>
      <c r="AU990" s="239" t="s">
        <v>82</v>
      </c>
      <c r="AY990" s="18" t="s">
        <v>223</v>
      </c>
      <c r="BE990" s="240">
        <f>IF(N990="základní",J990,0)</f>
        <v>0</v>
      </c>
      <c r="BF990" s="240">
        <f>IF(N990="snížená",J990,0)</f>
        <v>0</v>
      </c>
      <c r="BG990" s="240">
        <f>IF(N990="zákl. přenesená",J990,0)</f>
        <v>0</v>
      </c>
      <c r="BH990" s="240">
        <f>IF(N990="sníž. přenesená",J990,0)</f>
        <v>0</v>
      </c>
      <c r="BI990" s="240">
        <f>IF(N990="nulová",J990,0)</f>
        <v>0</v>
      </c>
      <c r="BJ990" s="18" t="s">
        <v>80</v>
      </c>
      <c r="BK990" s="240">
        <f>ROUND(I990*H990,2)</f>
        <v>0</v>
      </c>
      <c r="BL990" s="18" t="s">
        <v>230</v>
      </c>
      <c r="BM990" s="239" t="s">
        <v>1289</v>
      </c>
    </row>
    <row r="991" s="13" customFormat="1">
      <c r="A991" s="13"/>
      <c r="B991" s="241"/>
      <c r="C991" s="242"/>
      <c r="D991" s="243" t="s">
        <v>232</v>
      </c>
      <c r="E991" s="244" t="s">
        <v>1</v>
      </c>
      <c r="F991" s="245" t="s">
        <v>1290</v>
      </c>
      <c r="G991" s="242"/>
      <c r="H991" s="246">
        <v>2.2320000000000002</v>
      </c>
      <c r="I991" s="247"/>
      <c r="J991" s="242"/>
      <c r="K991" s="242"/>
      <c r="L991" s="248"/>
      <c r="M991" s="249"/>
      <c r="N991" s="250"/>
      <c r="O991" s="250"/>
      <c r="P991" s="250"/>
      <c r="Q991" s="250"/>
      <c r="R991" s="250"/>
      <c r="S991" s="250"/>
      <c r="T991" s="25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2" t="s">
        <v>232</v>
      </c>
      <c r="AU991" s="252" t="s">
        <v>82</v>
      </c>
      <c r="AV991" s="13" t="s">
        <v>82</v>
      </c>
      <c r="AW991" s="13" t="s">
        <v>30</v>
      </c>
      <c r="AX991" s="13" t="s">
        <v>73</v>
      </c>
      <c r="AY991" s="252" t="s">
        <v>223</v>
      </c>
    </row>
    <row r="992" s="13" customFormat="1">
      <c r="A992" s="13"/>
      <c r="B992" s="241"/>
      <c r="C992" s="242"/>
      <c r="D992" s="243" t="s">
        <v>232</v>
      </c>
      <c r="E992" s="244" t="s">
        <v>1</v>
      </c>
      <c r="F992" s="245" t="s">
        <v>1291</v>
      </c>
      <c r="G992" s="242"/>
      <c r="H992" s="246">
        <v>1.9319999999999999</v>
      </c>
      <c r="I992" s="247"/>
      <c r="J992" s="242"/>
      <c r="K992" s="242"/>
      <c r="L992" s="248"/>
      <c r="M992" s="249"/>
      <c r="N992" s="250"/>
      <c r="O992" s="250"/>
      <c r="P992" s="250"/>
      <c r="Q992" s="250"/>
      <c r="R992" s="250"/>
      <c r="S992" s="250"/>
      <c r="T992" s="251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2" t="s">
        <v>232</v>
      </c>
      <c r="AU992" s="252" t="s">
        <v>82</v>
      </c>
      <c r="AV992" s="13" t="s">
        <v>82</v>
      </c>
      <c r="AW992" s="13" t="s">
        <v>30</v>
      </c>
      <c r="AX992" s="13" t="s">
        <v>73</v>
      </c>
      <c r="AY992" s="252" t="s">
        <v>223</v>
      </c>
    </row>
    <row r="993" s="14" customFormat="1">
      <c r="A993" s="14"/>
      <c r="B993" s="253"/>
      <c r="C993" s="254"/>
      <c r="D993" s="243" t="s">
        <v>232</v>
      </c>
      <c r="E993" s="255" t="s">
        <v>1</v>
      </c>
      <c r="F993" s="256" t="s">
        <v>410</v>
      </c>
      <c r="G993" s="254"/>
      <c r="H993" s="255" t="s">
        <v>1</v>
      </c>
      <c r="I993" s="257"/>
      <c r="J993" s="254"/>
      <c r="K993" s="254"/>
      <c r="L993" s="258"/>
      <c r="M993" s="259"/>
      <c r="N993" s="260"/>
      <c r="O993" s="260"/>
      <c r="P993" s="260"/>
      <c r="Q993" s="260"/>
      <c r="R993" s="260"/>
      <c r="S993" s="260"/>
      <c r="T993" s="26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62" t="s">
        <v>232</v>
      </c>
      <c r="AU993" s="262" t="s">
        <v>82</v>
      </c>
      <c r="AV993" s="14" t="s">
        <v>80</v>
      </c>
      <c r="AW993" s="14" t="s">
        <v>30</v>
      </c>
      <c r="AX993" s="14" t="s">
        <v>73</v>
      </c>
      <c r="AY993" s="262" t="s">
        <v>223</v>
      </c>
    </row>
    <row r="994" s="13" customFormat="1">
      <c r="A994" s="13"/>
      <c r="B994" s="241"/>
      <c r="C994" s="242"/>
      <c r="D994" s="243" t="s">
        <v>232</v>
      </c>
      <c r="E994" s="244" t="s">
        <v>1</v>
      </c>
      <c r="F994" s="245" t="s">
        <v>1292</v>
      </c>
      <c r="G994" s="242"/>
      <c r="H994" s="246">
        <v>0.66600000000000004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232</v>
      </c>
      <c r="AU994" s="252" t="s">
        <v>82</v>
      </c>
      <c r="AV994" s="13" t="s">
        <v>82</v>
      </c>
      <c r="AW994" s="13" t="s">
        <v>30</v>
      </c>
      <c r="AX994" s="13" t="s">
        <v>73</v>
      </c>
      <c r="AY994" s="252" t="s">
        <v>223</v>
      </c>
    </row>
    <row r="995" s="15" customFormat="1">
      <c r="A995" s="15"/>
      <c r="B995" s="263"/>
      <c r="C995" s="264"/>
      <c r="D995" s="243" t="s">
        <v>232</v>
      </c>
      <c r="E995" s="265" t="s">
        <v>1</v>
      </c>
      <c r="F995" s="266" t="s">
        <v>245</v>
      </c>
      <c r="G995" s="264"/>
      <c r="H995" s="267">
        <v>4.8300000000000001</v>
      </c>
      <c r="I995" s="268"/>
      <c r="J995" s="264"/>
      <c r="K995" s="264"/>
      <c r="L995" s="269"/>
      <c r="M995" s="270"/>
      <c r="N995" s="271"/>
      <c r="O995" s="271"/>
      <c r="P995" s="271"/>
      <c r="Q995" s="271"/>
      <c r="R995" s="271"/>
      <c r="S995" s="271"/>
      <c r="T995" s="272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73" t="s">
        <v>232</v>
      </c>
      <c r="AU995" s="273" t="s">
        <v>82</v>
      </c>
      <c r="AV995" s="15" t="s">
        <v>230</v>
      </c>
      <c r="AW995" s="15" t="s">
        <v>30</v>
      </c>
      <c r="AX995" s="15" t="s">
        <v>80</v>
      </c>
      <c r="AY995" s="273" t="s">
        <v>223</v>
      </c>
    </row>
    <row r="996" s="2" customFormat="1" ht="37.8" customHeight="1">
      <c r="A996" s="39"/>
      <c r="B996" s="40"/>
      <c r="C996" s="228" t="s">
        <v>1293</v>
      </c>
      <c r="D996" s="228" t="s">
        <v>225</v>
      </c>
      <c r="E996" s="229" t="s">
        <v>1294</v>
      </c>
      <c r="F996" s="230" t="s">
        <v>1295</v>
      </c>
      <c r="G996" s="231" t="s">
        <v>265</v>
      </c>
      <c r="H996" s="232">
        <v>1.067</v>
      </c>
      <c r="I996" s="233"/>
      <c r="J996" s="234">
        <f>ROUND(I996*H996,2)</f>
        <v>0</v>
      </c>
      <c r="K996" s="230" t="s">
        <v>229</v>
      </c>
      <c r="L996" s="45"/>
      <c r="M996" s="235" t="s">
        <v>1</v>
      </c>
      <c r="N996" s="236" t="s">
        <v>38</v>
      </c>
      <c r="O996" s="92"/>
      <c r="P996" s="237">
        <f>O996*H996</f>
        <v>0</v>
      </c>
      <c r="Q996" s="237">
        <v>1.0492699999999999</v>
      </c>
      <c r="R996" s="237">
        <f>Q996*H996</f>
        <v>1.1195710899999998</v>
      </c>
      <c r="S996" s="237">
        <v>0</v>
      </c>
      <c r="T996" s="238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39" t="s">
        <v>230</v>
      </c>
      <c r="AT996" s="239" t="s">
        <v>225</v>
      </c>
      <c r="AU996" s="239" t="s">
        <v>82</v>
      </c>
      <c r="AY996" s="18" t="s">
        <v>223</v>
      </c>
      <c r="BE996" s="240">
        <f>IF(N996="základní",J996,0)</f>
        <v>0</v>
      </c>
      <c r="BF996" s="240">
        <f>IF(N996="snížená",J996,0)</f>
        <v>0</v>
      </c>
      <c r="BG996" s="240">
        <f>IF(N996="zákl. přenesená",J996,0)</f>
        <v>0</v>
      </c>
      <c r="BH996" s="240">
        <f>IF(N996="sníž. přenesená",J996,0)</f>
        <v>0</v>
      </c>
      <c r="BI996" s="240">
        <f>IF(N996="nulová",J996,0)</f>
        <v>0</v>
      </c>
      <c r="BJ996" s="18" t="s">
        <v>80</v>
      </c>
      <c r="BK996" s="240">
        <f>ROUND(I996*H996,2)</f>
        <v>0</v>
      </c>
      <c r="BL996" s="18" t="s">
        <v>230</v>
      </c>
      <c r="BM996" s="239" t="s">
        <v>1296</v>
      </c>
    </row>
    <row r="997" s="13" customFormat="1">
      <c r="A997" s="13"/>
      <c r="B997" s="241"/>
      <c r="C997" s="242"/>
      <c r="D997" s="243" t="s">
        <v>232</v>
      </c>
      <c r="E997" s="244" t="s">
        <v>1</v>
      </c>
      <c r="F997" s="245" t="s">
        <v>1297</v>
      </c>
      <c r="G997" s="242"/>
      <c r="H997" s="246">
        <v>0.39100000000000001</v>
      </c>
      <c r="I997" s="247"/>
      <c r="J997" s="242"/>
      <c r="K997" s="242"/>
      <c r="L997" s="248"/>
      <c r="M997" s="249"/>
      <c r="N997" s="250"/>
      <c r="O997" s="250"/>
      <c r="P997" s="250"/>
      <c r="Q997" s="250"/>
      <c r="R997" s="250"/>
      <c r="S997" s="250"/>
      <c r="T997" s="251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2" t="s">
        <v>232</v>
      </c>
      <c r="AU997" s="252" t="s">
        <v>82</v>
      </c>
      <c r="AV997" s="13" t="s">
        <v>82</v>
      </c>
      <c r="AW997" s="13" t="s">
        <v>30</v>
      </c>
      <c r="AX997" s="13" t="s">
        <v>73</v>
      </c>
      <c r="AY997" s="252" t="s">
        <v>223</v>
      </c>
    </row>
    <row r="998" s="13" customFormat="1">
      <c r="A998" s="13"/>
      <c r="B998" s="241"/>
      <c r="C998" s="242"/>
      <c r="D998" s="243" t="s">
        <v>232</v>
      </c>
      <c r="E998" s="244" t="s">
        <v>1</v>
      </c>
      <c r="F998" s="245" t="s">
        <v>1298</v>
      </c>
      <c r="G998" s="242"/>
      <c r="H998" s="246">
        <v>0.67600000000000005</v>
      </c>
      <c r="I998" s="247"/>
      <c r="J998" s="242"/>
      <c r="K998" s="242"/>
      <c r="L998" s="248"/>
      <c r="M998" s="249"/>
      <c r="N998" s="250"/>
      <c r="O998" s="250"/>
      <c r="P998" s="250"/>
      <c r="Q998" s="250"/>
      <c r="R998" s="250"/>
      <c r="S998" s="250"/>
      <c r="T998" s="251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2" t="s">
        <v>232</v>
      </c>
      <c r="AU998" s="252" t="s">
        <v>82</v>
      </c>
      <c r="AV998" s="13" t="s">
        <v>82</v>
      </c>
      <c r="AW998" s="13" t="s">
        <v>30</v>
      </c>
      <c r="AX998" s="13" t="s">
        <v>73</v>
      </c>
      <c r="AY998" s="252" t="s">
        <v>223</v>
      </c>
    </row>
    <row r="999" s="15" customFormat="1">
      <c r="A999" s="15"/>
      <c r="B999" s="263"/>
      <c r="C999" s="264"/>
      <c r="D999" s="243" t="s">
        <v>232</v>
      </c>
      <c r="E999" s="265" t="s">
        <v>1</v>
      </c>
      <c r="F999" s="266" t="s">
        <v>245</v>
      </c>
      <c r="G999" s="264"/>
      <c r="H999" s="267">
        <v>1.067</v>
      </c>
      <c r="I999" s="268"/>
      <c r="J999" s="264"/>
      <c r="K999" s="264"/>
      <c r="L999" s="269"/>
      <c r="M999" s="270"/>
      <c r="N999" s="271"/>
      <c r="O999" s="271"/>
      <c r="P999" s="271"/>
      <c r="Q999" s="271"/>
      <c r="R999" s="271"/>
      <c r="S999" s="271"/>
      <c r="T999" s="272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73" t="s">
        <v>232</v>
      </c>
      <c r="AU999" s="273" t="s">
        <v>82</v>
      </c>
      <c r="AV999" s="15" t="s">
        <v>230</v>
      </c>
      <c r="AW999" s="15" t="s">
        <v>30</v>
      </c>
      <c r="AX999" s="15" t="s">
        <v>80</v>
      </c>
      <c r="AY999" s="273" t="s">
        <v>223</v>
      </c>
    </row>
    <row r="1000" s="2" customFormat="1" ht="37.8" customHeight="1">
      <c r="A1000" s="39"/>
      <c r="B1000" s="40"/>
      <c r="C1000" s="228" t="s">
        <v>1299</v>
      </c>
      <c r="D1000" s="228" t="s">
        <v>225</v>
      </c>
      <c r="E1000" s="229" t="s">
        <v>1300</v>
      </c>
      <c r="F1000" s="230" t="s">
        <v>1301</v>
      </c>
      <c r="G1000" s="231" t="s">
        <v>293</v>
      </c>
      <c r="H1000" s="232">
        <v>28.126999999999999</v>
      </c>
      <c r="I1000" s="233"/>
      <c r="J1000" s="234">
        <f>ROUND(I1000*H1000,2)</f>
        <v>0</v>
      </c>
      <c r="K1000" s="230" t="s">
        <v>229</v>
      </c>
      <c r="L1000" s="45"/>
      <c r="M1000" s="235" t="s">
        <v>1</v>
      </c>
      <c r="N1000" s="236" t="s">
        <v>38</v>
      </c>
      <c r="O1000" s="92"/>
      <c r="P1000" s="237">
        <f>O1000*H1000</f>
        <v>0</v>
      </c>
      <c r="Q1000" s="237">
        <v>0.012959999999999999</v>
      </c>
      <c r="R1000" s="237">
        <f>Q1000*H1000</f>
        <v>0.36452591999999995</v>
      </c>
      <c r="S1000" s="237">
        <v>0</v>
      </c>
      <c r="T1000" s="238">
        <f>S1000*H1000</f>
        <v>0</v>
      </c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R1000" s="239" t="s">
        <v>230</v>
      </c>
      <c r="AT1000" s="239" t="s">
        <v>225</v>
      </c>
      <c r="AU1000" s="239" t="s">
        <v>82</v>
      </c>
      <c r="AY1000" s="18" t="s">
        <v>223</v>
      </c>
      <c r="BE1000" s="240">
        <f>IF(N1000="základní",J1000,0)</f>
        <v>0</v>
      </c>
      <c r="BF1000" s="240">
        <f>IF(N1000="snížená",J1000,0)</f>
        <v>0</v>
      </c>
      <c r="BG1000" s="240">
        <f>IF(N1000="zákl. přenesená",J1000,0)</f>
        <v>0</v>
      </c>
      <c r="BH1000" s="240">
        <f>IF(N1000="sníž. přenesená",J1000,0)</f>
        <v>0</v>
      </c>
      <c r="BI1000" s="240">
        <f>IF(N1000="nulová",J1000,0)</f>
        <v>0</v>
      </c>
      <c r="BJ1000" s="18" t="s">
        <v>80</v>
      </c>
      <c r="BK1000" s="240">
        <f>ROUND(I1000*H1000,2)</f>
        <v>0</v>
      </c>
      <c r="BL1000" s="18" t="s">
        <v>230</v>
      </c>
      <c r="BM1000" s="239" t="s">
        <v>1302</v>
      </c>
    </row>
    <row r="1001" s="14" customFormat="1">
      <c r="A1001" s="14"/>
      <c r="B1001" s="253"/>
      <c r="C1001" s="254"/>
      <c r="D1001" s="243" t="s">
        <v>232</v>
      </c>
      <c r="E1001" s="255" t="s">
        <v>1</v>
      </c>
      <c r="F1001" s="256" t="s">
        <v>1303</v>
      </c>
      <c r="G1001" s="254"/>
      <c r="H1001" s="255" t="s">
        <v>1</v>
      </c>
      <c r="I1001" s="257"/>
      <c r="J1001" s="254"/>
      <c r="K1001" s="254"/>
      <c r="L1001" s="258"/>
      <c r="M1001" s="259"/>
      <c r="N1001" s="260"/>
      <c r="O1001" s="260"/>
      <c r="P1001" s="260"/>
      <c r="Q1001" s="260"/>
      <c r="R1001" s="260"/>
      <c r="S1001" s="260"/>
      <c r="T1001" s="261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62" t="s">
        <v>232</v>
      </c>
      <c r="AU1001" s="262" t="s">
        <v>82</v>
      </c>
      <c r="AV1001" s="14" t="s">
        <v>80</v>
      </c>
      <c r="AW1001" s="14" t="s">
        <v>30</v>
      </c>
      <c r="AX1001" s="14" t="s">
        <v>73</v>
      </c>
      <c r="AY1001" s="262" t="s">
        <v>223</v>
      </c>
    </row>
    <row r="1002" s="13" customFormat="1">
      <c r="A1002" s="13"/>
      <c r="B1002" s="241"/>
      <c r="C1002" s="242"/>
      <c r="D1002" s="243" t="s">
        <v>232</v>
      </c>
      <c r="E1002" s="244" t="s">
        <v>1</v>
      </c>
      <c r="F1002" s="245" t="s">
        <v>1304</v>
      </c>
      <c r="G1002" s="242"/>
      <c r="H1002" s="246">
        <v>7.7880000000000003</v>
      </c>
      <c r="I1002" s="247"/>
      <c r="J1002" s="242"/>
      <c r="K1002" s="242"/>
      <c r="L1002" s="248"/>
      <c r="M1002" s="249"/>
      <c r="N1002" s="250"/>
      <c r="O1002" s="250"/>
      <c r="P1002" s="250"/>
      <c r="Q1002" s="250"/>
      <c r="R1002" s="250"/>
      <c r="S1002" s="250"/>
      <c r="T1002" s="251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2" t="s">
        <v>232</v>
      </c>
      <c r="AU1002" s="252" t="s">
        <v>82</v>
      </c>
      <c r="AV1002" s="13" t="s">
        <v>82</v>
      </c>
      <c r="AW1002" s="13" t="s">
        <v>30</v>
      </c>
      <c r="AX1002" s="13" t="s">
        <v>73</v>
      </c>
      <c r="AY1002" s="252" t="s">
        <v>223</v>
      </c>
    </row>
    <row r="1003" s="13" customFormat="1">
      <c r="A1003" s="13"/>
      <c r="B1003" s="241"/>
      <c r="C1003" s="242"/>
      <c r="D1003" s="243" t="s">
        <v>232</v>
      </c>
      <c r="E1003" s="244" t="s">
        <v>1</v>
      </c>
      <c r="F1003" s="245" t="s">
        <v>1305</v>
      </c>
      <c r="G1003" s="242"/>
      <c r="H1003" s="246">
        <v>2.3900000000000001</v>
      </c>
      <c r="I1003" s="247"/>
      <c r="J1003" s="242"/>
      <c r="K1003" s="242"/>
      <c r="L1003" s="248"/>
      <c r="M1003" s="249"/>
      <c r="N1003" s="250"/>
      <c r="O1003" s="250"/>
      <c r="P1003" s="250"/>
      <c r="Q1003" s="250"/>
      <c r="R1003" s="250"/>
      <c r="S1003" s="250"/>
      <c r="T1003" s="251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2" t="s">
        <v>232</v>
      </c>
      <c r="AU1003" s="252" t="s">
        <v>82</v>
      </c>
      <c r="AV1003" s="13" t="s">
        <v>82</v>
      </c>
      <c r="AW1003" s="13" t="s">
        <v>30</v>
      </c>
      <c r="AX1003" s="13" t="s">
        <v>73</v>
      </c>
      <c r="AY1003" s="252" t="s">
        <v>223</v>
      </c>
    </row>
    <row r="1004" s="14" customFormat="1">
      <c r="A1004" s="14"/>
      <c r="B1004" s="253"/>
      <c r="C1004" s="254"/>
      <c r="D1004" s="243" t="s">
        <v>232</v>
      </c>
      <c r="E1004" s="255" t="s">
        <v>1</v>
      </c>
      <c r="F1004" s="256" t="s">
        <v>242</v>
      </c>
      <c r="G1004" s="254"/>
      <c r="H1004" s="255" t="s">
        <v>1</v>
      </c>
      <c r="I1004" s="257"/>
      <c r="J1004" s="254"/>
      <c r="K1004" s="254"/>
      <c r="L1004" s="258"/>
      <c r="M1004" s="259"/>
      <c r="N1004" s="260"/>
      <c r="O1004" s="260"/>
      <c r="P1004" s="260"/>
      <c r="Q1004" s="260"/>
      <c r="R1004" s="260"/>
      <c r="S1004" s="260"/>
      <c r="T1004" s="261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62" t="s">
        <v>232</v>
      </c>
      <c r="AU1004" s="262" t="s">
        <v>82</v>
      </c>
      <c r="AV1004" s="14" t="s">
        <v>80</v>
      </c>
      <c r="AW1004" s="14" t="s">
        <v>30</v>
      </c>
      <c r="AX1004" s="14" t="s">
        <v>73</v>
      </c>
      <c r="AY1004" s="262" t="s">
        <v>223</v>
      </c>
    </row>
    <row r="1005" s="14" customFormat="1">
      <c r="A1005" s="14"/>
      <c r="B1005" s="253"/>
      <c r="C1005" s="254"/>
      <c r="D1005" s="243" t="s">
        <v>232</v>
      </c>
      <c r="E1005" s="255" t="s">
        <v>1</v>
      </c>
      <c r="F1005" s="256" t="s">
        <v>1306</v>
      </c>
      <c r="G1005" s="254"/>
      <c r="H1005" s="255" t="s">
        <v>1</v>
      </c>
      <c r="I1005" s="257"/>
      <c r="J1005" s="254"/>
      <c r="K1005" s="254"/>
      <c r="L1005" s="258"/>
      <c r="M1005" s="259"/>
      <c r="N1005" s="260"/>
      <c r="O1005" s="260"/>
      <c r="P1005" s="260"/>
      <c r="Q1005" s="260"/>
      <c r="R1005" s="260"/>
      <c r="S1005" s="260"/>
      <c r="T1005" s="26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2" t="s">
        <v>232</v>
      </c>
      <c r="AU1005" s="262" t="s">
        <v>82</v>
      </c>
      <c r="AV1005" s="14" t="s">
        <v>80</v>
      </c>
      <c r="AW1005" s="14" t="s">
        <v>30</v>
      </c>
      <c r="AX1005" s="14" t="s">
        <v>73</v>
      </c>
      <c r="AY1005" s="262" t="s">
        <v>223</v>
      </c>
    </row>
    <row r="1006" s="13" customFormat="1">
      <c r="A1006" s="13"/>
      <c r="B1006" s="241"/>
      <c r="C1006" s="242"/>
      <c r="D1006" s="243" t="s">
        <v>232</v>
      </c>
      <c r="E1006" s="244" t="s">
        <v>1</v>
      </c>
      <c r="F1006" s="245" t="s">
        <v>1307</v>
      </c>
      <c r="G1006" s="242"/>
      <c r="H1006" s="246">
        <v>15.141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232</v>
      </c>
      <c r="AU1006" s="252" t="s">
        <v>82</v>
      </c>
      <c r="AV1006" s="13" t="s">
        <v>82</v>
      </c>
      <c r="AW1006" s="13" t="s">
        <v>30</v>
      </c>
      <c r="AX1006" s="13" t="s">
        <v>73</v>
      </c>
      <c r="AY1006" s="252" t="s">
        <v>223</v>
      </c>
    </row>
    <row r="1007" s="13" customFormat="1">
      <c r="A1007" s="13"/>
      <c r="B1007" s="241"/>
      <c r="C1007" s="242"/>
      <c r="D1007" s="243" t="s">
        <v>232</v>
      </c>
      <c r="E1007" s="244" t="s">
        <v>1</v>
      </c>
      <c r="F1007" s="245" t="s">
        <v>1308</v>
      </c>
      <c r="G1007" s="242"/>
      <c r="H1007" s="246">
        <v>2.8079999999999998</v>
      </c>
      <c r="I1007" s="247"/>
      <c r="J1007" s="242"/>
      <c r="K1007" s="242"/>
      <c r="L1007" s="248"/>
      <c r="M1007" s="249"/>
      <c r="N1007" s="250"/>
      <c r="O1007" s="250"/>
      <c r="P1007" s="250"/>
      <c r="Q1007" s="250"/>
      <c r="R1007" s="250"/>
      <c r="S1007" s="250"/>
      <c r="T1007" s="251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2" t="s">
        <v>232</v>
      </c>
      <c r="AU1007" s="252" t="s">
        <v>82</v>
      </c>
      <c r="AV1007" s="13" t="s">
        <v>82</v>
      </c>
      <c r="AW1007" s="13" t="s">
        <v>30</v>
      </c>
      <c r="AX1007" s="13" t="s">
        <v>73</v>
      </c>
      <c r="AY1007" s="252" t="s">
        <v>223</v>
      </c>
    </row>
    <row r="1008" s="15" customFormat="1">
      <c r="A1008" s="15"/>
      <c r="B1008" s="263"/>
      <c r="C1008" s="264"/>
      <c r="D1008" s="243" t="s">
        <v>232</v>
      </c>
      <c r="E1008" s="265" t="s">
        <v>1</v>
      </c>
      <c r="F1008" s="266" t="s">
        <v>245</v>
      </c>
      <c r="G1008" s="264"/>
      <c r="H1008" s="267">
        <v>28.126999999999999</v>
      </c>
      <c r="I1008" s="268"/>
      <c r="J1008" s="264"/>
      <c r="K1008" s="264"/>
      <c r="L1008" s="269"/>
      <c r="M1008" s="270"/>
      <c r="N1008" s="271"/>
      <c r="O1008" s="271"/>
      <c r="P1008" s="271"/>
      <c r="Q1008" s="271"/>
      <c r="R1008" s="271"/>
      <c r="S1008" s="271"/>
      <c r="T1008" s="272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73" t="s">
        <v>232</v>
      </c>
      <c r="AU1008" s="273" t="s">
        <v>82</v>
      </c>
      <c r="AV1008" s="15" t="s">
        <v>230</v>
      </c>
      <c r="AW1008" s="15" t="s">
        <v>30</v>
      </c>
      <c r="AX1008" s="15" t="s">
        <v>80</v>
      </c>
      <c r="AY1008" s="273" t="s">
        <v>223</v>
      </c>
    </row>
    <row r="1009" s="2" customFormat="1" ht="37.8" customHeight="1">
      <c r="A1009" s="39"/>
      <c r="B1009" s="40"/>
      <c r="C1009" s="228" t="s">
        <v>1309</v>
      </c>
      <c r="D1009" s="228" t="s">
        <v>225</v>
      </c>
      <c r="E1009" s="229" t="s">
        <v>1310</v>
      </c>
      <c r="F1009" s="230" t="s">
        <v>1311</v>
      </c>
      <c r="G1009" s="231" t="s">
        <v>293</v>
      </c>
      <c r="H1009" s="232">
        <v>28.126999999999999</v>
      </c>
      <c r="I1009" s="233"/>
      <c r="J1009" s="234">
        <f>ROUND(I1009*H1009,2)</f>
        <v>0</v>
      </c>
      <c r="K1009" s="230" t="s">
        <v>229</v>
      </c>
      <c r="L1009" s="45"/>
      <c r="M1009" s="235" t="s">
        <v>1</v>
      </c>
      <c r="N1009" s="236" t="s">
        <v>38</v>
      </c>
      <c r="O1009" s="92"/>
      <c r="P1009" s="237">
        <f>O1009*H1009</f>
        <v>0</v>
      </c>
      <c r="Q1009" s="237">
        <v>0</v>
      </c>
      <c r="R1009" s="237">
        <f>Q1009*H1009</f>
        <v>0</v>
      </c>
      <c r="S1009" s="237">
        <v>0</v>
      </c>
      <c r="T1009" s="238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39" t="s">
        <v>230</v>
      </c>
      <c r="AT1009" s="239" t="s">
        <v>225</v>
      </c>
      <c r="AU1009" s="239" t="s">
        <v>82</v>
      </c>
      <c r="AY1009" s="18" t="s">
        <v>223</v>
      </c>
      <c r="BE1009" s="240">
        <f>IF(N1009="základní",J1009,0)</f>
        <v>0</v>
      </c>
      <c r="BF1009" s="240">
        <f>IF(N1009="snížená",J1009,0)</f>
        <v>0</v>
      </c>
      <c r="BG1009" s="240">
        <f>IF(N1009="zákl. přenesená",J1009,0)</f>
        <v>0</v>
      </c>
      <c r="BH1009" s="240">
        <f>IF(N1009="sníž. přenesená",J1009,0)</f>
        <v>0</v>
      </c>
      <c r="BI1009" s="240">
        <f>IF(N1009="nulová",J1009,0)</f>
        <v>0</v>
      </c>
      <c r="BJ1009" s="18" t="s">
        <v>80</v>
      </c>
      <c r="BK1009" s="240">
        <f>ROUND(I1009*H1009,2)</f>
        <v>0</v>
      </c>
      <c r="BL1009" s="18" t="s">
        <v>230</v>
      </c>
      <c r="BM1009" s="239" t="s">
        <v>1312</v>
      </c>
    </row>
    <row r="1010" s="2" customFormat="1" ht="33" customHeight="1">
      <c r="A1010" s="39"/>
      <c r="B1010" s="40"/>
      <c r="C1010" s="228" t="s">
        <v>1313</v>
      </c>
      <c r="D1010" s="228" t="s">
        <v>225</v>
      </c>
      <c r="E1010" s="229" t="s">
        <v>1314</v>
      </c>
      <c r="F1010" s="230" t="s">
        <v>1315</v>
      </c>
      <c r="G1010" s="231" t="s">
        <v>293</v>
      </c>
      <c r="H1010" s="232">
        <v>22.023</v>
      </c>
      <c r="I1010" s="233"/>
      <c r="J1010" s="234">
        <f>ROUND(I1010*H1010,2)</f>
        <v>0</v>
      </c>
      <c r="K1010" s="230" t="s">
        <v>229</v>
      </c>
      <c r="L1010" s="45"/>
      <c r="M1010" s="235" t="s">
        <v>1</v>
      </c>
      <c r="N1010" s="236" t="s">
        <v>38</v>
      </c>
      <c r="O1010" s="92"/>
      <c r="P1010" s="237">
        <f>O1010*H1010</f>
        <v>0</v>
      </c>
      <c r="Q1010" s="237">
        <v>0.00792</v>
      </c>
      <c r="R1010" s="237">
        <f>Q1010*H1010</f>
        <v>0.17442215999999999</v>
      </c>
      <c r="S1010" s="237">
        <v>0</v>
      </c>
      <c r="T1010" s="238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39" t="s">
        <v>230</v>
      </c>
      <c r="AT1010" s="239" t="s">
        <v>225</v>
      </c>
      <c r="AU1010" s="239" t="s">
        <v>82</v>
      </c>
      <c r="AY1010" s="18" t="s">
        <v>223</v>
      </c>
      <c r="BE1010" s="240">
        <f>IF(N1010="základní",J1010,0)</f>
        <v>0</v>
      </c>
      <c r="BF1010" s="240">
        <f>IF(N1010="snížená",J1010,0)</f>
        <v>0</v>
      </c>
      <c r="BG1010" s="240">
        <f>IF(N1010="zákl. přenesená",J1010,0)</f>
        <v>0</v>
      </c>
      <c r="BH1010" s="240">
        <f>IF(N1010="sníž. přenesená",J1010,0)</f>
        <v>0</v>
      </c>
      <c r="BI1010" s="240">
        <f>IF(N1010="nulová",J1010,0)</f>
        <v>0</v>
      </c>
      <c r="BJ1010" s="18" t="s">
        <v>80</v>
      </c>
      <c r="BK1010" s="240">
        <f>ROUND(I1010*H1010,2)</f>
        <v>0</v>
      </c>
      <c r="BL1010" s="18" t="s">
        <v>230</v>
      </c>
      <c r="BM1010" s="239" t="s">
        <v>1316</v>
      </c>
    </row>
    <row r="1011" s="13" customFormat="1">
      <c r="A1011" s="13"/>
      <c r="B1011" s="241"/>
      <c r="C1011" s="242"/>
      <c r="D1011" s="243" t="s">
        <v>232</v>
      </c>
      <c r="E1011" s="244" t="s">
        <v>1</v>
      </c>
      <c r="F1011" s="245" t="s">
        <v>1317</v>
      </c>
      <c r="G1011" s="242"/>
      <c r="H1011" s="246">
        <v>10.435000000000001</v>
      </c>
      <c r="I1011" s="247"/>
      <c r="J1011" s="242"/>
      <c r="K1011" s="242"/>
      <c r="L1011" s="248"/>
      <c r="M1011" s="249"/>
      <c r="N1011" s="250"/>
      <c r="O1011" s="250"/>
      <c r="P1011" s="250"/>
      <c r="Q1011" s="250"/>
      <c r="R1011" s="250"/>
      <c r="S1011" s="250"/>
      <c r="T1011" s="251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2" t="s">
        <v>232</v>
      </c>
      <c r="AU1011" s="252" t="s">
        <v>82</v>
      </c>
      <c r="AV1011" s="13" t="s">
        <v>82</v>
      </c>
      <c r="AW1011" s="13" t="s">
        <v>30</v>
      </c>
      <c r="AX1011" s="13" t="s">
        <v>73</v>
      </c>
      <c r="AY1011" s="252" t="s">
        <v>223</v>
      </c>
    </row>
    <row r="1012" s="13" customFormat="1">
      <c r="A1012" s="13"/>
      <c r="B1012" s="241"/>
      <c r="C1012" s="242"/>
      <c r="D1012" s="243" t="s">
        <v>232</v>
      </c>
      <c r="E1012" s="244" t="s">
        <v>1</v>
      </c>
      <c r="F1012" s="245" t="s">
        <v>1318</v>
      </c>
      <c r="G1012" s="242"/>
      <c r="H1012" s="246">
        <v>10.5</v>
      </c>
      <c r="I1012" s="247"/>
      <c r="J1012" s="242"/>
      <c r="K1012" s="242"/>
      <c r="L1012" s="248"/>
      <c r="M1012" s="249"/>
      <c r="N1012" s="250"/>
      <c r="O1012" s="250"/>
      <c r="P1012" s="250"/>
      <c r="Q1012" s="250"/>
      <c r="R1012" s="250"/>
      <c r="S1012" s="250"/>
      <c r="T1012" s="251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2" t="s">
        <v>232</v>
      </c>
      <c r="AU1012" s="252" t="s">
        <v>82</v>
      </c>
      <c r="AV1012" s="13" t="s">
        <v>82</v>
      </c>
      <c r="AW1012" s="13" t="s">
        <v>30</v>
      </c>
      <c r="AX1012" s="13" t="s">
        <v>73</v>
      </c>
      <c r="AY1012" s="252" t="s">
        <v>223</v>
      </c>
    </row>
    <row r="1013" s="14" customFormat="1">
      <c r="A1013" s="14"/>
      <c r="B1013" s="253"/>
      <c r="C1013" s="254"/>
      <c r="D1013" s="243" t="s">
        <v>232</v>
      </c>
      <c r="E1013" s="255" t="s">
        <v>1</v>
      </c>
      <c r="F1013" s="256" t="s">
        <v>410</v>
      </c>
      <c r="G1013" s="254"/>
      <c r="H1013" s="255" t="s">
        <v>1</v>
      </c>
      <c r="I1013" s="257"/>
      <c r="J1013" s="254"/>
      <c r="K1013" s="254"/>
      <c r="L1013" s="258"/>
      <c r="M1013" s="259"/>
      <c r="N1013" s="260"/>
      <c r="O1013" s="260"/>
      <c r="P1013" s="260"/>
      <c r="Q1013" s="260"/>
      <c r="R1013" s="260"/>
      <c r="S1013" s="260"/>
      <c r="T1013" s="26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2" t="s">
        <v>232</v>
      </c>
      <c r="AU1013" s="262" t="s">
        <v>82</v>
      </c>
      <c r="AV1013" s="14" t="s">
        <v>80</v>
      </c>
      <c r="AW1013" s="14" t="s">
        <v>30</v>
      </c>
      <c r="AX1013" s="14" t="s">
        <v>73</v>
      </c>
      <c r="AY1013" s="262" t="s">
        <v>223</v>
      </c>
    </row>
    <row r="1014" s="13" customFormat="1">
      <c r="A1014" s="13"/>
      <c r="B1014" s="241"/>
      <c r="C1014" s="242"/>
      <c r="D1014" s="243" t="s">
        <v>232</v>
      </c>
      <c r="E1014" s="244" t="s">
        <v>1</v>
      </c>
      <c r="F1014" s="245" t="s">
        <v>1319</v>
      </c>
      <c r="G1014" s="242"/>
      <c r="H1014" s="246">
        <v>1.0880000000000001</v>
      </c>
      <c r="I1014" s="247"/>
      <c r="J1014" s="242"/>
      <c r="K1014" s="242"/>
      <c r="L1014" s="248"/>
      <c r="M1014" s="249"/>
      <c r="N1014" s="250"/>
      <c r="O1014" s="250"/>
      <c r="P1014" s="250"/>
      <c r="Q1014" s="250"/>
      <c r="R1014" s="250"/>
      <c r="S1014" s="250"/>
      <c r="T1014" s="251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2" t="s">
        <v>232</v>
      </c>
      <c r="AU1014" s="252" t="s">
        <v>82</v>
      </c>
      <c r="AV1014" s="13" t="s">
        <v>82</v>
      </c>
      <c r="AW1014" s="13" t="s">
        <v>30</v>
      </c>
      <c r="AX1014" s="13" t="s">
        <v>73</v>
      </c>
      <c r="AY1014" s="252" t="s">
        <v>223</v>
      </c>
    </row>
    <row r="1015" s="15" customFormat="1">
      <c r="A1015" s="15"/>
      <c r="B1015" s="263"/>
      <c r="C1015" s="264"/>
      <c r="D1015" s="243" t="s">
        <v>232</v>
      </c>
      <c r="E1015" s="265" t="s">
        <v>1</v>
      </c>
      <c r="F1015" s="266" t="s">
        <v>245</v>
      </c>
      <c r="G1015" s="264"/>
      <c r="H1015" s="267">
        <v>22.023</v>
      </c>
      <c r="I1015" s="268"/>
      <c r="J1015" s="264"/>
      <c r="K1015" s="264"/>
      <c r="L1015" s="269"/>
      <c r="M1015" s="270"/>
      <c r="N1015" s="271"/>
      <c r="O1015" s="271"/>
      <c r="P1015" s="271"/>
      <c r="Q1015" s="271"/>
      <c r="R1015" s="271"/>
      <c r="S1015" s="271"/>
      <c r="T1015" s="272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3" t="s">
        <v>232</v>
      </c>
      <c r="AU1015" s="273" t="s">
        <v>82</v>
      </c>
      <c r="AV1015" s="15" t="s">
        <v>230</v>
      </c>
      <c r="AW1015" s="15" t="s">
        <v>30</v>
      </c>
      <c r="AX1015" s="15" t="s">
        <v>80</v>
      </c>
      <c r="AY1015" s="273" t="s">
        <v>223</v>
      </c>
    </row>
    <row r="1016" s="2" customFormat="1" ht="33" customHeight="1">
      <c r="A1016" s="39"/>
      <c r="B1016" s="40"/>
      <c r="C1016" s="228" t="s">
        <v>1320</v>
      </c>
      <c r="D1016" s="228" t="s">
        <v>225</v>
      </c>
      <c r="E1016" s="229" t="s">
        <v>1321</v>
      </c>
      <c r="F1016" s="230" t="s">
        <v>1322</v>
      </c>
      <c r="G1016" s="231" t="s">
        <v>293</v>
      </c>
      <c r="H1016" s="232">
        <v>22.023</v>
      </c>
      <c r="I1016" s="233"/>
      <c r="J1016" s="234">
        <f>ROUND(I1016*H1016,2)</f>
        <v>0</v>
      </c>
      <c r="K1016" s="230" t="s">
        <v>229</v>
      </c>
      <c r="L1016" s="45"/>
      <c r="M1016" s="235" t="s">
        <v>1</v>
      </c>
      <c r="N1016" s="236" t="s">
        <v>38</v>
      </c>
      <c r="O1016" s="92"/>
      <c r="P1016" s="237">
        <f>O1016*H1016</f>
        <v>0</v>
      </c>
      <c r="Q1016" s="237">
        <v>0</v>
      </c>
      <c r="R1016" s="237">
        <f>Q1016*H1016</f>
        <v>0</v>
      </c>
      <c r="S1016" s="237">
        <v>0</v>
      </c>
      <c r="T1016" s="238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39" t="s">
        <v>230</v>
      </c>
      <c r="AT1016" s="239" t="s">
        <v>225</v>
      </c>
      <c r="AU1016" s="239" t="s">
        <v>82</v>
      </c>
      <c r="AY1016" s="18" t="s">
        <v>223</v>
      </c>
      <c r="BE1016" s="240">
        <f>IF(N1016="základní",J1016,0)</f>
        <v>0</v>
      </c>
      <c r="BF1016" s="240">
        <f>IF(N1016="snížená",J1016,0)</f>
        <v>0</v>
      </c>
      <c r="BG1016" s="240">
        <f>IF(N1016="zákl. přenesená",J1016,0)</f>
        <v>0</v>
      </c>
      <c r="BH1016" s="240">
        <f>IF(N1016="sníž. přenesená",J1016,0)</f>
        <v>0</v>
      </c>
      <c r="BI1016" s="240">
        <f>IF(N1016="nulová",J1016,0)</f>
        <v>0</v>
      </c>
      <c r="BJ1016" s="18" t="s">
        <v>80</v>
      </c>
      <c r="BK1016" s="240">
        <f>ROUND(I1016*H1016,2)</f>
        <v>0</v>
      </c>
      <c r="BL1016" s="18" t="s">
        <v>230</v>
      </c>
      <c r="BM1016" s="239" t="s">
        <v>1323</v>
      </c>
    </row>
    <row r="1017" s="2" customFormat="1" ht="37.8" customHeight="1">
      <c r="A1017" s="39"/>
      <c r="B1017" s="40"/>
      <c r="C1017" s="228" t="s">
        <v>1324</v>
      </c>
      <c r="D1017" s="228" t="s">
        <v>225</v>
      </c>
      <c r="E1017" s="229" t="s">
        <v>1325</v>
      </c>
      <c r="F1017" s="230" t="s">
        <v>1326</v>
      </c>
      <c r="G1017" s="231" t="s">
        <v>1327</v>
      </c>
      <c r="H1017" s="232">
        <v>1</v>
      </c>
      <c r="I1017" s="233"/>
      <c r="J1017" s="234">
        <f>ROUND(I1017*H1017,2)</f>
        <v>0</v>
      </c>
      <c r="K1017" s="230" t="s">
        <v>386</v>
      </c>
      <c r="L1017" s="45"/>
      <c r="M1017" s="235" t="s">
        <v>1</v>
      </c>
      <c r="N1017" s="236" t="s">
        <v>38</v>
      </c>
      <c r="O1017" s="92"/>
      <c r="P1017" s="237">
        <f>O1017*H1017</f>
        <v>0</v>
      </c>
      <c r="Q1017" s="237">
        <v>0</v>
      </c>
      <c r="R1017" s="237">
        <f>Q1017*H1017</f>
        <v>0</v>
      </c>
      <c r="S1017" s="237">
        <v>0</v>
      </c>
      <c r="T1017" s="238">
        <f>S1017*H1017</f>
        <v>0</v>
      </c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R1017" s="239" t="s">
        <v>230</v>
      </c>
      <c r="AT1017" s="239" t="s">
        <v>225</v>
      </c>
      <c r="AU1017" s="239" t="s">
        <v>82</v>
      </c>
      <c r="AY1017" s="18" t="s">
        <v>223</v>
      </c>
      <c r="BE1017" s="240">
        <f>IF(N1017="základní",J1017,0)</f>
        <v>0</v>
      </c>
      <c r="BF1017" s="240">
        <f>IF(N1017="snížená",J1017,0)</f>
        <v>0</v>
      </c>
      <c r="BG1017" s="240">
        <f>IF(N1017="zákl. přenesená",J1017,0)</f>
        <v>0</v>
      </c>
      <c r="BH1017" s="240">
        <f>IF(N1017="sníž. přenesená",J1017,0)</f>
        <v>0</v>
      </c>
      <c r="BI1017" s="240">
        <f>IF(N1017="nulová",J1017,0)</f>
        <v>0</v>
      </c>
      <c r="BJ1017" s="18" t="s">
        <v>80</v>
      </c>
      <c r="BK1017" s="240">
        <f>ROUND(I1017*H1017,2)</f>
        <v>0</v>
      </c>
      <c r="BL1017" s="18" t="s">
        <v>230</v>
      </c>
      <c r="BM1017" s="239" t="s">
        <v>1328</v>
      </c>
    </row>
    <row r="1018" s="2" customFormat="1" ht="24.15" customHeight="1">
      <c r="A1018" s="39"/>
      <c r="B1018" s="40"/>
      <c r="C1018" s="228" t="s">
        <v>1329</v>
      </c>
      <c r="D1018" s="228" t="s">
        <v>225</v>
      </c>
      <c r="E1018" s="229" t="s">
        <v>1330</v>
      </c>
      <c r="F1018" s="230" t="s">
        <v>1331</v>
      </c>
      <c r="G1018" s="231" t="s">
        <v>1327</v>
      </c>
      <c r="H1018" s="232">
        <v>1</v>
      </c>
      <c r="I1018" s="233"/>
      <c r="J1018" s="234">
        <f>ROUND(I1018*H1018,2)</f>
        <v>0</v>
      </c>
      <c r="K1018" s="230" t="s">
        <v>386</v>
      </c>
      <c r="L1018" s="45"/>
      <c r="M1018" s="235" t="s">
        <v>1</v>
      </c>
      <c r="N1018" s="236" t="s">
        <v>38</v>
      </c>
      <c r="O1018" s="92"/>
      <c r="P1018" s="237">
        <f>O1018*H1018</f>
        <v>0</v>
      </c>
      <c r="Q1018" s="237">
        <v>0</v>
      </c>
      <c r="R1018" s="237">
        <f>Q1018*H1018</f>
        <v>0</v>
      </c>
      <c r="S1018" s="237">
        <v>0</v>
      </c>
      <c r="T1018" s="238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39" t="s">
        <v>230</v>
      </c>
      <c r="AT1018" s="239" t="s">
        <v>225</v>
      </c>
      <c r="AU1018" s="239" t="s">
        <v>82</v>
      </c>
      <c r="AY1018" s="18" t="s">
        <v>223</v>
      </c>
      <c r="BE1018" s="240">
        <f>IF(N1018="základní",J1018,0)</f>
        <v>0</v>
      </c>
      <c r="BF1018" s="240">
        <f>IF(N1018="snížená",J1018,0)</f>
        <v>0</v>
      </c>
      <c r="BG1018" s="240">
        <f>IF(N1018="zákl. přenesená",J1018,0)</f>
        <v>0</v>
      </c>
      <c r="BH1018" s="240">
        <f>IF(N1018="sníž. přenesená",J1018,0)</f>
        <v>0</v>
      </c>
      <c r="BI1018" s="240">
        <f>IF(N1018="nulová",J1018,0)</f>
        <v>0</v>
      </c>
      <c r="BJ1018" s="18" t="s">
        <v>80</v>
      </c>
      <c r="BK1018" s="240">
        <f>ROUND(I1018*H1018,2)</f>
        <v>0</v>
      </c>
      <c r="BL1018" s="18" t="s">
        <v>230</v>
      </c>
      <c r="BM1018" s="239" t="s">
        <v>1332</v>
      </c>
    </row>
    <row r="1019" s="2" customFormat="1" ht="16.5" customHeight="1">
      <c r="A1019" s="39"/>
      <c r="B1019" s="40"/>
      <c r="C1019" s="228" t="s">
        <v>1333</v>
      </c>
      <c r="D1019" s="228" t="s">
        <v>225</v>
      </c>
      <c r="E1019" s="229" t="s">
        <v>1334</v>
      </c>
      <c r="F1019" s="230" t="s">
        <v>1335</v>
      </c>
      <c r="G1019" s="231" t="s">
        <v>293</v>
      </c>
      <c r="H1019" s="232">
        <v>0.72299999999999998</v>
      </c>
      <c r="I1019" s="233"/>
      <c r="J1019" s="234">
        <f>ROUND(I1019*H1019,2)</f>
        <v>0</v>
      </c>
      <c r="K1019" s="230" t="s">
        <v>229</v>
      </c>
      <c r="L1019" s="45"/>
      <c r="M1019" s="235" t="s">
        <v>1</v>
      </c>
      <c r="N1019" s="236" t="s">
        <v>38</v>
      </c>
      <c r="O1019" s="92"/>
      <c r="P1019" s="237">
        <f>O1019*H1019</f>
        <v>0</v>
      </c>
      <c r="Q1019" s="237">
        <v>0.017729999999999999</v>
      </c>
      <c r="R1019" s="237">
        <f>Q1019*H1019</f>
        <v>0.012818789999999998</v>
      </c>
      <c r="S1019" s="237">
        <v>0</v>
      </c>
      <c r="T1019" s="238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39" t="s">
        <v>230</v>
      </c>
      <c r="AT1019" s="239" t="s">
        <v>225</v>
      </c>
      <c r="AU1019" s="239" t="s">
        <v>82</v>
      </c>
      <c r="AY1019" s="18" t="s">
        <v>223</v>
      </c>
      <c r="BE1019" s="240">
        <f>IF(N1019="základní",J1019,0)</f>
        <v>0</v>
      </c>
      <c r="BF1019" s="240">
        <f>IF(N1019="snížená",J1019,0)</f>
        <v>0</v>
      </c>
      <c r="BG1019" s="240">
        <f>IF(N1019="zákl. přenesená",J1019,0)</f>
        <v>0</v>
      </c>
      <c r="BH1019" s="240">
        <f>IF(N1019="sníž. přenesená",J1019,0)</f>
        <v>0</v>
      </c>
      <c r="BI1019" s="240">
        <f>IF(N1019="nulová",J1019,0)</f>
        <v>0</v>
      </c>
      <c r="BJ1019" s="18" t="s">
        <v>80</v>
      </c>
      <c r="BK1019" s="240">
        <f>ROUND(I1019*H1019,2)</f>
        <v>0</v>
      </c>
      <c r="BL1019" s="18" t="s">
        <v>230</v>
      </c>
      <c r="BM1019" s="239" t="s">
        <v>1336</v>
      </c>
    </row>
    <row r="1020" s="13" customFormat="1">
      <c r="A1020" s="13"/>
      <c r="B1020" s="241"/>
      <c r="C1020" s="242"/>
      <c r="D1020" s="243" t="s">
        <v>232</v>
      </c>
      <c r="E1020" s="244" t="s">
        <v>1</v>
      </c>
      <c r="F1020" s="245" t="s">
        <v>1337</v>
      </c>
      <c r="G1020" s="242"/>
      <c r="H1020" s="246">
        <v>0.72299999999999998</v>
      </c>
      <c r="I1020" s="247"/>
      <c r="J1020" s="242"/>
      <c r="K1020" s="242"/>
      <c r="L1020" s="248"/>
      <c r="M1020" s="249"/>
      <c r="N1020" s="250"/>
      <c r="O1020" s="250"/>
      <c r="P1020" s="250"/>
      <c r="Q1020" s="250"/>
      <c r="R1020" s="250"/>
      <c r="S1020" s="250"/>
      <c r="T1020" s="251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2" t="s">
        <v>232</v>
      </c>
      <c r="AU1020" s="252" t="s">
        <v>82</v>
      </c>
      <c r="AV1020" s="13" t="s">
        <v>82</v>
      </c>
      <c r="AW1020" s="13" t="s">
        <v>30</v>
      </c>
      <c r="AX1020" s="13" t="s">
        <v>80</v>
      </c>
      <c r="AY1020" s="252" t="s">
        <v>223</v>
      </c>
    </row>
    <row r="1021" s="2" customFormat="1" ht="21.75" customHeight="1">
      <c r="A1021" s="39"/>
      <c r="B1021" s="40"/>
      <c r="C1021" s="228" t="s">
        <v>1338</v>
      </c>
      <c r="D1021" s="228" t="s">
        <v>225</v>
      </c>
      <c r="E1021" s="229" t="s">
        <v>1339</v>
      </c>
      <c r="F1021" s="230" t="s">
        <v>1340</v>
      </c>
      <c r="G1021" s="231" t="s">
        <v>293</v>
      </c>
      <c r="H1021" s="232">
        <v>0.72299999999999998</v>
      </c>
      <c r="I1021" s="233"/>
      <c r="J1021" s="234">
        <f>ROUND(I1021*H1021,2)</f>
        <v>0</v>
      </c>
      <c r="K1021" s="230" t="s">
        <v>229</v>
      </c>
      <c r="L1021" s="45"/>
      <c r="M1021" s="235" t="s">
        <v>1</v>
      </c>
      <c r="N1021" s="236" t="s">
        <v>38</v>
      </c>
      <c r="O1021" s="92"/>
      <c r="P1021" s="237">
        <f>O1021*H1021</f>
        <v>0</v>
      </c>
      <c r="Q1021" s="237">
        <v>0</v>
      </c>
      <c r="R1021" s="237">
        <f>Q1021*H1021</f>
        <v>0</v>
      </c>
      <c r="S1021" s="237">
        <v>0</v>
      </c>
      <c r="T1021" s="238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39" t="s">
        <v>230</v>
      </c>
      <c r="AT1021" s="239" t="s">
        <v>225</v>
      </c>
      <c r="AU1021" s="239" t="s">
        <v>82</v>
      </c>
      <c r="AY1021" s="18" t="s">
        <v>223</v>
      </c>
      <c r="BE1021" s="240">
        <f>IF(N1021="základní",J1021,0)</f>
        <v>0</v>
      </c>
      <c r="BF1021" s="240">
        <f>IF(N1021="snížená",J1021,0)</f>
        <v>0</v>
      </c>
      <c r="BG1021" s="240">
        <f>IF(N1021="zákl. přenesená",J1021,0)</f>
        <v>0</v>
      </c>
      <c r="BH1021" s="240">
        <f>IF(N1021="sníž. přenesená",J1021,0)</f>
        <v>0</v>
      </c>
      <c r="BI1021" s="240">
        <f>IF(N1021="nulová",J1021,0)</f>
        <v>0</v>
      </c>
      <c r="BJ1021" s="18" t="s">
        <v>80</v>
      </c>
      <c r="BK1021" s="240">
        <f>ROUND(I1021*H1021,2)</f>
        <v>0</v>
      </c>
      <c r="BL1021" s="18" t="s">
        <v>230</v>
      </c>
      <c r="BM1021" s="239" t="s">
        <v>1341</v>
      </c>
    </row>
    <row r="1022" s="2" customFormat="1" ht="16.5" customHeight="1">
      <c r="A1022" s="39"/>
      <c r="B1022" s="40"/>
      <c r="C1022" s="228" t="s">
        <v>1342</v>
      </c>
      <c r="D1022" s="228" t="s">
        <v>225</v>
      </c>
      <c r="E1022" s="229" t="s">
        <v>1343</v>
      </c>
      <c r="F1022" s="230" t="s">
        <v>1344</v>
      </c>
      <c r="G1022" s="231" t="s">
        <v>228</v>
      </c>
      <c r="H1022" s="232">
        <v>0.59899999999999998</v>
      </c>
      <c r="I1022" s="233"/>
      <c r="J1022" s="234">
        <f>ROUND(I1022*H1022,2)</f>
        <v>0</v>
      </c>
      <c r="K1022" s="230" t="s">
        <v>229</v>
      </c>
      <c r="L1022" s="45"/>
      <c r="M1022" s="235" t="s">
        <v>1</v>
      </c>
      <c r="N1022" s="236" t="s">
        <v>38</v>
      </c>
      <c r="O1022" s="92"/>
      <c r="P1022" s="237">
        <f>O1022*H1022</f>
        <v>0</v>
      </c>
      <c r="Q1022" s="237">
        <v>2.6446800000000001</v>
      </c>
      <c r="R1022" s="237">
        <f>Q1022*H1022</f>
        <v>1.58416332</v>
      </c>
      <c r="S1022" s="237">
        <v>0</v>
      </c>
      <c r="T1022" s="238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39" t="s">
        <v>230</v>
      </c>
      <c r="AT1022" s="239" t="s">
        <v>225</v>
      </c>
      <c r="AU1022" s="239" t="s">
        <v>82</v>
      </c>
      <c r="AY1022" s="18" t="s">
        <v>223</v>
      </c>
      <c r="BE1022" s="240">
        <f>IF(N1022="základní",J1022,0)</f>
        <v>0</v>
      </c>
      <c r="BF1022" s="240">
        <f>IF(N1022="snížená",J1022,0)</f>
        <v>0</v>
      </c>
      <c r="BG1022" s="240">
        <f>IF(N1022="zákl. přenesená",J1022,0)</f>
        <v>0</v>
      </c>
      <c r="BH1022" s="240">
        <f>IF(N1022="sníž. přenesená",J1022,0)</f>
        <v>0</v>
      </c>
      <c r="BI1022" s="240">
        <f>IF(N1022="nulová",J1022,0)</f>
        <v>0</v>
      </c>
      <c r="BJ1022" s="18" t="s">
        <v>80</v>
      </c>
      <c r="BK1022" s="240">
        <f>ROUND(I1022*H1022,2)</f>
        <v>0</v>
      </c>
      <c r="BL1022" s="18" t="s">
        <v>230</v>
      </c>
      <c r="BM1022" s="239" t="s">
        <v>1345</v>
      </c>
    </row>
    <row r="1023" s="13" customFormat="1">
      <c r="A1023" s="13"/>
      <c r="B1023" s="241"/>
      <c r="C1023" s="242"/>
      <c r="D1023" s="243" t="s">
        <v>232</v>
      </c>
      <c r="E1023" s="244" t="s">
        <v>1</v>
      </c>
      <c r="F1023" s="245" t="s">
        <v>1346</v>
      </c>
      <c r="G1023" s="242"/>
      <c r="H1023" s="246">
        <v>0.14899999999999999</v>
      </c>
      <c r="I1023" s="247"/>
      <c r="J1023" s="242"/>
      <c r="K1023" s="242"/>
      <c r="L1023" s="248"/>
      <c r="M1023" s="249"/>
      <c r="N1023" s="250"/>
      <c r="O1023" s="250"/>
      <c r="P1023" s="250"/>
      <c r="Q1023" s="250"/>
      <c r="R1023" s="250"/>
      <c r="S1023" s="250"/>
      <c r="T1023" s="251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2" t="s">
        <v>232</v>
      </c>
      <c r="AU1023" s="252" t="s">
        <v>82</v>
      </c>
      <c r="AV1023" s="13" t="s">
        <v>82</v>
      </c>
      <c r="AW1023" s="13" t="s">
        <v>30</v>
      </c>
      <c r="AX1023" s="13" t="s">
        <v>73</v>
      </c>
      <c r="AY1023" s="252" t="s">
        <v>223</v>
      </c>
    </row>
    <row r="1024" s="13" customFormat="1">
      <c r="A1024" s="13"/>
      <c r="B1024" s="241"/>
      <c r="C1024" s="242"/>
      <c r="D1024" s="243" t="s">
        <v>232</v>
      </c>
      <c r="E1024" s="244" t="s">
        <v>1</v>
      </c>
      <c r="F1024" s="245" t="s">
        <v>1347</v>
      </c>
      <c r="G1024" s="242"/>
      <c r="H1024" s="246">
        <v>0.45000000000000001</v>
      </c>
      <c r="I1024" s="247"/>
      <c r="J1024" s="242"/>
      <c r="K1024" s="242"/>
      <c r="L1024" s="248"/>
      <c r="M1024" s="249"/>
      <c r="N1024" s="250"/>
      <c r="O1024" s="250"/>
      <c r="P1024" s="250"/>
      <c r="Q1024" s="250"/>
      <c r="R1024" s="250"/>
      <c r="S1024" s="250"/>
      <c r="T1024" s="251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2" t="s">
        <v>232</v>
      </c>
      <c r="AU1024" s="252" t="s">
        <v>82</v>
      </c>
      <c r="AV1024" s="13" t="s">
        <v>82</v>
      </c>
      <c r="AW1024" s="13" t="s">
        <v>30</v>
      </c>
      <c r="AX1024" s="13" t="s">
        <v>73</v>
      </c>
      <c r="AY1024" s="252" t="s">
        <v>223</v>
      </c>
    </row>
    <row r="1025" s="15" customFormat="1">
      <c r="A1025" s="15"/>
      <c r="B1025" s="263"/>
      <c r="C1025" s="264"/>
      <c r="D1025" s="243" t="s">
        <v>232</v>
      </c>
      <c r="E1025" s="265" t="s">
        <v>1</v>
      </c>
      <c r="F1025" s="266" t="s">
        <v>245</v>
      </c>
      <c r="G1025" s="264"/>
      <c r="H1025" s="267">
        <v>0.59899999999999998</v>
      </c>
      <c r="I1025" s="268"/>
      <c r="J1025" s="264"/>
      <c r="K1025" s="264"/>
      <c r="L1025" s="269"/>
      <c r="M1025" s="270"/>
      <c r="N1025" s="271"/>
      <c r="O1025" s="271"/>
      <c r="P1025" s="271"/>
      <c r="Q1025" s="271"/>
      <c r="R1025" s="271"/>
      <c r="S1025" s="271"/>
      <c r="T1025" s="272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73" t="s">
        <v>232</v>
      </c>
      <c r="AU1025" s="273" t="s">
        <v>82</v>
      </c>
      <c r="AV1025" s="15" t="s">
        <v>230</v>
      </c>
      <c r="AW1025" s="15" t="s">
        <v>30</v>
      </c>
      <c r="AX1025" s="15" t="s">
        <v>80</v>
      </c>
      <c r="AY1025" s="273" t="s">
        <v>223</v>
      </c>
    </row>
    <row r="1026" s="2" customFormat="1" ht="24.15" customHeight="1">
      <c r="A1026" s="39"/>
      <c r="B1026" s="40"/>
      <c r="C1026" s="228" t="s">
        <v>1348</v>
      </c>
      <c r="D1026" s="228" t="s">
        <v>225</v>
      </c>
      <c r="E1026" s="229" t="s">
        <v>1349</v>
      </c>
      <c r="F1026" s="230" t="s">
        <v>1350</v>
      </c>
      <c r="G1026" s="231" t="s">
        <v>265</v>
      </c>
      <c r="H1026" s="232">
        <v>0.084000000000000005</v>
      </c>
      <c r="I1026" s="233"/>
      <c r="J1026" s="234">
        <f>ROUND(I1026*H1026,2)</f>
        <v>0</v>
      </c>
      <c r="K1026" s="230" t="s">
        <v>229</v>
      </c>
      <c r="L1026" s="45"/>
      <c r="M1026" s="235" t="s">
        <v>1</v>
      </c>
      <c r="N1026" s="236" t="s">
        <v>38</v>
      </c>
      <c r="O1026" s="92"/>
      <c r="P1026" s="237">
        <f>O1026*H1026</f>
        <v>0</v>
      </c>
      <c r="Q1026" s="237">
        <v>1.0384</v>
      </c>
      <c r="R1026" s="237">
        <f>Q1026*H1026</f>
        <v>0.0872256</v>
      </c>
      <c r="S1026" s="237">
        <v>0</v>
      </c>
      <c r="T1026" s="238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39" t="s">
        <v>230</v>
      </c>
      <c r="AT1026" s="239" t="s">
        <v>225</v>
      </c>
      <c r="AU1026" s="239" t="s">
        <v>82</v>
      </c>
      <c r="AY1026" s="18" t="s">
        <v>223</v>
      </c>
      <c r="BE1026" s="240">
        <f>IF(N1026="základní",J1026,0)</f>
        <v>0</v>
      </c>
      <c r="BF1026" s="240">
        <f>IF(N1026="snížená",J1026,0)</f>
        <v>0</v>
      </c>
      <c r="BG1026" s="240">
        <f>IF(N1026="zákl. přenesená",J1026,0)</f>
        <v>0</v>
      </c>
      <c r="BH1026" s="240">
        <f>IF(N1026="sníž. přenesená",J1026,0)</f>
        <v>0</v>
      </c>
      <c r="BI1026" s="240">
        <f>IF(N1026="nulová",J1026,0)</f>
        <v>0</v>
      </c>
      <c r="BJ1026" s="18" t="s">
        <v>80</v>
      </c>
      <c r="BK1026" s="240">
        <f>ROUND(I1026*H1026,2)</f>
        <v>0</v>
      </c>
      <c r="BL1026" s="18" t="s">
        <v>230</v>
      </c>
      <c r="BM1026" s="239" t="s">
        <v>1351</v>
      </c>
    </row>
    <row r="1027" s="13" customFormat="1">
      <c r="A1027" s="13"/>
      <c r="B1027" s="241"/>
      <c r="C1027" s="242"/>
      <c r="D1027" s="243" t="s">
        <v>232</v>
      </c>
      <c r="E1027" s="244" t="s">
        <v>1</v>
      </c>
      <c r="F1027" s="245" t="s">
        <v>1352</v>
      </c>
      <c r="G1027" s="242"/>
      <c r="H1027" s="246">
        <v>0.060999999999999999</v>
      </c>
      <c r="I1027" s="247"/>
      <c r="J1027" s="242"/>
      <c r="K1027" s="242"/>
      <c r="L1027" s="248"/>
      <c r="M1027" s="249"/>
      <c r="N1027" s="250"/>
      <c r="O1027" s="250"/>
      <c r="P1027" s="250"/>
      <c r="Q1027" s="250"/>
      <c r="R1027" s="250"/>
      <c r="S1027" s="250"/>
      <c r="T1027" s="251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2" t="s">
        <v>232</v>
      </c>
      <c r="AU1027" s="252" t="s">
        <v>82</v>
      </c>
      <c r="AV1027" s="13" t="s">
        <v>82</v>
      </c>
      <c r="AW1027" s="13" t="s">
        <v>30</v>
      </c>
      <c r="AX1027" s="13" t="s">
        <v>73</v>
      </c>
      <c r="AY1027" s="252" t="s">
        <v>223</v>
      </c>
    </row>
    <row r="1028" s="13" customFormat="1">
      <c r="A1028" s="13"/>
      <c r="B1028" s="241"/>
      <c r="C1028" s="242"/>
      <c r="D1028" s="243" t="s">
        <v>232</v>
      </c>
      <c r="E1028" s="244" t="s">
        <v>1</v>
      </c>
      <c r="F1028" s="245" t="s">
        <v>1353</v>
      </c>
      <c r="G1028" s="242"/>
      <c r="H1028" s="246">
        <v>0.023</v>
      </c>
      <c r="I1028" s="247"/>
      <c r="J1028" s="242"/>
      <c r="K1028" s="242"/>
      <c r="L1028" s="248"/>
      <c r="M1028" s="249"/>
      <c r="N1028" s="250"/>
      <c r="O1028" s="250"/>
      <c r="P1028" s="250"/>
      <c r="Q1028" s="250"/>
      <c r="R1028" s="250"/>
      <c r="S1028" s="250"/>
      <c r="T1028" s="25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2" t="s">
        <v>232</v>
      </c>
      <c r="AU1028" s="252" t="s">
        <v>82</v>
      </c>
      <c r="AV1028" s="13" t="s">
        <v>82</v>
      </c>
      <c r="AW1028" s="13" t="s">
        <v>30</v>
      </c>
      <c r="AX1028" s="13" t="s">
        <v>73</v>
      </c>
      <c r="AY1028" s="252" t="s">
        <v>223</v>
      </c>
    </row>
    <row r="1029" s="15" customFormat="1">
      <c r="A1029" s="15"/>
      <c r="B1029" s="263"/>
      <c r="C1029" s="264"/>
      <c r="D1029" s="243" t="s">
        <v>232</v>
      </c>
      <c r="E1029" s="265" t="s">
        <v>1</v>
      </c>
      <c r="F1029" s="266" t="s">
        <v>245</v>
      </c>
      <c r="G1029" s="264"/>
      <c r="H1029" s="267">
        <v>0.084000000000000005</v>
      </c>
      <c r="I1029" s="268"/>
      <c r="J1029" s="264"/>
      <c r="K1029" s="264"/>
      <c r="L1029" s="269"/>
      <c r="M1029" s="270"/>
      <c r="N1029" s="271"/>
      <c r="O1029" s="271"/>
      <c r="P1029" s="271"/>
      <c r="Q1029" s="271"/>
      <c r="R1029" s="271"/>
      <c r="S1029" s="271"/>
      <c r="T1029" s="272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T1029" s="273" t="s">
        <v>232</v>
      </c>
      <c r="AU1029" s="273" t="s">
        <v>82</v>
      </c>
      <c r="AV1029" s="15" t="s">
        <v>230</v>
      </c>
      <c r="AW1029" s="15" t="s">
        <v>30</v>
      </c>
      <c r="AX1029" s="15" t="s">
        <v>80</v>
      </c>
      <c r="AY1029" s="273" t="s">
        <v>223</v>
      </c>
    </row>
    <row r="1030" s="2" customFormat="1" ht="24.15" customHeight="1">
      <c r="A1030" s="39"/>
      <c r="B1030" s="40"/>
      <c r="C1030" s="228" t="s">
        <v>1354</v>
      </c>
      <c r="D1030" s="228" t="s">
        <v>225</v>
      </c>
      <c r="E1030" s="229" t="s">
        <v>1355</v>
      </c>
      <c r="F1030" s="230" t="s">
        <v>1356</v>
      </c>
      <c r="G1030" s="231" t="s">
        <v>293</v>
      </c>
      <c r="H1030" s="232">
        <v>38.289999999999999</v>
      </c>
      <c r="I1030" s="233"/>
      <c r="J1030" s="234">
        <f>ROUND(I1030*H1030,2)</f>
        <v>0</v>
      </c>
      <c r="K1030" s="230" t="s">
        <v>229</v>
      </c>
      <c r="L1030" s="45"/>
      <c r="M1030" s="235" t="s">
        <v>1</v>
      </c>
      <c r="N1030" s="236" t="s">
        <v>38</v>
      </c>
      <c r="O1030" s="92"/>
      <c r="P1030" s="237">
        <f>O1030*H1030</f>
        <v>0</v>
      </c>
      <c r="Q1030" s="237">
        <v>0</v>
      </c>
      <c r="R1030" s="237">
        <f>Q1030*H1030</f>
        <v>0</v>
      </c>
      <c r="S1030" s="237">
        <v>0</v>
      </c>
      <c r="T1030" s="238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39" t="s">
        <v>310</v>
      </c>
      <c r="AT1030" s="239" t="s">
        <v>225</v>
      </c>
      <c r="AU1030" s="239" t="s">
        <v>82</v>
      </c>
      <c r="AY1030" s="18" t="s">
        <v>223</v>
      </c>
      <c r="BE1030" s="240">
        <f>IF(N1030="základní",J1030,0)</f>
        <v>0</v>
      </c>
      <c r="BF1030" s="240">
        <f>IF(N1030="snížená",J1030,0)</f>
        <v>0</v>
      </c>
      <c r="BG1030" s="240">
        <f>IF(N1030="zákl. přenesená",J1030,0)</f>
        <v>0</v>
      </c>
      <c r="BH1030" s="240">
        <f>IF(N1030="sníž. přenesená",J1030,0)</f>
        <v>0</v>
      </c>
      <c r="BI1030" s="240">
        <f>IF(N1030="nulová",J1030,0)</f>
        <v>0</v>
      </c>
      <c r="BJ1030" s="18" t="s">
        <v>80</v>
      </c>
      <c r="BK1030" s="240">
        <f>ROUND(I1030*H1030,2)</f>
        <v>0</v>
      </c>
      <c r="BL1030" s="18" t="s">
        <v>310</v>
      </c>
      <c r="BM1030" s="239" t="s">
        <v>1357</v>
      </c>
    </row>
    <row r="1031" s="2" customFormat="1" ht="24.15" customHeight="1">
      <c r="A1031" s="39"/>
      <c r="B1031" s="40"/>
      <c r="C1031" s="274" t="s">
        <v>1358</v>
      </c>
      <c r="D1031" s="274" t="s">
        <v>285</v>
      </c>
      <c r="E1031" s="275" t="s">
        <v>1359</v>
      </c>
      <c r="F1031" s="276" t="s">
        <v>1360</v>
      </c>
      <c r="G1031" s="277" t="s">
        <v>293</v>
      </c>
      <c r="H1031" s="278">
        <v>44.627000000000002</v>
      </c>
      <c r="I1031" s="279"/>
      <c r="J1031" s="280">
        <f>ROUND(I1031*H1031,2)</f>
        <v>0</v>
      </c>
      <c r="K1031" s="276" t="s">
        <v>229</v>
      </c>
      <c r="L1031" s="281"/>
      <c r="M1031" s="282" t="s">
        <v>1</v>
      </c>
      <c r="N1031" s="283" t="s">
        <v>38</v>
      </c>
      <c r="O1031" s="92"/>
      <c r="P1031" s="237">
        <f>O1031*H1031</f>
        <v>0</v>
      </c>
      <c r="Q1031" s="237">
        <v>0.0016999999999999999</v>
      </c>
      <c r="R1031" s="237">
        <f>Q1031*H1031</f>
        <v>0.0758659</v>
      </c>
      <c r="S1031" s="237">
        <v>0</v>
      </c>
      <c r="T1031" s="238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39" t="s">
        <v>402</v>
      </c>
      <c r="AT1031" s="239" t="s">
        <v>285</v>
      </c>
      <c r="AU1031" s="239" t="s">
        <v>82</v>
      </c>
      <c r="AY1031" s="18" t="s">
        <v>223</v>
      </c>
      <c r="BE1031" s="240">
        <f>IF(N1031="základní",J1031,0)</f>
        <v>0</v>
      </c>
      <c r="BF1031" s="240">
        <f>IF(N1031="snížená",J1031,0)</f>
        <v>0</v>
      </c>
      <c r="BG1031" s="240">
        <f>IF(N1031="zákl. přenesená",J1031,0)</f>
        <v>0</v>
      </c>
      <c r="BH1031" s="240">
        <f>IF(N1031="sníž. přenesená",J1031,0)</f>
        <v>0</v>
      </c>
      <c r="BI1031" s="240">
        <f>IF(N1031="nulová",J1031,0)</f>
        <v>0</v>
      </c>
      <c r="BJ1031" s="18" t="s">
        <v>80</v>
      </c>
      <c r="BK1031" s="240">
        <f>ROUND(I1031*H1031,2)</f>
        <v>0</v>
      </c>
      <c r="BL1031" s="18" t="s">
        <v>310</v>
      </c>
      <c r="BM1031" s="239" t="s">
        <v>1361</v>
      </c>
    </row>
    <row r="1032" s="13" customFormat="1">
      <c r="A1032" s="13"/>
      <c r="B1032" s="241"/>
      <c r="C1032" s="242"/>
      <c r="D1032" s="243" t="s">
        <v>232</v>
      </c>
      <c r="E1032" s="242"/>
      <c r="F1032" s="245" t="s">
        <v>1362</v>
      </c>
      <c r="G1032" s="242"/>
      <c r="H1032" s="246">
        <v>44.627000000000002</v>
      </c>
      <c r="I1032" s="247"/>
      <c r="J1032" s="242"/>
      <c r="K1032" s="242"/>
      <c r="L1032" s="248"/>
      <c r="M1032" s="249"/>
      <c r="N1032" s="250"/>
      <c r="O1032" s="250"/>
      <c r="P1032" s="250"/>
      <c r="Q1032" s="250"/>
      <c r="R1032" s="250"/>
      <c r="S1032" s="250"/>
      <c r="T1032" s="251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2" t="s">
        <v>232</v>
      </c>
      <c r="AU1032" s="252" t="s">
        <v>82</v>
      </c>
      <c r="AV1032" s="13" t="s">
        <v>82</v>
      </c>
      <c r="AW1032" s="13" t="s">
        <v>4</v>
      </c>
      <c r="AX1032" s="13" t="s">
        <v>80</v>
      </c>
      <c r="AY1032" s="252" t="s">
        <v>223</v>
      </c>
    </row>
    <row r="1033" s="2" customFormat="1" ht="24.15" customHeight="1">
      <c r="A1033" s="39"/>
      <c r="B1033" s="40"/>
      <c r="C1033" s="228" t="s">
        <v>1363</v>
      </c>
      <c r="D1033" s="228" t="s">
        <v>225</v>
      </c>
      <c r="E1033" s="229" t="s">
        <v>1364</v>
      </c>
      <c r="F1033" s="230" t="s">
        <v>813</v>
      </c>
      <c r="G1033" s="231" t="s">
        <v>228</v>
      </c>
      <c r="H1033" s="232">
        <v>0.23799999999999999</v>
      </c>
      <c r="I1033" s="233"/>
      <c r="J1033" s="234">
        <f>ROUND(I1033*H1033,2)</f>
        <v>0</v>
      </c>
      <c r="K1033" s="230" t="s">
        <v>386</v>
      </c>
      <c r="L1033" s="45"/>
      <c r="M1033" s="235" t="s">
        <v>1</v>
      </c>
      <c r="N1033" s="236" t="s">
        <v>38</v>
      </c>
      <c r="O1033" s="92"/>
      <c r="P1033" s="237">
        <f>O1033*H1033</f>
        <v>0</v>
      </c>
      <c r="Q1033" s="237">
        <v>2.5</v>
      </c>
      <c r="R1033" s="237">
        <f>Q1033*H1033</f>
        <v>0.59499999999999997</v>
      </c>
      <c r="S1033" s="237">
        <v>0</v>
      </c>
      <c r="T1033" s="238">
        <f>S1033*H1033</f>
        <v>0</v>
      </c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R1033" s="239" t="s">
        <v>230</v>
      </c>
      <c r="AT1033" s="239" t="s">
        <v>225</v>
      </c>
      <c r="AU1033" s="239" t="s">
        <v>82</v>
      </c>
      <c r="AY1033" s="18" t="s">
        <v>223</v>
      </c>
      <c r="BE1033" s="240">
        <f>IF(N1033="základní",J1033,0)</f>
        <v>0</v>
      </c>
      <c r="BF1033" s="240">
        <f>IF(N1033="snížená",J1033,0)</f>
        <v>0</v>
      </c>
      <c r="BG1033" s="240">
        <f>IF(N1033="zákl. přenesená",J1033,0)</f>
        <v>0</v>
      </c>
      <c r="BH1033" s="240">
        <f>IF(N1033="sníž. přenesená",J1033,0)</f>
        <v>0</v>
      </c>
      <c r="BI1033" s="240">
        <f>IF(N1033="nulová",J1033,0)</f>
        <v>0</v>
      </c>
      <c r="BJ1033" s="18" t="s">
        <v>80</v>
      </c>
      <c r="BK1033" s="240">
        <f>ROUND(I1033*H1033,2)</f>
        <v>0</v>
      </c>
      <c r="BL1033" s="18" t="s">
        <v>230</v>
      </c>
      <c r="BM1033" s="239" t="s">
        <v>1365</v>
      </c>
    </row>
    <row r="1034" s="13" customFormat="1">
      <c r="A1034" s="13"/>
      <c r="B1034" s="241"/>
      <c r="C1034" s="242"/>
      <c r="D1034" s="243" t="s">
        <v>232</v>
      </c>
      <c r="E1034" s="244" t="s">
        <v>1</v>
      </c>
      <c r="F1034" s="245" t="s">
        <v>1366</v>
      </c>
      <c r="G1034" s="242"/>
      <c r="H1034" s="246">
        <v>0.021000000000000001</v>
      </c>
      <c r="I1034" s="247"/>
      <c r="J1034" s="242"/>
      <c r="K1034" s="242"/>
      <c r="L1034" s="248"/>
      <c r="M1034" s="249"/>
      <c r="N1034" s="250"/>
      <c r="O1034" s="250"/>
      <c r="P1034" s="250"/>
      <c r="Q1034" s="250"/>
      <c r="R1034" s="250"/>
      <c r="S1034" s="250"/>
      <c r="T1034" s="251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2" t="s">
        <v>232</v>
      </c>
      <c r="AU1034" s="252" t="s">
        <v>82</v>
      </c>
      <c r="AV1034" s="13" t="s">
        <v>82</v>
      </c>
      <c r="AW1034" s="13" t="s">
        <v>30</v>
      </c>
      <c r="AX1034" s="13" t="s">
        <v>73</v>
      </c>
      <c r="AY1034" s="252" t="s">
        <v>223</v>
      </c>
    </row>
    <row r="1035" s="14" customFormat="1">
      <c r="A1035" s="14"/>
      <c r="B1035" s="253"/>
      <c r="C1035" s="254"/>
      <c r="D1035" s="243" t="s">
        <v>232</v>
      </c>
      <c r="E1035" s="255" t="s">
        <v>1</v>
      </c>
      <c r="F1035" s="256" t="s">
        <v>242</v>
      </c>
      <c r="G1035" s="254"/>
      <c r="H1035" s="255" t="s">
        <v>1</v>
      </c>
      <c r="I1035" s="257"/>
      <c r="J1035" s="254"/>
      <c r="K1035" s="254"/>
      <c r="L1035" s="258"/>
      <c r="M1035" s="259"/>
      <c r="N1035" s="260"/>
      <c r="O1035" s="260"/>
      <c r="P1035" s="260"/>
      <c r="Q1035" s="260"/>
      <c r="R1035" s="260"/>
      <c r="S1035" s="260"/>
      <c r="T1035" s="261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2" t="s">
        <v>232</v>
      </c>
      <c r="AU1035" s="262" t="s">
        <v>82</v>
      </c>
      <c r="AV1035" s="14" t="s">
        <v>80</v>
      </c>
      <c r="AW1035" s="14" t="s">
        <v>30</v>
      </c>
      <c r="AX1035" s="14" t="s">
        <v>73</v>
      </c>
      <c r="AY1035" s="262" t="s">
        <v>223</v>
      </c>
    </row>
    <row r="1036" s="14" customFormat="1">
      <c r="A1036" s="14"/>
      <c r="B1036" s="253"/>
      <c r="C1036" s="254"/>
      <c r="D1036" s="243" t="s">
        <v>232</v>
      </c>
      <c r="E1036" s="255" t="s">
        <v>1</v>
      </c>
      <c r="F1036" s="256" t="s">
        <v>1367</v>
      </c>
      <c r="G1036" s="254"/>
      <c r="H1036" s="255" t="s">
        <v>1</v>
      </c>
      <c r="I1036" s="257"/>
      <c r="J1036" s="254"/>
      <c r="K1036" s="254"/>
      <c r="L1036" s="258"/>
      <c r="M1036" s="259"/>
      <c r="N1036" s="260"/>
      <c r="O1036" s="260"/>
      <c r="P1036" s="260"/>
      <c r="Q1036" s="260"/>
      <c r="R1036" s="260"/>
      <c r="S1036" s="260"/>
      <c r="T1036" s="26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2" t="s">
        <v>232</v>
      </c>
      <c r="AU1036" s="262" t="s">
        <v>82</v>
      </c>
      <c r="AV1036" s="14" t="s">
        <v>80</v>
      </c>
      <c r="AW1036" s="14" t="s">
        <v>30</v>
      </c>
      <c r="AX1036" s="14" t="s">
        <v>73</v>
      </c>
      <c r="AY1036" s="262" t="s">
        <v>223</v>
      </c>
    </row>
    <row r="1037" s="13" customFormat="1">
      <c r="A1037" s="13"/>
      <c r="B1037" s="241"/>
      <c r="C1037" s="242"/>
      <c r="D1037" s="243" t="s">
        <v>232</v>
      </c>
      <c r="E1037" s="244" t="s">
        <v>1</v>
      </c>
      <c r="F1037" s="245" t="s">
        <v>1368</v>
      </c>
      <c r="G1037" s="242"/>
      <c r="H1037" s="246">
        <v>0.063</v>
      </c>
      <c r="I1037" s="247"/>
      <c r="J1037" s="242"/>
      <c r="K1037" s="242"/>
      <c r="L1037" s="248"/>
      <c r="M1037" s="249"/>
      <c r="N1037" s="250"/>
      <c r="O1037" s="250"/>
      <c r="P1037" s="250"/>
      <c r="Q1037" s="250"/>
      <c r="R1037" s="250"/>
      <c r="S1037" s="250"/>
      <c r="T1037" s="251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2" t="s">
        <v>232</v>
      </c>
      <c r="AU1037" s="252" t="s">
        <v>82</v>
      </c>
      <c r="AV1037" s="13" t="s">
        <v>82</v>
      </c>
      <c r="AW1037" s="13" t="s">
        <v>30</v>
      </c>
      <c r="AX1037" s="13" t="s">
        <v>73</v>
      </c>
      <c r="AY1037" s="252" t="s">
        <v>223</v>
      </c>
    </row>
    <row r="1038" s="13" customFormat="1">
      <c r="A1038" s="13"/>
      <c r="B1038" s="241"/>
      <c r="C1038" s="242"/>
      <c r="D1038" s="243" t="s">
        <v>232</v>
      </c>
      <c r="E1038" s="244" t="s">
        <v>1</v>
      </c>
      <c r="F1038" s="245" t="s">
        <v>1369</v>
      </c>
      <c r="G1038" s="242"/>
      <c r="H1038" s="246">
        <v>0.012999999999999999</v>
      </c>
      <c r="I1038" s="247"/>
      <c r="J1038" s="242"/>
      <c r="K1038" s="242"/>
      <c r="L1038" s="248"/>
      <c r="M1038" s="249"/>
      <c r="N1038" s="250"/>
      <c r="O1038" s="250"/>
      <c r="P1038" s="250"/>
      <c r="Q1038" s="250"/>
      <c r="R1038" s="250"/>
      <c r="S1038" s="250"/>
      <c r="T1038" s="251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2" t="s">
        <v>232</v>
      </c>
      <c r="AU1038" s="252" t="s">
        <v>82</v>
      </c>
      <c r="AV1038" s="13" t="s">
        <v>82</v>
      </c>
      <c r="AW1038" s="13" t="s">
        <v>30</v>
      </c>
      <c r="AX1038" s="13" t="s">
        <v>73</v>
      </c>
      <c r="AY1038" s="252" t="s">
        <v>223</v>
      </c>
    </row>
    <row r="1039" s="13" customFormat="1">
      <c r="A1039" s="13"/>
      <c r="B1039" s="241"/>
      <c r="C1039" s="242"/>
      <c r="D1039" s="243" t="s">
        <v>232</v>
      </c>
      <c r="E1039" s="244" t="s">
        <v>1</v>
      </c>
      <c r="F1039" s="245" t="s">
        <v>1370</v>
      </c>
      <c r="G1039" s="242"/>
      <c r="H1039" s="246">
        <v>0.014</v>
      </c>
      <c r="I1039" s="247"/>
      <c r="J1039" s="242"/>
      <c r="K1039" s="242"/>
      <c r="L1039" s="248"/>
      <c r="M1039" s="249"/>
      <c r="N1039" s="250"/>
      <c r="O1039" s="250"/>
      <c r="P1039" s="250"/>
      <c r="Q1039" s="250"/>
      <c r="R1039" s="250"/>
      <c r="S1039" s="250"/>
      <c r="T1039" s="251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2" t="s">
        <v>232</v>
      </c>
      <c r="AU1039" s="252" t="s">
        <v>82</v>
      </c>
      <c r="AV1039" s="13" t="s">
        <v>82</v>
      </c>
      <c r="AW1039" s="13" t="s">
        <v>30</v>
      </c>
      <c r="AX1039" s="13" t="s">
        <v>73</v>
      </c>
      <c r="AY1039" s="252" t="s">
        <v>223</v>
      </c>
    </row>
    <row r="1040" s="13" customFormat="1">
      <c r="A1040" s="13"/>
      <c r="B1040" s="241"/>
      <c r="C1040" s="242"/>
      <c r="D1040" s="243" t="s">
        <v>232</v>
      </c>
      <c r="E1040" s="244" t="s">
        <v>1</v>
      </c>
      <c r="F1040" s="245" t="s">
        <v>1371</v>
      </c>
      <c r="G1040" s="242"/>
      <c r="H1040" s="246">
        <v>0.019</v>
      </c>
      <c r="I1040" s="247"/>
      <c r="J1040" s="242"/>
      <c r="K1040" s="242"/>
      <c r="L1040" s="248"/>
      <c r="M1040" s="249"/>
      <c r="N1040" s="250"/>
      <c r="O1040" s="250"/>
      <c r="P1040" s="250"/>
      <c r="Q1040" s="250"/>
      <c r="R1040" s="250"/>
      <c r="S1040" s="250"/>
      <c r="T1040" s="251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2" t="s">
        <v>232</v>
      </c>
      <c r="AU1040" s="252" t="s">
        <v>82</v>
      </c>
      <c r="AV1040" s="13" t="s">
        <v>82</v>
      </c>
      <c r="AW1040" s="13" t="s">
        <v>30</v>
      </c>
      <c r="AX1040" s="13" t="s">
        <v>73</v>
      </c>
      <c r="AY1040" s="252" t="s">
        <v>223</v>
      </c>
    </row>
    <row r="1041" s="13" customFormat="1">
      <c r="A1041" s="13"/>
      <c r="B1041" s="241"/>
      <c r="C1041" s="242"/>
      <c r="D1041" s="243" t="s">
        <v>232</v>
      </c>
      <c r="E1041" s="244" t="s">
        <v>1</v>
      </c>
      <c r="F1041" s="245" t="s">
        <v>1372</v>
      </c>
      <c r="G1041" s="242"/>
      <c r="H1041" s="246">
        <v>0.017000000000000001</v>
      </c>
      <c r="I1041" s="247"/>
      <c r="J1041" s="242"/>
      <c r="K1041" s="242"/>
      <c r="L1041" s="248"/>
      <c r="M1041" s="249"/>
      <c r="N1041" s="250"/>
      <c r="O1041" s="250"/>
      <c r="P1041" s="250"/>
      <c r="Q1041" s="250"/>
      <c r="R1041" s="250"/>
      <c r="S1041" s="250"/>
      <c r="T1041" s="251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2" t="s">
        <v>232</v>
      </c>
      <c r="AU1041" s="252" t="s">
        <v>82</v>
      </c>
      <c r="AV1041" s="13" t="s">
        <v>82</v>
      </c>
      <c r="AW1041" s="13" t="s">
        <v>30</v>
      </c>
      <c r="AX1041" s="13" t="s">
        <v>73</v>
      </c>
      <c r="AY1041" s="252" t="s">
        <v>223</v>
      </c>
    </row>
    <row r="1042" s="13" customFormat="1">
      <c r="A1042" s="13"/>
      <c r="B1042" s="241"/>
      <c r="C1042" s="242"/>
      <c r="D1042" s="243" t="s">
        <v>232</v>
      </c>
      <c r="E1042" s="244" t="s">
        <v>1</v>
      </c>
      <c r="F1042" s="245" t="s">
        <v>1373</v>
      </c>
      <c r="G1042" s="242"/>
      <c r="H1042" s="246">
        <v>0.017000000000000001</v>
      </c>
      <c r="I1042" s="247"/>
      <c r="J1042" s="242"/>
      <c r="K1042" s="242"/>
      <c r="L1042" s="248"/>
      <c r="M1042" s="249"/>
      <c r="N1042" s="250"/>
      <c r="O1042" s="250"/>
      <c r="P1042" s="250"/>
      <c r="Q1042" s="250"/>
      <c r="R1042" s="250"/>
      <c r="S1042" s="250"/>
      <c r="T1042" s="251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2" t="s">
        <v>232</v>
      </c>
      <c r="AU1042" s="252" t="s">
        <v>82</v>
      </c>
      <c r="AV1042" s="13" t="s">
        <v>82</v>
      </c>
      <c r="AW1042" s="13" t="s">
        <v>30</v>
      </c>
      <c r="AX1042" s="13" t="s">
        <v>73</v>
      </c>
      <c r="AY1042" s="252" t="s">
        <v>223</v>
      </c>
    </row>
    <row r="1043" s="13" customFormat="1">
      <c r="A1043" s="13"/>
      <c r="B1043" s="241"/>
      <c r="C1043" s="242"/>
      <c r="D1043" s="243" t="s">
        <v>232</v>
      </c>
      <c r="E1043" s="244" t="s">
        <v>1</v>
      </c>
      <c r="F1043" s="245" t="s">
        <v>1374</v>
      </c>
      <c r="G1043" s="242"/>
      <c r="H1043" s="246">
        <v>0.019</v>
      </c>
      <c r="I1043" s="247"/>
      <c r="J1043" s="242"/>
      <c r="K1043" s="242"/>
      <c r="L1043" s="248"/>
      <c r="M1043" s="249"/>
      <c r="N1043" s="250"/>
      <c r="O1043" s="250"/>
      <c r="P1043" s="250"/>
      <c r="Q1043" s="250"/>
      <c r="R1043" s="250"/>
      <c r="S1043" s="250"/>
      <c r="T1043" s="251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2" t="s">
        <v>232</v>
      </c>
      <c r="AU1043" s="252" t="s">
        <v>82</v>
      </c>
      <c r="AV1043" s="13" t="s">
        <v>82</v>
      </c>
      <c r="AW1043" s="13" t="s">
        <v>30</v>
      </c>
      <c r="AX1043" s="13" t="s">
        <v>73</v>
      </c>
      <c r="AY1043" s="252" t="s">
        <v>223</v>
      </c>
    </row>
    <row r="1044" s="13" customFormat="1">
      <c r="A1044" s="13"/>
      <c r="B1044" s="241"/>
      <c r="C1044" s="242"/>
      <c r="D1044" s="243" t="s">
        <v>232</v>
      </c>
      <c r="E1044" s="244" t="s">
        <v>1</v>
      </c>
      <c r="F1044" s="245" t="s">
        <v>1375</v>
      </c>
      <c r="G1044" s="242"/>
      <c r="H1044" s="246">
        <v>0.012</v>
      </c>
      <c r="I1044" s="247"/>
      <c r="J1044" s="242"/>
      <c r="K1044" s="242"/>
      <c r="L1044" s="248"/>
      <c r="M1044" s="249"/>
      <c r="N1044" s="250"/>
      <c r="O1044" s="250"/>
      <c r="P1044" s="250"/>
      <c r="Q1044" s="250"/>
      <c r="R1044" s="250"/>
      <c r="S1044" s="250"/>
      <c r="T1044" s="251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2" t="s">
        <v>232</v>
      </c>
      <c r="AU1044" s="252" t="s">
        <v>82</v>
      </c>
      <c r="AV1044" s="13" t="s">
        <v>82</v>
      </c>
      <c r="AW1044" s="13" t="s">
        <v>30</v>
      </c>
      <c r="AX1044" s="13" t="s">
        <v>73</v>
      </c>
      <c r="AY1044" s="252" t="s">
        <v>223</v>
      </c>
    </row>
    <row r="1045" s="14" customFormat="1">
      <c r="A1045" s="14"/>
      <c r="B1045" s="253"/>
      <c r="C1045" s="254"/>
      <c r="D1045" s="243" t="s">
        <v>232</v>
      </c>
      <c r="E1045" s="255" t="s">
        <v>1</v>
      </c>
      <c r="F1045" s="256" t="s">
        <v>394</v>
      </c>
      <c r="G1045" s="254"/>
      <c r="H1045" s="255" t="s">
        <v>1</v>
      </c>
      <c r="I1045" s="257"/>
      <c r="J1045" s="254"/>
      <c r="K1045" s="254"/>
      <c r="L1045" s="258"/>
      <c r="M1045" s="259"/>
      <c r="N1045" s="260"/>
      <c r="O1045" s="260"/>
      <c r="P1045" s="260"/>
      <c r="Q1045" s="260"/>
      <c r="R1045" s="260"/>
      <c r="S1045" s="260"/>
      <c r="T1045" s="261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62" t="s">
        <v>232</v>
      </c>
      <c r="AU1045" s="262" t="s">
        <v>82</v>
      </c>
      <c r="AV1045" s="14" t="s">
        <v>80</v>
      </c>
      <c r="AW1045" s="14" t="s">
        <v>30</v>
      </c>
      <c r="AX1045" s="14" t="s">
        <v>73</v>
      </c>
      <c r="AY1045" s="262" t="s">
        <v>223</v>
      </c>
    </row>
    <row r="1046" s="13" customFormat="1">
      <c r="A1046" s="13"/>
      <c r="B1046" s="241"/>
      <c r="C1046" s="242"/>
      <c r="D1046" s="243" t="s">
        <v>232</v>
      </c>
      <c r="E1046" s="244" t="s">
        <v>1</v>
      </c>
      <c r="F1046" s="245" t="s">
        <v>1376</v>
      </c>
      <c r="G1046" s="242"/>
      <c r="H1046" s="246">
        <v>0.014999999999999999</v>
      </c>
      <c r="I1046" s="247"/>
      <c r="J1046" s="242"/>
      <c r="K1046" s="242"/>
      <c r="L1046" s="248"/>
      <c r="M1046" s="249"/>
      <c r="N1046" s="250"/>
      <c r="O1046" s="250"/>
      <c r="P1046" s="250"/>
      <c r="Q1046" s="250"/>
      <c r="R1046" s="250"/>
      <c r="S1046" s="250"/>
      <c r="T1046" s="251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2" t="s">
        <v>232</v>
      </c>
      <c r="AU1046" s="252" t="s">
        <v>82</v>
      </c>
      <c r="AV1046" s="13" t="s">
        <v>82</v>
      </c>
      <c r="AW1046" s="13" t="s">
        <v>30</v>
      </c>
      <c r="AX1046" s="13" t="s">
        <v>73</v>
      </c>
      <c r="AY1046" s="252" t="s">
        <v>223</v>
      </c>
    </row>
    <row r="1047" s="13" customFormat="1">
      <c r="A1047" s="13"/>
      <c r="B1047" s="241"/>
      <c r="C1047" s="242"/>
      <c r="D1047" s="243" t="s">
        <v>232</v>
      </c>
      <c r="E1047" s="244" t="s">
        <v>1</v>
      </c>
      <c r="F1047" s="245" t="s">
        <v>1377</v>
      </c>
      <c r="G1047" s="242"/>
      <c r="H1047" s="246">
        <v>0.028000000000000001</v>
      </c>
      <c r="I1047" s="247"/>
      <c r="J1047" s="242"/>
      <c r="K1047" s="242"/>
      <c r="L1047" s="248"/>
      <c r="M1047" s="249"/>
      <c r="N1047" s="250"/>
      <c r="O1047" s="250"/>
      <c r="P1047" s="250"/>
      <c r="Q1047" s="250"/>
      <c r="R1047" s="250"/>
      <c r="S1047" s="250"/>
      <c r="T1047" s="251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2" t="s">
        <v>232</v>
      </c>
      <c r="AU1047" s="252" t="s">
        <v>82</v>
      </c>
      <c r="AV1047" s="13" t="s">
        <v>82</v>
      </c>
      <c r="AW1047" s="13" t="s">
        <v>30</v>
      </c>
      <c r="AX1047" s="13" t="s">
        <v>73</v>
      </c>
      <c r="AY1047" s="252" t="s">
        <v>223</v>
      </c>
    </row>
    <row r="1048" s="15" customFormat="1">
      <c r="A1048" s="15"/>
      <c r="B1048" s="263"/>
      <c r="C1048" s="264"/>
      <c r="D1048" s="243" t="s">
        <v>232</v>
      </c>
      <c r="E1048" s="265" t="s">
        <v>1</v>
      </c>
      <c r="F1048" s="266" t="s">
        <v>245</v>
      </c>
      <c r="G1048" s="264"/>
      <c r="H1048" s="267">
        <v>0.23799999999999999</v>
      </c>
      <c r="I1048" s="268"/>
      <c r="J1048" s="264"/>
      <c r="K1048" s="264"/>
      <c r="L1048" s="269"/>
      <c r="M1048" s="270"/>
      <c r="N1048" s="271"/>
      <c r="O1048" s="271"/>
      <c r="P1048" s="271"/>
      <c r="Q1048" s="271"/>
      <c r="R1048" s="271"/>
      <c r="S1048" s="271"/>
      <c r="T1048" s="272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73" t="s">
        <v>232</v>
      </c>
      <c r="AU1048" s="273" t="s">
        <v>82</v>
      </c>
      <c r="AV1048" s="15" t="s">
        <v>230</v>
      </c>
      <c r="AW1048" s="15" t="s">
        <v>30</v>
      </c>
      <c r="AX1048" s="15" t="s">
        <v>80</v>
      </c>
      <c r="AY1048" s="273" t="s">
        <v>223</v>
      </c>
    </row>
    <row r="1049" s="12" customFormat="1" ht="22.8" customHeight="1">
      <c r="A1049" s="12"/>
      <c r="B1049" s="212"/>
      <c r="C1049" s="213"/>
      <c r="D1049" s="214" t="s">
        <v>72</v>
      </c>
      <c r="E1049" s="226" t="s">
        <v>249</v>
      </c>
      <c r="F1049" s="226" t="s">
        <v>1378</v>
      </c>
      <c r="G1049" s="213"/>
      <c r="H1049" s="213"/>
      <c r="I1049" s="216"/>
      <c r="J1049" s="227">
        <f>BK1049</f>
        <v>0</v>
      </c>
      <c r="K1049" s="213"/>
      <c r="L1049" s="218"/>
      <c r="M1049" s="219"/>
      <c r="N1049" s="220"/>
      <c r="O1049" s="220"/>
      <c r="P1049" s="221">
        <f>SUM(P1050:P1053)</f>
        <v>0</v>
      </c>
      <c r="Q1049" s="220"/>
      <c r="R1049" s="221">
        <f>SUM(R1050:R1053)</f>
        <v>5.2718600000000002</v>
      </c>
      <c r="S1049" s="220"/>
      <c r="T1049" s="222">
        <f>SUM(T1050:T1053)</f>
        <v>0</v>
      </c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R1049" s="223" t="s">
        <v>80</v>
      </c>
      <c r="AT1049" s="224" t="s">
        <v>72</v>
      </c>
      <c r="AU1049" s="224" t="s">
        <v>80</v>
      </c>
      <c r="AY1049" s="223" t="s">
        <v>223</v>
      </c>
      <c r="BK1049" s="225">
        <f>SUM(BK1050:BK1053)</f>
        <v>0</v>
      </c>
    </row>
    <row r="1050" s="2" customFormat="1" ht="33" customHeight="1">
      <c r="A1050" s="39"/>
      <c r="B1050" s="40"/>
      <c r="C1050" s="228" t="s">
        <v>1379</v>
      </c>
      <c r="D1050" s="228" t="s">
        <v>225</v>
      </c>
      <c r="E1050" s="229" t="s">
        <v>1380</v>
      </c>
      <c r="F1050" s="230" t="s">
        <v>1381</v>
      </c>
      <c r="G1050" s="231" t="s">
        <v>293</v>
      </c>
      <c r="H1050" s="232">
        <v>11</v>
      </c>
      <c r="I1050" s="233"/>
      <c r="J1050" s="234">
        <f>ROUND(I1050*H1050,2)</f>
        <v>0</v>
      </c>
      <c r="K1050" s="230" t="s">
        <v>229</v>
      </c>
      <c r="L1050" s="45"/>
      <c r="M1050" s="235" t="s">
        <v>1</v>
      </c>
      <c r="N1050" s="236" t="s">
        <v>38</v>
      </c>
      <c r="O1050" s="92"/>
      <c r="P1050" s="237">
        <f>O1050*H1050</f>
        <v>0</v>
      </c>
      <c r="Q1050" s="237">
        <v>0.22136</v>
      </c>
      <c r="R1050" s="237">
        <f>Q1050*H1050</f>
        <v>2.4349600000000002</v>
      </c>
      <c r="S1050" s="237">
        <v>0</v>
      </c>
      <c r="T1050" s="238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9" t="s">
        <v>230</v>
      </c>
      <c r="AT1050" s="239" t="s">
        <v>225</v>
      </c>
      <c r="AU1050" s="239" t="s">
        <v>82</v>
      </c>
      <c r="AY1050" s="18" t="s">
        <v>223</v>
      </c>
      <c r="BE1050" s="240">
        <f>IF(N1050="základní",J1050,0)</f>
        <v>0</v>
      </c>
      <c r="BF1050" s="240">
        <f>IF(N1050="snížená",J1050,0)</f>
        <v>0</v>
      </c>
      <c r="BG1050" s="240">
        <f>IF(N1050="zákl. přenesená",J1050,0)</f>
        <v>0</v>
      </c>
      <c r="BH1050" s="240">
        <f>IF(N1050="sníž. přenesená",J1050,0)</f>
        <v>0</v>
      </c>
      <c r="BI1050" s="240">
        <f>IF(N1050="nulová",J1050,0)</f>
        <v>0</v>
      </c>
      <c r="BJ1050" s="18" t="s">
        <v>80</v>
      </c>
      <c r="BK1050" s="240">
        <f>ROUND(I1050*H1050,2)</f>
        <v>0</v>
      </c>
      <c r="BL1050" s="18" t="s">
        <v>230</v>
      </c>
      <c r="BM1050" s="239" t="s">
        <v>1382</v>
      </c>
    </row>
    <row r="1051" s="13" customFormat="1">
      <c r="A1051" s="13"/>
      <c r="B1051" s="241"/>
      <c r="C1051" s="242"/>
      <c r="D1051" s="243" t="s">
        <v>232</v>
      </c>
      <c r="E1051" s="244" t="s">
        <v>1</v>
      </c>
      <c r="F1051" s="245" t="s">
        <v>1383</v>
      </c>
      <c r="G1051" s="242"/>
      <c r="H1051" s="246">
        <v>11</v>
      </c>
      <c r="I1051" s="247"/>
      <c r="J1051" s="242"/>
      <c r="K1051" s="242"/>
      <c r="L1051" s="248"/>
      <c r="M1051" s="249"/>
      <c r="N1051" s="250"/>
      <c r="O1051" s="250"/>
      <c r="P1051" s="250"/>
      <c r="Q1051" s="250"/>
      <c r="R1051" s="250"/>
      <c r="S1051" s="250"/>
      <c r="T1051" s="251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2" t="s">
        <v>232</v>
      </c>
      <c r="AU1051" s="252" t="s">
        <v>82</v>
      </c>
      <c r="AV1051" s="13" t="s">
        <v>82</v>
      </c>
      <c r="AW1051" s="13" t="s">
        <v>30</v>
      </c>
      <c r="AX1051" s="13" t="s">
        <v>80</v>
      </c>
      <c r="AY1051" s="252" t="s">
        <v>223</v>
      </c>
    </row>
    <row r="1052" s="2" customFormat="1" ht="37.8" customHeight="1">
      <c r="A1052" s="39"/>
      <c r="B1052" s="40"/>
      <c r="C1052" s="228" t="s">
        <v>1384</v>
      </c>
      <c r="D1052" s="228" t="s">
        <v>225</v>
      </c>
      <c r="E1052" s="229" t="s">
        <v>1385</v>
      </c>
      <c r="F1052" s="230" t="s">
        <v>1386</v>
      </c>
      <c r="G1052" s="231" t="s">
        <v>351</v>
      </c>
      <c r="H1052" s="232">
        <v>22</v>
      </c>
      <c r="I1052" s="233"/>
      <c r="J1052" s="234">
        <f>ROUND(I1052*H1052,2)</f>
        <v>0</v>
      </c>
      <c r="K1052" s="230" t="s">
        <v>229</v>
      </c>
      <c r="L1052" s="45"/>
      <c r="M1052" s="235" t="s">
        <v>1</v>
      </c>
      <c r="N1052" s="236" t="s">
        <v>38</v>
      </c>
      <c r="O1052" s="92"/>
      <c r="P1052" s="237">
        <f>O1052*H1052</f>
        <v>0</v>
      </c>
      <c r="Q1052" s="237">
        <v>0.12895000000000001</v>
      </c>
      <c r="R1052" s="237">
        <f>Q1052*H1052</f>
        <v>2.8369</v>
      </c>
      <c r="S1052" s="237">
        <v>0</v>
      </c>
      <c r="T1052" s="238">
        <f>S1052*H1052</f>
        <v>0</v>
      </c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R1052" s="239" t="s">
        <v>230</v>
      </c>
      <c r="AT1052" s="239" t="s">
        <v>225</v>
      </c>
      <c r="AU1052" s="239" t="s">
        <v>82</v>
      </c>
      <c r="AY1052" s="18" t="s">
        <v>223</v>
      </c>
      <c r="BE1052" s="240">
        <f>IF(N1052="základní",J1052,0)</f>
        <v>0</v>
      </c>
      <c r="BF1052" s="240">
        <f>IF(N1052="snížená",J1052,0)</f>
        <v>0</v>
      </c>
      <c r="BG1052" s="240">
        <f>IF(N1052="zákl. přenesená",J1052,0)</f>
        <v>0</v>
      </c>
      <c r="BH1052" s="240">
        <f>IF(N1052="sníž. přenesená",J1052,0)</f>
        <v>0</v>
      </c>
      <c r="BI1052" s="240">
        <f>IF(N1052="nulová",J1052,0)</f>
        <v>0</v>
      </c>
      <c r="BJ1052" s="18" t="s">
        <v>80</v>
      </c>
      <c r="BK1052" s="240">
        <f>ROUND(I1052*H1052,2)</f>
        <v>0</v>
      </c>
      <c r="BL1052" s="18" t="s">
        <v>230</v>
      </c>
      <c r="BM1052" s="239" t="s">
        <v>1387</v>
      </c>
    </row>
    <row r="1053" s="13" customFormat="1">
      <c r="A1053" s="13"/>
      <c r="B1053" s="241"/>
      <c r="C1053" s="242"/>
      <c r="D1053" s="243" t="s">
        <v>232</v>
      </c>
      <c r="E1053" s="244" t="s">
        <v>1</v>
      </c>
      <c r="F1053" s="245" t="s">
        <v>1388</v>
      </c>
      <c r="G1053" s="242"/>
      <c r="H1053" s="246">
        <v>22</v>
      </c>
      <c r="I1053" s="247"/>
      <c r="J1053" s="242"/>
      <c r="K1053" s="242"/>
      <c r="L1053" s="248"/>
      <c r="M1053" s="249"/>
      <c r="N1053" s="250"/>
      <c r="O1053" s="250"/>
      <c r="P1053" s="250"/>
      <c r="Q1053" s="250"/>
      <c r="R1053" s="250"/>
      <c r="S1053" s="250"/>
      <c r="T1053" s="251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2" t="s">
        <v>232</v>
      </c>
      <c r="AU1053" s="252" t="s">
        <v>82</v>
      </c>
      <c r="AV1053" s="13" t="s">
        <v>82</v>
      </c>
      <c r="AW1053" s="13" t="s">
        <v>30</v>
      </c>
      <c r="AX1053" s="13" t="s">
        <v>80</v>
      </c>
      <c r="AY1053" s="252" t="s">
        <v>223</v>
      </c>
    </row>
    <row r="1054" s="12" customFormat="1" ht="22.8" customHeight="1">
      <c r="A1054" s="12"/>
      <c r="B1054" s="212"/>
      <c r="C1054" s="213"/>
      <c r="D1054" s="214" t="s">
        <v>72</v>
      </c>
      <c r="E1054" s="226" t="s">
        <v>638</v>
      </c>
      <c r="F1054" s="226" t="s">
        <v>1389</v>
      </c>
      <c r="G1054" s="213"/>
      <c r="H1054" s="213"/>
      <c r="I1054" s="216"/>
      <c r="J1054" s="227">
        <f>BK1054</f>
        <v>0</v>
      </c>
      <c r="K1054" s="213"/>
      <c r="L1054" s="218"/>
      <c r="M1054" s="219"/>
      <c r="N1054" s="220"/>
      <c r="O1054" s="220"/>
      <c r="P1054" s="221">
        <f>SUM(P1055:P1315)</f>
        <v>0</v>
      </c>
      <c r="Q1054" s="220"/>
      <c r="R1054" s="221">
        <f>SUM(R1055:R1315)</f>
        <v>195.66411781999997</v>
      </c>
      <c r="S1054" s="220"/>
      <c r="T1054" s="222">
        <f>SUM(T1055:T1315)</f>
        <v>0.00078322999999999999</v>
      </c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R1054" s="223" t="s">
        <v>80</v>
      </c>
      <c r="AT1054" s="224" t="s">
        <v>72</v>
      </c>
      <c r="AU1054" s="224" t="s">
        <v>80</v>
      </c>
      <c r="AY1054" s="223" t="s">
        <v>223</v>
      </c>
      <c r="BK1054" s="225">
        <f>SUM(BK1055:BK1315)</f>
        <v>0</v>
      </c>
    </row>
    <row r="1055" s="2" customFormat="1" ht="33" customHeight="1">
      <c r="A1055" s="39"/>
      <c r="B1055" s="40"/>
      <c r="C1055" s="228" t="s">
        <v>1390</v>
      </c>
      <c r="D1055" s="228" t="s">
        <v>225</v>
      </c>
      <c r="E1055" s="229" t="s">
        <v>1391</v>
      </c>
      <c r="F1055" s="230" t="s">
        <v>1392</v>
      </c>
      <c r="G1055" s="231" t="s">
        <v>293</v>
      </c>
      <c r="H1055" s="232">
        <v>227.58799999999999</v>
      </c>
      <c r="I1055" s="233"/>
      <c r="J1055" s="234">
        <f>ROUND(I1055*H1055,2)</f>
        <v>0</v>
      </c>
      <c r="K1055" s="230" t="s">
        <v>229</v>
      </c>
      <c r="L1055" s="45"/>
      <c r="M1055" s="235" t="s">
        <v>1</v>
      </c>
      <c r="N1055" s="236" t="s">
        <v>38</v>
      </c>
      <c r="O1055" s="92"/>
      <c r="P1055" s="237">
        <f>O1055*H1055</f>
        <v>0</v>
      </c>
      <c r="Q1055" s="237">
        <v>0.0073499999999999998</v>
      </c>
      <c r="R1055" s="237">
        <f>Q1055*H1055</f>
        <v>1.6727717999999998</v>
      </c>
      <c r="S1055" s="237">
        <v>0</v>
      </c>
      <c r="T1055" s="238">
        <f>S1055*H1055</f>
        <v>0</v>
      </c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R1055" s="239" t="s">
        <v>230</v>
      </c>
      <c r="AT1055" s="239" t="s">
        <v>225</v>
      </c>
      <c r="AU1055" s="239" t="s">
        <v>82</v>
      </c>
      <c r="AY1055" s="18" t="s">
        <v>223</v>
      </c>
      <c r="BE1055" s="240">
        <f>IF(N1055="základní",J1055,0)</f>
        <v>0</v>
      </c>
      <c r="BF1055" s="240">
        <f>IF(N1055="snížená",J1055,0)</f>
        <v>0</v>
      </c>
      <c r="BG1055" s="240">
        <f>IF(N1055="zákl. přenesená",J1055,0)</f>
        <v>0</v>
      </c>
      <c r="BH1055" s="240">
        <f>IF(N1055="sníž. přenesená",J1055,0)</f>
        <v>0</v>
      </c>
      <c r="BI1055" s="240">
        <f>IF(N1055="nulová",J1055,0)</f>
        <v>0</v>
      </c>
      <c r="BJ1055" s="18" t="s">
        <v>80</v>
      </c>
      <c r="BK1055" s="240">
        <f>ROUND(I1055*H1055,2)</f>
        <v>0</v>
      </c>
      <c r="BL1055" s="18" t="s">
        <v>230</v>
      </c>
      <c r="BM1055" s="239" t="s">
        <v>1393</v>
      </c>
    </row>
    <row r="1056" s="2" customFormat="1" ht="24.15" customHeight="1">
      <c r="A1056" s="39"/>
      <c r="B1056" s="40"/>
      <c r="C1056" s="228" t="s">
        <v>1394</v>
      </c>
      <c r="D1056" s="228" t="s">
        <v>225</v>
      </c>
      <c r="E1056" s="229" t="s">
        <v>1395</v>
      </c>
      <c r="F1056" s="230" t="s">
        <v>1396</v>
      </c>
      <c r="G1056" s="231" t="s">
        <v>293</v>
      </c>
      <c r="H1056" s="232">
        <v>227.58799999999999</v>
      </c>
      <c r="I1056" s="233"/>
      <c r="J1056" s="234">
        <f>ROUND(I1056*H1056,2)</f>
        <v>0</v>
      </c>
      <c r="K1056" s="230" t="s">
        <v>229</v>
      </c>
      <c r="L1056" s="45"/>
      <c r="M1056" s="235" t="s">
        <v>1</v>
      </c>
      <c r="N1056" s="236" t="s">
        <v>38</v>
      </c>
      <c r="O1056" s="92"/>
      <c r="P1056" s="237">
        <f>O1056*H1056</f>
        <v>0</v>
      </c>
      <c r="Q1056" s="237">
        <v>0.00025999999999999998</v>
      </c>
      <c r="R1056" s="237">
        <f>Q1056*H1056</f>
        <v>0.05917287999999999</v>
      </c>
      <c r="S1056" s="237">
        <v>0</v>
      </c>
      <c r="T1056" s="238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39" t="s">
        <v>230</v>
      </c>
      <c r="AT1056" s="239" t="s">
        <v>225</v>
      </c>
      <c r="AU1056" s="239" t="s">
        <v>82</v>
      </c>
      <c r="AY1056" s="18" t="s">
        <v>223</v>
      </c>
      <c r="BE1056" s="240">
        <f>IF(N1056="základní",J1056,0)</f>
        <v>0</v>
      </c>
      <c r="BF1056" s="240">
        <f>IF(N1056="snížená",J1056,0)</f>
        <v>0</v>
      </c>
      <c r="BG1056" s="240">
        <f>IF(N1056="zákl. přenesená",J1056,0)</f>
        <v>0</v>
      </c>
      <c r="BH1056" s="240">
        <f>IF(N1056="sníž. přenesená",J1056,0)</f>
        <v>0</v>
      </c>
      <c r="BI1056" s="240">
        <f>IF(N1056="nulová",J1056,0)</f>
        <v>0</v>
      </c>
      <c r="BJ1056" s="18" t="s">
        <v>80</v>
      </c>
      <c r="BK1056" s="240">
        <f>ROUND(I1056*H1056,2)</f>
        <v>0</v>
      </c>
      <c r="BL1056" s="18" t="s">
        <v>230</v>
      </c>
      <c r="BM1056" s="239" t="s">
        <v>1397</v>
      </c>
    </row>
    <row r="1057" s="2" customFormat="1" ht="49.05" customHeight="1">
      <c r="A1057" s="39"/>
      <c r="B1057" s="40"/>
      <c r="C1057" s="228" t="s">
        <v>1398</v>
      </c>
      <c r="D1057" s="228" t="s">
        <v>225</v>
      </c>
      <c r="E1057" s="229" t="s">
        <v>1399</v>
      </c>
      <c r="F1057" s="230" t="s">
        <v>1400</v>
      </c>
      <c r="G1057" s="231" t="s">
        <v>293</v>
      </c>
      <c r="H1057" s="232">
        <v>227.58799999999999</v>
      </c>
      <c r="I1057" s="233"/>
      <c r="J1057" s="234">
        <f>ROUND(I1057*H1057,2)</f>
        <v>0</v>
      </c>
      <c r="K1057" s="230" t="s">
        <v>229</v>
      </c>
      <c r="L1057" s="45"/>
      <c r="M1057" s="235" t="s">
        <v>1</v>
      </c>
      <c r="N1057" s="236" t="s">
        <v>38</v>
      </c>
      <c r="O1057" s="92"/>
      <c r="P1057" s="237">
        <f>O1057*H1057</f>
        <v>0</v>
      </c>
      <c r="Q1057" s="237">
        <v>0.018380000000000001</v>
      </c>
      <c r="R1057" s="237">
        <f>Q1057*H1057</f>
        <v>4.1830674400000003</v>
      </c>
      <c r="S1057" s="237">
        <v>0</v>
      </c>
      <c r="T1057" s="238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39" t="s">
        <v>230</v>
      </c>
      <c r="AT1057" s="239" t="s">
        <v>225</v>
      </c>
      <c r="AU1057" s="239" t="s">
        <v>82</v>
      </c>
      <c r="AY1057" s="18" t="s">
        <v>223</v>
      </c>
      <c r="BE1057" s="240">
        <f>IF(N1057="základní",J1057,0)</f>
        <v>0</v>
      </c>
      <c r="BF1057" s="240">
        <f>IF(N1057="snížená",J1057,0)</f>
        <v>0</v>
      </c>
      <c r="BG1057" s="240">
        <f>IF(N1057="zákl. přenesená",J1057,0)</f>
        <v>0</v>
      </c>
      <c r="BH1057" s="240">
        <f>IF(N1057="sníž. přenesená",J1057,0)</f>
        <v>0</v>
      </c>
      <c r="BI1057" s="240">
        <f>IF(N1057="nulová",J1057,0)</f>
        <v>0</v>
      </c>
      <c r="BJ1057" s="18" t="s">
        <v>80</v>
      </c>
      <c r="BK1057" s="240">
        <f>ROUND(I1057*H1057,2)</f>
        <v>0</v>
      </c>
      <c r="BL1057" s="18" t="s">
        <v>230</v>
      </c>
      <c r="BM1057" s="239" t="s">
        <v>1401</v>
      </c>
    </row>
    <row r="1058" s="14" customFormat="1">
      <c r="A1058" s="14"/>
      <c r="B1058" s="253"/>
      <c r="C1058" s="254"/>
      <c r="D1058" s="243" t="s">
        <v>232</v>
      </c>
      <c r="E1058" s="255" t="s">
        <v>1</v>
      </c>
      <c r="F1058" s="256" t="s">
        <v>1402</v>
      </c>
      <c r="G1058" s="254"/>
      <c r="H1058" s="255" t="s">
        <v>1</v>
      </c>
      <c r="I1058" s="257"/>
      <c r="J1058" s="254"/>
      <c r="K1058" s="254"/>
      <c r="L1058" s="258"/>
      <c r="M1058" s="259"/>
      <c r="N1058" s="260"/>
      <c r="O1058" s="260"/>
      <c r="P1058" s="260"/>
      <c r="Q1058" s="260"/>
      <c r="R1058" s="260"/>
      <c r="S1058" s="260"/>
      <c r="T1058" s="261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62" t="s">
        <v>232</v>
      </c>
      <c r="AU1058" s="262" t="s">
        <v>82</v>
      </c>
      <c r="AV1058" s="14" t="s">
        <v>80</v>
      </c>
      <c r="AW1058" s="14" t="s">
        <v>30</v>
      </c>
      <c r="AX1058" s="14" t="s">
        <v>73</v>
      </c>
      <c r="AY1058" s="262" t="s">
        <v>223</v>
      </c>
    </row>
    <row r="1059" s="13" customFormat="1">
      <c r="A1059" s="13"/>
      <c r="B1059" s="241"/>
      <c r="C1059" s="242"/>
      <c r="D1059" s="243" t="s">
        <v>232</v>
      </c>
      <c r="E1059" s="244" t="s">
        <v>1</v>
      </c>
      <c r="F1059" s="245" t="s">
        <v>1403</v>
      </c>
      <c r="G1059" s="242"/>
      <c r="H1059" s="246">
        <v>10.063000000000001</v>
      </c>
      <c r="I1059" s="247"/>
      <c r="J1059" s="242"/>
      <c r="K1059" s="242"/>
      <c r="L1059" s="248"/>
      <c r="M1059" s="249"/>
      <c r="N1059" s="250"/>
      <c r="O1059" s="250"/>
      <c r="P1059" s="250"/>
      <c r="Q1059" s="250"/>
      <c r="R1059" s="250"/>
      <c r="S1059" s="250"/>
      <c r="T1059" s="251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2" t="s">
        <v>232</v>
      </c>
      <c r="AU1059" s="252" t="s">
        <v>82</v>
      </c>
      <c r="AV1059" s="13" t="s">
        <v>82</v>
      </c>
      <c r="AW1059" s="13" t="s">
        <v>30</v>
      </c>
      <c r="AX1059" s="13" t="s">
        <v>73</v>
      </c>
      <c r="AY1059" s="252" t="s">
        <v>223</v>
      </c>
    </row>
    <row r="1060" s="13" customFormat="1">
      <c r="A1060" s="13"/>
      <c r="B1060" s="241"/>
      <c r="C1060" s="242"/>
      <c r="D1060" s="243" t="s">
        <v>232</v>
      </c>
      <c r="E1060" s="244" t="s">
        <v>1</v>
      </c>
      <c r="F1060" s="245" t="s">
        <v>1404</v>
      </c>
      <c r="G1060" s="242"/>
      <c r="H1060" s="246">
        <v>10.060000000000001</v>
      </c>
      <c r="I1060" s="247"/>
      <c r="J1060" s="242"/>
      <c r="K1060" s="242"/>
      <c r="L1060" s="248"/>
      <c r="M1060" s="249"/>
      <c r="N1060" s="250"/>
      <c r="O1060" s="250"/>
      <c r="P1060" s="250"/>
      <c r="Q1060" s="250"/>
      <c r="R1060" s="250"/>
      <c r="S1060" s="250"/>
      <c r="T1060" s="251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2" t="s">
        <v>232</v>
      </c>
      <c r="AU1060" s="252" t="s">
        <v>82</v>
      </c>
      <c r="AV1060" s="13" t="s">
        <v>82</v>
      </c>
      <c r="AW1060" s="13" t="s">
        <v>30</v>
      </c>
      <c r="AX1060" s="13" t="s">
        <v>73</v>
      </c>
      <c r="AY1060" s="252" t="s">
        <v>223</v>
      </c>
    </row>
    <row r="1061" s="13" customFormat="1">
      <c r="A1061" s="13"/>
      <c r="B1061" s="241"/>
      <c r="C1061" s="242"/>
      <c r="D1061" s="243" t="s">
        <v>232</v>
      </c>
      <c r="E1061" s="244" t="s">
        <v>1</v>
      </c>
      <c r="F1061" s="245" t="s">
        <v>1405</v>
      </c>
      <c r="G1061" s="242"/>
      <c r="H1061" s="246">
        <v>21.079999999999998</v>
      </c>
      <c r="I1061" s="247"/>
      <c r="J1061" s="242"/>
      <c r="K1061" s="242"/>
      <c r="L1061" s="248"/>
      <c r="M1061" s="249"/>
      <c r="N1061" s="250"/>
      <c r="O1061" s="250"/>
      <c r="P1061" s="250"/>
      <c r="Q1061" s="250"/>
      <c r="R1061" s="250"/>
      <c r="S1061" s="250"/>
      <c r="T1061" s="251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2" t="s">
        <v>232</v>
      </c>
      <c r="AU1061" s="252" t="s">
        <v>82</v>
      </c>
      <c r="AV1061" s="13" t="s">
        <v>82</v>
      </c>
      <c r="AW1061" s="13" t="s">
        <v>30</v>
      </c>
      <c r="AX1061" s="13" t="s">
        <v>73</v>
      </c>
      <c r="AY1061" s="252" t="s">
        <v>223</v>
      </c>
    </row>
    <row r="1062" s="13" customFormat="1">
      <c r="A1062" s="13"/>
      <c r="B1062" s="241"/>
      <c r="C1062" s="242"/>
      <c r="D1062" s="243" t="s">
        <v>232</v>
      </c>
      <c r="E1062" s="244" t="s">
        <v>1</v>
      </c>
      <c r="F1062" s="245" t="s">
        <v>1406</v>
      </c>
      <c r="G1062" s="242"/>
      <c r="H1062" s="246">
        <v>10.77</v>
      </c>
      <c r="I1062" s="247"/>
      <c r="J1062" s="242"/>
      <c r="K1062" s="242"/>
      <c r="L1062" s="248"/>
      <c r="M1062" s="249"/>
      <c r="N1062" s="250"/>
      <c r="O1062" s="250"/>
      <c r="P1062" s="250"/>
      <c r="Q1062" s="250"/>
      <c r="R1062" s="250"/>
      <c r="S1062" s="250"/>
      <c r="T1062" s="251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2" t="s">
        <v>232</v>
      </c>
      <c r="AU1062" s="252" t="s">
        <v>82</v>
      </c>
      <c r="AV1062" s="13" t="s">
        <v>82</v>
      </c>
      <c r="AW1062" s="13" t="s">
        <v>30</v>
      </c>
      <c r="AX1062" s="13" t="s">
        <v>73</v>
      </c>
      <c r="AY1062" s="252" t="s">
        <v>223</v>
      </c>
    </row>
    <row r="1063" s="13" customFormat="1">
      <c r="A1063" s="13"/>
      <c r="B1063" s="241"/>
      <c r="C1063" s="242"/>
      <c r="D1063" s="243" t="s">
        <v>232</v>
      </c>
      <c r="E1063" s="244" t="s">
        <v>1</v>
      </c>
      <c r="F1063" s="245" t="s">
        <v>1407</v>
      </c>
      <c r="G1063" s="242"/>
      <c r="H1063" s="246">
        <v>9.8900000000000006</v>
      </c>
      <c r="I1063" s="247"/>
      <c r="J1063" s="242"/>
      <c r="K1063" s="242"/>
      <c r="L1063" s="248"/>
      <c r="M1063" s="249"/>
      <c r="N1063" s="250"/>
      <c r="O1063" s="250"/>
      <c r="P1063" s="250"/>
      <c r="Q1063" s="250"/>
      <c r="R1063" s="250"/>
      <c r="S1063" s="250"/>
      <c r="T1063" s="251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2" t="s">
        <v>232</v>
      </c>
      <c r="AU1063" s="252" t="s">
        <v>82</v>
      </c>
      <c r="AV1063" s="13" t="s">
        <v>82</v>
      </c>
      <c r="AW1063" s="13" t="s">
        <v>30</v>
      </c>
      <c r="AX1063" s="13" t="s">
        <v>73</v>
      </c>
      <c r="AY1063" s="252" t="s">
        <v>223</v>
      </c>
    </row>
    <row r="1064" s="13" customFormat="1">
      <c r="A1064" s="13"/>
      <c r="B1064" s="241"/>
      <c r="C1064" s="242"/>
      <c r="D1064" s="243" t="s">
        <v>232</v>
      </c>
      <c r="E1064" s="244" t="s">
        <v>1</v>
      </c>
      <c r="F1064" s="245" t="s">
        <v>1408</v>
      </c>
      <c r="G1064" s="242"/>
      <c r="H1064" s="246">
        <v>11.470000000000001</v>
      </c>
      <c r="I1064" s="247"/>
      <c r="J1064" s="242"/>
      <c r="K1064" s="242"/>
      <c r="L1064" s="248"/>
      <c r="M1064" s="249"/>
      <c r="N1064" s="250"/>
      <c r="O1064" s="250"/>
      <c r="P1064" s="250"/>
      <c r="Q1064" s="250"/>
      <c r="R1064" s="250"/>
      <c r="S1064" s="250"/>
      <c r="T1064" s="251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2" t="s">
        <v>232</v>
      </c>
      <c r="AU1064" s="252" t="s">
        <v>82</v>
      </c>
      <c r="AV1064" s="13" t="s">
        <v>82</v>
      </c>
      <c r="AW1064" s="13" t="s">
        <v>30</v>
      </c>
      <c r="AX1064" s="13" t="s">
        <v>73</v>
      </c>
      <c r="AY1064" s="252" t="s">
        <v>223</v>
      </c>
    </row>
    <row r="1065" s="13" customFormat="1">
      <c r="A1065" s="13"/>
      <c r="B1065" s="241"/>
      <c r="C1065" s="242"/>
      <c r="D1065" s="243" t="s">
        <v>232</v>
      </c>
      <c r="E1065" s="244" t="s">
        <v>1</v>
      </c>
      <c r="F1065" s="245" t="s">
        <v>1409</v>
      </c>
      <c r="G1065" s="242"/>
      <c r="H1065" s="246">
        <v>10.33</v>
      </c>
      <c r="I1065" s="247"/>
      <c r="J1065" s="242"/>
      <c r="K1065" s="242"/>
      <c r="L1065" s="248"/>
      <c r="M1065" s="249"/>
      <c r="N1065" s="250"/>
      <c r="O1065" s="250"/>
      <c r="P1065" s="250"/>
      <c r="Q1065" s="250"/>
      <c r="R1065" s="250"/>
      <c r="S1065" s="250"/>
      <c r="T1065" s="251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2" t="s">
        <v>232</v>
      </c>
      <c r="AU1065" s="252" t="s">
        <v>82</v>
      </c>
      <c r="AV1065" s="13" t="s">
        <v>82</v>
      </c>
      <c r="AW1065" s="13" t="s">
        <v>30</v>
      </c>
      <c r="AX1065" s="13" t="s">
        <v>73</v>
      </c>
      <c r="AY1065" s="252" t="s">
        <v>223</v>
      </c>
    </row>
    <row r="1066" s="13" customFormat="1">
      <c r="A1066" s="13"/>
      <c r="B1066" s="241"/>
      <c r="C1066" s="242"/>
      <c r="D1066" s="243" t="s">
        <v>232</v>
      </c>
      <c r="E1066" s="244" t="s">
        <v>1</v>
      </c>
      <c r="F1066" s="245" t="s">
        <v>1410</v>
      </c>
      <c r="G1066" s="242"/>
      <c r="H1066" s="246">
        <v>5.9500000000000002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232</v>
      </c>
      <c r="AU1066" s="252" t="s">
        <v>82</v>
      </c>
      <c r="AV1066" s="13" t="s">
        <v>82</v>
      </c>
      <c r="AW1066" s="13" t="s">
        <v>30</v>
      </c>
      <c r="AX1066" s="13" t="s">
        <v>73</v>
      </c>
      <c r="AY1066" s="252" t="s">
        <v>223</v>
      </c>
    </row>
    <row r="1067" s="13" customFormat="1">
      <c r="A1067" s="13"/>
      <c r="B1067" s="241"/>
      <c r="C1067" s="242"/>
      <c r="D1067" s="243" t="s">
        <v>232</v>
      </c>
      <c r="E1067" s="244" t="s">
        <v>1</v>
      </c>
      <c r="F1067" s="245" t="s">
        <v>1411</v>
      </c>
      <c r="G1067" s="242"/>
      <c r="H1067" s="246">
        <v>9.3300000000000001</v>
      </c>
      <c r="I1067" s="247"/>
      <c r="J1067" s="242"/>
      <c r="K1067" s="242"/>
      <c r="L1067" s="248"/>
      <c r="M1067" s="249"/>
      <c r="N1067" s="250"/>
      <c r="O1067" s="250"/>
      <c r="P1067" s="250"/>
      <c r="Q1067" s="250"/>
      <c r="R1067" s="250"/>
      <c r="S1067" s="250"/>
      <c r="T1067" s="251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2" t="s">
        <v>232</v>
      </c>
      <c r="AU1067" s="252" t="s">
        <v>82</v>
      </c>
      <c r="AV1067" s="13" t="s">
        <v>82</v>
      </c>
      <c r="AW1067" s="13" t="s">
        <v>30</v>
      </c>
      <c r="AX1067" s="13" t="s">
        <v>73</v>
      </c>
      <c r="AY1067" s="252" t="s">
        <v>223</v>
      </c>
    </row>
    <row r="1068" s="13" customFormat="1">
      <c r="A1068" s="13"/>
      <c r="B1068" s="241"/>
      <c r="C1068" s="242"/>
      <c r="D1068" s="243" t="s">
        <v>232</v>
      </c>
      <c r="E1068" s="244" t="s">
        <v>1</v>
      </c>
      <c r="F1068" s="245" t="s">
        <v>1412</v>
      </c>
      <c r="G1068" s="242"/>
      <c r="H1068" s="246">
        <v>11.33</v>
      </c>
      <c r="I1068" s="247"/>
      <c r="J1068" s="242"/>
      <c r="K1068" s="242"/>
      <c r="L1068" s="248"/>
      <c r="M1068" s="249"/>
      <c r="N1068" s="250"/>
      <c r="O1068" s="250"/>
      <c r="P1068" s="250"/>
      <c r="Q1068" s="250"/>
      <c r="R1068" s="250"/>
      <c r="S1068" s="250"/>
      <c r="T1068" s="251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2" t="s">
        <v>232</v>
      </c>
      <c r="AU1068" s="252" t="s">
        <v>82</v>
      </c>
      <c r="AV1068" s="13" t="s">
        <v>82</v>
      </c>
      <c r="AW1068" s="13" t="s">
        <v>30</v>
      </c>
      <c r="AX1068" s="13" t="s">
        <v>73</v>
      </c>
      <c r="AY1068" s="252" t="s">
        <v>223</v>
      </c>
    </row>
    <row r="1069" s="13" customFormat="1">
      <c r="A1069" s="13"/>
      <c r="B1069" s="241"/>
      <c r="C1069" s="242"/>
      <c r="D1069" s="243" t="s">
        <v>232</v>
      </c>
      <c r="E1069" s="244" t="s">
        <v>1</v>
      </c>
      <c r="F1069" s="245" t="s">
        <v>1413</v>
      </c>
      <c r="G1069" s="242"/>
      <c r="H1069" s="246">
        <v>11.029999999999999</v>
      </c>
      <c r="I1069" s="247"/>
      <c r="J1069" s="242"/>
      <c r="K1069" s="242"/>
      <c r="L1069" s="248"/>
      <c r="M1069" s="249"/>
      <c r="N1069" s="250"/>
      <c r="O1069" s="250"/>
      <c r="P1069" s="250"/>
      <c r="Q1069" s="250"/>
      <c r="R1069" s="250"/>
      <c r="S1069" s="250"/>
      <c r="T1069" s="251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2" t="s">
        <v>232</v>
      </c>
      <c r="AU1069" s="252" t="s">
        <v>82</v>
      </c>
      <c r="AV1069" s="13" t="s">
        <v>82</v>
      </c>
      <c r="AW1069" s="13" t="s">
        <v>30</v>
      </c>
      <c r="AX1069" s="13" t="s">
        <v>73</v>
      </c>
      <c r="AY1069" s="252" t="s">
        <v>223</v>
      </c>
    </row>
    <row r="1070" s="13" customFormat="1">
      <c r="A1070" s="13"/>
      <c r="B1070" s="241"/>
      <c r="C1070" s="242"/>
      <c r="D1070" s="243" t="s">
        <v>232</v>
      </c>
      <c r="E1070" s="244" t="s">
        <v>1</v>
      </c>
      <c r="F1070" s="245" t="s">
        <v>1414</v>
      </c>
      <c r="G1070" s="242"/>
      <c r="H1070" s="246">
        <v>22.800000000000001</v>
      </c>
      <c r="I1070" s="247"/>
      <c r="J1070" s="242"/>
      <c r="K1070" s="242"/>
      <c r="L1070" s="248"/>
      <c r="M1070" s="249"/>
      <c r="N1070" s="250"/>
      <c r="O1070" s="250"/>
      <c r="P1070" s="250"/>
      <c r="Q1070" s="250"/>
      <c r="R1070" s="250"/>
      <c r="S1070" s="250"/>
      <c r="T1070" s="251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2" t="s">
        <v>232</v>
      </c>
      <c r="AU1070" s="252" t="s">
        <v>82</v>
      </c>
      <c r="AV1070" s="13" t="s">
        <v>82</v>
      </c>
      <c r="AW1070" s="13" t="s">
        <v>30</v>
      </c>
      <c r="AX1070" s="13" t="s">
        <v>73</v>
      </c>
      <c r="AY1070" s="252" t="s">
        <v>223</v>
      </c>
    </row>
    <row r="1071" s="13" customFormat="1">
      <c r="A1071" s="13"/>
      <c r="B1071" s="241"/>
      <c r="C1071" s="242"/>
      <c r="D1071" s="243" t="s">
        <v>232</v>
      </c>
      <c r="E1071" s="244" t="s">
        <v>1</v>
      </c>
      <c r="F1071" s="245" t="s">
        <v>1415</v>
      </c>
      <c r="G1071" s="242"/>
      <c r="H1071" s="246">
        <v>49.234999999999999</v>
      </c>
      <c r="I1071" s="247"/>
      <c r="J1071" s="242"/>
      <c r="K1071" s="242"/>
      <c r="L1071" s="248"/>
      <c r="M1071" s="249"/>
      <c r="N1071" s="250"/>
      <c r="O1071" s="250"/>
      <c r="P1071" s="250"/>
      <c r="Q1071" s="250"/>
      <c r="R1071" s="250"/>
      <c r="S1071" s="250"/>
      <c r="T1071" s="251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2" t="s">
        <v>232</v>
      </c>
      <c r="AU1071" s="252" t="s">
        <v>82</v>
      </c>
      <c r="AV1071" s="13" t="s">
        <v>82</v>
      </c>
      <c r="AW1071" s="13" t="s">
        <v>30</v>
      </c>
      <c r="AX1071" s="13" t="s">
        <v>73</v>
      </c>
      <c r="AY1071" s="252" t="s">
        <v>223</v>
      </c>
    </row>
    <row r="1072" s="13" customFormat="1">
      <c r="A1072" s="13"/>
      <c r="B1072" s="241"/>
      <c r="C1072" s="242"/>
      <c r="D1072" s="243" t="s">
        <v>232</v>
      </c>
      <c r="E1072" s="244" t="s">
        <v>1</v>
      </c>
      <c r="F1072" s="245" t="s">
        <v>1416</v>
      </c>
      <c r="G1072" s="242"/>
      <c r="H1072" s="246">
        <v>8.9800000000000004</v>
      </c>
      <c r="I1072" s="247"/>
      <c r="J1072" s="242"/>
      <c r="K1072" s="242"/>
      <c r="L1072" s="248"/>
      <c r="M1072" s="249"/>
      <c r="N1072" s="250"/>
      <c r="O1072" s="250"/>
      <c r="P1072" s="250"/>
      <c r="Q1072" s="250"/>
      <c r="R1072" s="250"/>
      <c r="S1072" s="250"/>
      <c r="T1072" s="251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2" t="s">
        <v>232</v>
      </c>
      <c r="AU1072" s="252" t="s">
        <v>82</v>
      </c>
      <c r="AV1072" s="13" t="s">
        <v>82</v>
      </c>
      <c r="AW1072" s="13" t="s">
        <v>30</v>
      </c>
      <c r="AX1072" s="13" t="s">
        <v>73</v>
      </c>
      <c r="AY1072" s="252" t="s">
        <v>223</v>
      </c>
    </row>
    <row r="1073" s="13" customFormat="1">
      <c r="A1073" s="13"/>
      <c r="B1073" s="241"/>
      <c r="C1073" s="242"/>
      <c r="D1073" s="243" t="s">
        <v>232</v>
      </c>
      <c r="E1073" s="244" t="s">
        <v>1</v>
      </c>
      <c r="F1073" s="245" t="s">
        <v>1417</v>
      </c>
      <c r="G1073" s="242"/>
      <c r="H1073" s="246">
        <v>11.99</v>
      </c>
      <c r="I1073" s="247"/>
      <c r="J1073" s="242"/>
      <c r="K1073" s="242"/>
      <c r="L1073" s="248"/>
      <c r="M1073" s="249"/>
      <c r="N1073" s="250"/>
      <c r="O1073" s="250"/>
      <c r="P1073" s="250"/>
      <c r="Q1073" s="250"/>
      <c r="R1073" s="250"/>
      <c r="S1073" s="250"/>
      <c r="T1073" s="251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2" t="s">
        <v>232</v>
      </c>
      <c r="AU1073" s="252" t="s">
        <v>82</v>
      </c>
      <c r="AV1073" s="13" t="s">
        <v>82</v>
      </c>
      <c r="AW1073" s="13" t="s">
        <v>30</v>
      </c>
      <c r="AX1073" s="13" t="s">
        <v>73</v>
      </c>
      <c r="AY1073" s="252" t="s">
        <v>223</v>
      </c>
    </row>
    <row r="1074" s="13" customFormat="1">
      <c r="A1074" s="13"/>
      <c r="B1074" s="241"/>
      <c r="C1074" s="242"/>
      <c r="D1074" s="243" t="s">
        <v>232</v>
      </c>
      <c r="E1074" s="244" t="s">
        <v>1</v>
      </c>
      <c r="F1074" s="245" t="s">
        <v>1418</v>
      </c>
      <c r="G1074" s="242"/>
      <c r="H1074" s="246">
        <v>13.279999999999999</v>
      </c>
      <c r="I1074" s="247"/>
      <c r="J1074" s="242"/>
      <c r="K1074" s="242"/>
      <c r="L1074" s="248"/>
      <c r="M1074" s="249"/>
      <c r="N1074" s="250"/>
      <c r="O1074" s="250"/>
      <c r="P1074" s="250"/>
      <c r="Q1074" s="250"/>
      <c r="R1074" s="250"/>
      <c r="S1074" s="250"/>
      <c r="T1074" s="251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2" t="s">
        <v>232</v>
      </c>
      <c r="AU1074" s="252" t="s">
        <v>82</v>
      </c>
      <c r="AV1074" s="13" t="s">
        <v>82</v>
      </c>
      <c r="AW1074" s="13" t="s">
        <v>30</v>
      </c>
      <c r="AX1074" s="13" t="s">
        <v>73</v>
      </c>
      <c r="AY1074" s="252" t="s">
        <v>223</v>
      </c>
    </row>
    <row r="1075" s="15" customFormat="1">
      <c r="A1075" s="15"/>
      <c r="B1075" s="263"/>
      <c r="C1075" s="264"/>
      <c r="D1075" s="243" t="s">
        <v>232</v>
      </c>
      <c r="E1075" s="265" t="s">
        <v>1</v>
      </c>
      <c r="F1075" s="266" t="s">
        <v>245</v>
      </c>
      <c r="G1075" s="264"/>
      <c r="H1075" s="267">
        <v>227.58799999999999</v>
      </c>
      <c r="I1075" s="268"/>
      <c r="J1075" s="264"/>
      <c r="K1075" s="264"/>
      <c r="L1075" s="269"/>
      <c r="M1075" s="270"/>
      <c r="N1075" s="271"/>
      <c r="O1075" s="271"/>
      <c r="P1075" s="271"/>
      <c r="Q1075" s="271"/>
      <c r="R1075" s="271"/>
      <c r="S1075" s="271"/>
      <c r="T1075" s="272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73" t="s">
        <v>232</v>
      </c>
      <c r="AU1075" s="273" t="s">
        <v>82</v>
      </c>
      <c r="AV1075" s="15" t="s">
        <v>230</v>
      </c>
      <c r="AW1075" s="15" t="s">
        <v>30</v>
      </c>
      <c r="AX1075" s="15" t="s">
        <v>80</v>
      </c>
      <c r="AY1075" s="273" t="s">
        <v>223</v>
      </c>
    </row>
    <row r="1076" s="2" customFormat="1" ht="49.05" customHeight="1">
      <c r="A1076" s="39"/>
      <c r="B1076" s="40"/>
      <c r="C1076" s="228" t="s">
        <v>1419</v>
      </c>
      <c r="D1076" s="228" t="s">
        <v>225</v>
      </c>
      <c r="E1076" s="229" t="s">
        <v>1420</v>
      </c>
      <c r="F1076" s="230" t="s">
        <v>1421</v>
      </c>
      <c r="G1076" s="231" t="s">
        <v>293</v>
      </c>
      <c r="H1076" s="232">
        <v>248.102</v>
      </c>
      <c r="I1076" s="233"/>
      <c r="J1076" s="234">
        <f>ROUND(I1076*H1076,2)</f>
        <v>0</v>
      </c>
      <c r="K1076" s="230" t="s">
        <v>229</v>
      </c>
      <c r="L1076" s="45"/>
      <c r="M1076" s="235" t="s">
        <v>1</v>
      </c>
      <c r="N1076" s="236" t="s">
        <v>38</v>
      </c>
      <c r="O1076" s="92"/>
      <c r="P1076" s="237">
        <f>O1076*H1076</f>
        <v>0</v>
      </c>
      <c r="Q1076" s="237">
        <v>0.033799999999999997</v>
      </c>
      <c r="R1076" s="237">
        <f>Q1076*H1076</f>
        <v>8.3858476</v>
      </c>
      <c r="S1076" s="237">
        <v>0</v>
      </c>
      <c r="T1076" s="238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39" t="s">
        <v>230</v>
      </c>
      <c r="AT1076" s="239" t="s">
        <v>225</v>
      </c>
      <c r="AU1076" s="239" t="s">
        <v>82</v>
      </c>
      <c r="AY1076" s="18" t="s">
        <v>223</v>
      </c>
      <c r="BE1076" s="240">
        <f>IF(N1076="základní",J1076,0)</f>
        <v>0</v>
      </c>
      <c r="BF1076" s="240">
        <f>IF(N1076="snížená",J1076,0)</f>
        <v>0</v>
      </c>
      <c r="BG1076" s="240">
        <f>IF(N1076="zákl. přenesená",J1076,0)</f>
        <v>0</v>
      </c>
      <c r="BH1076" s="240">
        <f>IF(N1076="sníž. přenesená",J1076,0)</f>
        <v>0</v>
      </c>
      <c r="BI1076" s="240">
        <f>IF(N1076="nulová",J1076,0)</f>
        <v>0</v>
      </c>
      <c r="BJ1076" s="18" t="s">
        <v>80</v>
      </c>
      <c r="BK1076" s="240">
        <f>ROUND(I1076*H1076,2)</f>
        <v>0</v>
      </c>
      <c r="BL1076" s="18" t="s">
        <v>230</v>
      </c>
      <c r="BM1076" s="239" t="s">
        <v>1422</v>
      </c>
    </row>
    <row r="1077" s="13" customFormat="1">
      <c r="A1077" s="13"/>
      <c r="B1077" s="241"/>
      <c r="C1077" s="242"/>
      <c r="D1077" s="243" t="s">
        <v>232</v>
      </c>
      <c r="E1077" s="244" t="s">
        <v>1</v>
      </c>
      <c r="F1077" s="245" t="s">
        <v>1423</v>
      </c>
      <c r="G1077" s="242"/>
      <c r="H1077" s="246">
        <v>37.869999999999997</v>
      </c>
      <c r="I1077" s="247"/>
      <c r="J1077" s="242"/>
      <c r="K1077" s="242"/>
      <c r="L1077" s="248"/>
      <c r="M1077" s="249"/>
      <c r="N1077" s="250"/>
      <c r="O1077" s="250"/>
      <c r="P1077" s="250"/>
      <c r="Q1077" s="250"/>
      <c r="R1077" s="250"/>
      <c r="S1077" s="250"/>
      <c r="T1077" s="251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2" t="s">
        <v>232</v>
      </c>
      <c r="AU1077" s="252" t="s">
        <v>82</v>
      </c>
      <c r="AV1077" s="13" t="s">
        <v>82</v>
      </c>
      <c r="AW1077" s="13" t="s">
        <v>30</v>
      </c>
      <c r="AX1077" s="13" t="s">
        <v>73</v>
      </c>
      <c r="AY1077" s="252" t="s">
        <v>223</v>
      </c>
    </row>
    <row r="1078" s="13" customFormat="1">
      <c r="A1078" s="13"/>
      <c r="B1078" s="241"/>
      <c r="C1078" s="242"/>
      <c r="D1078" s="243" t="s">
        <v>232</v>
      </c>
      <c r="E1078" s="244" t="s">
        <v>1</v>
      </c>
      <c r="F1078" s="245" t="s">
        <v>1424</v>
      </c>
      <c r="G1078" s="242"/>
      <c r="H1078" s="246">
        <v>29.5</v>
      </c>
      <c r="I1078" s="247"/>
      <c r="J1078" s="242"/>
      <c r="K1078" s="242"/>
      <c r="L1078" s="248"/>
      <c r="M1078" s="249"/>
      <c r="N1078" s="250"/>
      <c r="O1078" s="250"/>
      <c r="P1078" s="250"/>
      <c r="Q1078" s="250"/>
      <c r="R1078" s="250"/>
      <c r="S1078" s="250"/>
      <c r="T1078" s="251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2" t="s">
        <v>232</v>
      </c>
      <c r="AU1078" s="252" t="s">
        <v>82</v>
      </c>
      <c r="AV1078" s="13" t="s">
        <v>82</v>
      </c>
      <c r="AW1078" s="13" t="s">
        <v>30</v>
      </c>
      <c r="AX1078" s="13" t="s">
        <v>73</v>
      </c>
      <c r="AY1078" s="252" t="s">
        <v>223</v>
      </c>
    </row>
    <row r="1079" s="13" customFormat="1">
      <c r="A1079" s="13"/>
      <c r="B1079" s="241"/>
      <c r="C1079" s="242"/>
      <c r="D1079" s="243" t="s">
        <v>232</v>
      </c>
      <c r="E1079" s="244" t="s">
        <v>1</v>
      </c>
      <c r="F1079" s="245" t="s">
        <v>1425</v>
      </c>
      <c r="G1079" s="242"/>
      <c r="H1079" s="246">
        <v>64.841999999999999</v>
      </c>
      <c r="I1079" s="247"/>
      <c r="J1079" s="242"/>
      <c r="K1079" s="242"/>
      <c r="L1079" s="248"/>
      <c r="M1079" s="249"/>
      <c r="N1079" s="250"/>
      <c r="O1079" s="250"/>
      <c r="P1079" s="250"/>
      <c r="Q1079" s="250"/>
      <c r="R1079" s="250"/>
      <c r="S1079" s="250"/>
      <c r="T1079" s="251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2" t="s">
        <v>232</v>
      </c>
      <c r="AU1079" s="252" t="s">
        <v>82</v>
      </c>
      <c r="AV1079" s="13" t="s">
        <v>82</v>
      </c>
      <c r="AW1079" s="13" t="s">
        <v>30</v>
      </c>
      <c r="AX1079" s="13" t="s">
        <v>73</v>
      </c>
      <c r="AY1079" s="252" t="s">
        <v>223</v>
      </c>
    </row>
    <row r="1080" s="14" customFormat="1">
      <c r="A1080" s="14"/>
      <c r="B1080" s="253"/>
      <c r="C1080" s="254"/>
      <c r="D1080" s="243" t="s">
        <v>232</v>
      </c>
      <c r="E1080" s="255" t="s">
        <v>1</v>
      </c>
      <c r="F1080" s="256" t="s">
        <v>242</v>
      </c>
      <c r="G1080" s="254"/>
      <c r="H1080" s="255" t="s">
        <v>1</v>
      </c>
      <c r="I1080" s="257"/>
      <c r="J1080" s="254"/>
      <c r="K1080" s="254"/>
      <c r="L1080" s="258"/>
      <c r="M1080" s="259"/>
      <c r="N1080" s="260"/>
      <c r="O1080" s="260"/>
      <c r="P1080" s="260"/>
      <c r="Q1080" s="260"/>
      <c r="R1080" s="260"/>
      <c r="S1080" s="260"/>
      <c r="T1080" s="26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62" t="s">
        <v>232</v>
      </c>
      <c r="AU1080" s="262" t="s">
        <v>82</v>
      </c>
      <c r="AV1080" s="14" t="s">
        <v>80</v>
      </c>
      <c r="AW1080" s="14" t="s">
        <v>30</v>
      </c>
      <c r="AX1080" s="14" t="s">
        <v>73</v>
      </c>
      <c r="AY1080" s="262" t="s">
        <v>223</v>
      </c>
    </row>
    <row r="1081" s="13" customFormat="1">
      <c r="A1081" s="13"/>
      <c r="B1081" s="241"/>
      <c r="C1081" s="242"/>
      <c r="D1081" s="243" t="s">
        <v>232</v>
      </c>
      <c r="E1081" s="244" t="s">
        <v>1</v>
      </c>
      <c r="F1081" s="245" t="s">
        <v>1426</v>
      </c>
      <c r="G1081" s="242"/>
      <c r="H1081" s="246">
        <v>6.1799999999999997</v>
      </c>
      <c r="I1081" s="247"/>
      <c r="J1081" s="242"/>
      <c r="K1081" s="242"/>
      <c r="L1081" s="248"/>
      <c r="M1081" s="249"/>
      <c r="N1081" s="250"/>
      <c r="O1081" s="250"/>
      <c r="P1081" s="250"/>
      <c r="Q1081" s="250"/>
      <c r="R1081" s="250"/>
      <c r="S1081" s="250"/>
      <c r="T1081" s="251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2" t="s">
        <v>232</v>
      </c>
      <c r="AU1081" s="252" t="s">
        <v>82</v>
      </c>
      <c r="AV1081" s="13" t="s">
        <v>82</v>
      </c>
      <c r="AW1081" s="13" t="s">
        <v>30</v>
      </c>
      <c r="AX1081" s="13" t="s">
        <v>73</v>
      </c>
      <c r="AY1081" s="252" t="s">
        <v>223</v>
      </c>
    </row>
    <row r="1082" s="13" customFormat="1">
      <c r="A1082" s="13"/>
      <c r="B1082" s="241"/>
      <c r="C1082" s="242"/>
      <c r="D1082" s="243" t="s">
        <v>232</v>
      </c>
      <c r="E1082" s="244" t="s">
        <v>1</v>
      </c>
      <c r="F1082" s="245" t="s">
        <v>1427</v>
      </c>
      <c r="G1082" s="242"/>
      <c r="H1082" s="246">
        <v>48.399999999999999</v>
      </c>
      <c r="I1082" s="247"/>
      <c r="J1082" s="242"/>
      <c r="K1082" s="242"/>
      <c r="L1082" s="248"/>
      <c r="M1082" s="249"/>
      <c r="N1082" s="250"/>
      <c r="O1082" s="250"/>
      <c r="P1082" s="250"/>
      <c r="Q1082" s="250"/>
      <c r="R1082" s="250"/>
      <c r="S1082" s="250"/>
      <c r="T1082" s="251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2" t="s">
        <v>232</v>
      </c>
      <c r="AU1082" s="252" t="s">
        <v>82</v>
      </c>
      <c r="AV1082" s="13" t="s">
        <v>82</v>
      </c>
      <c r="AW1082" s="13" t="s">
        <v>30</v>
      </c>
      <c r="AX1082" s="13" t="s">
        <v>73</v>
      </c>
      <c r="AY1082" s="252" t="s">
        <v>223</v>
      </c>
    </row>
    <row r="1083" s="13" customFormat="1">
      <c r="A1083" s="13"/>
      <c r="B1083" s="241"/>
      <c r="C1083" s="242"/>
      <c r="D1083" s="243" t="s">
        <v>232</v>
      </c>
      <c r="E1083" s="244" t="s">
        <v>1</v>
      </c>
      <c r="F1083" s="245" t="s">
        <v>1428</v>
      </c>
      <c r="G1083" s="242"/>
      <c r="H1083" s="246">
        <v>61.310000000000002</v>
      </c>
      <c r="I1083" s="247"/>
      <c r="J1083" s="242"/>
      <c r="K1083" s="242"/>
      <c r="L1083" s="248"/>
      <c r="M1083" s="249"/>
      <c r="N1083" s="250"/>
      <c r="O1083" s="250"/>
      <c r="P1083" s="250"/>
      <c r="Q1083" s="250"/>
      <c r="R1083" s="250"/>
      <c r="S1083" s="250"/>
      <c r="T1083" s="251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2" t="s">
        <v>232</v>
      </c>
      <c r="AU1083" s="252" t="s">
        <v>82</v>
      </c>
      <c r="AV1083" s="13" t="s">
        <v>82</v>
      </c>
      <c r="AW1083" s="13" t="s">
        <v>30</v>
      </c>
      <c r="AX1083" s="13" t="s">
        <v>73</v>
      </c>
      <c r="AY1083" s="252" t="s">
        <v>223</v>
      </c>
    </row>
    <row r="1084" s="15" customFormat="1">
      <c r="A1084" s="15"/>
      <c r="B1084" s="263"/>
      <c r="C1084" s="264"/>
      <c r="D1084" s="243" t="s">
        <v>232</v>
      </c>
      <c r="E1084" s="265" t="s">
        <v>1</v>
      </c>
      <c r="F1084" s="266" t="s">
        <v>245</v>
      </c>
      <c r="G1084" s="264"/>
      <c r="H1084" s="267">
        <v>248.102</v>
      </c>
      <c r="I1084" s="268"/>
      <c r="J1084" s="264"/>
      <c r="K1084" s="264"/>
      <c r="L1084" s="269"/>
      <c r="M1084" s="270"/>
      <c r="N1084" s="271"/>
      <c r="O1084" s="271"/>
      <c r="P1084" s="271"/>
      <c r="Q1084" s="271"/>
      <c r="R1084" s="271"/>
      <c r="S1084" s="271"/>
      <c r="T1084" s="272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T1084" s="273" t="s">
        <v>232</v>
      </c>
      <c r="AU1084" s="273" t="s">
        <v>82</v>
      </c>
      <c r="AV1084" s="15" t="s">
        <v>230</v>
      </c>
      <c r="AW1084" s="15" t="s">
        <v>30</v>
      </c>
      <c r="AX1084" s="15" t="s">
        <v>80</v>
      </c>
      <c r="AY1084" s="273" t="s">
        <v>223</v>
      </c>
    </row>
    <row r="1085" s="2" customFormat="1" ht="24.15" customHeight="1">
      <c r="A1085" s="39"/>
      <c r="B1085" s="40"/>
      <c r="C1085" s="228" t="s">
        <v>1429</v>
      </c>
      <c r="D1085" s="228" t="s">
        <v>225</v>
      </c>
      <c r="E1085" s="229" t="s">
        <v>1430</v>
      </c>
      <c r="F1085" s="230" t="s">
        <v>1431</v>
      </c>
      <c r="G1085" s="231" t="s">
        <v>293</v>
      </c>
      <c r="H1085" s="232">
        <v>54</v>
      </c>
      <c r="I1085" s="233"/>
      <c r="J1085" s="234">
        <f>ROUND(I1085*H1085,2)</f>
        <v>0</v>
      </c>
      <c r="K1085" s="230" t="s">
        <v>386</v>
      </c>
      <c r="L1085" s="45"/>
      <c r="M1085" s="235" t="s">
        <v>1</v>
      </c>
      <c r="N1085" s="236" t="s">
        <v>38</v>
      </c>
      <c r="O1085" s="92"/>
      <c r="P1085" s="237">
        <f>O1085*H1085</f>
        <v>0</v>
      </c>
      <c r="Q1085" s="237">
        <v>0.01103</v>
      </c>
      <c r="R1085" s="237">
        <f>Q1085*H1085</f>
        <v>0.59562000000000004</v>
      </c>
      <c r="S1085" s="237">
        <v>0</v>
      </c>
      <c r="T1085" s="238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39" t="s">
        <v>230</v>
      </c>
      <c r="AT1085" s="239" t="s">
        <v>225</v>
      </c>
      <c r="AU1085" s="239" t="s">
        <v>82</v>
      </c>
      <c r="AY1085" s="18" t="s">
        <v>223</v>
      </c>
      <c r="BE1085" s="240">
        <f>IF(N1085="základní",J1085,0)</f>
        <v>0</v>
      </c>
      <c r="BF1085" s="240">
        <f>IF(N1085="snížená",J1085,0)</f>
        <v>0</v>
      </c>
      <c r="BG1085" s="240">
        <f>IF(N1085="zákl. přenesená",J1085,0)</f>
        <v>0</v>
      </c>
      <c r="BH1085" s="240">
        <f>IF(N1085="sníž. přenesená",J1085,0)</f>
        <v>0</v>
      </c>
      <c r="BI1085" s="240">
        <f>IF(N1085="nulová",J1085,0)</f>
        <v>0</v>
      </c>
      <c r="BJ1085" s="18" t="s">
        <v>80</v>
      </c>
      <c r="BK1085" s="240">
        <f>ROUND(I1085*H1085,2)</f>
        <v>0</v>
      </c>
      <c r="BL1085" s="18" t="s">
        <v>230</v>
      </c>
      <c r="BM1085" s="239" t="s">
        <v>1432</v>
      </c>
    </row>
    <row r="1086" s="13" customFormat="1">
      <c r="A1086" s="13"/>
      <c r="B1086" s="241"/>
      <c r="C1086" s="242"/>
      <c r="D1086" s="243" t="s">
        <v>232</v>
      </c>
      <c r="E1086" s="244" t="s">
        <v>1</v>
      </c>
      <c r="F1086" s="245" t="s">
        <v>1433</v>
      </c>
      <c r="G1086" s="242"/>
      <c r="H1086" s="246">
        <v>30</v>
      </c>
      <c r="I1086" s="247"/>
      <c r="J1086" s="242"/>
      <c r="K1086" s="242"/>
      <c r="L1086" s="248"/>
      <c r="M1086" s="249"/>
      <c r="N1086" s="250"/>
      <c r="O1086" s="250"/>
      <c r="P1086" s="250"/>
      <c r="Q1086" s="250"/>
      <c r="R1086" s="250"/>
      <c r="S1086" s="250"/>
      <c r="T1086" s="251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2" t="s">
        <v>232</v>
      </c>
      <c r="AU1086" s="252" t="s">
        <v>82</v>
      </c>
      <c r="AV1086" s="13" t="s">
        <v>82</v>
      </c>
      <c r="AW1086" s="13" t="s">
        <v>30</v>
      </c>
      <c r="AX1086" s="13" t="s">
        <v>73</v>
      </c>
      <c r="AY1086" s="252" t="s">
        <v>223</v>
      </c>
    </row>
    <row r="1087" s="13" customFormat="1">
      <c r="A1087" s="13"/>
      <c r="B1087" s="241"/>
      <c r="C1087" s="242"/>
      <c r="D1087" s="243" t="s">
        <v>232</v>
      </c>
      <c r="E1087" s="244" t="s">
        <v>1</v>
      </c>
      <c r="F1087" s="245" t="s">
        <v>1434</v>
      </c>
      <c r="G1087" s="242"/>
      <c r="H1087" s="246">
        <v>24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232</v>
      </c>
      <c r="AU1087" s="252" t="s">
        <v>82</v>
      </c>
      <c r="AV1087" s="13" t="s">
        <v>82</v>
      </c>
      <c r="AW1087" s="13" t="s">
        <v>30</v>
      </c>
      <c r="AX1087" s="13" t="s">
        <v>73</v>
      </c>
      <c r="AY1087" s="252" t="s">
        <v>223</v>
      </c>
    </row>
    <row r="1088" s="15" customFormat="1">
      <c r="A1088" s="15"/>
      <c r="B1088" s="263"/>
      <c r="C1088" s="264"/>
      <c r="D1088" s="243" t="s">
        <v>232</v>
      </c>
      <c r="E1088" s="265" t="s">
        <v>1</v>
      </c>
      <c r="F1088" s="266" t="s">
        <v>245</v>
      </c>
      <c r="G1088" s="264"/>
      <c r="H1088" s="267">
        <v>54</v>
      </c>
      <c r="I1088" s="268"/>
      <c r="J1088" s="264"/>
      <c r="K1088" s="264"/>
      <c r="L1088" s="269"/>
      <c r="M1088" s="270"/>
      <c r="N1088" s="271"/>
      <c r="O1088" s="271"/>
      <c r="P1088" s="271"/>
      <c r="Q1088" s="271"/>
      <c r="R1088" s="271"/>
      <c r="S1088" s="271"/>
      <c r="T1088" s="272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T1088" s="273" t="s">
        <v>232</v>
      </c>
      <c r="AU1088" s="273" t="s">
        <v>82</v>
      </c>
      <c r="AV1088" s="15" t="s">
        <v>230</v>
      </c>
      <c r="AW1088" s="15" t="s">
        <v>30</v>
      </c>
      <c r="AX1088" s="15" t="s">
        <v>80</v>
      </c>
      <c r="AY1088" s="273" t="s">
        <v>223</v>
      </c>
    </row>
    <row r="1089" s="2" customFormat="1" ht="24.15" customHeight="1">
      <c r="A1089" s="39"/>
      <c r="B1089" s="40"/>
      <c r="C1089" s="228" t="s">
        <v>1435</v>
      </c>
      <c r="D1089" s="228" t="s">
        <v>225</v>
      </c>
      <c r="E1089" s="229" t="s">
        <v>1436</v>
      </c>
      <c r="F1089" s="230" t="s">
        <v>1437</v>
      </c>
      <c r="G1089" s="231" t="s">
        <v>1</v>
      </c>
      <c r="H1089" s="232">
        <v>108</v>
      </c>
      <c r="I1089" s="233"/>
      <c r="J1089" s="234">
        <f>ROUND(I1089*H1089,2)</f>
        <v>0</v>
      </c>
      <c r="K1089" s="230" t="s">
        <v>386</v>
      </c>
      <c r="L1089" s="45"/>
      <c r="M1089" s="235" t="s">
        <v>1</v>
      </c>
      <c r="N1089" s="236" t="s">
        <v>38</v>
      </c>
      <c r="O1089" s="92"/>
      <c r="P1089" s="237">
        <f>O1089*H1089</f>
        <v>0</v>
      </c>
      <c r="Q1089" s="237">
        <v>0.0055199999999999997</v>
      </c>
      <c r="R1089" s="237">
        <f>Q1089*H1089</f>
        <v>0.59616000000000002</v>
      </c>
      <c r="S1089" s="237">
        <v>0</v>
      </c>
      <c r="T1089" s="238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39" t="s">
        <v>230</v>
      </c>
      <c r="AT1089" s="239" t="s">
        <v>225</v>
      </c>
      <c r="AU1089" s="239" t="s">
        <v>82</v>
      </c>
      <c r="AY1089" s="18" t="s">
        <v>223</v>
      </c>
      <c r="BE1089" s="240">
        <f>IF(N1089="základní",J1089,0)</f>
        <v>0</v>
      </c>
      <c r="BF1089" s="240">
        <f>IF(N1089="snížená",J1089,0)</f>
        <v>0</v>
      </c>
      <c r="BG1089" s="240">
        <f>IF(N1089="zákl. přenesená",J1089,0)</f>
        <v>0</v>
      </c>
      <c r="BH1089" s="240">
        <f>IF(N1089="sníž. přenesená",J1089,0)</f>
        <v>0</v>
      </c>
      <c r="BI1089" s="240">
        <f>IF(N1089="nulová",J1089,0)</f>
        <v>0</v>
      </c>
      <c r="BJ1089" s="18" t="s">
        <v>80</v>
      </c>
      <c r="BK1089" s="240">
        <f>ROUND(I1089*H1089,2)</f>
        <v>0</v>
      </c>
      <c r="BL1089" s="18" t="s">
        <v>230</v>
      </c>
      <c r="BM1089" s="239" t="s">
        <v>1438</v>
      </c>
    </row>
    <row r="1090" s="13" customFormat="1">
      <c r="A1090" s="13"/>
      <c r="B1090" s="241"/>
      <c r="C1090" s="242"/>
      <c r="D1090" s="243" t="s">
        <v>232</v>
      </c>
      <c r="E1090" s="242"/>
      <c r="F1090" s="245" t="s">
        <v>1439</v>
      </c>
      <c r="G1090" s="242"/>
      <c r="H1090" s="246">
        <v>108</v>
      </c>
      <c r="I1090" s="247"/>
      <c r="J1090" s="242"/>
      <c r="K1090" s="242"/>
      <c r="L1090" s="248"/>
      <c r="M1090" s="249"/>
      <c r="N1090" s="250"/>
      <c r="O1090" s="250"/>
      <c r="P1090" s="250"/>
      <c r="Q1090" s="250"/>
      <c r="R1090" s="250"/>
      <c r="S1090" s="250"/>
      <c r="T1090" s="251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2" t="s">
        <v>232</v>
      </c>
      <c r="AU1090" s="252" t="s">
        <v>82</v>
      </c>
      <c r="AV1090" s="13" t="s">
        <v>82</v>
      </c>
      <c r="AW1090" s="13" t="s">
        <v>4</v>
      </c>
      <c r="AX1090" s="13" t="s">
        <v>80</v>
      </c>
      <c r="AY1090" s="252" t="s">
        <v>223</v>
      </c>
    </row>
    <row r="1091" s="2" customFormat="1" ht="33" customHeight="1">
      <c r="A1091" s="39"/>
      <c r="B1091" s="40"/>
      <c r="C1091" s="228" t="s">
        <v>1440</v>
      </c>
      <c r="D1091" s="228" t="s">
        <v>225</v>
      </c>
      <c r="E1091" s="229" t="s">
        <v>1441</v>
      </c>
      <c r="F1091" s="230" t="s">
        <v>1442</v>
      </c>
      <c r="G1091" s="231" t="s">
        <v>293</v>
      </c>
      <c r="H1091" s="232">
        <v>4334.0730000000003</v>
      </c>
      <c r="I1091" s="233"/>
      <c r="J1091" s="234">
        <f>ROUND(I1091*H1091,2)</f>
        <v>0</v>
      </c>
      <c r="K1091" s="230" t="s">
        <v>229</v>
      </c>
      <c r="L1091" s="45"/>
      <c r="M1091" s="235" t="s">
        <v>1</v>
      </c>
      <c r="N1091" s="236" t="s">
        <v>38</v>
      </c>
      <c r="O1091" s="92"/>
      <c r="P1091" s="237">
        <f>O1091*H1091</f>
        <v>0</v>
      </c>
      <c r="Q1091" s="237">
        <v>0.0073499999999999998</v>
      </c>
      <c r="R1091" s="237">
        <f>Q1091*H1091</f>
        <v>31.85543655</v>
      </c>
      <c r="S1091" s="237">
        <v>0</v>
      </c>
      <c r="T1091" s="238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39" t="s">
        <v>230</v>
      </c>
      <c r="AT1091" s="239" t="s">
        <v>225</v>
      </c>
      <c r="AU1091" s="239" t="s">
        <v>82</v>
      </c>
      <c r="AY1091" s="18" t="s">
        <v>223</v>
      </c>
      <c r="BE1091" s="240">
        <f>IF(N1091="základní",J1091,0)</f>
        <v>0</v>
      </c>
      <c r="BF1091" s="240">
        <f>IF(N1091="snížená",J1091,0)</f>
        <v>0</v>
      </c>
      <c r="BG1091" s="240">
        <f>IF(N1091="zákl. přenesená",J1091,0)</f>
        <v>0</v>
      </c>
      <c r="BH1091" s="240">
        <f>IF(N1091="sníž. přenesená",J1091,0)</f>
        <v>0</v>
      </c>
      <c r="BI1091" s="240">
        <f>IF(N1091="nulová",J1091,0)</f>
        <v>0</v>
      </c>
      <c r="BJ1091" s="18" t="s">
        <v>80</v>
      </c>
      <c r="BK1091" s="240">
        <f>ROUND(I1091*H1091,2)</f>
        <v>0</v>
      </c>
      <c r="BL1091" s="18" t="s">
        <v>230</v>
      </c>
      <c r="BM1091" s="239" t="s">
        <v>1443</v>
      </c>
    </row>
    <row r="1092" s="13" customFormat="1">
      <c r="A1092" s="13"/>
      <c r="B1092" s="241"/>
      <c r="C1092" s="242"/>
      <c r="D1092" s="243" t="s">
        <v>232</v>
      </c>
      <c r="E1092" s="244" t="s">
        <v>1</v>
      </c>
      <c r="F1092" s="245" t="s">
        <v>1444</v>
      </c>
      <c r="G1092" s="242"/>
      <c r="H1092" s="246">
        <v>402.62799999999999</v>
      </c>
      <c r="I1092" s="247"/>
      <c r="J1092" s="242"/>
      <c r="K1092" s="242"/>
      <c r="L1092" s="248"/>
      <c r="M1092" s="249"/>
      <c r="N1092" s="250"/>
      <c r="O1092" s="250"/>
      <c r="P1092" s="250"/>
      <c r="Q1092" s="250"/>
      <c r="R1092" s="250"/>
      <c r="S1092" s="250"/>
      <c r="T1092" s="251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2" t="s">
        <v>232</v>
      </c>
      <c r="AU1092" s="252" t="s">
        <v>82</v>
      </c>
      <c r="AV1092" s="13" t="s">
        <v>82</v>
      </c>
      <c r="AW1092" s="13" t="s">
        <v>30</v>
      </c>
      <c r="AX1092" s="13" t="s">
        <v>73</v>
      </c>
      <c r="AY1092" s="252" t="s">
        <v>223</v>
      </c>
    </row>
    <row r="1093" s="13" customFormat="1">
      <c r="A1093" s="13"/>
      <c r="B1093" s="241"/>
      <c r="C1093" s="242"/>
      <c r="D1093" s="243" t="s">
        <v>232</v>
      </c>
      <c r="E1093" s="244" t="s">
        <v>1</v>
      </c>
      <c r="F1093" s="245" t="s">
        <v>1445</v>
      </c>
      <c r="G1093" s="242"/>
      <c r="H1093" s="246">
        <v>3931.4450000000002</v>
      </c>
      <c r="I1093" s="247"/>
      <c r="J1093" s="242"/>
      <c r="K1093" s="242"/>
      <c r="L1093" s="248"/>
      <c r="M1093" s="249"/>
      <c r="N1093" s="250"/>
      <c r="O1093" s="250"/>
      <c r="P1093" s="250"/>
      <c r="Q1093" s="250"/>
      <c r="R1093" s="250"/>
      <c r="S1093" s="250"/>
      <c r="T1093" s="251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2" t="s">
        <v>232</v>
      </c>
      <c r="AU1093" s="252" t="s">
        <v>82</v>
      </c>
      <c r="AV1093" s="13" t="s">
        <v>82</v>
      </c>
      <c r="AW1093" s="13" t="s">
        <v>30</v>
      </c>
      <c r="AX1093" s="13" t="s">
        <v>73</v>
      </c>
      <c r="AY1093" s="252" t="s">
        <v>223</v>
      </c>
    </row>
    <row r="1094" s="15" customFormat="1">
      <c r="A1094" s="15"/>
      <c r="B1094" s="263"/>
      <c r="C1094" s="264"/>
      <c r="D1094" s="243" t="s">
        <v>232</v>
      </c>
      <c r="E1094" s="265" t="s">
        <v>1</v>
      </c>
      <c r="F1094" s="266" t="s">
        <v>245</v>
      </c>
      <c r="G1094" s="264"/>
      <c r="H1094" s="267">
        <v>4334.0730000000003</v>
      </c>
      <c r="I1094" s="268"/>
      <c r="J1094" s="264"/>
      <c r="K1094" s="264"/>
      <c r="L1094" s="269"/>
      <c r="M1094" s="270"/>
      <c r="N1094" s="271"/>
      <c r="O1094" s="271"/>
      <c r="P1094" s="271"/>
      <c r="Q1094" s="271"/>
      <c r="R1094" s="271"/>
      <c r="S1094" s="271"/>
      <c r="T1094" s="272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3" t="s">
        <v>232</v>
      </c>
      <c r="AU1094" s="273" t="s">
        <v>82</v>
      </c>
      <c r="AV1094" s="15" t="s">
        <v>230</v>
      </c>
      <c r="AW1094" s="15" t="s">
        <v>30</v>
      </c>
      <c r="AX1094" s="15" t="s">
        <v>80</v>
      </c>
      <c r="AY1094" s="273" t="s">
        <v>223</v>
      </c>
    </row>
    <row r="1095" s="2" customFormat="1" ht="37.8" customHeight="1">
      <c r="A1095" s="39"/>
      <c r="B1095" s="40"/>
      <c r="C1095" s="228" t="s">
        <v>1446</v>
      </c>
      <c r="D1095" s="228" t="s">
        <v>225</v>
      </c>
      <c r="E1095" s="229" t="s">
        <v>1447</v>
      </c>
      <c r="F1095" s="230" t="s">
        <v>1448</v>
      </c>
      <c r="G1095" s="231" t="s">
        <v>293</v>
      </c>
      <c r="H1095" s="232">
        <v>402.62799999999999</v>
      </c>
      <c r="I1095" s="233"/>
      <c r="J1095" s="234">
        <f>ROUND(I1095*H1095,2)</f>
        <v>0</v>
      </c>
      <c r="K1095" s="230" t="s">
        <v>229</v>
      </c>
      <c r="L1095" s="45"/>
      <c r="M1095" s="235" t="s">
        <v>1</v>
      </c>
      <c r="N1095" s="236" t="s">
        <v>38</v>
      </c>
      <c r="O1095" s="92"/>
      <c r="P1095" s="237">
        <f>O1095*H1095</f>
        <v>0</v>
      </c>
      <c r="Q1095" s="237">
        <v>0.015400000000000001</v>
      </c>
      <c r="R1095" s="237">
        <f>Q1095*H1095</f>
        <v>6.2004712</v>
      </c>
      <c r="S1095" s="237">
        <v>0</v>
      </c>
      <c r="T1095" s="238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39" t="s">
        <v>230</v>
      </c>
      <c r="AT1095" s="239" t="s">
        <v>225</v>
      </c>
      <c r="AU1095" s="239" t="s">
        <v>82</v>
      </c>
      <c r="AY1095" s="18" t="s">
        <v>223</v>
      </c>
      <c r="BE1095" s="240">
        <f>IF(N1095="základní",J1095,0)</f>
        <v>0</v>
      </c>
      <c r="BF1095" s="240">
        <f>IF(N1095="snížená",J1095,0)</f>
        <v>0</v>
      </c>
      <c r="BG1095" s="240">
        <f>IF(N1095="zákl. přenesená",J1095,0)</f>
        <v>0</v>
      </c>
      <c r="BH1095" s="240">
        <f>IF(N1095="sníž. přenesená",J1095,0)</f>
        <v>0</v>
      </c>
      <c r="BI1095" s="240">
        <f>IF(N1095="nulová",J1095,0)</f>
        <v>0</v>
      </c>
      <c r="BJ1095" s="18" t="s">
        <v>80</v>
      </c>
      <c r="BK1095" s="240">
        <f>ROUND(I1095*H1095,2)</f>
        <v>0</v>
      </c>
      <c r="BL1095" s="18" t="s">
        <v>230</v>
      </c>
      <c r="BM1095" s="239" t="s">
        <v>1449</v>
      </c>
    </row>
    <row r="1096" s="13" customFormat="1">
      <c r="A1096" s="13"/>
      <c r="B1096" s="241"/>
      <c r="C1096" s="242"/>
      <c r="D1096" s="243" t="s">
        <v>232</v>
      </c>
      <c r="E1096" s="244" t="s">
        <v>1</v>
      </c>
      <c r="F1096" s="245" t="s">
        <v>1450</v>
      </c>
      <c r="G1096" s="242"/>
      <c r="H1096" s="246">
        <v>11.460000000000001</v>
      </c>
      <c r="I1096" s="247"/>
      <c r="J1096" s="242"/>
      <c r="K1096" s="242"/>
      <c r="L1096" s="248"/>
      <c r="M1096" s="249"/>
      <c r="N1096" s="250"/>
      <c r="O1096" s="250"/>
      <c r="P1096" s="250"/>
      <c r="Q1096" s="250"/>
      <c r="R1096" s="250"/>
      <c r="S1096" s="250"/>
      <c r="T1096" s="251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2" t="s">
        <v>232</v>
      </c>
      <c r="AU1096" s="252" t="s">
        <v>82</v>
      </c>
      <c r="AV1096" s="13" t="s">
        <v>82</v>
      </c>
      <c r="AW1096" s="13" t="s">
        <v>30</v>
      </c>
      <c r="AX1096" s="13" t="s">
        <v>73</v>
      </c>
      <c r="AY1096" s="252" t="s">
        <v>223</v>
      </c>
    </row>
    <row r="1097" s="14" customFormat="1">
      <c r="A1097" s="14"/>
      <c r="B1097" s="253"/>
      <c r="C1097" s="254"/>
      <c r="D1097" s="243" t="s">
        <v>232</v>
      </c>
      <c r="E1097" s="255" t="s">
        <v>1</v>
      </c>
      <c r="F1097" s="256" t="s">
        <v>410</v>
      </c>
      <c r="G1097" s="254"/>
      <c r="H1097" s="255" t="s">
        <v>1</v>
      </c>
      <c r="I1097" s="257"/>
      <c r="J1097" s="254"/>
      <c r="K1097" s="254"/>
      <c r="L1097" s="258"/>
      <c r="M1097" s="259"/>
      <c r="N1097" s="260"/>
      <c r="O1097" s="260"/>
      <c r="P1097" s="260"/>
      <c r="Q1097" s="260"/>
      <c r="R1097" s="260"/>
      <c r="S1097" s="260"/>
      <c r="T1097" s="261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62" t="s">
        <v>232</v>
      </c>
      <c r="AU1097" s="262" t="s">
        <v>82</v>
      </c>
      <c r="AV1097" s="14" t="s">
        <v>80</v>
      </c>
      <c r="AW1097" s="14" t="s">
        <v>30</v>
      </c>
      <c r="AX1097" s="14" t="s">
        <v>73</v>
      </c>
      <c r="AY1097" s="262" t="s">
        <v>223</v>
      </c>
    </row>
    <row r="1098" s="13" customFormat="1">
      <c r="A1098" s="13"/>
      <c r="B1098" s="241"/>
      <c r="C1098" s="242"/>
      <c r="D1098" s="243" t="s">
        <v>232</v>
      </c>
      <c r="E1098" s="244" t="s">
        <v>1</v>
      </c>
      <c r="F1098" s="245" t="s">
        <v>1451</v>
      </c>
      <c r="G1098" s="242"/>
      <c r="H1098" s="246">
        <v>2.7000000000000002</v>
      </c>
      <c r="I1098" s="247"/>
      <c r="J1098" s="242"/>
      <c r="K1098" s="242"/>
      <c r="L1098" s="248"/>
      <c r="M1098" s="249"/>
      <c r="N1098" s="250"/>
      <c r="O1098" s="250"/>
      <c r="P1098" s="250"/>
      <c r="Q1098" s="250"/>
      <c r="R1098" s="250"/>
      <c r="S1098" s="250"/>
      <c r="T1098" s="251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2" t="s">
        <v>232</v>
      </c>
      <c r="AU1098" s="252" t="s">
        <v>82</v>
      </c>
      <c r="AV1098" s="13" t="s">
        <v>82</v>
      </c>
      <c r="AW1098" s="13" t="s">
        <v>30</v>
      </c>
      <c r="AX1098" s="13" t="s">
        <v>73</v>
      </c>
      <c r="AY1098" s="252" t="s">
        <v>223</v>
      </c>
    </row>
    <row r="1099" s="13" customFormat="1">
      <c r="A1099" s="13"/>
      <c r="B1099" s="241"/>
      <c r="C1099" s="242"/>
      <c r="D1099" s="243" t="s">
        <v>232</v>
      </c>
      <c r="E1099" s="244" t="s">
        <v>1</v>
      </c>
      <c r="F1099" s="245" t="s">
        <v>1452</v>
      </c>
      <c r="G1099" s="242"/>
      <c r="H1099" s="246">
        <v>4.0499999999999998</v>
      </c>
      <c r="I1099" s="247"/>
      <c r="J1099" s="242"/>
      <c r="K1099" s="242"/>
      <c r="L1099" s="248"/>
      <c r="M1099" s="249"/>
      <c r="N1099" s="250"/>
      <c r="O1099" s="250"/>
      <c r="P1099" s="250"/>
      <c r="Q1099" s="250"/>
      <c r="R1099" s="250"/>
      <c r="S1099" s="250"/>
      <c r="T1099" s="251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2" t="s">
        <v>232</v>
      </c>
      <c r="AU1099" s="252" t="s">
        <v>82</v>
      </c>
      <c r="AV1099" s="13" t="s">
        <v>82</v>
      </c>
      <c r="AW1099" s="13" t="s">
        <v>30</v>
      </c>
      <c r="AX1099" s="13" t="s">
        <v>73</v>
      </c>
      <c r="AY1099" s="252" t="s">
        <v>223</v>
      </c>
    </row>
    <row r="1100" s="13" customFormat="1">
      <c r="A1100" s="13"/>
      <c r="B1100" s="241"/>
      <c r="C1100" s="242"/>
      <c r="D1100" s="243" t="s">
        <v>232</v>
      </c>
      <c r="E1100" s="244" t="s">
        <v>1</v>
      </c>
      <c r="F1100" s="245" t="s">
        <v>1453</v>
      </c>
      <c r="G1100" s="242"/>
      <c r="H1100" s="246">
        <v>3.8250000000000002</v>
      </c>
      <c r="I1100" s="247"/>
      <c r="J1100" s="242"/>
      <c r="K1100" s="242"/>
      <c r="L1100" s="248"/>
      <c r="M1100" s="249"/>
      <c r="N1100" s="250"/>
      <c r="O1100" s="250"/>
      <c r="P1100" s="250"/>
      <c r="Q1100" s="250"/>
      <c r="R1100" s="250"/>
      <c r="S1100" s="250"/>
      <c r="T1100" s="251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2" t="s">
        <v>232</v>
      </c>
      <c r="AU1100" s="252" t="s">
        <v>82</v>
      </c>
      <c r="AV1100" s="13" t="s">
        <v>82</v>
      </c>
      <c r="AW1100" s="13" t="s">
        <v>30</v>
      </c>
      <c r="AX1100" s="13" t="s">
        <v>73</v>
      </c>
      <c r="AY1100" s="252" t="s">
        <v>223</v>
      </c>
    </row>
    <row r="1101" s="13" customFormat="1">
      <c r="A1101" s="13"/>
      <c r="B1101" s="241"/>
      <c r="C1101" s="242"/>
      <c r="D1101" s="243" t="s">
        <v>232</v>
      </c>
      <c r="E1101" s="244" t="s">
        <v>1</v>
      </c>
      <c r="F1101" s="245" t="s">
        <v>1454</v>
      </c>
      <c r="G1101" s="242"/>
      <c r="H1101" s="246">
        <v>36.225000000000001</v>
      </c>
      <c r="I1101" s="247"/>
      <c r="J1101" s="242"/>
      <c r="K1101" s="242"/>
      <c r="L1101" s="248"/>
      <c r="M1101" s="249"/>
      <c r="N1101" s="250"/>
      <c r="O1101" s="250"/>
      <c r="P1101" s="250"/>
      <c r="Q1101" s="250"/>
      <c r="R1101" s="250"/>
      <c r="S1101" s="250"/>
      <c r="T1101" s="251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2" t="s">
        <v>232</v>
      </c>
      <c r="AU1101" s="252" t="s">
        <v>82</v>
      </c>
      <c r="AV1101" s="13" t="s">
        <v>82</v>
      </c>
      <c r="AW1101" s="13" t="s">
        <v>30</v>
      </c>
      <c r="AX1101" s="13" t="s">
        <v>73</v>
      </c>
      <c r="AY1101" s="252" t="s">
        <v>223</v>
      </c>
    </row>
    <row r="1102" s="13" customFormat="1">
      <c r="A1102" s="13"/>
      <c r="B1102" s="241"/>
      <c r="C1102" s="242"/>
      <c r="D1102" s="243" t="s">
        <v>232</v>
      </c>
      <c r="E1102" s="244" t="s">
        <v>1</v>
      </c>
      <c r="F1102" s="245" t="s">
        <v>1455</v>
      </c>
      <c r="G1102" s="242"/>
      <c r="H1102" s="246">
        <v>39.600000000000001</v>
      </c>
      <c r="I1102" s="247"/>
      <c r="J1102" s="242"/>
      <c r="K1102" s="242"/>
      <c r="L1102" s="248"/>
      <c r="M1102" s="249"/>
      <c r="N1102" s="250"/>
      <c r="O1102" s="250"/>
      <c r="P1102" s="250"/>
      <c r="Q1102" s="250"/>
      <c r="R1102" s="250"/>
      <c r="S1102" s="250"/>
      <c r="T1102" s="251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2" t="s">
        <v>232</v>
      </c>
      <c r="AU1102" s="252" t="s">
        <v>82</v>
      </c>
      <c r="AV1102" s="13" t="s">
        <v>82</v>
      </c>
      <c r="AW1102" s="13" t="s">
        <v>30</v>
      </c>
      <c r="AX1102" s="13" t="s">
        <v>73</v>
      </c>
      <c r="AY1102" s="252" t="s">
        <v>223</v>
      </c>
    </row>
    <row r="1103" s="13" customFormat="1">
      <c r="A1103" s="13"/>
      <c r="B1103" s="241"/>
      <c r="C1103" s="242"/>
      <c r="D1103" s="243" t="s">
        <v>232</v>
      </c>
      <c r="E1103" s="244" t="s">
        <v>1</v>
      </c>
      <c r="F1103" s="245" t="s">
        <v>1456</v>
      </c>
      <c r="G1103" s="242"/>
      <c r="H1103" s="246">
        <v>3.8250000000000002</v>
      </c>
      <c r="I1103" s="247"/>
      <c r="J1103" s="242"/>
      <c r="K1103" s="242"/>
      <c r="L1103" s="248"/>
      <c r="M1103" s="249"/>
      <c r="N1103" s="250"/>
      <c r="O1103" s="250"/>
      <c r="P1103" s="250"/>
      <c r="Q1103" s="250"/>
      <c r="R1103" s="250"/>
      <c r="S1103" s="250"/>
      <c r="T1103" s="251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2" t="s">
        <v>232</v>
      </c>
      <c r="AU1103" s="252" t="s">
        <v>82</v>
      </c>
      <c r="AV1103" s="13" t="s">
        <v>82</v>
      </c>
      <c r="AW1103" s="13" t="s">
        <v>30</v>
      </c>
      <c r="AX1103" s="13" t="s">
        <v>73</v>
      </c>
      <c r="AY1103" s="252" t="s">
        <v>223</v>
      </c>
    </row>
    <row r="1104" s="13" customFormat="1">
      <c r="A1104" s="13"/>
      <c r="B1104" s="241"/>
      <c r="C1104" s="242"/>
      <c r="D1104" s="243" t="s">
        <v>232</v>
      </c>
      <c r="E1104" s="244" t="s">
        <v>1</v>
      </c>
      <c r="F1104" s="245" t="s">
        <v>1457</v>
      </c>
      <c r="G1104" s="242"/>
      <c r="H1104" s="246">
        <v>3.8250000000000002</v>
      </c>
      <c r="I1104" s="247"/>
      <c r="J1104" s="242"/>
      <c r="K1104" s="242"/>
      <c r="L1104" s="248"/>
      <c r="M1104" s="249"/>
      <c r="N1104" s="250"/>
      <c r="O1104" s="250"/>
      <c r="P1104" s="250"/>
      <c r="Q1104" s="250"/>
      <c r="R1104" s="250"/>
      <c r="S1104" s="250"/>
      <c r="T1104" s="251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2" t="s">
        <v>232</v>
      </c>
      <c r="AU1104" s="252" t="s">
        <v>82</v>
      </c>
      <c r="AV1104" s="13" t="s">
        <v>82</v>
      </c>
      <c r="AW1104" s="13" t="s">
        <v>30</v>
      </c>
      <c r="AX1104" s="13" t="s">
        <v>73</v>
      </c>
      <c r="AY1104" s="252" t="s">
        <v>223</v>
      </c>
    </row>
    <row r="1105" s="13" customFormat="1">
      <c r="A1105" s="13"/>
      <c r="B1105" s="241"/>
      <c r="C1105" s="242"/>
      <c r="D1105" s="243" t="s">
        <v>232</v>
      </c>
      <c r="E1105" s="244" t="s">
        <v>1</v>
      </c>
      <c r="F1105" s="245" t="s">
        <v>1458</v>
      </c>
      <c r="G1105" s="242"/>
      <c r="H1105" s="246">
        <v>54</v>
      </c>
      <c r="I1105" s="247"/>
      <c r="J1105" s="242"/>
      <c r="K1105" s="242"/>
      <c r="L1105" s="248"/>
      <c r="M1105" s="249"/>
      <c r="N1105" s="250"/>
      <c r="O1105" s="250"/>
      <c r="P1105" s="250"/>
      <c r="Q1105" s="250"/>
      <c r="R1105" s="250"/>
      <c r="S1105" s="250"/>
      <c r="T1105" s="251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2" t="s">
        <v>232</v>
      </c>
      <c r="AU1105" s="252" t="s">
        <v>82</v>
      </c>
      <c r="AV1105" s="13" t="s">
        <v>82</v>
      </c>
      <c r="AW1105" s="13" t="s">
        <v>30</v>
      </c>
      <c r="AX1105" s="13" t="s">
        <v>73</v>
      </c>
      <c r="AY1105" s="252" t="s">
        <v>223</v>
      </c>
    </row>
    <row r="1106" s="13" customFormat="1">
      <c r="A1106" s="13"/>
      <c r="B1106" s="241"/>
      <c r="C1106" s="242"/>
      <c r="D1106" s="243" t="s">
        <v>232</v>
      </c>
      <c r="E1106" s="244" t="s">
        <v>1</v>
      </c>
      <c r="F1106" s="245" t="s">
        <v>1459</v>
      </c>
      <c r="G1106" s="242"/>
      <c r="H1106" s="246">
        <v>3.8250000000000002</v>
      </c>
      <c r="I1106" s="247"/>
      <c r="J1106" s="242"/>
      <c r="K1106" s="242"/>
      <c r="L1106" s="248"/>
      <c r="M1106" s="249"/>
      <c r="N1106" s="250"/>
      <c r="O1106" s="250"/>
      <c r="P1106" s="250"/>
      <c r="Q1106" s="250"/>
      <c r="R1106" s="250"/>
      <c r="S1106" s="250"/>
      <c r="T1106" s="251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2" t="s">
        <v>232</v>
      </c>
      <c r="AU1106" s="252" t="s">
        <v>82</v>
      </c>
      <c r="AV1106" s="13" t="s">
        <v>82</v>
      </c>
      <c r="AW1106" s="13" t="s">
        <v>30</v>
      </c>
      <c r="AX1106" s="13" t="s">
        <v>73</v>
      </c>
      <c r="AY1106" s="252" t="s">
        <v>223</v>
      </c>
    </row>
    <row r="1107" s="13" customFormat="1">
      <c r="A1107" s="13"/>
      <c r="B1107" s="241"/>
      <c r="C1107" s="242"/>
      <c r="D1107" s="243" t="s">
        <v>232</v>
      </c>
      <c r="E1107" s="244" t="s">
        <v>1</v>
      </c>
      <c r="F1107" s="245" t="s">
        <v>1460</v>
      </c>
      <c r="G1107" s="242"/>
      <c r="H1107" s="246">
        <v>14.018000000000001</v>
      </c>
      <c r="I1107" s="247"/>
      <c r="J1107" s="242"/>
      <c r="K1107" s="242"/>
      <c r="L1107" s="248"/>
      <c r="M1107" s="249"/>
      <c r="N1107" s="250"/>
      <c r="O1107" s="250"/>
      <c r="P1107" s="250"/>
      <c r="Q1107" s="250"/>
      <c r="R1107" s="250"/>
      <c r="S1107" s="250"/>
      <c r="T1107" s="251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2" t="s">
        <v>232</v>
      </c>
      <c r="AU1107" s="252" t="s">
        <v>82</v>
      </c>
      <c r="AV1107" s="13" t="s">
        <v>82</v>
      </c>
      <c r="AW1107" s="13" t="s">
        <v>30</v>
      </c>
      <c r="AX1107" s="13" t="s">
        <v>73</v>
      </c>
      <c r="AY1107" s="252" t="s">
        <v>223</v>
      </c>
    </row>
    <row r="1108" s="13" customFormat="1">
      <c r="A1108" s="13"/>
      <c r="B1108" s="241"/>
      <c r="C1108" s="242"/>
      <c r="D1108" s="243" t="s">
        <v>232</v>
      </c>
      <c r="E1108" s="244" t="s">
        <v>1</v>
      </c>
      <c r="F1108" s="245" t="s">
        <v>1461</v>
      </c>
      <c r="G1108" s="242"/>
      <c r="H1108" s="246">
        <v>16.312999999999999</v>
      </c>
      <c r="I1108" s="247"/>
      <c r="J1108" s="242"/>
      <c r="K1108" s="242"/>
      <c r="L1108" s="248"/>
      <c r="M1108" s="249"/>
      <c r="N1108" s="250"/>
      <c r="O1108" s="250"/>
      <c r="P1108" s="250"/>
      <c r="Q1108" s="250"/>
      <c r="R1108" s="250"/>
      <c r="S1108" s="250"/>
      <c r="T1108" s="251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2" t="s">
        <v>232</v>
      </c>
      <c r="AU1108" s="252" t="s">
        <v>82</v>
      </c>
      <c r="AV1108" s="13" t="s">
        <v>82</v>
      </c>
      <c r="AW1108" s="13" t="s">
        <v>30</v>
      </c>
      <c r="AX1108" s="13" t="s">
        <v>73</v>
      </c>
      <c r="AY1108" s="252" t="s">
        <v>223</v>
      </c>
    </row>
    <row r="1109" s="13" customFormat="1">
      <c r="A1109" s="13"/>
      <c r="B1109" s="241"/>
      <c r="C1109" s="242"/>
      <c r="D1109" s="243" t="s">
        <v>232</v>
      </c>
      <c r="E1109" s="244" t="s">
        <v>1</v>
      </c>
      <c r="F1109" s="245" t="s">
        <v>1462</v>
      </c>
      <c r="G1109" s="242"/>
      <c r="H1109" s="246">
        <v>40.695</v>
      </c>
      <c r="I1109" s="247"/>
      <c r="J1109" s="242"/>
      <c r="K1109" s="242"/>
      <c r="L1109" s="248"/>
      <c r="M1109" s="249"/>
      <c r="N1109" s="250"/>
      <c r="O1109" s="250"/>
      <c r="P1109" s="250"/>
      <c r="Q1109" s="250"/>
      <c r="R1109" s="250"/>
      <c r="S1109" s="250"/>
      <c r="T1109" s="251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2" t="s">
        <v>232</v>
      </c>
      <c r="AU1109" s="252" t="s">
        <v>82</v>
      </c>
      <c r="AV1109" s="13" t="s">
        <v>82</v>
      </c>
      <c r="AW1109" s="13" t="s">
        <v>30</v>
      </c>
      <c r="AX1109" s="13" t="s">
        <v>73</v>
      </c>
      <c r="AY1109" s="252" t="s">
        <v>223</v>
      </c>
    </row>
    <row r="1110" s="13" customFormat="1">
      <c r="A1110" s="13"/>
      <c r="B1110" s="241"/>
      <c r="C1110" s="242"/>
      <c r="D1110" s="243" t="s">
        <v>232</v>
      </c>
      <c r="E1110" s="244" t="s">
        <v>1</v>
      </c>
      <c r="F1110" s="245" t="s">
        <v>1463</v>
      </c>
      <c r="G1110" s="242"/>
      <c r="H1110" s="246">
        <v>42.704999999999998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232</v>
      </c>
      <c r="AU1110" s="252" t="s">
        <v>82</v>
      </c>
      <c r="AV1110" s="13" t="s">
        <v>82</v>
      </c>
      <c r="AW1110" s="13" t="s">
        <v>30</v>
      </c>
      <c r="AX1110" s="13" t="s">
        <v>73</v>
      </c>
      <c r="AY1110" s="252" t="s">
        <v>223</v>
      </c>
    </row>
    <row r="1111" s="13" customFormat="1">
      <c r="A1111" s="13"/>
      <c r="B1111" s="241"/>
      <c r="C1111" s="242"/>
      <c r="D1111" s="243" t="s">
        <v>232</v>
      </c>
      <c r="E1111" s="244" t="s">
        <v>1</v>
      </c>
      <c r="F1111" s="245" t="s">
        <v>1464</v>
      </c>
      <c r="G1111" s="242"/>
      <c r="H1111" s="246">
        <v>4.5</v>
      </c>
      <c r="I1111" s="247"/>
      <c r="J1111" s="242"/>
      <c r="K1111" s="242"/>
      <c r="L1111" s="248"/>
      <c r="M1111" s="249"/>
      <c r="N1111" s="250"/>
      <c r="O1111" s="250"/>
      <c r="P1111" s="250"/>
      <c r="Q1111" s="250"/>
      <c r="R1111" s="250"/>
      <c r="S1111" s="250"/>
      <c r="T1111" s="25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2" t="s">
        <v>232</v>
      </c>
      <c r="AU1111" s="252" t="s">
        <v>82</v>
      </c>
      <c r="AV1111" s="13" t="s">
        <v>82</v>
      </c>
      <c r="AW1111" s="13" t="s">
        <v>30</v>
      </c>
      <c r="AX1111" s="13" t="s">
        <v>73</v>
      </c>
      <c r="AY1111" s="252" t="s">
        <v>223</v>
      </c>
    </row>
    <row r="1112" s="13" customFormat="1">
      <c r="A1112" s="13"/>
      <c r="B1112" s="241"/>
      <c r="C1112" s="242"/>
      <c r="D1112" s="243" t="s">
        <v>232</v>
      </c>
      <c r="E1112" s="244" t="s">
        <v>1</v>
      </c>
      <c r="F1112" s="245" t="s">
        <v>1465</v>
      </c>
      <c r="G1112" s="242"/>
      <c r="H1112" s="246">
        <v>1.74</v>
      </c>
      <c r="I1112" s="247"/>
      <c r="J1112" s="242"/>
      <c r="K1112" s="242"/>
      <c r="L1112" s="248"/>
      <c r="M1112" s="249"/>
      <c r="N1112" s="250"/>
      <c r="O1112" s="250"/>
      <c r="P1112" s="250"/>
      <c r="Q1112" s="250"/>
      <c r="R1112" s="250"/>
      <c r="S1112" s="250"/>
      <c r="T1112" s="251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2" t="s">
        <v>232</v>
      </c>
      <c r="AU1112" s="252" t="s">
        <v>82</v>
      </c>
      <c r="AV1112" s="13" t="s">
        <v>82</v>
      </c>
      <c r="AW1112" s="13" t="s">
        <v>30</v>
      </c>
      <c r="AX1112" s="13" t="s">
        <v>73</v>
      </c>
      <c r="AY1112" s="252" t="s">
        <v>223</v>
      </c>
    </row>
    <row r="1113" s="13" customFormat="1">
      <c r="A1113" s="13"/>
      <c r="B1113" s="241"/>
      <c r="C1113" s="242"/>
      <c r="D1113" s="243" t="s">
        <v>232</v>
      </c>
      <c r="E1113" s="244" t="s">
        <v>1</v>
      </c>
      <c r="F1113" s="245" t="s">
        <v>1466</v>
      </c>
      <c r="G1113" s="242"/>
      <c r="H1113" s="246">
        <v>4.7249999999999996</v>
      </c>
      <c r="I1113" s="247"/>
      <c r="J1113" s="242"/>
      <c r="K1113" s="242"/>
      <c r="L1113" s="248"/>
      <c r="M1113" s="249"/>
      <c r="N1113" s="250"/>
      <c r="O1113" s="250"/>
      <c r="P1113" s="250"/>
      <c r="Q1113" s="250"/>
      <c r="R1113" s="250"/>
      <c r="S1113" s="250"/>
      <c r="T1113" s="251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2" t="s">
        <v>232</v>
      </c>
      <c r="AU1113" s="252" t="s">
        <v>82</v>
      </c>
      <c r="AV1113" s="13" t="s">
        <v>82</v>
      </c>
      <c r="AW1113" s="13" t="s">
        <v>30</v>
      </c>
      <c r="AX1113" s="13" t="s">
        <v>73</v>
      </c>
      <c r="AY1113" s="252" t="s">
        <v>223</v>
      </c>
    </row>
    <row r="1114" s="14" customFormat="1">
      <c r="A1114" s="14"/>
      <c r="B1114" s="253"/>
      <c r="C1114" s="254"/>
      <c r="D1114" s="243" t="s">
        <v>232</v>
      </c>
      <c r="E1114" s="255" t="s">
        <v>1</v>
      </c>
      <c r="F1114" s="256" t="s">
        <v>410</v>
      </c>
      <c r="G1114" s="254"/>
      <c r="H1114" s="255" t="s">
        <v>1</v>
      </c>
      <c r="I1114" s="257"/>
      <c r="J1114" s="254"/>
      <c r="K1114" s="254"/>
      <c r="L1114" s="258"/>
      <c r="M1114" s="259"/>
      <c r="N1114" s="260"/>
      <c r="O1114" s="260"/>
      <c r="P1114" s="260"/>
      <c r="Q1114" s="260"/>
      <c r="R1114" s="260"/>
      <c r="S1114" s="260"/>
      <c r="T1114" s="261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2" t="s">
        <v>232</v>
      </c>
      <c r="AU1114" s="262" t="s">
        <v>82</v>
      </c>
      <c r="AV1114" s="14" t="s">
        <v>80</v>
      </c>
      <c r="AW1114" s="14" t="s">
        <v>30</v>
      </c>
      <c r="AX1114" s="14" t="s">
        <v>73</v>
      </c>
      <c r="AY1114" s="262" t="s">
        <v>223</v>
      </c>
    </row>
    <row r="1115" s="13" customFormat="1">
      <c r="A1115" s="13"/>
      <c r="B1115" s="241"/>
      <c r="C1115" s="242"/>
      <c r="D1115" s="243" t="s">
        <v>232</v>
      </c>
      <c r="E1115" s="244" t="s">
        <v>1</v>
      </c>
      <c r="F1115" s="245" t="s">
        <v>1467</v>
      </c>
      <c r="G1115" s="242"/>
      <c r="H1115" s="246">
        <v>15.183</v>
      </c>
      <c r="I1115" s="247"/>
      <c r="J1115" s="242"/>
      <c r="K1115" s="242"/>
      <c r="L1115" s="248"/>
      <c r="M1115" s="249"/>
      <c r="N1115" s="250"/>
      <c r="O1115" s="250"/>
      <c r="P1115" s="250"/>
      <c r="Q1115" s="250"/>
      <c r="R1115" s="250"/>
      <c r="S1115" s="250"/>
      <c r="T1115" s="251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2" t="s">
        <v>232</v>
      </c>
      <c r="AU1115" s="252" t="s">
        <v>82</v>
      </c>
      <c r="AV1115" s="13" t="s">
        <v>82</v>
      </c>
      <c r="AW1115" s="13" t="s">
        <v>30</v>
      </c>
      <c r="AX1115" s="13" t="s">
        <v>73</v>
      </c>
      <c r="AY1115" s="252" t="s">
        <v>223</v>
      </c>
    </row>
    <row r="1116" s="13" customFormat="1">
      <c r="A1116" s="13"/>
      <c r="B1116" s="241"/>
      <c r="C1116" s="242"/>
      <c r="D1116" s="243" t="s">
        <v>232</v>
      </c>
      <c r="E1116" s="244" t="s">
        <v>1</v>
      </c>
      <c r="F1116" s="245" t="s">
        <v>1468</v>
      </c>
      <c r="G1116" s="242"/>
      <c r="H1116" s="246">
        <v>15.183</v>
      </c>
      <c r="I1116" s="247"/>
      <c r="J1116" s="242"/>
      <c r="K1116" s="242"/>
      <c r="L1116" s="248"/>
      <c r="M1116" s="249"/>
      <c r="N1116" s="250"/>
      <c r="O1116" s="250"/>
      <c r="P1116" s="250"/>
      <c r="Q1116" s="250"/>
      <c r="R1116" s="250"/>
      <c r="S1116" s="250"/>
      <c r="T1116" s="25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2" t="s">
        <v>232</v>
      </c>
      <c r="AU1116" s="252" t="s">
        <v>82</v>
      </c>
      <c r="AV1116" s="13" t="s">
        <v>82</v>
      </c>
      <c r="AW1116" s="13" t="s">
        <v>30</v>
      </c>
      <c r="AX1116" s="13" t="s">
        <v>73</v>
      </c>
      <c r="AY1116" s="252" t="s">
        <v>223</v>
      </c>
    </row>
    <row r="1117" s="13" customFormat="1">
      <c r="A1117" s="13"/>
      <c r="B1117" s="241"/>
      <c r="C1117" s="242"/>
      <c r="D1117" s="243" t="s">
        <v>232</v>
      </c>
      <c r="E1117" s="244" t="s">
        <v>1</v>
      </c>
      <c r="F1117" s="245" t="s">
        <v>1469</v>
      </c>
      <c r="G1117" s="242"/>
      <c r="H1117" s="246">
        <v>39.438000000000002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232</v>
      </c>
      <c r="AU1117" s="252" t="s">
        <v>82</v>
      </c>
      <c r="AV1117" s="13" t="s">
        <v>82</v>
      </c>
      <c r="AW1117" s="13" t="s">
        <v>30</v>
      </c>
      <c r="AX1117" s="13" t="s">
        <v>73</v>
      </c>
      <c r="AY1117" s="252" t="s">
        <v>223</v>
      </c>
    </row>
    <row r="1118" s="13" customFormat="1">
      <c r="A1118" s="13"/>
      <c r="B1118" s="241"/>
      <c r="C1118" s="242"/>
      <c r="D1118" s="243" t="s">
        <v>232</v>
      </c>
      <c r="E1118" s="244" t="s">
        <v>1</v>
      </c>
      <c r="F1118" s="245" t="s">
        <v>1470</v>
      </c>
      <c r="G1118" s="242"/>
      <c r="H1118" s="246">
        <v>39.018000000000001</v>
      </c>
      <c r="I1118" s="247"/>
      <c r="J1118" s="242"/>
      <c r="K1118" s="242"/>
      <c r="L1118" s="248"/>
      <c r="M1118" s="249"/>
      <c r="N1118" s="250"/>
      <c r="O1118" s="250"/>
      <c r="P1118" s="250"/>
      <c r="Q1118" s="250"/>
      <c r="R1118" s="250"/>
      <c r="S1118" s="250"/>
      <c r="T1118" s="251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2" t="s">
        <v>232</v>
      </c>
      <c r="AU1118" s="252" t="s">
        <v>82</v>
      </c>
      <c r="AV1118" s="13" t="s">
        <v>82</v>
      </c>
      <c r="AW1118" s="13" t="s">
        <v>30</v>
      </c>
      <c r="AX1118" s="13" t="s">
        <v>73</v>
      </c>
      <c r="AY1118" s="252" t="s">
        <v>223</v>
      </c>
    </row>
    <row r="1119" s="13" customFormat="1">
      <c r="A1119" s="13"/>
      <c r="B1119" s="241"/>
      <c r="C1119" s="242"/>
      <c r="D1119" s="243" t="s">
        <v>232</v>
      </c>
      <c r="E1119" s="244" t="s">
        <v>1</v>
      </c>
      <c r="F1119" s="245" t="s">
        <v>1471</v>
      </c>
      <c r="G1119" s="242"/>
      <c r="H1119" s="246">
        <v>3.5699999999999998</v>
      </c>
      <c r="I1119" s="247"/>
      <c r="J1119" s="242"/>
      <c r="K1119" s="242"/>
      <c r="L1119" s="248"/>
      <c r="M1119" s="249"/>
      <c r="N1119" s="250"/>
      <c r="O1119" s="250"/>
      <c r="P1119" s="250"/>
      <c r="Q1119" s="250"/>
      <c r="R1119" s="250"/>
      <c r="S1119" s="250"/>
      <c r="T1119" s="25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2" t="s">
        <v>232</v>
      </c>
      <c r="AU1119" s="252" t="s">
        <v>82</v>
      </c>
      <c r="AV1119" s="13" t="s">
        <v>82</v>
      </c>
      <c r="AW1119" s="13" t="s">
        <v>30</v>
      </c>
      <c r="AX1119" s="13" t="s">
        <v>73</v>
      </c>
      <c r="AY1119" s="252" t="s">
        <v>223</v>
      </c>
    </row>
    <row r="1120" s="13" customFormat="1">
      <c r="A1120" s="13"/>
      <c r="B1120" s="241"/>
      <c r="C1120" s="242"/>
      <c r="D1120" s="243" t="s">
        <v>232</v>
      </c>
      <c r="E1120" s="244" t="s">
        <v>1</v>
      </c>
      <c r="F1120" s="245" t="s">
        <v>1472</v>
      </c>
      <c r="G1120" s="242"/>
      <c r="H1120" s="246">
        <v>2.2050000000000001</v>
      </c>
      <c r="I1120" s="247"/>
      <c r="J1120" s="242"/>
      <c r="K1120" s="242"/>
      <c r="L1120" s="248"/>
      <c r="M1120" s="249"/>
      <c r="N1120" s="250"/>
      <c r="O1120" s="250"/>
      <c r="P1120" s="250"/>
      <c r="Q1120" s="250"/>
      <c r="R1120" s="250"/>
      <c r="S1120" s="250"/>
      <c r="T1120" s="251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2" t="s">
        <v>232</v>
      </c>
      <c r="AU1120" s="252" t="s">
        <v>82</v>
      </c>
      <c r="AV1120" s="13" t="s">
        <v>82</v>
      </c>
      <c r="AW1120" s="13" t="s">
        <v>30</v>
      </c>
      <c r="AX1120" s="13" t="s">
        <v>73</v>
      </c>
      <c r="AY1120" s="252" t="s">
        <v>223</v>
      </c>
    </row>
    <row r="1121" s="15" customFormat="1">
      <c r="A1121" s="15"/>
      <c r="B1121" s="263"/>
      <c r="C1121" s="264"/>
      <c r="D1121" s="243" t="s">
        <v>232</v>
      </c>
      <c r="E1121" s="265" t="s">
        <v>1</v>
      </c>
      <c r="F1121" s="266" t="s">
        <v>245</v>
      </c>
      <c r="G1121" s="264"/>
      <c r="H1121" s="267">
        <v>402.62799999999999</v>
      </c>
      <c r="I1121" s="268"/>
      <c r="J1121" s="264"/>
      <c r="K1121" s="264"/>
      <c r="L1121" s="269"/>
      <c r="M1121" s="270"/>
      <c r="N1121" s="271"/>
      <c r="O1121" s="271"/>
      <c r="P1121" s="271"/>
      <c r="Q1121" s="271"/>
      <c r="R1121" s="271"/>
      <c r="S1121" s="271"/>
      <c r="T1121" s="272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73" t="s">
        <v>232</v>
      </c>
      <c r="AU1121" s="273" t="s">
        <v>82</v>
      </c>
      <c r="AV1121" s="15" t="s">
        <v>230</v>
      </c>
      <c r="AW1121" s="15" t="s">
        <v>30</v>
      </c>
      <c r="AX1121" s="15" t="s">
        <v>80</v>
      </c>
      <c r="AY1121" s="273" t="s">
        <v>223</v>
      </c>
    </row>
    <row r="1122" s="2" customFormat="1" ht="44.25" customHeight="1">
      <c r="A1122" s="39"/>
      <c r="B1122" s="40"/>
      <c r="C1122" s="228" t="s">
        <v>1473</v>
      </c>
      <c r="D1122" s="228" t="s">
        <v>225</v>
      </c>
      <c r="E1122" s="229" t="s">
        <v>1474</v>
      </c>
      <c r="F1122" s="230" t="s">
        <v>1475</v>
      </c>
      <c r="G1122" s="231" t="s">
        <v>293</v>
      </c>
      <c r="H1122" s="232">
        <v>3931.4450000000002</v>
      </c>
      <c r="I1122" s="233"/>
      <c r="J1122" s="234">
        <f>ROUND(I1122*H1122,2)</f>
        <v>0</v>
      </c>
      <c r="K1122" s="230" t="s">
        <v>229</v>
      </c>
      <c r="L1122" s="45"/>
      <c r="M1122" s="235" t="s">
        <v>1</v>
      </c>
      <c r="N1122" s="236" t="s">
        <v>38</v>
      </c>
      <c r="O1122" s="92"/>
      <c r="P1122" s="237">
        <f>O1122*H1122</f>
        <v>0</v>
      </c>
      <c r="Q1122" s="237">
        <v>0.018380000000000001</v>
      </c>
      <c r="R1122" s="237">
        <f>Q1122*H1122</f>
        <v>72.259959100000003</v>
      </c>
      <c r="S1122" s="237">
        <v>0</v>
      </c>
      <c r="T1122" s="238">
        <f>S1122*H1122</f>
        <v>0</v>
      </c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R1122" s="239" t="s">
        <v>230</v>
      </c>
      <c r="AT1122" s="239" t="s">
        <v>225</v>
      </c>
      <c r="AU1122" s="239" t="s">
        <v>82</v>
      </c>
      <c r="AY1122" s="18" t="s">
        <v>223</v>
      </c>
      <c r="BE1122" s="240">
        <f>IF(N1122="základní",J1122,0)</f>
        <v>0</v>
      </c>
      <c r="BF1122" s="240">
        <f>IF(N1122="snížená",J1122,0)</f>
        <v>0</v>
      </c>
      <c r="BG1122" s="240">
        <f>IF(N1122="zákl. přenesená",J1122,0)</f>
        <v>0</v>
      </c>
      <c r="BH1122" s="240">
        <f>IF(N1122="sníž. přenesená",J1122,0)</f>
        <v>0</v>
      </c>
      <c r="BI1122" s="240">
        <f>IF(N1122="nulová",J1122,0)</f>
        <v>0</v>
      </c>
      <c r="BJ1122" s="18" t="s">
        <v>80</v>
      </c>
      <c r="BK1122" s="240">
        <f>ROUND(I1122*H1122,2)</f>
        <v>0</v>
      </c>
      <c r="BL1122" s="18" t="s">
        <v>230</v>
      </c>
      <c r="BM1122" s="239" t="s">
        <v>1476</v>
      </c>
    </row>
    <row r="1123" s="13" customFormat="1">
      <c r="A1123" s="13"/>
      <c r="B1123" s="241"/>
      <c r="C1123" s="242"/>
      <c r="D1123" s="243" t="s">
        <v>232</v>
      </c>
      <c r="E1123" s="244" t="s">
        <v>1</v>
      </c>
      <c r="F1123" s="245" t="s">
        <v>1477</v>
      </c>
      <c r="G1123" s="242"/>
      <c r="H1123" s="246">
        <v>405.20499999999998</v>
      </c>
      <c r="I1123" s="247"/>
      <c r="J1123" s="242"/>
      <c r="K1123" s="242"/>
      <c r="L1123" s="248"/>
      <c r="M1123" s="249"/>
      <c r="N1123" s="250"/>
      <c r="O1123" s="250"/>
      <c r="P1123" s="250"/>
      <c r="Q1123" s="250"/>
      <c r="R1123" s="250"/>
      <c r="S1123" s="250"/>
      <c r="T1123" s="251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2" t="s">
        <v>232</v>
      </c>
      <c r="AU1123" s="252" t="s">
        <v>82</v>
      </c>
      <c r="AV1123" s="13" t="s">
        <v>82</v>
      </c>
      <c r="AW1123" s="13" t="s">
        <v>30</v>
      </c>
      <c r="AX1123" s="13" t="s">
        <v>73</v>
      </c>
      <c r="AY1123" s="252" t="s">
        <v>223</v>
      </c>
    </row>
    <row r="1124" s="13" customFormat="1">
      <c r="A1124" s="13"/>
      <c r="B1124" s="241"/>
      <c r="C1124" s="242"/>
      <c r="D1124" s="243" t="s">
        <v>232</v>
      </c>
      <c r="E1124" s="244" t="s">
        <v>1</v>
      </c>
      <c r="F1124" s="245" t="s">
        <v>1478</v>
      </c>
      <c r="G1124" s="242"/>
      <c r="H1124" s="246">
        <v>151.071</v>
      </c>
      <c r="I1124" s="247"/>
      <c r="J1124" s="242"/>
      <c r="K1124" s="242"/>
      <c r="L1124" s="248"/>
      <c r="M1124" s="249"/>
      <c r="N1124" s="250"/>
      <c r="O1124" s="250"/>
      <c r="P1124" s="250"/>
      <c r="Q1124" s="250"/>
      <c r="R1124" s="250"/>
      <c r="S1124" s="250"/>
      <c r="T1124" s="251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2" t="s">
        <v>232</v>
      </c>
      <c r="AU1124" s="252" t="s">
        <v>82</v>
      </c>
      <c r="AV1124" s="13" t="s">
        <v>82</v>
      </c>
      <c r="AW1124" s="13" t="s">
        <v>30</v>
      </c>
      <c r="AX1124" s="13" t="s">
        <v>73</v>
      </c>
      <c r="AY1124" s="252" t="s">
        <v>223</v>
      </c>
    </row>
    <row r="1125" s="13" customFormat="1">
      <c r="A1125" s="13"/>
      <c r="B1125" s="241"/>
      <c r="C1125" s="242"/>
      <c r="D1125" s="243" t="s">
        <v>232</v>
      </c>
      <c r="E1125" s="244" t="s">
        <v>1</v>
      </c>
      <c r="F1125" s="245" t="s">
        <v>1479</v>
      </c>
      <c r="G1125" s="242"/>
      <c r="H1125" s="246">
        <v>-20.515999999999998</v>
      </c>
      <c r="I1125" s="247"/>
      <c r="J1125" s="242"/>
      <c r="K1125" s="242"/>
      <c r="L1125" s="248"/>
      <c r="M1125" s="249"/>
      <c r="N1125" s="250"/>
      <c r="O1125" s="250"/>
      <c r="P1125" s="250"/>
      <c r="Q1125" s="250"/>
      <c r="R1125" s="250"/>
      <c r="S1125" s="250"/>
      <c r="T1125" s="25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2" t="s">
        <v>232</v>
      </c>
      <c r="AU1125" s="252" t="s">
        <v>82</v>
      </c>
      <c r="AV1125" s="13" t="s">
        <v>82</v>
      </c>
      <c r="AW1125" s="13" t="s">
        <v>30</v>
      </c>
      <c r="AX1125" s="13" t="s">
        <v>73</v>
      </c>
      <c r="AY1125" s="252" t="s">
        <v>223</v>
      </c>
    </row>
    <row r="1126" s="13" customFormat="1">
      <c r="A1126" s="13"/>
      <c r="B1126" s="241"/>
      <c r="C1126" s="242"/>
      <c r="D1126" s="243" t="s">
        <v>232</v>
      </c>
      <c r="E1126" s="244" t="s">
        <v>1</v>
      </c>
      <c r="F1126" s="245" t="s">
        <v>1480</v>
      </c>
      <c r="G1126" s="242"/>
      <c r="H1126" s="246">
        <v>-16</v>
      </c>
      <c r="I1126" s="247"/>
      <c r="J1126" s="242"/>
      <c r="K1126" s="242"/>
      <c r="L1126" s="248"/>
      <c r="M1126" s="249"/>
      <c r="N1126" s="250"/>
      <c r="O1126" s="250"/>
      <c r="P1126" s="250"/>
      <c r="Q1126" s="250"/>
      <c r="R1126" s="250"/>
      <c r="S1126" s="250"/>
      <c r="T1126" s="25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2" t="s">
        <v>232</v>
      </c>
      <c r="AU1126" s="252" t="s">
        <v>82</v>
      </c>
      <c r="AV1126" s="13" t="s">
        <v>82</v>
      </c>
      <c r="AW1126" s="13" t="s">
        <v>30</v>
      </c>
      <c r="AX1126" s="13" t="s">
        <v>73</v>
      </c>
      <c r="AY1126" s="252" t="s">
        <v>223</v>
      </c>
    </row>
    <row r="1127" s="13" customFormat="1">
      <c r="A1127" s="13"/>
      <c r="B1127" s="241"/>
      <c r="C1127" s="242"/>
      <c r="D1127" s="243" t="s">
        <v>232</v>
      </c>
      <c r="E1127" s="244" t="s">
        <v>1</v>
      </c>
      <c r="F1127" s="245" t="s">
        <v>1481</v>
      </c>
      <c r="G1127" s="242"/>
      <c r="H1127" s="246">
        <v>191.981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232</v>
      </c>
      <c r="AU1127" s="252" t="s">
        <v>82</v>
      </c>
      <c r="AV1127" s="13" t="s">
        <v>82</v>
      </c>
      <c r="AW1127" s="13" t="s">
        <v>30</v>
      </c>
      <c r="AX1127" s="13" t="s">
        <v>73</v>
      </c>
      <c r="AY1127" s="252" t="s">
        <v>223</v>
      </c>
    </row>
    <row r="1128" s="13" customFormat="1">
      <c r="A1128" s="13"/>
      <c r="B1128" s="241"/>
      <c r="C1128" s="242"/>
      <c r="D1128" s="243" t="s">
        <v>232</v>
      </c>
      <c r="E1128" s="244" t="s">
        <v>1</v>
      </c>
      <c r="F1128" s="245" t="s">
        <v>1482</v>
      </c>
      <c r="G1128" s="242"/>
      <c r="H1128" s="246">
        <v>-3.4910000000000001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232</v>
      </c>
      <c r="AU1128" s="252" t="s">
        <v>82</v>
      </c>
      <c r="AV1128" s="13" t="s">
        <v>82</v>
      </c>
      <c r="AW1128" s="13" t="s">
        <v>30</v>
      </c>
      <c r="AX1128" s="13" t="s">
        <v>73</v>
      </c>
      <c r="AY1128" s="252" t="s">
        <v>223</v>
      </c>
    </row>
    <row r="1129" s="13" customFormat="1">
      <c r="A1129" s="13"/>
      <c r="B1129" s="241"/>
      <c r="C1129" s="242"/>
      <c r="D1129" s="243" t="s">
        <v>232</v>
      </c>
      <c r="E1129" s="244" t="s">
        <v>1</v>
      </c>
      <c r="F1129" s="245" t="s">
        <v>1483</v>
      </c>
      <c r="G1129" s="242"/>
      <c r="H1129" s="246">
        <v>38.865000000000002</v>
      </c>
      <c r="I1129" s="247"/>
      <c r="J1129" s="242"/>
      <c r="K1129" s="242"/>
      <c r="L1129" s="248"/>
      <c r="M1129" s="249"/>
      <c r="N1129" s="250"/>
      <c r="O1129" s="250"/>
      <c r="P1129" s="250"/>
      <c r="Q1129" s="250"/>
      <c r="R1129" s="250"/>
      <c r="S1129" s="250"/>
      <c r="T1129" s="251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2" t="s">
        <v>232</v>
      </c>
      <c r="AU1129" s="252" t="s">
        <v>82</v>
      </c>
      <c r="AV1129" s="13" t="s">
        <v>82</v>
      </c>
      <c r="AW1129" s="13" t="s">
        <v>30</v>
      </c>
      <c r="AX1129" s="13" t="s">
        <v>73</v>
      </c>
      <c r="AY1129" s="252" t="s">
        <v>223</v>
      </c>
    </row>
    <row r="1130" s="13" customFormat="1">
      <c r="A1130" s="13"/>
      <c r="B1130" s="241"/>
      <c r="C1130" s="242"/>
      <c r="D1130" s="243" t="s">
        <v>232</v>
      </c>
      <c r="E1130" s="244" t="s">
        <v>1</v>
      </c>
      <c r="F1130" s="245" t="s">
        <v>1484</v>
      </c>
      <c r="G1130" s="242"/>
      <c r="H1130" s="246">
        <v>82.183999999999998</v>
      </c>
      <c r="I1130" s="247"/>
      <c r="J1130" s="242"/>
      <c r="K1130" s="242"/>
      <c r="L1130" s="248"/>
      <c r="M1130" s="249"/>
      <c r="N1130" s="250"/>
      <c r="O1130" s="250"/>
      <c r="P1130" s="250"/>
      <c r="Q1130" s="250"/>
      <c r="R1130" s="250"/>
      <c r="S1130" s="250"/>
      <c r="T1130" s="251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2" t="s">
        <v>232</v>
      </c>
      <c r="AU1130" s="252" t="s">
        <v>82</v>
      </c>
      <c r="AV1130" s="13" t="s">
        <v>82</v>
      </c>
      <c r="AW1130" s="13" t="s">
        <v>30</v>
      </c>
      <c r="AX1130" s="13" t="s">
        <v>73</v>
      </c>
      <c r="AY1130" s="252" t="s">
        <v>223</v>
      </c>
    </row>
    <row r="1131" s="13" customFormat="1">
      <c r="A1131" s="13"/>
      <c r="B1131" s="241"/>
      <c r="C1131" s="242"/>
      <c r="D1131" s="243" t="s">
        <v>232</v>
      </c>
      <c r="E1131" s="244" t="s">
        <v>1</v>
      </c>
      <c r="F1131" s="245" t="s">
        <v>1485</v>
      </c>
      <c r="G1131" s="242"/>
      <c r="H1131" s="246">
        <v>37.621000000000002</v>
      </c>
      <c r="I1131" s="247"/>
      <c r="J1131" s="242"/>
      <c r="K1131" s="242"/>
      <c r="L1131" s="248"/>
      <c r="M1131" s="249"/>
      <c r="N1131" s="250"/>
      <c r="O1131" s="250"/>
      <c r="P1131" s="250"/>
      <c r="Q1131" s="250"/>
      <c r="R1131" s="250"/>
      <c r="S1131" s="250"/>
      <c r="T1131" s="251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2" t="s">
        <v>232</v>
      </c>
      <c r="AU1131" s="252" t="s">
        <v>82</v>
      </c>
      <c r="AV1131" s="13" t="s">
        <v>82</v>
      </c>
      <c r="AW1131" s="13" t="s">
        <v>30</v>
      </c>
      <c r="AX1131" s="13" t="s">
        <v>73</v>
      </c>
      <c r="AY1131" s="252" t="s">
        <v>223</v>
      </c>
    </row>
    <row r="1132" s="13" customFormat="1">
      <c r="A1132" s="13"/>
      <c r="B1132" s="241"/>
      <c r="C1132" s="242"/>
      <c r="D1132" s="243" t="s">
        <v>232</v>
      </c>
      <c r="E1132" s="244" t="s">
        <v>1</v>
      </c>
      <c r="F1132" s="245" t="s">
        <v>1486</v>
      </c>
      <c r="G1132" s="242"/>
      <c r="H1132" s="246">
        <v>19.34</v>
      </c>
      <c r="I1132" s="247"/>
      <c r="J1132" s="242"/>
      <c r="K1132" s="242"/>
      <c r="L1132" s="248"/>
      <c r="M1132" s="249"/>
      <c r="N1132" s="250"/>
      <c r="O1132" s="250"/>
      <c r="P1132" s="250"/>
      <c r="Q1132" s="250"/>
      <c r="R1132" s="250"/>
      <c r="S1132" s="250"/>
      <c r="T1132" s="25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2" t="s">
        <v>232</v>
      </c>
      <c r="AU1132" s="252" t="s">
        <v>82</v>
      </c>
      <c r="AV1132" s="13" t="s">
        <v>82</v>
      </c>
      <c r="AW1132" s="13" t="s">
        <v>30</v>
      </c>
      <c r="AX1132" s="13" t="s">
        <v>73</v>
      </c>
      <c r="AY1132" s="252" t="s">
        <v>223</v>
      </c>
    </row>
    <row r="1133" s="13" customFormat="1">
      <c r="A1133" s="13"/>
      <c r="B1133" s="241"/>
      <c r="C1133" s="242"/>
      <c r="D1133" s="243" t="s">
        <v>232</v>
      </c>
      <c r="E1133" s="244" t="s">
        <v>1</v>
      </c>
      <c r="F1133" s="245" t="s">
        <v>1487</v>
      </c>
      <c r="G1133" s="242"/>
      <c r="H1133" s="246">
        <v>20.84</v>
      </c>
      <c r="I1133" s="247"/>
      <c r="J1133" s="242"/>
      <c r="K1133" s="242"/>
      <c r="L1133" s="248"/>
      <c r="M1133" s="249"/>
      <c r="N1133" s="250"/>
      <c r="O1133" s="250"/>
      <c r="P1133" s="250"/>
      <c r="Q1133" s="250"/>
      <c r="R1133" s="250"/>
      <c r="S1133" s="250"/>
      <c r="T1133" s="251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2" t="s">
        <v>232</v>
      </c>
      <c r="AU1133" s="252" t="s">
        <v>82</v>
      </c>
      <c r="AV1133" s="13" t="s">
        <v>82</v>
      </c>
      <c r="AW1133" s="13" t="s">
        <v>30</v>
      </c>
      <c r="AX1133" s="13" t="s">
        <v>73</v>
      </c>
      <c r="AY1133" s="252" t="s">
        <v>223</v>
      </c>
    </row>
    <row r="1134" s="13" customFormat="1">
      <c r="A1134" s="13"/>
      <c r="B1134" s="241"/>
      <c r="C1134" s="242"/>
      <c r="D1134" s="243" t="s">
        <v>232</v>
      </c>
      <c r="E1134" s="244" t="s">
        <v>1</v>
      </c>
      <c r="F1134" s="245" t="s">
        <v>1488</v>
      </c>
      <c r="G1134" s="242"/>
      <c r="H1134" s="246">
        <v>40.545999999999999</v>
      </c>
      <c r="I1134" s="247"/>
      <c r="J1134" s="242"/>
      <c r="K1134" s="242"/>
      <c r="L1134" s="248"/>
      <c r="M1134" s="249"/>
      <c r="N1134" s="250"/>
      <c r="O1134" s="250"/>
      <c r="P1134" s="250"/>
      <c r="Q1134" s="250"/>
      <c r="R1134" s="250"/>
      <c r="S1134" s="250"/>
      <c r="T1134" s="251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2" t="s">
        <v>232</v>
      </c>
      <c r="AU1134" s="252" t="s">
        <v>82</v>
      </c>
      <c r="AV1134" s="13" t="s">
        <v>82</v>
      </c>
      <c r="AW1134" s="13" t="s">
        <v>30</v>
      </c>
      <c r="AX1134" s="13" t="s">
        <v>73</v>
      </c>
      <c r="AY1134" s="252" t="s">
        <v>223</v>
      </c>
    </row>
    <row r="1135" s="13" customFormat="1">
      <c r="A1135" s="13"/>
      <c r="B1135" s="241"/>
      <c r="C1135" s="242"/>
      <c r="D1135" s="243" t="s">
        <v>232</v>
      </c>
      <c r="E1135" s="244" t="s">
        <v>1</v>
      </c>
      <c r="F1135" s="245" t="s">
        <v>1489</v>
      </c>
      <c r="G1135" s="242"/>
      <c r="H1135" s="246">
        <v>35.853999999999999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232</v>
      </c>
      <c r="AU1135" s="252" t="s">
        <v>82</v>
      </c>
      <c r="AV1135" s="13" t="s">
        <v>82</v>
      </c>
      <c r="AW1135" s="13" t="s">
        <v>30</v>
      </c>
      <c r="AX1135" s="13" t="s">
        <v>73</v>
      </c>
      <c r="AY1135" s="252" t="s">
        <v>223</v>
      </c>
    </row>
    <row r="1136" s="13" customFormat="1">
      <c r="A1136" s="13"/>
      <c r="B1136" s="241"/>
      <c r="C1136" s="242"/>
      <c r="D1136" s="243" t="s">
        <v>232</v>
      </c>
      <c r="E1136" s="244" t="s">
        <v>1</v>
      </c>
      <c r="F1136" s="245" t="s">
        <v>1490</v>
      </c>
      <c r="G1136" s="242"/>
      <c r="H1136" s="246">
        <v>28.640000000000001</v>
      </c>
      <c r="I1136" s="247"/>
      <c r="J1136" s="242"/>
      <c r="K1136" s="242"/>
      <c r="L1136" s="248"/>
      <c r="M1136" s="249"/>
      <c r="N1136" s="250"/>
      <c r="O1136" s="250"/>
      <c r="P1136" s="250"/>
      <c r="Q1136" s="250"/>
      <c r="R1136" s="250"/>
      <c r="S1136" s="250"/>
      <c r="T1136" s="251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2" t="s">
        <v>232</v>
      </c>
      <c r="AU1136" s="252" t="s">
        <v>82</v>
      </c>
      <c r="AV1136" s="13" t="s">
        <v>82</v>
      </c>
      <c r="AW1136" s="13" t="s">
        <v>30</v>
      </c>
      <c r="AX1136" s="13" t="s">
        <v>73</v>
      </c>
      <c r="AY1136" s="252" t="s">
        <v>223</v>
      </c>
    </row>
    <row r="1137" s="13" customFormat="1">
      <c r="A1137" s="13"/>
      <c r="B1137" s="241"/>
      <c r="C1137" s="242"/>
      <c r="D1137" s="243" t="s">
        <v>232</v>
      </c>
      <c r="E1137" s="244" t="s">
        <v>1</v>
      </c>
      <c r="F1137" s="245" t="s">
        <v>1491</v>
      </c>
      <c r="G1137" s="242"/>
      <c r="H1137" s="246">
        <v>32.514000000000003</v>
      </c>
      <c r="I1137" s="247"/>
      <c r="J1137" s="242"/>
      <c r="K1137" s="242"/>
      <c r="L1137" s="248"/>
      <c r="M1137" s="249"/>
      <c r="N1137" s="250"/>
      <c r="O1137" s="250"/>
      <c r="P1137" s="250"/>
      <c r="Q1137" s="250"/>
      <c r="R1137" s="250"/>
      <c r="S1137" s="250"/>
      <c r="T1137" s="25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2" t="s">
        <v>232</v>
      </c>
      <c r="AU1137" s="252" t="s">
        <v>82</v>
      </c>
      <c r="AV1137" s="13" t="s">
        <v>82</v>
      </c>
      <c r="AW1137" s="13" t="s">
        <v>30</v>
      </c>
      <c r="AX1137" s="13" t="s">
        <v>73</v>
      </c>
      <c r="AY1137" s="252" t="s">
        <v>223</v>
      </c>
    </row>
    <row r="1138" s="13" customFormat="1">
      <c r="A1138" s="13"/>
      <c r="B1138" s="241"/>
      <c r="C1138" s="242"/>
      <c r="D1138" s="243" t="s">
        <v>232</v>
      </c>
      <c r="E1138" s="244" t="s">
        <v>1</v>
      </c>
      <c r="F1138" s="245" t="s">
        <v>1492</v>
      </c>
      <c r="G1138" s="242"/>
      <c r="H1138" s="246">
        <v>36.581000000000003</v>
      </c>
      <c r="I1138" s="247"/>
      <c r="J1138" s="242"/>
      <c r="K1138" s="242"/>
      <c r="L1138" s="248"/>
      <c r="M1138" s="249"/>
      <c r="N1138" s="250"/>
      <c r="O1138" s="250"/>
      <c r="P1138" s="250"/>
      <c r="Q1138" s="250"/>
      <c r="R1138" s="250"/>
      <c r="S1138" s="250"/>
      <c r="T1138" s="251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2" t="s">
        <v>232</v>
      </c>
      <c r="AU1138" s="252" t="s">
        <v>82</v>
      </c>
      <c r="AV1138" s="13" t="s">
        <v>82</v>
      </c>
      <c r="AW1138" s="13" t="s">
        <v>30</v>
      </c>
      <c r="AX1138" s="13" t="s">
        <v>73</v>
      </c>
      <c r="AY1138" s="252" t="s">
        <v>223</v>
      </c>
    </row>
    <row r="1139" s="13" customFormat="1">
      <c r="A1139" s="13"/>
      <c r="B1139" s="241"/>
      <c r="C1139" s="242"/>
      <c r="D1139" s="243" t="s">
        <v>232</v>
      </c>
      <c r="E1139" s="244" t="s">
        <v>1</v>
      </c>
      <c r="F1139" s="245" t="s">
        <v>1493</v>
      </c>
      <c r="G1139" s="242"/>
      <c r="H1139" s="246">
        <v>7.0300000000000002</v>
      </c>
      <c r="I1139" s="247"/>
      <c r="J1139" s="242"/>
      <c r="K1139" s="242"/>
      <c r="L1139" s="248"/>
      <c r="M1139" s="249"/>
      <c r="N1139" s="250"/>
      <c r="O1139" s="250"/>
      <c r="P1139" s="250"/>
      <c r="Q1139" s="250"/>
      <c r="R1139" s="250"/>
      <c r="S1139" s="250"/>
      <c r="T1139" s="251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2" t="s">
        <v>232</v>
      </c>
      <c r="AU1139" s="252" t="s">
        <v>82</v>
      </c>
      <c r="AV1139" s="13" t="s">
        <v>82</v>
      </c>
      <c r="AW1139" s="13" t="s">
        <v>30</v>
      </c>
      <c r="AX1139" s="13" t="s">
        <v>73</v>
      </c>
      <c r="AY1139" s="252" t="s">
        <v>223</v>
      </c>
    </row>
    <row r="1140" s="13" customFormat="1">
      <c r="A1140" s="13"/>
      <c r="B1140" s="241"/>
      <c r="C1140" s="242"/>
      <c r="D1140" s="243" t="s">
        <v>232</v>
      </c>
      <c r="E1140" s="244" t="s">
        <v>1</v>
      </c>
      <c r="F1140" s="245" t="s">
        <v>1494</v>
      </c>
      <c r="G1140" s="242"/>
      <c r="H1140" s="246">
        <v>8.0500000000000007</v>
      </c>
      <c r="I1140" s="247"/>
      <c r="J1140" s="242"/>
      <c r="K1140" s="242"/>
      <c r="L1140" s="248"/>
      <c r="M1140" s="249"/>
      <c r="N1140" s="250"/>
      <c r="O1140" s="250"/>
      <c r="P1140" s="250"/>
      <c r="Q1140" s="250"/>
      <c r="R1140" s="250"/>
      <c r="S1140" s="250"/>
      <c r="T1140" s="251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2" t="s">
        <v>232</v>
      </c>
      <c r="AU1140" s="252" t="s">
        <v>82</v>
      </c>
      <c r="AV1140" s="13" t="s">
        <v>82</v>
      </c>
      <c r="AW1140" s="13" t="s">
        <v>30</v>
      </c>
      <c r="AX1140" s="13" t="s">
        <v>73</v>
      </c>
      <c r="AY1140" s="252" t="s">
        <v>223</v>
      </c>
    </row>
    <row r="1141" s="13" customFormat="1">
      <c r="A1141" s="13"/>
      <c r="B1141" s="241"/>
      <c r="C1141" s="242"/>
      <c r="D1141" s="243" t="s">
        <v>232</v>
      </c>
      <c r="E1141" s="244" t="s">
        <v>1</v>
      </c>
      <c r="F1141" s="245" t="s">
        <v>1495</v>
      </c>
      <c r="G1141" s="242"/>
      <c r="H1141" s="246">
        <v>35.456000000000003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232</v>
      </c>
      <c r="AU1141" s="252" t="s">
        <v>82</v>
      </c>
      <c r="AV1141" s="13" t="s">
        <v>82</v>
      </c>
      <c r="AW1141" s="13" t="s">
        <v>30</v>
      </c>
      <c r="AX1141" s="13" t="s">
        <v>73</v>
      </c>
      <c r="AY1141" s="252" t="s">
        <v>223</v>
      </c>
    </row>
    <row r="1142" s="13" customFormat="1">
      <c r="A1142" s="13"/>
      <c r="B1142" s="241"/>
      <c r="C1142" s="242"/>
      <c r="D1142" s="243" t="s">
        <v>232</v>
      </c>
      <c r="E1142" s="244" t="s">
        <v>1</v>
      </c>
      <c r="F1142" s="245" t="s">
        <v>1496</v>
      </c>
      <c r="G1142" s="242"/>
      <c r="H1142" s="246">
        <v>22.379999999999999</v>
      </c>
      <c r="I1142" s="247"/>
      <c r="J1142" s="242"/>
      <c r="K1142" s="242"/>
      <c r="L1142" s="248"/>
      <c r="M1142" s="249"/>
      <c r="N1142" s="250"/>
      <c r="O1142" s="250"/>
      <c r="P1142" s="250"/>
      <c r="Q1142" s="250"/>
      <c r="R1142" s="250"/>
      <c r="S1142" s="250"/>
      <c r="T1142" s="251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2" t="s">
        <v>232</v>
      </c>
      <c r="AU1142" s="252" t="s">
        <v>82</v>
      </c>
      <c r="AV1142" s="13" t="s">
        <v>82</v>
      </c>
      <c r="AW1142" s="13" t="s">
        <v>30</v>
      </c>
      <c r="AX1142" s="13" t="s">
        <v>73</v>
      </c>
      <c r="AY1142" s="252" t="s">
        <v>223</v>
      </c>
    </row>
    <row r="1143" s="13" customFormat="1">
      <c r="A1143" s="13"/>
      <c r="B1143" s="241"/>
      <c r="C1143" s="242"/>
      <c r="D1143" s="243" t="s">
        <v>232</v>
      </c>
      <c r="E1143" s="244" t="s">
        <v>1</v>
      </c>
      <c r="F1143" s="245" t="s">
        <v>1497</v>
      </c>
      <c r="G1143" s="242"/>
      <c r="H1143" s="246">
        <v>23.98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232</v>
      </c>
      <c r="AU1143" s="252" t="s">
        <v>82</v>
      </c>
      <c r="AV1143" s="13" t="s">
        <v>82</v>
      </c>
      <c r="AW1143" s="13" t="s">
        <v>30</v>
      </c>
      <c r="AX1143" s="13" t="s">
        <v>73</v>
      </c>
      <c r="AY1143" s="252" t="s">
        <v>223</v>
      </c>
    </row>
    <row r="1144" s="13" customFormat="1">
      <c r="A1144" s="13"/>
      <c r="B1144" s="241"/>
      <c r="C1144" s="242"/>
      <c r="D1144" s="243" t="s">
        <v>232</v>
      </c>
      <c r="E1144" s="244" t="s">
        <v>1</v>
      </c>
      <c r="F1144" s="245" t="s">
        <v>1498</v>
      </c>
      <c r="G1144" s="242"/>
      <c r="H1144" s="246">
        <v>101.32599999999999</v>
      </c>
      <c r="I1144" s="247"/>
      <c r="J1144" s="242"/>
      <c r="K1144" s="242"/>
      <c r="L1144" s="248"/>
      <c r="M1144" s="249"/>
      <c r="N1144" s="250"/>
      <c r="O1144" s="250"/>
      <c r="P1144" s="250"/>
      <c r="Q1144" s="250"/>
      <c r="R1144" s="250"/>
      <c r="S1144" s="250"/>
      <c r="T1144" s="251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2" t="s">
        <v>232</v>
      </c>
      <c r="AU1144" s="252" t="s">
        <v>82</v>
      </c>
      <c r="AV1144" s="13" t="s">
        <v>82</v>
      </c>
      <c r="AW1144" s="13" t="s">
        <v>30</v>
      </c>
      <c r="AX1144" s="13" t="s">
        <v>73</v>
      </c>
      <c r="AY1144" s="252" t="s">
        <v>223</v>
      </c>
    </row>
    <row r="1145" s="13" customFormat="1">
      <c r="A1145" s="13"/>
      <c r="B1145" s="241"/>
      <c r="C1145" s="242"/>
      <c r="D1145" s="243" t="s">
        <v>232</v>
      </c>
      <c r="E1145" s="244" t="s">
        <v>1</v>
      </c>
      <c r="F1145" s="245" t="s">
        <v>1499</v>
      </c>
      <c r="G1145" s="242"/>
      <c r="H1145" s="246">
        <v>80.727000000000004</v>
      </c>
      <c r="I1145" s="247"/>
      <c r="J1145" s="242"/>
      <c r="K1145" s="242"/>
      <c r="L1145" s="248"/>
      <c r="M1145" s="249"/>
      <c r="N1145" s="250"/>
      <c r="O1145" s="250"/>
      <c r="P1145" s="250"/>
      <c r="Q1145" s="250"/>
      <c r="R1145" s="250"/>
      <c r="S1145" s="250"/>
      <c r="T1145" s="251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2" t="s">
        <v>232</v>
      </c>
      <c r="AU1145" s="252" t="s">
        <v>82</v>
      </c>
      <c r="AV1145" s="13" t="s">
        <v>82</v>
      </c>
      <c r="AW1145" s="13" t="s">
        <v>30</v>
      </c>
      <c r="AX1145" s="13" t="s">
        <v>73</v>
      </c>
      <c r="AY1145" s="252" t="s">
        <v>223</v>
      </c>
    </row>
    <row r="1146" s="13" customFormat="1">
      <c r="A1146" s="13"/>
      <c r="B1146" s="241"/>
      <c r="C1146" s="242"/>
      <c r="D1146" s="243" t="s">
        <v>232</v>
      </c>
      <c r="E1146" s="244" t="s">
        <v>1</v>
      </c>
      <c r="F1146" s="245" t="s">
        <v>1500</v>
      </c>
      <c r="G1146" s="242"/>
      <c r="H1146" s="246">
        <v>232.92500000000001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232</v>
      </c>
      <c r="AU1146" s="252" t="s">
        <v>82</v>
      </c>
      <c r="AV1146" s="13" t="s">
        <v>82</v>
      </c>
      <c r="AW1146" s="13" t="s">
        <v>30</v>
      </c>
      <c r="AX1146" s="13" t="s">
        <v>73</v>
      </c>
      <c r="AY1146" s="252" t="s">
        <v>223</v>
      </c>
    </row>
    <row r="1147" s="13" customFormat="1">
      <c r="A1147" s="13"/>
      <c r="B1147" s="241"/>
      <c r="C1147" s="242"/>
      <c r="D1147" s="243" t="s">
        <v>232</v>
      </c>
      <c r="E1147" s="244" t="s">
        <v>1</v>
      </c>
      <c r="F1147" s="245" t="s">
        <v>1501</v>
      </c>
      <c r="G1147" s="242"/>
      <c r="H1147" s="246">
        <v>-25.597000000000001</v>
      </c>
      <c r="I1147" s="247"/>
      <c r="J1147" s="242"/>
      <c r="K1147" s="242"/>
      <c r="L1147" s="248"/>
      <c r="M1147" s="249"/>
      <c r="N1147" s="250"/>
      <c r="O1147" s="250"/>
      <c r="P1147" s="250"/>
      <c r="Q1147" s="250"/>
      <c r="R1147" s="250"/>
      <c r="S1147" s="250"/>
      <c r="T1147" s="251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2" t="s">
        <v>232</v>
      </c>
      <c r="AU1147" s="252" t="s">
        <v>82</v>
      </c>
      <c r="AV1147" s="13" t="s">
        <v>82</v>
      </c>
      <c r="AW1147" s="13" t="s">
        <v>30</v>
      </c>
      <c r="AX1147" s="13" t="s">
        <v>73</v>
      </c>
      <c r="AY1147" s="252" t="s">
        <v>223</v>
      </c>
    </row>
    <row r="1148" s="13" customFormat="1">
      <c r="A1148" s="13"/>
      <c r="B1148" s="241"/>
      <c r="C1148" s="242"/>
      <c r="D1148" s="243" t="s">
        <v>232</v>
      </c>
      <c r="E1148" s="244" t="s">
        <v>1</v>
      </c>
      <c r="F1148" s="245" t="s">
        <v>1502</v>
      </c>
      <c r="G1148" s="242"/>
      <c r="H1148" s="246">
        <v>51.515000000000001</v>
      </c>
      <c r="I1148" s="247"/>
      <c r="J1148" s="242"/>
      <c r="K1148" s="242"/>
      <c r="L1148" s="248"/>
      <c r="M1148" s="249"/>
      <c r="N1148" s="250"/>
      <c r="O1148" s="250"/>
      <c r="P1148" s="250"/>
      <c r="Q1148" s="250"/>
      <c r="R1148" s="250"/>
      <c r="S1148" s="250"/>
      <c r="T1148" s="251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2" t="s">
        <v>232</v>
      </c>
      <c r="AU1148" s="252" t="s">
        <v>82</v>
      </c>
      <c r="AV1148" s="13" t="s">
        <v>82</v>
      </c>
      <c r="AW1148" s="13" t="s">
        <v>30</v>
      </c>
      <c r="AX1148" s="13" t="s">
        <v>73</v>
      </c>
      <c r="AY1148" s="252" t="s">
        <v>223</v>
      </c>
    </row>
    <row r="1149" s="13" customFormat="1">
      <c r="A1149" s="13"/>
      <c r="B1149" s="241"/>
      <c r="C1149" s="242"/>
      <c r="D1149" s="243" t="s">
        <v>232</v>
      </c>
      <c r="E1149" s="244" t="s">
        <v>1</v>
      </c>
      <c r="F1149" s="245" t="s">
        <v>1503</v>
      </c>
      <c r="G1149" s="242"/>
      <c r="H1149" s="246">
        <v>53.485999999999997</v>
      </c>
      <c r="I1149" s="247"/>
      <c r="J1149" s="242"/>
      <c r="K1149" s="242"/>
      <c r="L1149" s="248"/>
      <c r="M1149" s="249"/>
      <c r="N1149" s="250"/>
      <c r="O1149" s="250"/>
      <c r="P1149" s="250"/>
      <c r="Q1149" s="250"/>
      <c r="R1149" s="250"/>
      <c r="S1149" s="250"/>
      <c r="T1149" s="251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2" t="s">
        <v>232</v>
      </c>
      <c r="AU1149" s="252" t="s">
        <v>82</v>
      </c>
      <c r="AV1149" s="13" t="s">
        <v>82</v>
      </c>
      <c r="AW1149" s="13" t="s">
        <v>30</v>
      </c>
      <c r="AX1149" s="13" t="s">
        <v>73</v>
      </c>
      <c r="AY1149" s="252" t="s">
        <v>223</v>
      </c>
    </row>
    <row r="1150" s="13" customFormat="1">
      <c r="A1150" s="13"/>
      <c r="B1150" s="241"/>
      <c r="C1150" s="242"/>
      <c r="D1150" s="243" t="s">
        <v>232</v>
      </c>
      <c r="E1150" s="244" t="s">
        <v>1</v>
      </c>
      <c r="F1150" s="245" t="s">
        <v>1504</v>
      </c>
      <c r="G1150" s="242"/>
      <c r="H1150" s="246">
        <v>141.923</v>
      </c>
      <c r="I1150" s="247"/>
      <c r="J1150" s="242"/>
      <c r="K1150" s="242"/>
      <c r="L1150" s="248"/>
      <c r="M1150" s="249"/>
      <c r="N1150" s="250"/>
      <c r="O1150" s="250"/>
      <c r="P1150" s="250"/>
      <c r="Q1150" s="250"/>
      <c r="R1150" s="250"/>
      <c r="S1150" s="250"/>
      <c r="T1150" s="251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2" t="s">
        <v>232</v>
      </c>
      <c r="AU1150" s="252" t="s">
        <v>82</v>
      </c>
      <c r="AV1150" s="13" t="s">
        <v>82</v>
      </c>
      <c r="AW1150" s="13" t="s">
        <v>30</v>
      </c>
      <c r="AX1150" s="13" t="s">
        <v>73</v>
      </c>
      <c r="AY1150" s="252" t="s">
        <v>223</v>
      </c>
    </row>
    <row r="1151" s="13" customFormat="1">
      <c r="A1151" s="13"/>
      <c r="B1151" s="241"/>
      <c r="C1151" s="242"/>
      <c r="D1151" s="243" t="s">
        <v>232</v>
      </c>
      <c r="E1151" s="244" t="s">
        <v>1</v>
      </c>
      <c r="F1151" s="245" t="s">
        <v>1505</v>
      </c>
      <c r="G1151" s="242"/>
      <c r="H1151" s="246">
        <v>43.661000000000001</v>
      </c>
      <c r="I1151" s="247"/>
      <c r="J1151" s="242"/>
      <c r="K1151" s="242"/>
      <c r="L1151" s="248"/>
      <c r="M1151" s="249"/>
      <c r="N1151" s="250"/>
      <c r="O1151" s="250"/>
      <c r="P1151" s="250"/>
      <c r="Q1151" s="250"/>
      <c r="R1151" s="250"/>
      <c r="S1151" s="250"/>
      <c r="T1151" s="251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2" t="s">
        <v>232</v>
      </c>
      <c r="AU1151" s="252" t="s">
        <v>82</v>
      </c>
      <c r="AV1151" s="13" t="s">
        <v>82</v>
      </c>
      <c r="AW1151" s="13" t="s">
        <v>30</v>
      </c>
      <c r="AX1151" s="13" t="s">
        <v>73</v>
      </c>
      <c r="AY1151" s="252" t="s">
        <v>223</v>
      </c>
    </row>
    <row r="1152" s="13" customFormat="1">
      <c r="A1152" s="13"/>
      <c r="B1152" s="241"/>
      <c r="C1152" s="242"/>
      <c r="D1152" s="243" t="s">
        <v>232</v>
      </c>
      <c r="E1152" s="244" t="s">
        <v>1</v>
      </c>
      <c r="F1152" s="245" t="s">
        <v>1506</v>
      </c>
      <c r="G1152" s="242"/>
      <c r="H1152" s="246">
        <v>41.826999999999998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232</v>
      </c>
      <c r="AU1152" s="252" t="s">
        <v>82</v>
      </c>
      <c r="AV1152" s="13" t="s">
        <v>82</v>
      </c>
      <c r="AW1152" s="13" t="s">
        <v>30</v>
      </c>
      <c r="AX1152" s="13" t="s">
        <v>73</v>
      </c>
      <c r="AY1152" s="252" t="s">
        <v>223</v>
      </c>
    </row>
    <row r="1153" s="13" customFormat="1">
      <c r="A1153" s="13"/>
      <c r="B1153" s="241"/>
      <c r="C1153" s="242"/>
      <c r="D1153" s="243" t="s">
        <v>232</v>
      </c>
      <c r="E1153" s="244" t="s">
        <v>1</v>
      </c>
      <c r="F1153" s="245" t="s">
        <v>1507</v>
      </c>
      <c r="G1153" s="242"/>
      <c r="H1153" s="246">
        <v>44.499000000000002</v>
      </c>
      <c r="I1153" s="247"/>
      <c r="J1153" s="242"/>
      <c r="K1153" s="242"/>
      <c r="L1153" s="248"/>
      <c r="M1153" s="249"/>
      <c r="N1153" s="250"/>
      <c r="O1153" s="250"/>
      <c r="P1153" s="250"/>
      <c r="Q1153" s="250"/>
      <c r="R1153" s="250"/>
      <c r="S1153" s="250"/>
      <c r="T1153" s="251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2" t="s">
        <v>232</v>
      </c>
      <c r="AU1153" s="252" t="s">
        <v>82</v>
      </c>
      <c r="AV1153" s="13" t="s">
        <v>82</v>
      </c>
      <c r="AW1153" s="13" t="s">
        <v>30</v>
      </c>
      <c r="AX1153" s="13" t="s">
        <v>73</v>
      </c>
      <c r="AY1153" s="252" t="s">
        <v>223</v>
      </c>
    </row>
    <row r="1154" s="13" customFormat="1">
      <c r="A1154" s="13"/>
      <c r="B1154" s="241"/>
      <c r="C1154" s="242"/>
      <c r="D1154" s="243" t="s">
        <v>232</v>
      </c>
      <c r="E1154" s="244" t="s">
        <v>1</v>
      </c>
      <c r="F1154" s="245" t="s">
        <v>1508</v>
      </c>
      <c r="G1154" s="242"/>
      <c r="H1154" s="246">
        <v>234.99100000000001</v>
      </c>
      <c r="I1154" s="247"/>
      <c r="J1154" s="242"/>
      <c r="K1154" s="242"/>
      <c r="L1154" s="248"/>
      <c r="M1154" s="249"/>
      <c r="N1154" s="250"/>
      <c r="O1154" s="250"/>
      <c r="P1154" s="250"/>
      <c r="Q1154" s="250"/>
      <c r="R1154" s="250"/>
      <c r="S1154" s="250"/>
      <c r="T1154" s="251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2" t="s">
        <v>232</v>
      </c>
      <c r="AU1154" s="252" t="s">
        <v>82</v>
      </c>
      <c r="AV1154" s="13" t="s">
        <v>82</v>
      </c>
      <c r="AW1154" s="13" t="s">
        <v>30</v>
      </c>
      <c r="AX1154" s="13" t="s">
        <v>73</v>
      </c>
      <c r="AY1154" s="252" t="s">
        <v>223</v>
      </c>
    </row>
    <row r="1155" s="13" customFormat="1">
      <c r="A1155" s="13"/>
      <c r="B1155" s="241"/>
      <c r="C1155" s="242"/>
      <c r="D1155" s="243" t="s">
        <v>232</v>
      </c>
      <c r="E1155" s="244" t="s">
        <v>1</v>
      </c>
      <c r="F1155" s="245" t="s">
        <v>1509</v>
      </c>
      <c r="G1155" s="242"/>
      <c r="H1155" s="246">
        <v>-3.246</v>
      </c>
      <c r="I1155" s="247"/>
      <c r="J1155" s="242"/>
      <c r="K1155" s="242"/>
      <c r="L1155" s="248"/>
      <c r="M1155" s="249"/>
      <c r="N1155" s="250"/>
      <c r="O1155" s="250"/>
      <c r="P1155" s="250"/>
      <c r="Q1155" s="250"/>
      <c r="R1155" s="250"/>
      <c r="S1155" s="250"/>
      <c r="T1155" s="251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2" t="s">
        <v>232</v>
      </c>
      <c r="AU1155" s="252" t="s">
        <v>82</v>
      </c>
      <c r="AV1155" s="13" t="s">
        <v>82</v>
      </c>
      <c r="AW1155" s="13" t="s">
        <v>30</v>
      </c>
      <c r="AX1155" s="13" t="s">
        <v>73</v>
      </c>
      <c r="AY1155" s="252" t="s">
        <v>223</v>
      </c>
    </row>
    <row r="1156" s="13" customFormat="1">
      <c r="A1156" s="13"/>
      <c r="B1156" s="241"/>
      <c r="C1156" s="242"/>
      <c r="D1156" s="243" t="s">
        <v>232</v>
      </c>
      <c r="E1156" s="244" t="s">
        <v>1</v>
      </c>
      <c r="F1156" s="245" t="s">
        <v>1510</v>
      </c>
      <c r="G1156" s="242"/>
      <c r="H1156" s="246">
        <v>116.059</v>
      </c>
      <c r="I1156" s="247"/>
      <c r="J1156" s="242"/>
      <c r="K1156" s="242"/>
      <c r="L1156" s="248"/>
      <c r="M1156" s="249"/>
      <c r="N1156" s="250"/>
      <c r="O1156" s="250"/>
      <c r="P1156" s="250"/>
      <c r="Q1156" s="250"/>
      <c r="R1156" s="250"/>
      <c r="S1156" s="250"/>
      <c r="T1156" s="25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2" t="s">
        <v>232</v>
      </c>
      <c r="AU1156" s="252" t="s">
        <v>82</v>
      </c>
      <c r="AV1156" s="13" t="s">
        <v>82</v>
      </c>
      <c r="AW1156" s="13" t="s">
        <v>30</v>
      </c>
      <c r="AX1156" s="13" t="s">
        <v>73</v>
      </c>
      <c r="AY1156" s="252" t="s">
        <v>223</v>
      </c>
    </row>
    <row r="1157" s="13" customFormat="1">
      <c r="A1157" s="13"/>
      <c r="B1157" s="241"/>
      <c r="C1157" s="242"/>
      <c r="D1157" s="243" t="s">
        <v>232</v>
      </c>
      <c r="E1157" s="244" t="s">
        <v>1</v>
      </c>
      <c r="F1157" s="245" t="s">
        <v>1511</v>
      </c>
      <c r="G1157" s="242"/>
      <c r="H1157" s="246">
        <v>34.688000000000002</v>
      </c>
      <c r="I1157" s="247"/>
      <c r="J1157" s="242"/>
      <c r="K1157" s="242"/>
      <c r="L1157" s="248"/>
      <c r="M1157" s="249"/>
      <c r="N1157" s="250"/>
      <c r="O1157" s="250"/>
      <c r="P1157" s="250"/>
      <c r="Q1157" s="250"/>
      <c r="R1157" s="250"/>
      <c r="S1157" s="250"/>
      <c r="T1157" s="251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2" t="s">
        <v>232</v>
      </c>
      <c r="AU1157" s="252" t="s">
        <v>82</v>
      </c>
      <c r="AV1157" s="13" t="s">
        <v>82</v>
      </c>
      <c r="AW1157" s="13" t="s">
        <v>30</v>
      </c>
      <c r="AX1157" s="13" t="s">
        <v>73</v>
      </c>
      <c r="AY1157" s="252" t="s">
        <v>223</v>
      </c>
    </row>
    <row r="1158" s="13" customFormat="1">
      <c r="A1158" s="13"/>
      <c r="B1158" s="241"/>
      <c r="C1158" s="242"/>
      <c r="D1158" s="243" t="s">
        <v>232</v>
      </c>
      <c r="E1158" s="244" t="s">
        <v>1</v>
      </c>
      <c r="F1158" s="245" t="s">
        <v>1512</v>
      </c>
      <c r="G1158" s="242"/>
      <c r="H1158" s="246">
        <v>52.473999999999997</v>
      </c>
      <c r="I1158" s="247"/>
      <c r="J1158" s="242"/>
      <c r="K1158" s="242"/>
      <c r="L1158" s="248"/>
      <c r="M1158" s="249"/>
      <c r="N1158" s="250"/>
      <c r="O1158" s="250"/>
      <c r="P1158" s="250"/>
      <c r="Q1158" s="250"/>
      <c r="R1158" s="250"/>
      <c r="S1158" s="250"/>
      <c r="T1158" s="251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2" t="s">
        <v>232</v>
      </c>
      <c r="AU1158" s="252" t="s">
        <v>82</v>
      </c>
      <c r="AV1158" s="13" t="s">
        <v>82</v>
      </c>
      <c r="AW1158" s="13" t="s">
        <v>30</v>
      </c>
      <c r="AX1158" s="13" t="s">
        <v>73</v>
      </c>
      <c r="AY1158" s="252" t="s">
        <v>223</v>
      </c>
    </row>
    <row r="1159" s="13" customFormat="1">
      <c r="A1159" s="13"/>
      <c r="B1159" s="241"/>
      <c r="C1159" s="242"/>
      <c r="D1159" s="243" t="s">
        <v>232</v>
      </c>
      <c r="E1159" s="244" t="s">
        <v>1</v>
      </c>
      <c r="F1159" s="245" t="s">
        <v>1513</v>
      </c>
      <c r="G1159" s="242"/>
      <c r="H1159" s="246">
        <v>41.469999999999999</v>
      </c>
      <c r="I1159" s="247"/>
      <c r="J1159" s="242"/>
      <c r="K1159" s="242"/>
      <c r="L1159" s="248"/>
      <c r="M1159" s="249"/>
      <c r="N1159" s="250"/>
      <c r="O1159" s="250"/>
      <c r="P1159" s="250"/>
      <c r="Q1159" s="250"/>
      <c r="R1159" s="250"/>
      <c r="S1159" s="250"/>
      <c r="T1159" s="251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2" t="s">
        <v>232</v>
      </c>
      <c r="AU1159" s="252" t="s">
        <v>82</v>
      </c>
      <c r="AV1159" s="13" t="s">
        <v>82</v>
      </c>
      <c r="AW1159" s="13" t="s">
        <v>30</v>
      </c>
      <c r="AX1159" s="13" t="s">
        <v>73</v>
      </c>
      <c r="AY1159" s="252" t="s">
        <v>223</v>
      </c>
    </row>
    <row r="1160" s="13" customFormat="1">
      <c r="A1160" s="13"/>
      <c r="B1160" s="241"/>
      <c r="C1160" s="242"/>
      <c r="D1160" s="243" t="s">
        <v>232</v>
      </c>
      <c r="E1160" s="244" t="s">
        <v>1</v>
      </c>
      <c r="F1160" s="245" t="s">
        <v>1514</v>
      </c>
      <c r="G1160" s="242"/>
      <c r="H1160" s="246">
        <v>113.979</v>
      </c>
      <c r="I1160" s="247"/>
      <c r="J1160" s="242"/>
      <c r="K1160" s="242"/>
      <c r="L1160" s="248"/>
      <c r="M1160" s="249"/>
      <c r="N1160" s="250"/>
      <c r="O1160" s="250"/>
      <c r="P1160" s="250"/>
      <c r="Q1160" s="250"/>
      <c r="R1160" s="250"/>
      <c r="S1160" s="250"/>
      <c r="T1160" s="251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2" t="s">
        <v>232</v>
      </c>
      <c r="AU1160" s="252" t="s">
        <v>82</v>
      </c>
      <c r="AV1160" s="13" t="s">
        <v>82</v>
      </c>
      <c r="AW1160" s="13" t="s">
        <v>30</v>
      </c>
      <c r="AX1160" s="13" t="s">
        <v>73</v>
      </c>
      <c r="AY1160" s="252" t="s">
        <v>223</v>
      </c>
    </row>
    <row r="1161" s="13" customFormat="1">
      <c r="A1161" s="13"/>
      <c r="B1161" s="241"/>
      <c r="C1161" s="242"/>
      <c r="D1161" s="243" t="s">
        <v>232</v>
      </c>
      <c r="E1161" s="244" t="s">
        <v>1</v>
      </c>
      <c r="F1161" s="245" t="s">
        <v>1515</v>
      </c>
      <c r="G1161" s="242"/>
      <c r="H1161" s="246">
        <v>96.951999999999998</v>
      </c>
      <c r="I1161" s="247"/>
      <c r="J1161" s="242"/>
      <c r="K1161" s="242"/>
      <c r="L1161" s="248"/>
      <c r="M1161" s="249"/>
      <c r="N1161" s="250"/>
      <c r="O1161" s="250"/>
      <c r="P1161" s="250"/>
      <c r="Q1161" s="250"/>
      <c r="R1161" s="250"/>
      <c r="S1161" s="250"/>
      <c r="T1161" s="25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2" t="s">
        <v>232</v>
      </c>
      <c r="AU1161" s="252" t="s">
        <v>82</v>
      </c>
      <c r="AV1161" s="13" t="s">
        <v>82</v>
      </c>
      <c r="AW1161" s="13" t="s">
        <v>30</v>
      </c>
      <c r="AX1161" s="13" t="s">
        <v>73</v>
      </c>
      <c r="AY1161" s="252" t="s">
        <v>223</v>
      </c>
    </row>
    <row r="1162" s="14" customFormat="1">
      <c r="A1162" s="14"/>
      <c r="B1162" s="253"/>
      <c r="C1162" s="254"/>
      <c r="D1162" s="243" t="s">
        <v>232</v>
      </c>
      <c r="E1162" s="255" t="s">
        <v>1</v>
      </c>
      <c r="F1162" s="256" t="s">
        <v>410</v>
      </c>
      <c r="G1162" s="254"/>
      <c r="H1162" s="255" t="s">
        <v>1</v>
      </c>
      <c r="I1162" s="257"/>
      <c r="J1162" s="254"/>
      <c r="K1162" s="254"/>
      <c r="L1162" s="258"/>
      <c r="M1162" s="259"/>
      <c r="N1162" s="260"/>
      <c r="O1162" s="260"/>
      <c r="P1162" s="260"/>
      <c r="Q1162" s="260"/>
      <c r="R1162" s="260"/>
      <c r="S1162" s="260"/>
      <c r="T1162" s="261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2" t="s">
        <v>232</v>
      </c>
      <c r="AU1162" s="262" t="s">
        <v>82</v>
      </c>
      <c r="AV1162" s="14" t="s">
        <v>80</v>
      </c>
      <c r="AW1162" s="14" t="s">
        <v>30</v>
      </c>
      <c r="AX1162" s="14" t="s">
        <v>73</v>
      </c>
      <c r="AY1162" s="262" t="s">
        <v>223</v>
      </c>
    </row>
    <row r="1163" s="13" customFormat="1">
      <c r="A1163" s="13"/>
      <c r="B1163" s="241"/>
      <c r="C1163" s="242"/>
      <c r="D1163" s="243" t="s">
        <v>232</v>
      </c>
      <c r="E1163" s="244" t="s">
        <v>1</v>
      </c>
      <c r="F1163" s="245" t="s">
        <v>1516</v>
      </c>
      <c r="G1163" s="242"/>
      <c r="H1163" s="246">
        <v>79.159999999999997</v>
      </c>
      <c r="I1163" s="247"/>
      <c r="J1163" s="242"/>
      <c r="K1163" s="242"/>
      <c r="L1163" s="248"/>
      <c r="M1163" s="249"/>
      <c r="N1163" s="250"/>
      <c r="O1163" s="250"/>
      <c r="P1163" s="250"/>
      <c r="Q1163" s="250"/>
      <c r="R1163" s="250"/>
      <c r="S1163" s="250"/>
      <c r="T1163" s="25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2" t="s">
        <v>232</v>
      </c>
      <c r="AU1163" s="252" t="s">
        <v>82</v>
      </c>
      <c r="AV1163" s="13" t="s">
        <v>82</v>
      </c>
      <c r="AW1163" s="13" t="s">
        <v>30</v>
      </c>
      <c r="AX1163" s="13" t="s">
        <v>73</v>
      </c>
      <c r="AY1163" s="252" t="s">
        <v>223</v>
      </c>
    </row>
    <row r="1164" s="13" customFormat="1">
      <c r="A1164" s="13"/>
      <c r="B1164" s="241"/>
      <c r="C1164" s="242"/>
      <c r="D1164" s="243" t="s">
        <v>232</v>
      </c>
      <c r="E1164" s="244" t="s">
        <v>1</v>
      </c>
      <c r="F1164" s="245" t="s">
        <v>1517</v>
      </c>
      <c r="G1164" s="242"/>
      <c r="H1164" s="246">
        <v>58.579999999999998</v>
      </c>
      <c r="I1164" s="247"/>
      <c r="J1164" s="242"/>
      <c r="K1164" s="242"/>
      <c r="L1164" s="248"/>
      <c r="M1164" s="249"/>
      <c r="N1164" s="250"/>
      <c r="O1164" s="250"/>
      <c r="P1164" s="250"/>
      <c r="Q1164" s="250"/>
      <c r="R1164" s="250"/>
      <c r="S1164" s="250"/>
      <c r="T1164" s="251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2" t="s">
        <v>232</v>
      </c>
      <c r="AU1164" s="252" t="s">
        <v>82</v>
      </c>
      <c r="AV1164" s="13" t="s">
        <v>82</v>
      </c>
      <c r="AW1164" s="13" t="s">
        <v>30</v>
      </c>
      <c r="AX1164" s="13" t="s">
        <v>73</v>
      </c>
      <c r="AY1164" s="252" t="s">
        <v>223</v>
      </c>
    </row>
    <row r="1165" s="13" customFormat="1">
      <c r="A1165" s="13"/>
      <c r="B1165" s="241"/>
      <c r="C1165" s="242"/>
      <c r="D1165" s="243" t="s">
        <v>232</v>
      </c>
      <c r="E1165" s="244" t="s">
        <v>1</v>
      </c>
      <c r="F1165" s="245" t="s">
        <v>1518</v>
      </c>
      <c r="G1165" s="242"/>
      <c r="H1165" s="246">
        <v>168.63999999999999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232</v>
      </c>
      <c r="AU1165" s="252" t="s">
        <v>82</v>
      </c>
      <c r="AV1165" s="13" t="s">
        <v>82</v>
      </c>
      <c r="AW1165" s="13" t="s">
        <v>30</v>
      </c>
      <c r="AX1165" s="13" t="s">
        <v>73</v>
      </c>
      <c r="AY1165" s="252" t="s">
        <v>223</v>
      </c>
    </row>
    <row r="1166" s="13" customFormat="1">
      <c r="A1166" s="13"/>
      <c r="B1166" s="241"/>
      <c r="C1166" s="242"/>
      <c r="D1166" s="243" t="s">
        <v>232</v>
      </c>
      <c r="E1166" s="244" t="s">
        <v>1</v>
      </c>
      <c r="F1166" s="245" t="s">
        <v>1519</v>
      </c>
      <c r="G1166" s="242"/>
      <c r="H1166" s="246">
        <v>77.769999999999996</v>
      </c>
      <c r="I1166" s="247"/>
      <c r="J1166" s="242"/>
      <c r="K1166" s="242"/>
      <c r="L1166" s="248"/>
      <c r="M1166" s="249"/>
      <c r="N1166" s="250"/>
      <c r="O1166" s="250"/>
      <c r="P1166" s="250"/>
      <c r="Q1166" s="250"/>
      <c r="R1166" s="250"/>
      <c r="S1166" s="250"/>
      <c r="T1166" s="251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2" t="s">
        <v>232</v>
      </c>
      <c r="AU1166" s="252" t="s">
        <v>82</v>
      </c>
      <c r="AV1166" s="13" t="s">
        <v>82</v>
      </c>
      <c r="AW1166" s="13" t="s">
        <v>30</v>
      </c>
      <c r="AX1166" s="13" t="s">
        <v>73</v>
      </c>
      <c r="AY1166" s="252" t="s">
        <v>223</v>
      </c>
    </row>
    <row r="1167" s="13" customFormat="1">
      <c r="A1167" s="13"/>
      <c r="B1167" s="241"/>
      <c r="C1167" s="242"/>
      <c r="D1167" s="243" t="s">
        <v>232</v>
      </c>
      <c r="E1167" s="244" t="s">
        <v>1</v>
      </c>
      <c r="F1167" s="245" t="s">
        <v>1520</v>
      </c>
      <c r="G1167" s="242"/>
      <c r="H1167" s="246">
        <v>67.745999999999995</v>
      </c>
      <c r="I1167" s="247"/>
      <c r="J1167" s="242"/>
      <c r="K1167" s="242"/>
      <c r="L1167" s="248"/>
      <c r="M1167" s="249"/>
      <c r="N1167" s="250"/>
      <c r="O1167" s="250"/>
      <c r="P1167" s="250"/>
      <c r="Q1167" s="250"/>
      <c r="R1167" s="250"/>
      <c r="S1167" s="250"/>
      <c r="T1167" s="251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2" t="s">
        <v>232</v>
      </c>
      <c r="AU1167" s="252" t="s">
        <v>82</v>
      </c>
      <c r="AV1167" s="13" t="s">
        <v>82</v>
      </c>
      <c r="AW1167" s="13" t="s">
        <v>30</v>
      </c>
      <c r="AX1167" s="13" t="s">
        <v>73</v>
      </c>
      <c r="AY1167" s="252" t="s">
        <v>223</v>
      </c>
    </row>
    <row r="1168" s="13" customFormat="1">
      <c r="A1168" s="13"/>
      <c r="B1168" s="241"/>
      <c r="C1168" s="242"/>
      <c r="D1168" s="243" t="s">
        <v>232</v>
      </c>
      <c r="E1168" s="244" t="s">
        <v>1</v>
      </c>
      <c r="F1168" s="245" t="s">
        <v>1521</v>
      </c>
      <c r="G1168" s="242"/>
      <c r="H1168" s="246">
        <v>48.165999999999997</v>
      </c>
      <c r="I1168" s="247"/>
      <c r="J1168" s="242"/>
      <c r="K1168" s="242"/>
      <c r="L1168" s="248"/>
      <c r="M1168" s="249"/>
      <c r="N1168" s="250"/>
      <c r="O1168" s="250"/>
      <c r="P1168" s="250"/>
      <c r="Q1168" s="250"/>
      <c r="R1168" s="250"/>
      <c r="S1168" s="250"/>
      <c r="T1168" s="251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2" t="s">
        <v>232</v>
      </c>
      <c r="AU1168" s="252" t="s">
        <v>82</v>
      </c>
      <c r="AV1168" s="13" t="s">
        <v>82</v>
      </c>
      <c r="AW1168" s="13" t="s">
        <v>30</v>
      </c>
      <c r="AX1168" s="13" t="s">
        <v>73</v>
      </c>
      <c r="AY1168" s="252" t="s">
        <v>223</v>
      </c>
    </row>
    <row r="1169" s="13" customFormat="1">
      <c r="A1169" s="13"/>
      <c r="B1169" s="241"/>
      <c r="C1169" s="242"/>
      <c r="D1169" s="243" t="s">
        <v>232</v>
      </c>
      <c r="E1169" s="244" t="s">
        <v>1</v>
      </c>
      <c r="F1169" s="245" t="s">
        <v>1522</v>
      </c>
      <c r="G1169" s="242"/>
      <c r="H1169" s="246">
        <v>48.360999999999997</v>
      </c>
      <c r="I1169" s="247"/>
      <c r="J1169" s="242"/>
      <c r="K1169" s="242"/>
      <c r="L1169" s="248"/>
      <c r="M1169" s="249"/>
      <c r="N1169" s="250"/>
      <c r="O1169" s="250"/>
      <c r="P1169" s="250"/>
      <c r="Q1169" s="250"/>
      <c r="R1169" s="250"/>
      <c r="S1169" s="250"/>
      <c r="T1169" s="25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2" t="s">
        <v>232</v>
      </c>
      <c r="AU1169" s="252" t="s">
        <v>82</v>
      </c>
      <c r="AV1169" s="13" t="s">
        <v>82</v>
      </c>
      <c r="AW1169" s="13" t="s">
        <v>30</v>
      </c>
      <c r="AX1169" s="13" t="s">
        <v>73</v>
      </c>
      <c r="AY1169" s="252" t="s">
        <v>223</v>
      </c>
    </row>
    <row r="1170" s="13" customFormat="1">
      <c r="A1170" s="13"/>
      <c r="B1170" s="241"/>
      <c r="C1170" s="242"/>
      <c r="D1170" s="243" t="s">
        <v>232</v>
      </c>
      <c r="E1170" s="244" t="s">
        <v>1</v>
      </c>
      <c r="F1170" s="245" t="s">
        <v>1523</v>
      </c>
      <c r="G1170" s="242"/>
      <c r="H1170" s="246">
        <v>71.646000000000001</v>
      </c>
      <c r="I1170" s="247"/>
      <c r="J1170" s="242"/>
      <c r="K1170" s="242"/>
      <c r="L1170" s="248"/>
      <c r="M1170" s="249"/>
      <c r="N1170" s="250"/>
      <c r="O1170" s="250"/>
      <c r="P1170" s="250"/>
      <c r="Q1170" s="250"/>
      <c r="R1170" s="250"/>
      <c r="S1170" s="250"/>
      <c r="T1170" s="251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2" t="s">
        <v>232</v>
      </c>
      <c r="AU1170" s="252" t="s">
        <v>82</v>
      </c>
      <c r="AV1170" s="13" t="s">
        <v>82</v>
      </c>
      <c r="AW1170" s="13" t="s">
        <v>30</v>
      </c>
      <c r="AX1170" s="13" t="s">
        <v>73</v>
      </c>
      <c r="AY1170" s="252" t="s">
        <v>223</v>
      </c>
    </row>
    <row r="1171" s="13" customFormat="1">
      <c r="A1171" s="13"/>
      <c r="B1171" s="241"/>
      <c r="C1171" s="242"/>
      <c r="D1171" s="243" t="s">
        <v>232</v>
      </c>
      <c r="E1171" s="244" t="s">
        <v>1</v>
      </c>
      <c r="F1171" s="245" t="s">
        <v>1524</v>
      </c>
      <c r="G1171" s="242"/>
      <c r="H1171" s="246">
        <v>70.007999999999996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232</v>
      </c>
      <c r="AU1171" s="252" t="s">
        <v>82</v>
      </c>
      <c r="AV1171" s="13" t="s">
        <v>82</v>
      </c>
      <c r="AW1171" s="13" t="s">
        <v>30</v>
      </c>
      <c r="AX1171" s="13" t="s">
        <v>73</v>
      </c>
      <c r="AY1171" s="252" t="s">
        <v>223</v>
      </c>
    </row>
    <row r="1172" s="13" customFormat="1">
      <c r="A1172" s="13"/>
      <c r="B1172" s="241"/>
      <c r="C1172" s="242"/>
      <c r="D1172" s="243" t="s">
        <v>232</v>
      </c>
      <c r="E1172" s="244" t="s">
        <v>1</v>
      </c>
      <c r="F1172" s="245" t="s">
        <v>1525</v>
      </c>
      <c r="G1172" s="242"/>
      <c r="H1172" s="246">
        <v>30.75</v>
      </c>
      <c r="I1172" s="247"/>
      <c r="J1172" s="242"/>
      <c r="K1172" s="242"/>
      <c r="L1172" s="248"/>
      <c r="M1172" s="249"/>
      <c r="N1172" s="250"/>
      <c r="O1172" s="250"/>
      <c r="P1172" s="250"/>
      <c r="Q1172" s="250"/>
      <c r="R1172" s="250"/>
      <c r="S1172" s="250"/>
      <c r="T1172" s="251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2" t="s">
        <v>232</v>
      </c>
      <c r="AU1172" s="252" t="s">
        <v>82</v>
      </c>
      <c r="AV1172" s="13" t="s">
        <v>82</v>
      </c>
      <c r="AW1172" s="13" t="s">
        <v>30</v>
      </c>
      <c r="AX1172" s="13" t="s">
        <v>73</v>
      </c>
      <c r="AY1172" s="252" t="s">
        <v>223</v>
      </c>
    </row>
    <row r="1173" s="13" customFormat="1">
      <c r="A1173" s="13"/>
      <c r="B1173" s="241"/>
      <c r="C1173" s="242"/>
      <c r="D1173" s="243" t="s">
        <v>232</v>
      </c>
      <c r="E1173" s="244" t="s">
        <v>1</v>
      </c>
      <c r="F1173" s="245" t="s">
        <v>1526</v>
      </c>
      <c r="G1173" s="242"/>
      <c r="H1173" s="246">
        <v>8.1300000000000008</v>
      </c>
      <c r="I1173" s="247"/>
      <c r="J1173" s="242"/>
      <c r="K1173" s="242"/>
      <c r="L1173" s="248"/>
      <c r="M1173" s="249"/>
      <c r="N1173" s="250"/>
      <c r="O1173" s="250"/>
      <c r="P1173" s="250"/>
      <c r="Q1173" s="250"/>
      <c r="R1173" s="250"/>
      <c r="S1173" s="250"/>
      <c r="T1173" s="251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2" t="s">
        <v>232</v>
      </c>
      <c r="AU1173" s="252" t="s">
        <v>82</v>
      </c>
      <c r="AV1173" s="13" t="s">
        <v>82</v>
      </c>
      <c r="AW1173" s="13" t="s">
        <v>30</v>
      </c>
      <c r="AX1173" s="13" t="s">
        <v>73</v>
      </c>
      <c r="AY1173" s="252" t="s">
        <v>223</v>
      </c>
    </row>
    <row r="1174" s="13" customFormat="1">
      <c r="A1174" s="13"/>
      <c r="B1174" s="241"/>
      <c r="C1174" s="242"/>
      <c r="D1174" s="243" t="s">
        <v>232</v>
      </c>
      <c r="E1174" s="244" t="s">
        <v>1</v>
      </c>
      <c r="F1174" s="245" t="s">
        <v>1527</v>
      </c>
      <c r="G1174" s="242"/>
      <c r="H1174" s="246">
        <v>8.0299999999999994</v>
      </c>
      <c r="I1174" s="247"/>
      <c r="J1174" s="242"/>
      <c r="K1174" s="242"/>
      <c r="L1174" s="248"/>
      <c r="M1174" s="249"/>
      <c r="N1174" s="250"/>
      <c r="O1174" s="250"/>
      <c r="P1174" s="250"/>
      <c r="Q1174" s="250"/>
      <c r="R1174" s="250"/>
      <c r="S1174" s="250"/>
      <c r="T1174" s="25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2" t="s">
        <v>232</v>
      </c>
      <c r="AU1174" s="252" t="s">
        <v>82</v>
      </c>
      <c r="AV1174" s="13" t="s">
        <v>82</v>
      </c>
      <c r="AW1174" s="13" t="s">
        <v>30</v>
      </c>
      <c r="AX1174" s="13" t="s">
        <v>73</v>
      </c>
      <c r="AY1174" s="252" t="s">
        <v>223</v>
      </c>
    </row>
    <row r="1175" s="13" customFormat="1">
      <c r="A1175" s="13"/>
      <c r="B1175" s="241"/>
      <c r="C1175" s="242"/>
      <c r="D1175" s="243" t="s">
        <v>232</v>
      </c>
      <c r="E1175" s="244" t="s">
        <v>1</v>
      </c>
      <c r="F1175" s="245" t="s">
        <v>1528</v>
      </c>
      <c r="G1175" s="242"/>
      <c r="H1175" s="246">
        <v>22.379999999999999</v>
      </c>
      <c r="I1175" s="247"/>
      <c r="J1175" s="242"/>
      <c r="K1175" s="242"/>
      <c r="L1175" s="248"/>
      <c r="M1175" s="249"/>
      <c r="N1175" s="250"/>
      <c r="O1175" s="250"/>
      <c r="P1175" s="250"/>
      <c r="Q1175" s="250"/>
      <c r="R1175" s="250"/>
      <c r="S1175" s="250"/>
      <c r="T1175" s="251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2" t="s">
        <v>232</v>
      </c>
      <c r="AU1175" s="252" t="s">
        <v>82</v>
      </c>
      <c r="AV1175" s="13" t="s">
        <v>82</v>
      </c>
      <c r="AW1175" s="13" t="s">
        <v>30</v>
      </c>
      <c r="AX1175" s="13" t="s">
        <v>73</v>
      </c>
      <c r="AY1175" s="252" t="s">
        <v>223</v>
      </c>
    </row>
    <row r="1176" s="13" customFormat="1">
      <c r="A1176" s="13"/>
      <c r="B1176" s="241"/>
      <c r="C1176" s="242"/>
      <c r="D1176" s="243" t="s">
        <v>232</v>
      </c>
      <c r="E1176" s="244" t="s">
        <v>1</v>
      </c>
      <c r="F1176" s="245" t="s">
        <v>1529</v>
      </c>
      <c r="G1176" s="242"/>
      <c r="H1176" s="246">
        <v>23.579999999999998</v>
      </c>
      <c r="I1176" s="247"/>
      <c r="J1176" s="242"/>
      <c r="K1176" s="242"/>
      <c r="L1176" s="248"/>
      <c r="M1176" s="249"/>
      <c r="N1176" s="250"/>
      <c r="O1176" s="250"/>
      <c r="P1176" s="250"/>
      <c r="Q1176" s="250"/>
      <c r="R1176" s="250"/>
      <c r="S1176" s="250"/>
      <c r="T1176" s="25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2" t="s">
        <v>232</v>
      </c>
      <c r="AU1176" s="252" t="s">
        <v>82</v>
      </c>
      <c r="AV1176" s="13" t="s">
        <v>82</v>
      </c>
      <c r="AW1176" s="13" t="s">
        <v>30</v>
      </c>
      <c r="AX1176" s="13" t="s">
        <v>73</v>
      </c>
      <c r="AY1176" s="252" t="s">
        <v>223</v>
      </c>
    </row>
    <row r="1177" s="13" customFormat="1">
      <c r="A1177" s="13"/>
      <c r="B1177" s="241"/>
      <c r="C1177" s="242"/>
      <c r="D1177" s="243" t="s">
        <v>232</v>
      </c>
      <c r="E1177" s="244" t="s">
        <v>1</v>
      </c>
      <c r="F1177" s="245" t="s">
        <v>1530</v>
      </c>
      <c r="G1177" s="242"/>
      <c r="H1177" s="246">
        <v>36.643999999999998</v>
      </c>
      <c r="I1177" s="247"/>
      <c r="J1177" s="242"/>
      <c r="K1177" s="242"/>
      <c r="L1177" s="248"/>
      <c r="M1177" s="249"/>
      <c r="N1177" s="250"/>
      <c r="O1177" s="250"/>
      <c r="P1177" s="250"/>
      <c r="Q1177" s="250"/>
      <c r="R1177" s="250"/>
      <c r="S1177" s="250"/>
      <c r="T1177" s="251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2" t="s">
        <v>232</v>
      </c>
      <c r="AU1177" s="252" t="s">
        <v>82</v>
      </c>
      <c r="AV1177" s="13" t="s">
        <v>82</v>
      </c>
      <c r="AW1177" s="13" t="s">
        <v>30</v>
      </c>
      <c r="AX1177" s="13" t="s">
        <v>73</v>
      </c>
      <c r="AY1177" s="252" t="s">
        <v>223</v>
      </c>
    </row>
    <row r="1178" s="13" customFormat="1">
      <c r="A1178" s="13"/>
      <c r="B1178" s="241"/>
      <c r="C1178" s="242"/>
      <c r="D1178" s="243" t="s">
        <v>232</v>
      </c>
      <c r="E1178" s="244" t="s">
        <v>1</v>
      </c>
      <c r="F1178" s="245" t="s">
        <v>1531</v>
      </c>
      <c r="G1178" s="242"/>
      <c r="H1178" s="246">
        <v>105.676</v>
      </c>
      <c r="I1178" s="247"/>
      <c r="J1178" s="242"/>
      <c r="K1178" s="242"/>
      <c r="L1178" s="248"/>
      <c r="M1178" s="249"/>
      <c r="N1178" s="250"/>
      <c r="O1178" s="250"/>
      <c r="P1178" s="250"/>
      <c r="Q1178" s="250"/>
      <c r="R1178" s="250"/>
      <c r="S1178" s="250"/>
      <c r="T1178" s="251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2" t="s">
        <v>232</v>
      </c>
      <c r="AU1178" s="252" t="s">
        <v>82</v>
      </c>
      <c r="AV1178" s="13" t="s">
        <v>82</v>
      </c>
      <c r="AW1178" s="13" t="s">
        <v>30</v>
      </c>
      <c r="AX1178" s="13" t="s">
        <v>73</v>
      </c>
      <c r="AY1178" s="252" t="s">
        <v>223</v>
      </c>
    </row>
    <row r="1179" s="13" customFormat="1">
      <c r="A1179" s="13"/>
      <c r="B1179" s="241"/>
      <c r="C1179" s="242"/>
      <c r="D1179" s="243" t="s">
        <v>232</v>
      </c>
      <c r="E1179" s="244" t="s">
        <v>1</v>
      </c>
      <c r="F1179" s="245" t="s">
        <v>1532</v>
      </c>
      <c r="G1179" s="242"/>
      <c r="H1179" s="246">
        <v>-7.335</v>
      </c>
      <c r="I1179" s="247"/>
      <c r="J1179" s="242"/>
      <c r="K1179" s="242"/>
      <c r="L1179" s="248"/>
      <c r="M1179" s="249"/>
      <c r="N1179" s="250"/>
      <c r="O1179" s="250"/>
      <c r="P1179" s="250"/>
      <c r="Q1179" s="250"/>
      <c r="R1179" s="250"/>
      <c r="S1179" s="250"/>
      <c r="T1179" s="251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2" t="s">
        <v>232</v>
      </c>
      <c r="AU1179" s="252" t="s">
        <v>82</v>
      </c>
      <c r="AV1179" s="13" t="s">
        <v>82</v>
      </c>
      <c r="AW1179" s="13" t="s">
        <v>30</v>
      </c>
      <c r="AX1179" s="13" t="s">
        <v>73</v>
      </c>
      <c r="AY1179" s="252" t="s">
        <v>223</v>
      </c>
    </row>
    <row r="1180" s="13" customFormat="1">
      <c r="A1180" s="13"/>
      <c r="B1180" s="241"/>
      <c r="C1180" s="242"/>
      <c r="D1180" s="243" t="s">
        <v>232</v>
      </c>
      <c r="E1180" s="244" t="s">
        <v>1</v>
      </c>
      <c r="F1180" s="245" t="s">
        <v>1533</v>
      </c>
      <c r="G1180" s="242"/>
      <c r="H1180" s="246">
        <v>53.173000000000002</v>
      </c>
      <c r="I1180" s="247"/>
      <c r="J1180" s="242"/>
      <c r="K1180" s="242"/>
      <c r="L1180" s="248"/>
      <c r="M1180" s="249"/>
      <c r="N1180" s="250"/>
      <c r="O1180" s="250"/>
      <c r="P1180" s="250"/>
      <c r="Q1180" s="250"/>
      <c r="R1180" s="250"/>
      <c r="S1180" s="250"/>
      <c r="T1180" s="25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2" t="s">
        <v>232</v>
      </c>
      <c r="AU1180" s="252" t="s">
        <v>82</v>
      </c>
      <c r="AV1180" s="13" t="s">
        <v>82</v>
      </c>
      <c r="AW1180" s="13" t="s">
        <v>30</v>
      </c>
      <c r="AX1180" s="13" t="s">
        <v>73</v>
      </c>
      <c r="AY1180" s="252" t="s">
        <v>223</v>
      </c>
    </row>
    <row r="1181" s="13" customFormat="1">
      <c r="A1181" s="13"/>
      <c r="B1181" s="241"/>
      <c r="C1181" s="242"/>
      <c r="D1181" s="243" t="s">
        <v>232</v>
      </c>
      <c r="E1181" s="244" t="s">
        <v>1</v>
      </c>
      <c r="F1181" s="245" t="s">
        <v>1534</v>
      </c>
      <c r="G1181" s="242"/>
      <c r="H1181" s="246">
        <v>57.517000000000003</v>
      </c>
      <c r="I1181" s="247"/>
      <c r="J1181" s="242"/>
      <c r="K1181" s="242"/>
      <c r="L1181" s="248"/>
      <c r="M1181" s="249"/>
      <c r="N1181" s="250"/>
      <c r="O1181" s="250"/>
      <c r="P1181" s="250"/>
      <c r="Q1181" s="250"/>
      <c r="R1181" s="250"/>
      <c r="S1181" s="250"/>
      <c r="T1181" s="251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2" t="s">
        <v>232</v>
      </c>
      <c r="AU1181" s="252" t="s">
        <v>82</v>
      </c>
      <c r="AV1181" s="13" t="s">
        <v>82</v>
      </c>
      <c r="AW1181" s="13" t="s">
        <v>30</v>
      </c>
      <c r="AX1181" s="13" t="s">
        <v>73</v>
      </c>
      <c r="AY1181" s="252" t="s">
        <v>223</v>
      </c>
    </row>
    <row r="1182" s="13" customFormat="1">
      <c r="A1182" s="13"/>
      <c r="B1182" s="241"/>
      <c r="C1182" s="242"/>
      <c r="D1182" s="243" t="s">
        <v>232</v>
      </c>
      <c r="E1182" s="244" t="s">
        <v>1</v>
      </c>
      <c r="F1182" s="245" t="s">
        <v>1535</v>
      </c>
      <c r="G1182" s="242"/>
      <c r="H1182" s="246">
        <v>170.566</v>
      </c>
      <c r="I1182" s="247"/>
      <c r="J1182" s="242"/>
      <c r="K1182" s="242"/>
      <c r="L1182" s="248"/>
      <c r="M1182" s="249"/>
      <c r="N1182" s="250"/>
      <c r="O1182" s="250"/>
      <c r="P1182" s="250"/>
      <c r="Q1182" s="250"/>
      <c r="R1182" s="250"/>
      <c r="S1182" s="250"/>
      <c r="T1182" s="251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2" t="s">
        <v>232</v>
      </c>
      <c r="AU1182" s="252" t="s">
        <v>82</v>
      </c>
      <c r="AV1182" s="13" t="s">
        <v>82</v>
      </c>
      <c r="AW1182" s="13" t="s">
        <v>30</v>
      </c>
      <c r="AX1182" s="13" t="s">
        <v>73</v>
      </c>
      <c r="AY1182" s="252" t="s">
        <v>223</v>
      </c>
    </row>
    <row r="1183" s="13" customFormat="1">
      <c r="A1183" s="13"/>
      <c r="B1183" s="241"/>
      <c r="C1183" s="242"/>
      <c r="D1183" s="243" t="s">
        <v>232</v>
      </c>
      <c r="E1183" s="244" t="s">
        <v>1</v>
      </c>
      <c r="F1183" s="245" t="s">
        <v>1536</v>
      </c>
      <c r="G1183" s="242"/>
      <c r="H1183" s="246">
        <v>-22.670000000000002</v>
      </c>
      <c r="I1183" s="247"/>
      <c r="J1183" s="242"/>
      <c r="K1183" s="242"/>
      <c r="L1183" s="248"/>
      <c r="M1183" s="249"/>
      <c r="N1183" s="250"/>
      <c r="O1183" s="250"/>
      <c r="P1183" s="250"/>
      <c r="Q1183" s="250"/>
      <c r="R1183" s="250"/>
      <c r="S1183" s="250"/>
      <c r="T1183" s="251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2" t="s">
        <v>232</v>
      </c>
      <c r="AU1183" s="252" t="s">
        <v>82</v>
      </c>
      <c r="AV1183" s="13" t="s">
        <v>82</v>
      </c>
      <c r="AW1183" s="13" t="s">
        <v>30</v>
      </c>
      <c r="AX1183" s="13" t="s">
        <v>73</v>
      </c>
      <c r="AY1183" s="252" t="s">
        <v>223</v>
      </c>
    </row>
    <row r="1184" s="13" customFormat="1">
      <c r="A1184" s="13"/>
      <c r="B1184" s="241"/>
      <c r="C1184" s="242"/>
      <c r="D1184" s="243" t="s">
        <v>232</v>
      </c>
      <c r="E1184" s="244" t="s">
        <v>1</v>
      </c>
      <c r="F1184" s="245" t="s">
        <v>1537</v>
      </c>
      <c r="G1184" s="242"/>
      <c r="H1184" s="246">
        <v>4.9560000000000004</v>
      </c>
      <c r="I1184" s="247"/>
      <c r="J1184" s="242"/>
      <c r="K1184" s="242"/>
      <c r="L1184" s="248"/>
      <c r="M1184" s="249"/>
      <c r="N1184" s="250"/>
      <c r="O1184" s="250"/>
      <c r="P1184" s="250"/>
      <c r="Q1184" s="250"/>
      <c r="R1184" s="250"/>
      <c r="S1184" s="250"/>
      <c r="T1184" s="251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2" t="s">
        <v>232</v>
      </c>
      <c r="AU1184" s="252" t="s">
        <v>82</v>
      </c>
      <c r="AV1184" s="13" t="s">
        <v>82</v>
      </c>
      <c r="AW1184" s="13" t="s">
        <v>30</v>
      </c>
      <c r="AX1184" s="13" t="s">
        <v>73</v>
      </c>
      <c r="AY1184" s="252" t="s">
        <v>223</v>
      </c>
    </row>
    <row r="1185" s="13" customFormat="1">
      <c r="A1185" s="13"/>
      <c r="B1185" s="241"/>
      <c r="C1185" s="242"/>
      <c r="D1185" s="243" t="s">
        <v>232</v>
      </c>
      <c r="E1185" s="244" t="s">
        <v>1</v>
      </c>
      <c r="F1185" s="245" t="s">
        <v>1538</v>
      </c>
      <c r="G1185" s="242"/>
      <c r="H1185" s="246">
        <v>118.181</v>
      </c>
      <c r="I1185" s="247"/>
      <c r="J1185" s="242"/>
      <c r="K1185" s="242"/>
      <c r="L1185" s="248"/>
      <c r="M1185" s="249"/>
      <c r="N1185" s="250"/>
      <c r="O1185" s="250"/>
      <c r="P1185" s="250"/>
      <c r="Q1185" s="250"/>
      <c r="R1185" s="250"/>
      <c r="S1185" s="250"/>
      <c r="T1185" s="251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2" t="s">
        <v>232</v>
      </c>
      <c r="AU1185" s="252" t="s">
        <v>82</v>
      </c>
      <c r="AV1185" s="13" t="s">
        <v>82</v>
      </c>
      <c r="AW1185" s="13" t="s">
        <v>30</v>
      </c>
      <c r="AX1185" s="13" t="s">
        <v>73</v>
      </c>
      <c r="AY1185" s="252" t="s">
        <v>223</v>
      </c>
    </row>
    <row r="1186" s="15" customFormat="1">
      <c r="A1186" s="15"/>
      <c r="B1186" s="263"/>
      <c r="C1186" s="264"/>
      <c r="D1186" s="243" t="s">
        <v>232</v>
      </c>
      <c r="E1186" s="265" t="s">
        <v>1</v>
      </c>
      <c r="F1186" s="266" t="s">
        <v>245</v>
      </c>
      <c r="G1186" s="264"/>
      <c r="H1186" s="267">
        <v>3931.4450000000002</v>
      </c>
      <c r="I1186" s="268"/>
      <c r="J1186" s="264"/>
      <c r="K1186" s="264"/>
      <c r="L1186" s="269"/>
      <c r="M1186" s="270"/>
      <c r="N1186" s="271"/>
      <c r="O1186" s="271"/>
      <c r="P1186" s="271"/>
      <c r="Q1186" s="271"/>
      <c r="R1186" s="271"/>
      <c r="S1186" s="271"/>
      <c r="T1186" s="272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73" t="s">
        <v>232</v>
      </c>
      <c r="AU1186" s="273" t="s">
        <v>82</v>
      </c>
      <c r="AV1186" s="15" t="s">
        <v>230</v>
      </c>
      <c r="AW1186" s="15" t="s">
        <v>30</v>
      </c>
      <c r="AX1186" s="15" t="s">
        <v>80</v>
      </c>
      <c r="AY1186" s="273" t="s">
        <v>223</v>
      </c>
    </row>
    <row r="1187" s="2" customFormat="1" ht="44.25" customHeight="1">
      <c r="A1187" s="39"/>
      <c r="B1187" s="40"/>
      <c r="C1187" s="228" t="s">
        <v>1539</v>
      </c>
      <c r="D1187" s="228" t="s">
        <v>225</v>
      </c>
      <c r="E1187" s="229" t="s">
        <v>1540</v>
      </c>
      <c r="F1187" s="230" t="s">
        <v>1541</v>
      </c>
      <c r="G1187" s="231" t="s">
        <v>293</v>
      </c>
      <c r="H1187" s="232">
        <v>8668.1460000000006</v>
      </c>
      <c r="I1187" s="233"/>
      <c r="J1187" s="234">
        <f>ROUND(I1187*H1187,2)</f>
        <v>0</v>
      </c>
      <c r="K1187" s="230" t="s">
        <v>229</v>
      </c>
      <c r="L1187" s="45"/>
      <c r="M1187" s="235" t="s">
        <v>1</v>
      </c>
      <c r="N1187" s="236" t="s">
        <v>38</v>
      </c>
      <c r="O1187" s="92"/>
      <c r="P1187" s="237">
        <f>O1187*H1187</f>
        <v>0</v>
      </c>
      <c r="Q1187" s="237">
        <v>0.0079000000000000008</v>
      </c>
      <c r="R1187" s="237">
        <f>Q1187*H1187</f>
        <v>68.478353400000017</v>
      </c>
      <c r="S1187" s="237">
        <v>0</v>
      </c>
      <c r="T1187" s="238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39" t="s">
        <v>230</v>
      </c>
      <c r="AT1187" s="239" t="s">
        <v>225</v>
      </c>
      <c r="AU1187" s="239" t="s">
        <v>82</v>
      </c>
      <c r="AY1187" s="18" t="s">
        <v>223</v>
      </c>
      <c r="BE1187" s="240">
        <f>IF(N1187="základní",J1187,0)</f>
        <v>0</v>
      </c>
      <c r="BF1187" s="240">
        <f>IF(N1187="snížená",J1187,0)</f>
        <v>0</v>
      </c>
      <c r="BG1187" s="240">
        <f>IF(N1187="zákl. přenesená",J1187,0)</f>
        <v>0</v>
      </c>
      <c r="BH1187" s="240">
        <f>IF(N1187="sníž. přenesená",J1187,0)</f>
        <v>0</v>
      </c>
      <c r="BI1187" s="240">
        <f>IF(N1187="nulová",J1187,0)</f>
        <v>0</v>
      </c>
      <c r="BJ1187" s="18" t="s">
        <v>80</v>
      </c>
      <c r="BK1187" s="240">
        <f>ROUND(I1187*H1187,2)</f>
        <v>0</v>
      </c>
      <c r="BL1187" s="18" t="s">
        <v>230</v>
      </c>
      <c r="BM1187" s="239" t="s">
        <v>1542</v>
      </c>
    </row>
    <row r="1188" s="13" customFormat="1">
      <c r="A1188" s="13"/>
      <c r="B1188" s="241"/>
      <c r="C1188" s="242"/>
      <c r="D1188" s="243" t="s">
        <v>232</v>
      </c>
      <c r="E1188" s="244" t="s">
        <v>1</v>
      </c>
      <c r="F1188" s="245" t="s">
        <v>1444</v>
      </c>
      <c r="G1188" s="242"/>
      <c r="H1188" s="246">
        <v>402.62799999999999</v>
      </c>
      <c r="I1188" s="247"/>
      <c r="J1188" s="242"/>
      <c r="K1188" s="242"/>
      <c r="L1188" s="248"/>
      <c r="M1188" s="249"/>
      <c r="N1188" s="250"/>
      <c r="O1188" s="250"/>
      <c r="P1188" s="250"/>
      <c r="Q1188" s="250"/>
      <c r="R1188" s="250"/>
      <c r="S1188" s="250"/>
      <c r="T1188" s="251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2" t="s">
        <v>232</v>
      </c>
      <c r="AU1188" s="252" t="s">
        <v>82</v>
      </c>
      <c r="AV1188" s="13" t="s">
        <v>82</v>
      </c>
      <c r="AW1188" s="13" t="s">
        <v>30</v>
      </c>
      <c r="AX1188" s="13" t="s">
        <v>73</v>
      </c>
      <c r="AY1188" s="252" t="s">
        <v>223</v>
      </c>
    </row>
    <row r="1189" s="13" customFormat="1">
      <c r="A1189" s="13"/>
      <c r="B1189" s="241"/>
      <c r="C1189" s="242"/>
      <c r="D1189" s="243" t="s">
        <v>232</v>
      </c>
      <c r="E1189" s="244" t="s">
        <v>1</v>
      </c>
      <c r="F1189" s="245" t="s">
        <v>1445</v>
      </c>
      <c r="G1189" s="242"/>
      <c r="H1189" s="246">
        <v>3931.4450000000002</v>
      </c>
      <c r="I1189" s="247"/>
      <c r="J1189" s="242"/>
      <c r="K1189" s="242"/>
      <c r="L1189" s="248"/>
      <c r="M1189" s="249"/>
      <c r="N1189" s="250"/>
      <c r="O1189" s="250"/>
      <c r="P1189" s="250"/>
      <c r="Q1189" s="250"/>
      <c r="R1189" s="250"/>
      <c r="S1189" s="250"/>
      <c r="T1189" s="251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2" t="s">
        <v>232</v>
      </c>
      <c r="AU1189" s="252" t="s">
        <v>82</v>
      </c>
      <c r="AV1189" s="13" t="s">
        <v>82</v>
      </c>
      <c r="AW1189" s="13" t="s">
        <v>30</v>
      </c>
      <c r="AX1189" s="13" t="s">
        <v>73</v>
      </c>
      <c r="AY1189" s="252" t="s">
        <v>223</v>
      </c>
    </row>
    <row r="1190" s="15" customFormat="1">
      <c r="A1190" s="15"/>
      <c r="B1190" s="263"/>
      <c r="C1190" s="264"/>
      <c r="D1190" s="243" t="s">
        <v>232</v>
      </c>
      <c r="E1190" s="265" t="s">
        <v>1</v>
      </c>
      <c r="F1190" s="266" t="s">
        <v>245</v>
      </c>
      <c r="G1190" s="264"/>
      <c r="H1190" s="267">
        <v>4334.0730000000003</v>
      </c>
      <c r="I1190" s="268"/>
      <c r="J1190" s="264"/>
      <c r="K1190" s="264"/>
      <c r="L1190" s="269"/>
      <c r="M1190" s="270"/>
      <c r="N1190" s="271"/>
      <c r="O1190" s="271"/>
      <c r="P1190" s="271"/>
      <c r="Q1190" s="271"/>
      <c r="R1190" s="271"/>
      <c r="S1190" s="271"/>
      <c r="T1190" s="272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73" t="s">
        <v>232</v>
      </c>
      <c r="AU1190" s="273" t="s">
        <v>82</v>
      </c>
      <c r="AV1190" s="15" t="s">
        <v>230</v>
      </c>
      <c r="AW1190" s="15" t="s">
        <v>30</v>
      </c>
      <c r="AX1190" s="15" t="s">
        <v>80</v>
      </c>
      <c r="AY1190" s="273" t="s">
        <v>223</v>
      </c>
    </row>
    <row r="1191" s="13" customFormat="1">
      <c r="A1191" s="13"/>
      <c r="B1191" s="241"/>
      <c r="C1191" s="242"/>
      <c r="D1191" s="243" t="s">
        <v>232</v>
      </c>
      <c r="E1191" s="242"/>
      <c r="F1191" s="245" t="s">
        <v>1543</v>
      </c>
      <c r="G1191" s="242"/>
      <c r="H1191" s="246">
        <v>8668.1460000000006</v>
      </c>
      <c r="I1191" s="247"/>
      <c r="J1191" s="242"/>
      <c r="K1191" s="242"/>
      <c r="L1191" s="248"/>
      <c r="M1191" s="249"/>
      <c r="N1191" s="250"/>
      <c r="O1191" s="250"/>
      <c r="P1191" s="250"/>
      <c r="Q1191" s="250"/>
      <c r="R1191" s="250"/>
      <c r="S1191" s="250"/>
      <c r="T1191" s="25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2" t="s">
        <v>232</v>
      </c>
      <c r="AU1191" s="252" t="s">
        <v>82</v>
      </c>
      <c r="AV1191" s="13" t="s">
        <v>82</v>
      </c>
      <c r="AW1191" s="13" t="s">
        <v>4</v>
      </c>
      <c r="AX1191" s="13" t="s">
        <v>80</v>
      </c>
      <c r="AY1191" s="252" t="s">
        <v>223</v>
      </c>
    </row>
    <row r="1192" s="2" customFormat="1" ht="16.5" customHeight="1">
      <c r="A1192" s="39"/>
      <c r="B1192" s="40"/>
      <c r="C1192" s="228" t="s">
        <v>1544</v>
      </c>
      <c r="D1192" s="228" t="s">
        <v>225</v>
      </c>
      <c r="E1192" s="229" t="s">
        <v>1545</v>
      </c>
      <c r="F1192" s="230" t="s">
        <v>1546</v>
      </c>
      <c r="G1192" s="231" t="s">
        <v>293</v>
      </c>
      <c r="H1192" s="232">
        <v>4334.0730000000003</v>
      </c>
      <c r="I1192" s="233"/>
      <c r="J1192" s="234">
        <f>ROUND(I1192*H1192,2)</f>
        <v>0</v>
      </c>
      <c r="K1192" s="230" t="s">
        <v>386</v>
      </c>
      <c r="L1192" s="45"/>
      <c r="M1192" s="235" t="s">
        <v>1</v>
      </c>
      <c r="N1192" s="236" t="s">
        <v>38</v>
      </c>
      <c r="O1192" s="92"/>
      <c r="P1192" s="237">
        <f>O1192*H1192</f>
        <v>0</v>
      </c>
      <c r="Q1192" s="237">
        <v>8.0000000000000007E-05</v>
      </c>
      <c r="R1192" s="237">
        <f>Q1192*H1192</f>
        <v>0.34672584000000006</v>
      </c>
      <c r="S1192" s="237">
        <v>0</v>
      </c>
      <c r="T1192" s="238">
        <f>S1192*H1192</f>
        <v>0</v>
      </c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R1192" s="239" t="s">
        <v>230</v>
      </c>
      <c r="AT1192" s="239" t="s">
        <v>225</v>
      </c>
      <c r="AU1192" s="239" t="s">
        <v>82</v>
      </c>
      <c r="AY1192" s="18" t="s">
        <v>223</v>
      </c>
      <c r="BE1192" s="240">
        <f>IF(N1192="základní",J1192,0)</f>
        <v>0</v>
      </c>
      <c r="BF1192" s="240">
        <f>IF(N1192="snížená",J1192,0)</f>
        <v>0</v>
      </c>
      <c r="BG1192" s="240">
        <f>IF(N1192="zákl. přenesená",J1192,0)</f>
        <v>0</v>
      </c>
      <c r="BH1192" s="240">
        <f>IF(N1192="sníž. přenesená",J1192,0)</f>
        <v>0</v>
      </c>
      <c r="BI1192" s="240">
        <f>IF(N1192="nulová",J1192,0)</f>
        <v>0</v>
      </c>
      <c r="BJ1192" s="18" t="s">
        <v>80</v>
      </c>
      <c r="BK1192" s="240">
        <f>ROUND(I1192*H1192,2)</f>
        <v>0</v>
      </c>
      <c r="BL1192" s="18" t="s">
        <v>230</v>
      </c>
      <c r="BM1192" s="239" t="s">
        <v>1547</v>
      </c>
    </row>
    <row r="1193" s="13" customFormat="1">
      <c r="A1193" s="13"/>
      <c r="B1193" s="241"/>
      <c r="C1193" s="242"/>
      <c r="D1193" s="243" t="s">
        <v>232</v>
      </c>
      <c r="E1193" s="244" t="s">
        <v>1</v>
      </c>
      <c r="F1193" s="245" t="s">
        <v>1444</v>
      </c>
      <c r="G1193" s="242"/>
      <c r="H1193" s="246">
        <v>402.62799999999999</v>
      </c>
      <c r="I1193" s="247"/>
      <c r="J1193" s="242"/>
      <c r="K1193" s="242"/>
      <c r="L1193" s="248"/>
      <c r="M1193" s="249"/>
      <c r="N1193" s="250"/>
      <c r="O1193" s="250"/>
      <c r="P1193" s="250"/>
      <c r="Q1193" s="250"/>
      <c r="R1193" s="250"/>
      <c r="S1193" s="250"/>
      <c r="T1193" s="251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2" t="s">
        <v>232</v>
      </c>
      <c r="AU1193" s="252" t="s">
        <v>82</v>
      </c>
      <c r="AV1193" s="13" t="s">
        <v>82</v>
      </c>
      <c r="AW1193" s="13" t="s">
        <v>30</v>
      </c>
      <c r="AX1193" s="13" t="s">
        <v>73</v>
      </c>
      <c r="AY1193" s="252" t="s">
        <v>223</v>
      </c>
    </row>
    <row r="1194" s="13" customFormat="1">
      <c r="A1194" s="13"/>
      <c r="B1194" s="241"/>
      <c r="C1194" s="242"/>
      <c r="D1194" s="243" t="s">
        <v>232</v>
      </c>
      <c r="E1194" s="244" t="s">
        <v>1</v>
      </c>
      <c r="F1194" s="245" t="s">
        <v>1445</v>
      </c>
      <c r="G1194" s="242"/>
      <c r="H1194" s="246">
        <v>3931.4450000000002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232</v>
      </c>
      <c r="AU1194" s="252" t="s">
        <v>82</v>
      </c>
      <c r="AV1194" s="13" t="s">
        <v>82</v>
      </c>
      <c r="AW1194" s="13" t="s">
        <v>30</v>
      </c>
      <c r="AX1194" s="13" t="s">
        <v>73</v>
      </c>
      <c r="AY1194" s="252" t="s">
        <v>223</v>
      </c>
    </row>
    <row r="1195" s="15" customFormat="1">
      <c r="A1195" s="15"/>
      <c r="B1195" s="263"/>
      <c r="C1195" s="264"/>
      <c r="D1195" s="243" t="s">
        <v>232</v>
      </c>
      <c r="E1195" s="265" t="s">
        <v>1</v>
      </c>
      <c r="F1195" s="266" t="s">
        <v>245</v>
      </c>
      <c r="G1195" s="264"/>
      <c r="H1195" s="267">
        <v>4334.0730000000003</v>
      </c>
      <c r="I1195" s="268"/>
      <c r="J1195" s="264"/>
      <c r="K1195" s="264"/>
      <c r="L1195" s="269"/>
      <c r="M1195" s="270"/>
      <c r="N1195" s="271"/>
      <c r="O1195" s="271"/>
      <c r="P1195" s="271"/>
      <c r="Q1195" s="271"/>
      <c r="R1195" s="271"/>
      <c r="S1195" s="271"/>
      <c r="T1195" s="272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T1195" s="273" t="s">
        <v>232</v>
      </c>
      <c r="AU1195" s="273" t="s">
        <v>82</v>
      </c>
      <c r="AV1195" s="15" t="s">
        <v>230</v>
      </c>
      <c r="AW1195" s="15" t="s">
        <v>30</v>
      </c>
      <c r="AX1195" s="15" t="s">
        <v>80</v>
      </c>
      <c r="AY1195" s="273" t="s">
        <v>223</v>
      </c>
    </row>
    <row r="1196" s="2" customFormat="1" ht="16.5" customHeight="1">
      <c r="A1196" s="39"/>
      <c r="B1196" s="40"/>
      <c r="C1196" s="228" t="s">
        <v>1548</v>
      </c>
      <c r="D1196" s="228" t="s">
        <v>225</v>
      </c>
      <c r="E1196" s="229" t="s">
        <v>1549</v>
      </c>
      <c r="F1196" s="230" t="s">
        <v>1550</v>
      </c>
      <c r="G1196" s="231" t="s">
        <v>351</v>
      </c>
      <c r="H1196" s="232">
        <v>788.90499999999997</v>
      </c>
      <c r="I1196" s="233"/>
      <c r="J1196" s="234">
        <f>ROUND(I1196*H1196,2)</f>
        <v>0</v>
      </c>
      <c r="K1196" s="230" t="s">
        <v>386</v>
      </c>
      <c r="L1196" s="45"/>
      <c r="M1196" s="235" t="s">
        <v>1</v>
      </c>
      <c r="N1196" s="236" t="s">
        <v>38</v>
      </c>
      <c r="O1196" s="92"/>
      <c r="P1196" s="237">
        <f>O1196*H1196</f>
        <v>0</v>
      </c>
      <c r="Q1196" s="237">
        <v>0.00016000000000000001</v>
      </c>
      <c r="R1196" s="237">
        <f>Q1196*H1196</f>
        <v>0.1262248</v>
      </c>
      <c r="S1196" s="237">
        <v>0</v>
      </c>
      <c r="T1196" s="238">
        <f>S1196*H1196</f>
        <v>0</v>
      </c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R1196" s="239" t="s">
        <v>230</v>
      </c>
      <c r="AT1196" s="239" t="s">
        <v>225</v>
      </c>
      <c r="AU1196" s="239" t="s">
        <v>82</v>
      </c>
      <c r="AY1196" s="18" t="s">
        <v>223</v>
      </c>
      <c r="BE1196" s="240">
        <f>IF(N1196="základní",J1196,0)</f>
        <v>0</v>
      </c>
      <c r="BF1196" s="240">
        <f>IF(N1196="snížená",J1196,0)</f>
        <v>0</v>
      </c>
      <c r="BG1196" s="240">
        <f>IF(N1196="zákl. přenesená",J1196,0)</f>
        <v>0</v>
      </c>
      <c r="BH1196" s="240">
        <f>IF(N1196="sníž. přenesená",J1196,0)</f>
        <v>0</v>
      </c>
      <c r="BI1196" s="240">
        <f>IF(N1196="nulová",J1196,0)</f>
        <v>0</v>
      </c>
      <c r="BJ1196" s="18" t="s">
        <v>80</v>
      </c>
      <c r="BK1196" s="240">
        <f>ROUND(I1196*H1196,2)</f>
        <v>0</v>
      </c>
      <c r="BL1196" s="18" t="s">
        <v>230</v>
      </c>
      <c r="BM1196" s="239" t="s">
        <v>1551</v>
      </c>
    </row>
    <row r="1197" s="14" customFormat="1">
      <c r="A1197" s="14"/>
      <c r="B1197" s="253"/>
      <c r="C1197" s="254"/>
      <c r="D1197" s="243" t="s">
        <v>232</v>
      </c>
      <c r="E1197" s="255" t="s">
        <v>1</v>
      </c>
      <c r="F1197" s="256" t="s">
        <v>1552</v>
      </c>
      <c r="G1197" s="254"/>
      <c r="H1197" s="255" t="s">
        <v>1</v>
      </c>
      <c r="I1197" s="257"/>
      <c r="J1197" s="254"/>
      <c r="K1197" s="254"/>
      <c r="L1197" s="258"/>
      <c r="M1197" s="259"/>
      <c r="N1197" s="260"/>
      <c r="O1197" s="260"/>
      <c r="P1197" s="260"/>
      <c r="Q1197" s="260"/>
      <c r="R1197" s="260"/>
      <c r="S1197" s="260"/>
      <c r="T1197" s="261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62" t="s">
        <v>232</v>
      </c>
      <c r="AU1197" s="262" t="s">
        <v>82</v>
      </c>
      <c r="AV1197" s="14" t="s">
        <v>80</v>
      </c>
      <c r="AW1197" s="14" t="s">
        <v>30</v>
      </c>
      <c r="AX1197" s="14" t="s">
        <v>73</v>
      </c>
      <c r="AY1197" s="262" t="s">
        <v>223</v>
      </c>
    </row>
    <row r="1198" s="13" customFormat="1">
      <c r="A1198" s="13"/>
      <c r="B1198" s="241"/>
      <c r="C1198" s="242"/>
      <c r="D1198" s="243" t="s">
        <v>232</v>
      </c>
      <c r="E1198" s="244" t="s">
        <v>1</v>
      </c>
      <c r="F1198" s="245" t="s">
        <v>1553</v>
      </c>
      <c r="G1198" s="242"/>
      <c r="H1198" s="246">
        <v>66.335999999999999</v>
      </c>
      <c r="I1198" s="247"/>
      <c r="J1198" s="242"/>
      <c r="K1198" s="242"/>
      <c r="L1198" s="248"/>
      <c r="M1198" s="249"/>
      <c r="N1198" s="250"/>
      <c r="O1198" s="250"/>
      <c r="P1198" s="250"/>
      <c r="Q1198" s="250"/>
      <c r="R1198" s="250"/>
      <c r="S1198" s="250"/>
      <c r="T1198" s="25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2" t="s">
        <v>232</v>
      </c>
      <c r="AU1198" s="252" t="s">
        <v>82</v>
      </c>
      <c r="AV1198" s="13" t="s">
        <v>82</v>
      </c>
      <c r="AW1198" s="13" t="s">
        <v>30</v>
      </c>
      <c r="AX1198" s="13" t="s">
        <v>73</v>
      </c>
      <c r="AY1198" s="252" t="s">
        <v>223</v>
      </c>
    </row>
    <row r="1199" s="13" customFormat="1">
      <c r="A1199" s="13"/>
      <c r="B1199" s="241"/>
      <c r="C1199" s="242"/>
      <c r="D1199" s="243" t="s">
        <v>232</v>
      </c>
      <c r="E1199" s="244" t="s">
        <v>1</v>
      </c>
      <c r="F1199" s="245" t="s">
        <v>1554</v>
      </c>
      <c r="G1199" s="242"/>
      <c r="H1199" s="246">
        <v>108.663</v>
      </c>
      <c r="I1199" s="247"/>
      <c r="J1199" s="242"/>
      <c r="K1199" s="242"/>
      <c r="L1199" s="248"/>
      <c r="M1199" s="249"/>
      <c r="N1199" s="250"/>
      <c r="O1199" s="250"/>
      <c r="P1199" s="250"/>
      <c r="Q1199" s="250"/>
      <c r="R1199" s="250"/>
      <c r="S1199" s="250"/>
      <c r="T1199" s="251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2" t="s">
        <v>232</v>
      </c>
      <c r="AU1199" s="252" t="s">
        <v>82</v>
      </c>
      <c r="AV1199" s="13" t="s">
        <v>82</v>
      </c>
      <c r="AW1199" s="13" t="s">
        <v>30</v>
      </c>
      <c r="AX1199" s="13" t="s">
        <v>73</v>
      </c>
      <c r="AY1199" s="252" t="s">
        <v>223</v>
      </c>
    </row>
    <row r="1200" s="13" customFormat="1">
      <c r="A1200" s="13"/>
      <c r="B1200" s="241"/>
      <c r="C1200" s="242"/>
      <c r="D1200" s="243" t="s">
        <v>232</v>
      </c>
      <c r="E1200" s="244" t="s">
        <v>1</v>
      </c>
      <c r="F1200" s="245" t="s">
        <v>1555</v>
      </c>
      <c r="G1200" s="242"/>
      <c r="H1200" s="246">
        <v>31.125</v>
      </c>
      <c r="I1200" s="247"/>
      <c r="J1200" s="242"/>
      <c r="K1200" s="242"/>
      <c r="L1200" s="248"/>
      <c r="M1200" s="249"/>
      <c r="N1200" s="250"/>
      <c r="O1200" s="250"/>
      <c r="P1200" s="250"/>
      <c r="Q1200" s="250"/>
      <c r="R1200" s="250"/>
      <c r="S1200" s="250"/>
      <c r="T1200" s="25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2" t="s">
        <v>232</v>
      </c>
      <c r="AU1200" s="252" t="s">
        <v>82</v>
      </c>
      <c r="AV1200" s="13" t="s">
        <v>82</v>
      </c>
      <c r="AW1200" s="13" t="s">
        <v>30</v>
      </c>
      <c r="AX1200" s="13" t="s">
        <v>73</v>
      </c>
      <c r="AY1200" s="252" t="s">
        <v>223</v>
      </c>
    </row>
    <row r="1201" s="13" customFormat="1">
      <c r="A1201" s="13"/>
      <c r="B1201" s="241"/>
      <c r="C1201" s="242"/>
      <c r="D1201" s="243" t="s">
        <v>232</v>
      </c>
      <c r="E1201" s="244" t="s">
        <v>1</v>
      </c>
      <c r="F1201" s="245" t="s">
        <v>1556</v>
      </c>
      <c r="G1201" s="242"/>
      <c r="H1201" s="246">
        <v>26.5</v>
      </c>
      <c r="I1201" s="247"/>
      <c r="J1201" s="242"/>
      <c r="K1201" s="242"/>
      <c r="L1201" s="248"/>
      <c r="M1201" s="249"/>
      <c r="N1201" s="250"/>
      <c r="O1201" s="250"/>
      <c r="P1201" s="250"/>
      <c r="Q1201" s="250"/>
      <c r="R1201" s="250"/>
      <c r="S1201" s="250"/>
      <c r="T1201" s="251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2" t="s">
        <v>232</v>
      </c>
      <c r="AU1201" s="252" t="s">
        <v>82</v>
      </c>
      <c r="AV1201" s="13" t="s">
        <v>82</v>
      </c>
      <c r="AW1201" s="13" t="s">
        <v>30</v>
      </c>
      <c r="AX1201" s="13" t="s">
        <v>73</v>
      </c>
      <c r="AY1201" s="252" t="s">
        <v>223</v>
      </c>
    </row>
    <row r="1202" s="13" customFormat="1">
      <c r="A1202" s="13"/>
      <c r="B1202" s="241"/>
      <c r="C1202" s="242"/>
      <c r="D1202" s="243" t="s">
        <v>232</v>
      </c>
      <c r="E1202" s="244" t="s">
        <v>1</v>
      </c>
      <c r="F1202" s="245" t="s">
        <v>1557</v>
      </c>
      <c r="G1202" s="242"/>
      <c r="H1202" s="246">
        <v>16</v>
      </c>
      <c r="I1202" s="247"/>
      <c r="J1202" s="242"/>
      <c r="K1202" s="242"/>
      <c r="L1202" s="248"/>
      <c r="M1202" s="249"/>
      <c r="N1202" s="250"/>
      <c r="O1202" s="250"/>
      <c r="P1202" s="250"/>
      <c r="Q1202" s="250"/>
      <c r="R1202" s="250"/>
      <c r="S1202" s="250"/>
      <c r="T1202" s="251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2" t="s">
        <v>232</v>
      </c>
      <c r="AU1202" s="252" t="s">
        <v>82</v>
      </c>
      <c r="AV1202" s="13" t="s">
        <v>82</v>
      </c>
      <c r="AW1202" s="13" t="s">
        <v>30</v>
      </c>
      <c r="AX1202" s="13" t="s">
        <v>73</v>
      </c>
      <c r="AY1202" s="252" t="s">
        <v>223</v>
      </c>
    </row>
    <row r="1203" s="13" customFormat="1">
      <c r="A1203" s="13"/>
      <c r="B1203" s="241"/>
      <c r="C1203" s="242"/>
      <c r="D1203" s="243" t="s">
        <v>232</v>
      </c>
      <c r="E1203" s="244" t="s">
        <v>1</v>
      </c>
      <c r="F1203" s="245" t="s">
        <v>1558</v>
      </c>
      <c r="G1203" s="242"/>
      <c r="H1203" s="246">
        <v>53</v>
      </c>
      <c r="I1203" s="247"/>
      <c r="J1203" s="242"/>
      <c r="K1203" s="242"/>
      <c r="L1203" s="248"/>
      <c r="M1203" s="249"/>
      <c r="N1203" s="250"/>
      <c r="O1203" s="250"/>
      <c r="P1203" s="250"/>
      <c r="Q1203" s="250"/>
      <c r="R1203" s="250"/>
      <c r="S1203" s="250"/>
      <c r="T1203" s="251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2" t="s">
        <v>232</v>
      </c>
      <c r="AU1203" s="252" t="s">
        <v>82</v>
      </c>
      <c r="AV1203" s="13" t="s">
        <v>82</v>
      </c>
      <c r="AW1203" s="13" t="s">
        <v>30</v>
      </c>
      <c r="AX1203" s="13" t="s">
        <v>73</v>
      </c>
      <c r="AY1203" s="252" t="s">
        <v>223</v>
      </c>
    </row>
    <row r="1204" s="13" customFormat="1">
      <c r="A1204" s="13"/>
      <c r="B1204" s="241"/>
      <c r="C1204" s="242"/>
      <c r="D1204" s="243" t="s">
        <v>232</v>
      </c>
      <c r="E1204" s="244" t="s">
        <v>1</v>
      </c>
      <c r="F1204" s="245" t="s">
        <v>1559</v>
      </c>
      <c r="G1204" s="242"/>
      <c r="H1204" s="246">
        <v>19.5</v>
      </c>
      <c r="I1204" s="247"/>
      <c r="J1204" s="242"/>
      <c r="K1204" s="242"/>
      <c r="L1204" s="248"/>
      <c r="M1204" s="249"/>
      <c r="N1204" s="250"/>
      <c r="O1204" s="250"/>
      <c r="P1204" s="250"/>
      <c r="Q1204" s="250"/>
      <c r="R1204" s="250"/>
      <c r="S1204" s="250"/>
      <c r="T1204" s="251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2" t="s">
        <v>232</v>
      </c>
      <c r="AU1204" s="252" t="s">
        <v>82</v>
      </c>
      <c r="AV1204" s="13" t="s">
        <v>82</v>
      </c>
      <c r="AW1204" s="13" t="s">
        <v>30</v>
      </c>
      <c r="AX1204" s="13" t="s">
        <v>73</v>
      </c>
      <c r="AY1204" s="252" t="s">
        <v>223</v>
      </c>
    </row>
    <row r="1205" s="13" customFormat="1">
      <c r="A1205" s="13"/>
      <c r="B1205" s="241"/>
      <c r="C1205" s="242"/>
      <c r="D1205" s="243" t="s">
        <v>232</v>
      </c>
      <c r="E1205" s="244" t="s">
        <v>1</v>
      </c>
      <c r="F1205" s="245" t="s">
        <v>1560</v>
      </c>
      <c r="G1205" s="242"/>
      <c r="H1205" s="246">
        <v>16.550000000000001</v>
      </c>
      <c r="I1205" s="247"/>
      <c r="J1205" s="242"/>
      <c r="K1205" s="242"/>
      <c r="L1205" s="248"/>
      <c r="M1205" s="249"/>
      <c r="N1205" s="250"/>
      <c r="O1205" s="250"/>
      <c r="P1205" s="250"/>
      <c r="Q1205" s="250"/>
      <c r="R1205" s="250"/>
      <c r="S1205" s="250"/>
      <c r="T1205" s="25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2" t="s">
        <v>232</v>
      </c>
      <c r="AU1205" s="252" t="s">
        <v>82</v>
      </c>
      <c r="AV1205" s="13" t="s">
        <v>82</v>
      </c>
      <c r="AW1205" s="13" t="s">
        <v>30</v>
      </c>
      <c r="AX1205" s="13" t="s">
        <v>73</v>
      </c>
      <c r="AY1205" s="252" t="s">
        <v>223</v>
      </c>
    </row>
    <row r="1206" s="13" customFormat="1">
      <c r="A1206" s="13"/>
      <c r="B1206" s="241"/>
      <c r="C1206" s="242"/>
      <c r="D1206" s="243" t="s">
        <v>232</v>
      </c>
      <c r="E1206" s="244" t="s">
        <v>1</v>
      </c>
      <c r="F1206" s="245" t="s">
        <v>1561</v>
      </c>
      <c r="G1206" s="242"/>
      <c r="H1206" s="246">
        <v>24.625</v>
      </c>
      <c r="I1206" s="247"/>
      <c r="J1206" s="242"/>
      <c r="K1206" s="242"/>
      <c r="L1206" s="248"/>
      <c r="M1206" s="249"/>
      <c r="N1206" s="250"/>
      <c r="O1206" s="250"/>
      <c r="P1206" s="250"/>
      <c r="Q1206" s="250"/>
      <c r="R1206" s="250"/>
      <c r="S1206" s="250"/>
      <c r="T1206" s="251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2" t="s">
        <v>232</v>
      </c>
      <c r="AU1206" s="252" t="s">
        <v>82</v>
      </c>
      <c r="AV1206" s="13" t="s">
        <v>82</v>
      </c>
      <c r="AW1206" s="13" t="s">
        <v>30</v>
      </c>
      <c r="AX1206" s="13" t="s">
        <v>73</v>
      </c>
      <c r="AY1206" s="252" t="s">
        <v>223</v>
      </c>
    </row>
    <row r="1207" s="13" customFormat="1">
      <c r="A1207" s="13"/>
      <c r="B1207" s="241"/>
      <c r="C1207" s="242"/>
      <c r="D1207" s="243" t="s">
        <v>232</v>
      </c>
      <c r="E1207" s="244" t="s">
        <v>1</v>
      </c>
      <c r="F1207" s="245" t="s">
        <v>1562</v>
      </c>
      <c r="G1207" s="242"/>
      <c r="H1207" s="246">
        <v>66.900000000000006</v>
      </c>
      <c r="I1207" s="247"/>
      <c r="J1207" s="242"/>
      <c r="K1207" s="242"/>
      <c r="L1207" s="248"/>
      <c r="M1207" s="249"/>
      <c r="N1207" s="250"/>
      <c r="O1207" s="250"/>
      <c r="P1207" s="250"/>
      <c r="Q1207" s="250"/>
      <c r="R1207" s="250"/>
      <c r="S1207" s="250"/>
      <c r="T1207" s="251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2" t="s">
        <v>232</v>
      </c>
      <c r="AU1207" s="252" t="s">
        <v>82</v>
      </c>
      <c r="AV1207" s="13" t="s">
        <v>82</v>
      </c>
      <c r="AW1207" s="13" t="s">
        <v>30</v>
      </c>
      <c r="AX1207" s="13" t="s">
        <v>73</v>
      </c>
      <c r="AY1207" s="252" t="s">
        <v>223</v>
      </c>
    </row>
    <row r="1208" s="13" customFormat="1">
      <c r="A1208" s="13"/>
      <c r="B1208" s="241"/>
      <c r="C1208" s="242"/>
      <c r="D1208" s="243" t="s">
        <v>232</v>
      </c>
      <c r="E1208" s="244" t="s">
        <v>1</v>
      </c>
      <c r="F1208" s="245" t="s">
        <v>1563</v>
      </c>
      <c r="G1208" s="242"/>
      <c r="H1208" s="246">
        <v>22.449999999999999</v>
      </c>
      <c r="I1208" s="247"/>
      <c r="J1208" s="242"/>
      <c r="K1208" s="242"/>
      <c r="L1208" s="248"/>
      <c r="M1208" s="249"/>
      <c r="N1208" s="250"/>
      <c r="O1208" s="250"/>
      <c r="P1208" s="250"/>
      <c r="Q1208" s="250"/>
      <c r="R1208" s="250"/>
      <c r="S1208" s="250"/>
      <c r="T1208" s="251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2" t="s">
        <v>232</v>
      </c>
      <c r="AU1208" s="252" t="s">
        <v>82</v>
      </c>
      <c r="AV1208" s="13" t="s">
        <v>82</v>
      </c>
      <c r="AW1208" s="13" t="s">
        <v>30</v>
      </c>
      <c r="AX1208" s="13" t="s">
        <v>73</v>
      </c>
      <c r="AY1208" s="252" t="s">
        <v>223</v>
      </c>
    </row>
    <row r="1209" s="13" customFormat="1">
      <c r="A1209" s="13"/>
      <c r="B1209" s="241"/>
      <c r="C1209" s="242"/>
      <c r="D1209" s="243" t="s">
        <v>232</v>
      </c>
      <c r="E1209" s="244" t="s">
        <v>1</v>
      </c>
      <c r="F1209" s="245" t="s">
        <v>1564</v>
      </c>
      <c r="G1209" s="242"/>
      <c r="H1209" s="246">
        <v>16.199999999999999</v>
      </c>
      <c r="I1209" s="247"/>
      <c r="J1209" s="242"/>
      <c r="K1209" s="242"/>
      <c r="L1209" s="248"/>
      <c r="M1209" s="249"/>
      <c r="N1209" s="250"/>
      <c r="O1209" s="250"/>
      <c r="P1209" s="250"/>
      <c r="Q1209" s="250"/>
      <c r="R1209" s="250"/>
      <c r="S1209" s="250"/>
      <c r="T1209" s="251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2" t="s">
        <v>232</v>
      </c>
      <c r="AU1209" s="252" t="s">
        <v>82</v>
      </c>
      <c r="AV1209" s="13" t="s">
        <v>82</v>
      </c>
      <c r="AW1209" s="13" t="s">
        <v>30</v>
      </c>
      <c r="AX1209" s="13" t="s">
        <v>73</v>
      </c>
      <c r="AY1209" s="252" t="s">
        <v>223</v>
      </c>
    </row>
    <row r="1210" s="13" customFormat="1">
      <c r="A1210" s="13"/>
      <c r="B1210" s="241"/>
      <c r="C1210" s="242"/>
      <c r="D1210" s="243" t="s">
        <v>232</v>
      </c>
      <c r="E1210" s="244" t="s">
        <v>1</v>
      </c>
      <c r="F1210" s="245" t="s">
        <v>1565</v>
      </c>
      <c r="G1210" s="242"/>
      <c r="H1210" s="246">
        <v>6</v>
      </c>
      <c r="I1210" s="247"/>
      <c r="J1210" s="242"/>
      <c r="K1210" s="242"/>
      <c r="L1210" s="248"/>
      <c r="M1210" s="249"/>
      <c r="N1210" s="250"/>
      <c r="O1210" s="250"/>
      <c r="P1210" s="250"/>
      <c r="Q1210" s="250"/>
      <c r="R1210" s="250"/>
      <c r="S1210" s="250"/>
      <c r="T1210" s="251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2" t="s">
        <v>232</v>
      </c>
      <c r="AU1210" s="252" t="s">
        <v>82</v>
      </c>
      <c r="AV1210" s="13" t="s">
        <v>82</v>
      </c>
      <c r="AW1210" s="13" t="s">
        <v>30</v>
      </c>
      <c r="AX1210" s="13" t="s">
        <v>73</v>
      </c>
      <c r="AY1210" s="252" t="s">
        <v>223</v>
      </c>
    </row>
    <row r="1211" s="13" customFormat="1">
      <c r="A1211" s="13"/>
      <c r="B1211" s="241"/>
      <c r="C1211" s="242"/>
      <c r="D1211" s="243" t="s">
        <v>232</v>
      </c>
      <c r="E1211" s="244" t="s">
        <v>1</v>
      </c>
      <c r="F1211" s="245" t="s">
        <v>1566</v>
      </c>
      <c r="G1211" s="242"/>
      <c r="H1211" s="246">
        <v>36.270000000000003</v>
      </c>
      <c r="I1211" s="247"/>
      <c r="J1211" s="242"/>
      <c r="K1211" s="242"/>
      <c r="L1211" s="248"/>
      <c r="M1211" s="249"/>
      <c r="N1211" s="250"/>
      <c r="O1211" s="250"/>
      <c r="P1211" s="250"/>
      <c r="Q1211" s="250"/>
      <c r="R1211" s="250"/>
      <c r="S1211" s="250"/>
      <c r="T1211" s="251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2" t="s">
        <v>232</v>
      </c>
      <c r="AU1211" s="252" t="s">
        <v>82</v>
      </c>
      <c r="AV1211" s="13" t="s">
        <v>82</v>
      </c>
      <c r="AW1211" s="13" t="s">
        <v>30</v>
      </c>
      <c r="AX1211" s="13" t="s">
        <v>73</v>
      </c>
      <c r="AY1211" s="252" t="s">
        <v>223</v>
      </c>
    </row>
    <row r="1212" s="13" customFormat="1">
      <c r="A1212" s="13"/>
      <c r="B1212" s="241"/>
      <c r="C1212" s="242"/>
      <c r="D1212" s="243" t="s">
        <v>232</v>
      </c>
      <c r="E1212" s="244" t="s">
        <v>1</v>
      </c>
      <c r="F1212" s="245" t="s">
        <v>1567</v>
      </c>
      <c r="G1212" s="242"/>
      <c r="H1212" s="246">
        <v>29.731000000000002</v>
      </c>
      <c r="I1212" s="247"/>
      <c r="J1212" s="242"/>
      <c r="K1212" s="242"/>
      <c r="L1212" s="248"/>
      <c r="M1212" s="249"/>
      <c r="N1212" s="250"/>
      <c r="O1212" s="250"/>
      <c r="P1212" s="250"/>
      <c r="Q1212" s="250"/>
      <c r="R1212" s="250"/>
      <c r="S1212" s="250"/>
      <c r="T1212" s="251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2" t="s">
        <v>232</v>
      </c>
      <c r="AU1212" s="252" t="s">
        <v>82</v>
      </c>
      <c r="AV1212" s="13" t="s">
        <v>82</v>
      </c>
      <c r="AW1212" s="13" t="s">
        <v>30</v>
      </c>
      <c r="AX1212" s="13" t="s">
        <v>73</v>
      </c>
      <c r="AY1212" s="252" t="s">
        <v>223</v>
      </c>
    </row>
    <row r="1213" s="13" customFormat="1">
      <c r="A1213" s="13"/>
      <c r="B1213" s="241"/>
      <c r="C1213" s="242"/>
      <c r="D1213" s="243" t="s">
        <v>232</v>
      </c>
      <c r="E1213" s="244" t="s">
        <v>1</v>
      </c>
      <c r="F1213" s="245" t="s">
        <v>1568</v>
      </c>
      <c r="G1213" s="242"/>
      <c r="H1213" s="246">
        <v>16.530000000000001</v>
      </c>
      <c r="I1213" s="247"/>
      <c r="J1213" s="242"/>
      <c r="K1213" s="242"/>
      <c r="L1213" s="248"/>
      <c r="M1213" s="249"/>
      <c r="N1213" s="250"/>
      <c r="O1213" s="250"/>
      <c r="P1213" s="250"/>
      <c r="Q1213" s="250"/>
      <c r="R1213" s="250"/>
      <c r="S1213" s="250"/>
      <c r="T1213" s="251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2" t="s">
        <v>232</v>
      </c>
      <c r="AU1213" s="252" t="s">
        <v>82</v>
      </c>
      <c r="AV1213" s="13" t="s">
        <v>82</v>
      </c>
      <c r="AW1213" s="13" t="s">
        <v>30</v>
      </c>
      <c r="AX1213" s="13" t="s">
        <v>73</v>
      </c>
      <c r="AY1213" s="252" t="s">
        <v>223</v>
      </c>
    </row>
    <row r="1214" s="13" customFormat="1">
      <c r="A1214" s="13"/>
      <c r="B1214" s="241"/>
      <c r="C1214" s="242"/>
      <c r="D1214" s="243" t="s">
        <v>232</v>
      </c>
      <c r="E1214" s="244" t="s">
        <v>1</v>
      </c>
      <c r="F1214" s="245" t="s">
        <v>1569</v>
      </c>
      <c r="G1214" s="242"/>
      <c r="H1214" s="246">
        <v>7.5</v>
      </c>
      <c r="I1214" s="247"/>
      <c r="J1214" s="242"/>
      <c r="K1214" s="242"/>
      <c r="L1214" s="248"/>
      <c r="M1214" s="249"/>
      <c r="N1214" s="250"/>
      <c r="O1214" s="250"/>
      <c r="P1214" s="250"/>
      <c r="Q1214" s="250"/>
      <c r="R1214" s="250"/>
      <c r="S1214" s="250"/>
      <c r="T1214" s="251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2" t="s">
        <v>232</v>
      </c>
      <c r="AU1214" s="252" t="s">
        <v>82</v>
      </c>
      <c r="AV1214" s="13" t="s">
        <v>82</v>
      </c>
      <c r="AW1214" s="13" t="s">
        <v>30</v>
      </c>
      <c r="AX1214" s="13" t="s">
        <v>73</v>
      </c>
      <c r="AY1214" s="252" t="s">
        <v>223</v>
      </c>
    </row>
    <row r="1215" s="14" customFormat="1">
      <c r="A1215" s="14"/>
      <c r="B1215" s="253"/>
      <c r="C1215" s="254"/>
      <c r="D1215" s="243" t="s">
        <v>232</v>
      </c>
      <c r="E1215" s="255" t="s">
        <v>1</v>
      </c>
      <c r="F1215" s="256" t="s">
        <v>242</v>
      </c>
      <c r="G1215" s="254"/>
      <c r="H1215" s="255" t="s">
        <v>1</v>
      </c>
      <c r="I1215" s="257"/>
      <c r="J1215" s="254"/>
      <c r="K1215" s="254"/>
      <c r="L1215" s="258"/>
      <c r="M1215" s="259"/>
      <c r="N1215" s="260"/>
      <c r="O1215" s="260"/>
      <c r="P1215" s="260"/>
      <c r="Q1215" s="260"/>
      <c r="R1215" s="260"/>
      <c r="S1215" s="260"/>
      <c r="T1215" s="261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2" t="s">
        <v>232</v>
      </c>
      <c r="AU1215" s="262" t="s">
        <v>82</v>
      </c>
      <c r="AV1215" s="14" t="s">
        <v>80</v>
      </c>
      <c r="AW1215" s="14" t="s">
        <v>30</v>
      </c>
      <c r="AX1215" s="14" t="s">
        <v>73</v>
      </c>
      <c r="AY1215" s="262" t="s">
        <v>223</v>
      </c>
    </row>
    <row r="1216" s="13" customFormat="1">
      <c r="A1216" s="13"/>
      <c r="B1216" s="241"/>
      <c r="C1216" s="242"/>
      <c r="D1216" s="243" t="s">
        <v>232</v>
      </c>
      <c r="E1216" s="244" t="s">
        <v>1</v>
      </c>
      <c r="F1216" s="245" t="s">
        <v>1570</v>
      </c>
      <c r="G1216" s="242"/>
      <c r="H1216" s="246">
        <v>12.1</v>
      </c>
      <c r="I1216" s="247"/>
      <c r="J1216" s="242"/>
      <c r="K1216" s="242"/>
      <c r="L1216" s="248"/>
      <c r="M1216" s="249"/>
      <c r="N1216" s="250"/>
      <c r="O1216" s="250"/>
      <c r="P1216" s="250"/>
      <c r="Q1216" s="250"/>
      <c r="R1216" s="250"/>
      <c r="S1216" s="250"/>
      <c r="T1216" s="251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2" t="s">
        <v>232</v>
      </c>
      <c r="AU1216" s="252" t="s">
        <v>82</v>
      </c>
      <c r="AV1216" s="13" t="s">
        <v>82</v>
      </c>
      <c r="AW1216" s="13" t="s">
        <v>30</v>
      </c>
      <c r="AX1216" s="13" t="s">
        <v>73</v>
      </c>
      <c r="AY1216" s="252" t="s">
        <v>223</v>
      </c>
    </row>
    <row r="1217" s="13" customFormat="1">
      <c r="A1217" s="13"/>
      <c r="B1217" s="241"/>
      <c r="C1217" s="242"/>
      <c r="D1217" s="243" t="s">
        <v>232</v>
      </c>
      <c r="E1217" s="244" t="s">
        <v>1</v>
      </c>
      <c r="F1217" s="245" t="s">
        <v>1571</v>
      </c>
      <c r="G1217" s="242"/>
      <c r="H1217" s="246">
        <v>7.5</v>
      </c>
      <c r="I1217" s="247"/>
      <c r="J1217" s="242"/>
      <c r="K1217" s="242"/>
      <c r="L1217" s="248"/>
      <c r="M1217" s="249"/>
      <c r="N1217" s="250"/>
      <c r="O1217" s="250"/>
      <c r="P1217" s="250"/>
      <c r="Q1217" s="250"/>
      <c r="R1217" s="250"/>
      <c r="S1217" s="250"/>
      <c r="T1217" s="251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2" t="s">
        <v>232</v>
      </c>
      <c r="AU1217" s="252" t="s">
        <v>82</v>
      </c>
      <c r="AV1217" s="13" t="s">
        <v>82</v>
      </c>
      <c r="AW1217" s="13" t="s">
        <v>30</v>
      </c>
      <c r="AX1217" s="13" t="s">
        <v>73</v>
      </c>
      <c r="AY1217" s="252" t="s">
        <v>223</v>
      </c>
    </row>
    <row r="1218" s="13" customFormat="1">
      <c r="A1218" s="13"/>
      <c r="B1218" s="241"/>
      <c r="C1218" s="242"/>
      <c r="D1218" s="243" t="s">
        <v>232</v>
      </c>
      <c r="E1218" s="244" t="s">
        <v>1</v>
      </c>
      <c r="F1218" s="245" t="s">
        <v>1572</v>
      </c>
      <c r="G1218" s="242"/>
      <c r="H1218" s="246">
        <v>13.949999999999999</v>
      </c>
      <c r="I1218" s="247"/>
      <c r="J1218" s="242"/>
      <c r="K1218" s="242"/>
      <c r="L1218" s="248"/>
      <c r="M1218" s="249"/>
      <c r="N1218" s="250"/>
      <c r="O1218" s="250"/>
      <c r="P1218" s="250"/>
      <c r="Q1218" s="250"/>
      <c r="R1218" s="250"/>
      <c r="S1218" s="250"/>
      <c r="T1218" s="251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2" t="s">
        <v>232</v>
      </c>
      <c r="AU1218" s="252" t="s">
        <v>82</v>
      </c>
      <c r="AV1218" s="13" t="s">
        <v>82</v>
      </c>
      <c r="AW1218" s="13" t="s">
        <v>30</v>
      </c>
      <c r="AX1218" s="13" t="s">
        <v>73</v>
      </c>
      <c r="AY1218" s="252" t="s">
        <v>223</v>
      </c>
    </row>
    <row r="1219" s="13" customFormat="1">
      <c r="A1219" s="13"/>
      <c r="B1219" s="241"/>
      <c r="C1219" s="242"/>
      <c r="D1219" s="243" t="s">
        <v>232</v>
      </c>
      <c r="E1219" s="244" t="s">
        <v>1</v>
      </c>
      <c r="F1219" s="245" t="s">
        <v>1573</v>
      </c>
      <c r="G1219" s="242"/>
      <c r="H1219" s="246">
        <v>15.5</v>
      </c>
      <c r="I1219" s="247"/>
      <c r="J1219" s="242"/>
      <c r="K1219" s="242"/>
      <c r="L1219" s="248"/>
      <c r="M1219" s="249"/>
      <c r="N1219" s="250"/>
      <c r="O1219" s="250"/>
      <c r="P1219" s="250"/>
      <c r="Q1219" s="250"/>
      <c r="R1219" s="250"/>
      <c r="S1219" s="250"/>
      <c r="T1219" s="251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2" t="s">
        <v>232</v>
      </c>
      <c r="AU1219" s="252" t="s">
        <v>82</v>
      </c>
      <c r="AV1219" s="13" t="s">
        <v>82</v>
      </c>
      <c r="AW1219" s="13" t="s">
        <v>30</v>
      </c>
      <c r="AX1219" s="13" t="s">
        <v>73</v>
      </c>
      <c r="AY1219" s="252" t="s">
        <v>223</v>
      </c>
    </row>
    <row r="1220" s="13" customFormat="1">
      <c r="A1220" s="13"/>
      <c r="B1220" s="241"/>
      <c r="C1220" s="242"/>
      <c r="D1220" s="243" t="s">
        <v>232</v>
      </c>
      <c r="E1220" s="244" t="s">
        <v>1</v>
      </c>
      <c r="F1220" s="245" t="s">
        <v>1574</v>
      </c>
      <c r="G1220" s="242"/>
      <c r="H1220" s="246">
        <v>7.5</v>
      </c>
      <c r="I1220" s="247"/>
      <c r="J1220" s="242"/>
      <c r="K1220" s="242"/>
      <c r="L1220" s="248"/>
      <c r="M1220" s="249"/>
      <c r="N1220" s="250"/>
      <c r="O1220" s="250"/>
      <c r="P1220" s="250"/>
      <c r="Q1220" s="250"/>
      <c r="R1220" s="250"/>
      <c r="S1220" s="250"/>
      <c r="T1220" s="25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2" t="s">
        <v>232</v>
      </c>
      <c r="AU1220" s="252" t="s">
        <v>82</v>
      </c>
      <c r="AV1220" s="13" t="s">
        <v>82</v>
      </c>
      <c r="AW1220" s="13" t="s">
        <v>30</v>
      </c>
      <c r="AX1220" s="13" t="s">
        <v>73</v>
      </c>
      <c r="AY1220" s="252" t="s">
        <v>223</v>
      </c>
    </row>
    <row r="1221" s="13" customFormat="1">
      <c r="A1221" s="13"/>
      <c r="B1221" s="241"/>
      <c r="C1221" s="242"/>
      <c r="D1221" s="243" t="s">
        <v>232</v>
      </c>
      <c r="E1221" s="244" t="s">
        <v>1</v>
      </c>
      <c r="F1221" s="245" t="s">
        <v>1575</v>
      </c>
      <c r="G1221" s="242"/>
      <c r="H1221" s="246">
        <v>13</v>
      </c>
      <c r="I1221" s="247"/>
      <c r="J1221" s="242"/>
      <c r="K1221" s="242"/>
      <c r="L1221" s="248"/>
      <c r="M1221" s="249"/>
      <c r="N1221" s="250"/>
      <c r="O1221" s="250"/>
      <c r="P1221" s="250"/>
      <c r="Q1221" s="250"/>
      <c r="R1221" s="250"/>
      <c r="S1221" s="250"/>
      <c r="T1221" s="251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2" t="s">
        <v>232</v>
      </c>
      <c r="AU1221" s="252" t="s">
        <v>82</v>
      </c>
      <c r="AV1221" s="13" t="s">
        <v>82</v>
      </c>
      <c r="AW1221" s="13" t="s">
        <v>30</v>
      </c>
      <c r="AX1221" s="13" t="s">
        <v>73</v>
      </c>
      <c r="AY1221" s="252" t="s">
        <v>223</v>
      </c>
    </row>
    <row r="1222" s="13" customFormat="1">
      <c r="A1222" s="13"/>
      <c r="B1222" s="241"/>
      <c r="C1222" s="242"/>
      <c r="D1222" s="243" t="s">
        <v>232</v>
      </c>
      <c r="E1222" s="244" t="s">
        <v>1</v>
      </c>
      <c r="F1222" s="245" t="s">
        <v>1576</v>
      </c>
      <c r="G1222" s="242"/>
      <c r="H1222" s="246">
        <v>13</v>
      </c>
      <c r="I1222" s="247"/>
      <c r="J1222" s="242"/>
      <c r="K1222" s="242"/>
      <c r="L1222" s="248"/>
      <c r="M1222" s="249"/>
      <c r="N1222" s="250"/>
      <c r="O1222" s="250"/>
      <c r="P1222" s="250"/>
      <c r="Q1222" s="250"/>
      <c r="R1222" s="250"/>
      <c r="S1222" s="250"/>
      <c r="T1222" s="251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2" t="s">
        <v>232</v>
      </c>
      <c r="AU1222" s="252" t="s">
        <v>82</v>
      </c>
      <c r="AV1222" s="13" t="s">
        <v>82</v>
      </c>
      <c r="AW1222" s="13" t="s">
        <v>30</v>
      </c>
      <c r="AX1222" s="13" t="s">
        <v>73</v>
      </c>
      <c r="AY1222" s="252" t="s">
        <v>223</v>
      </c>
    </row>
    <row r="1223" s="13" customFormat="1">
      <c r="A1223" s="13"/>
      <c r="B1223" s="241"/>
      <c r="C1223" s="242"/>
      <c r="D1223" s="243" t="s">
        <v>232</v>
      </c>
      <c r="E1223" s="244" t="s">
        <v>1</v>
      </c>
      <c r="F1223" s="245" t="s">
        <v>1577</v>
      </c>
      <c r="G1223" s="242"/>
      <c r="H1223" s="246">
        <v>15</v>
      </c>
      <c r="I1223" s="247"/>
      <c r="J1223" s="242"/>
      <c r="K1223" s="242"/>
      <c r="L1223" s="248"/>
      <c r="M1223" s="249"/>
      <c r="N1223" s="250"/>
      <c r="O1223" s="250"/>
      <c r="P1223" s="250"/>
      <c r="Q1223" s="250"/>
      <c r="R1223" s="250"/>
      <c r="S1223" s="250"/>
      <c r="T1223" s="251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2" t="s">
        <v>232</v>
      </c>
      <c r="AU1223" s="252" t="s">
        <v>82</v>
      </c>
      <c r="AV1223" s="13" t="s">
        <v>82</v>
      </c>
      <c r="AW1223" s="13" t="s">
        <v>30</v>
      </c>
      <c r="AX1223" s="13" t="s">
        <v>73</v>
      </c>
      <c r="AY1223" s="252" t="s">
        <v>223</v>
      </c>
    </row>
    <row r="1224" s="13" customFormat="1">
      <c r="A1224" s="13"/>
      <c r="B1224" s="241"/>
      <c r="C1224" s="242"/>
      <c r="D1224" s="243" t="s">
        <v>232</v>
      </c>
      <c r="E1224" s="244" t="s">
        <v>1</v>
      </c>
      <c r="F1224" s="245" t="s">
        <v>1578</v>
      </c>
      <c r="G1224" s="242"/>
      <c r="H1224" s="246">
        <v>14.640000000000001</v>
      </c>
      <c r="I1224" s="247"/>
      <c r="J1224" s="242"/>
      <c r="K1224" s="242"/>
      <c r="L1224" s="248"/>
      <c r="M1224" s="249"/>
      <c r="N1224" s="250"/>
      <c r="O1224" s="250"/>
      <c r="P1224" s="250"/>
      <c r="Q1224" s="250"/>
      <c r="R1224" s="250"/>
      <c r="S1224" s="250"/>
      <c r="T1224" s="251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2" t="s">
        <v>232</v>
      </c>
      <c r="AU1224" s="252" t="s">
        <v>82</v>
      </c>
      <c r="AV1224" s="13" t="s">
        <v>82</v>
      </c>
      <c r="AW1224" s="13" t="s">
        <v>30</v>
      </c>
      <c r="AX1224" s="13" t="s">
        <v>73</v>
      </c>
      <c r="AY1224" s="252" t="s">
        <v>223</v>
      </c>
    </row>
    <row r="1225" s="13" customFormat="1">
      <c r="A1225" s="13"/>
      <c r="B1225" s="241"/>
      <c r="C1225" s="242"/>
      <c r="D1225" s="243" t="s">
        <v>232</v>
      </c>
      <c r="E1225" s="244" t="s">
        <v>1</v>
      </c>
      <c r="F1225" s="245" t="s">
        <v>1579</v>
      </c>
      <c r="G1225" s="242"/>
      <c r="H1225" s="246">
        <v>43.899999999999999</v>
      </c>
      <c r="I1225" s="247"/>
      <c r="J1225" s="242"/>
      <c r="K1225" s="242"/>
      <c r="L1225" s="248"/>
      <c r="M1225" s="249"/>
      <c r="N1225" s="250"/>
      <c r="O1225" s="250"/>
      <c r="P1225" s="250"/>
      <c r="Q1225" s="250"/>
      <c r="R1225" s="250"/>
      <c r="S1225" s="250"/>
      <c r="T1225" s="25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2" t="s">
        <v>232</v>
      </c>
      <c r="AU1225" s="252" t="s">
        <v>82</v>
      </c>
      <c r="AV1225" s="13" t="s">
        <v>82</v>
      </c>
      <c r="AW1225" s="13" t="s">
        <v>30</v>
      </c>
      <c r="AX1225" s="13" t="s">
        <v>73</v>
      </c>
      <c r="AY1225" s="252" t="s">
        <v>223</v>
      </c>
    </row>
    <row r="1226" s="13" customFormat="1">
      <c r="A1226" s="13"/>
      <c r="B1226" s="241"/>
      <c r="C1226" s="242"/>
      <c r="D1226" s="243" t="s">
        <v>232</v>
      </c>
      <c r="E1226" s="244" t="s">
        <v>1</v>
      </c>
      <c r="F1226" s="245" t="s">
        <v>1580</v>
      </c>
      <c r="G1226" s="242"/>
      <c r="H1226" s="246">
        <v>12.115</v>
      </c>
      <c r="I1226" s="247"/>
      <c r="J1226" s="242"/>
      <c r="K1226" s="242"/>
      <c r="L1226" s="248"/>
      <c r="M1226" s="249"/>
      <c r="N1226" s="250"/>
      <c r="O1226" s="250"/>
      <c r="P1226" s="250"/>
      <c r="Q1226" s="250"/>
      <c r="R1226" s="250"/>
      <c r="S1226" s="250"/>
      <c r="T1226" s="251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2" t="s">
        <v>232</v>
      </c>
      <c r="AU1226" s="252" t="s">
        <v>82</v>
      </c>
      <c r="AV1226" s="13" t="s">
        <v>82</v>
      </c>
      <c r="AW1226" s="13" t="s">
        <v>30</v>
      </c>
      <c r="AX1226" s="13" t="s">
        <v>73</v>
      </c>
      <c r="AY1226" s="252" t="s">
        <v>223</v>
      </c>
    </row>
    <row r="1227" s="13" customFormat="1">
      <c r="A1227" s="13"/>
      <c r="B1227" s="241"/>
      <c r="C1227" s="242"/>
      <c r="D1227" s="243" t="s">
        <v>232</v>
      </c>
      <c r="E1227" s="244" t="s">
        <v>1</v>
      </c>
      <c r="F1227" s="245" t="s">
        <v>1581</v>
      </c>
      <c r="G1227" s="242"/>
      <c r="H1227" s="246">
        <v>18.065000000000001</v>
      </c>
      <c r="I1227" s="247"/>
      <c r="J1227" s="242"/>
      <c r="K1227" s="242"/>
      <c r="L1227" s="248"/>
      <c r="M1227" s="249"/>
      <c r="N1227" s="250"/>
      <c r="O1227" s="250"/>
      <c r="P1227" s="250"/>
      <c r="Q1227" s="250"/>
      <c r="R1227" s="250"/>
      <c r="S1227" s="250"/>
      <c r="T1227" s="25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2" t="s">
        <v>232</v>
      </c>
      <c r="AU1227" s="252" t="s">
        <v>82</v>
      </c>
      <c r="AV1227" s="13" t="s">
        <v>82</v>
      </c>
      <c r="AW1227" s="13" t="s">
        <v>30</v>
      </c>
      <c r="AX1227" s="13" t="s">
        <v>73</v>
      </c>
      <c r="AY1227" s="252" t="s">
        <v>223</v>
      </c>
    </row>
    <row r="1228" s="13" customFormat="1">
      <c r="A1228" s="13"/>
      <c r="B1228" s="241"/>
      <c r="C1228" s="242"/>
      <c r="D1228" s="243" t="s">
        <v>232</v>
      </c>
      <c r="E1228" s="244" t="s">
        <v>1</v>
      </c>
      <c r="F1228" s="245" t="s">
        <v>1582</v>
      </c>
      <c r="G1228" s="242"/>
      <c r="H1228" s="246">
        <v>15.484999999999999</v>
      </c>
      <c r="I1228" s="247"/>
      <c r="J1228" s="242"/>
      <c r="K1228" s="242"/>
      <c r="L1228" s="248"/>
      <c r="M1228" s="249"/>
      <c r="N1228" s="250"/>
      <c r="O1228" s="250"/>
      <c r="P1228" s="250"/>
      <c r="Q1228" s="250"/>
      <c r="R1228" s="250"/>
      <c r="S1228" s="250"/>
      <c r="T1228" s="251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2" t="s">
        <v>232</v>
      </c>
      <c r="AU1228" s="252" t="s">
        <v>82</v>
      </c>
      <c r="AV1228" s="13" t="s">
        <v>82</v>
      </c>
      <c r="AW1228" s="13" t="s">
        <v>30</v>
      </c>
      <c r="AX1228" s="13" t="s">
        <v>73</v>
      </c>
      <c r="AY1228" s="252" t="s">
        <v>223</v>
      </c>
    </row>
    <row r="1229" s="13" customFormat="1">
      <c r="A1229" s="13"/>
      <c r="B1229" s="241"/>
      <c r="C1229" s="242"/>
      <c r="D1229" s="243" t="s">
        <v>232</v>
      </c>
      <c r="E1229" s="244" t="s">
        <v>1</v>
      </c>
      <c r="F1229" s="245" t="s">
        <v>1583</v>
      </c>
      <c r="G1229" s="242"/>
      <c r="H1229" s="246">
        <v>14.800000000000001</v>
      </c>
      <c r="I1229" s="247"/>
      <c r="J1229" s="242"/>
      <c r="K1229" s="242"/>
      <c r="L1229" s="248"/>
      <c r="M1229" s="249"/>
      <c r="N1229" s="250"/>
      <c r="O1229" s="250"/>
      <c r="P1229" s="250"/>
      <c r="Q1229" s="250"/>
      <c r="R1229" s="250"/>
      <c r="S1229" s="250"/>
      <c r="T1229" s="251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2" t="s">
        <v>232</v>
      </c>
      <c r="AU1229" s="252" t="s">
        <v>82</v>
      </c>
      <c r="AV1229" s="13" t="s">
        <v>82</v>
      </c>
      <c r="AW1229" s="13" t="s">
        <v>30</v>
      </c>
      <c r="AX1229" s="13" t="s">
        <v>73</v>
      </c>
      <c r="AY1229" s="252" t="s">
        <v>223</v>
      </c>
    </row>
    <row r="1230" s="13" customFormat="1">
      <c r="A1230" s="13"/>
      <c r="B1230" s="241"/>
      <c r="C1230" s="242"/>
      <c r="D1230" s="243" t="s">
        <v>232</v>
      </c>
      <c r="E1230" s="244" t="s">
        <v>1</v>
      </c>
      <c r="F1230" s="245" t="s">
        <v>1584</v>
      </c>
      <c r="G1230" s="242"/>
      <c r="H1230" s="246">
        <v>8.4700000000000006</v>
      </c>
      <c r="I1230" s="247"/>
      <c r="J1230" s="242"/>
      <c r="K1230" s="242"/>
      <c r="L1230" s="248"/>
      <c r="M1230" s="249"/>
      <c r="N1230" s="250"/>
      <c r="O1230" s="250"/>
      <c r="P1230" s="250"/>
      <c r="Q1230" s="250"/>
      <c r="R1230" s="250"/>
      <c r="S1230" s="250"/>
      <c r="T1230" s="251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52" t="s">
        <v>232</v>
      </c>
      <c r="AU1230" s="252" t="s">
        <v>82</v>
      </c>
      <c r="AV1230" s="13" t="s">
        <v>82</v>
      </c>
      <c r="AW1230" s="13" t="s">
        <v>30</v>
      </c>
      <c r="AX1230" s="13" t="s">
        <v>73</v>
      </c>
      <c r="AY1230" s="252" t="s">
        <v>223</v>
      </c>
    </row>
    <row r="1231" s="15" customFormat="1">
      <c r="A1231" s="15"/>
      <c r="B1231" s="263"/>
      <c r="C1231" s="264"/>
      <c r="D1231" s="243" t="s">
        <v>232</v>
      </c>
      <c r="E1231" s="265" t="s">
        <v>1</v>
      </c>
      <c r="F1231" s="266" t="s">
        <v>245</v>
      </c>
      <c r="G1231" s="264"/>
      <c r="H1231" s="267">
        <v>788.90499999999997</v>
      </c>
      <c r="I1231" s="268"/>
      <c r="J1231" s="264"/>
      <c r="K1231" s="264"/>
      <c r="L1231" s="269"/>
      <c r="M1231" s="270"/>
      <c r="N1231" s="271"/>
      <c r="O1231" s="271"/>
      <c r="P1231" s="271"/>
      <c r="Q1231" s="271"/>
      <c r="R1231" s="271"/>
      <c r="S1231" s="271"/>
      <c r="T1231" s="272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T1231" s="273" t="s">
        <v>232</v>
      </c>
      <c r="AU1231" s="273" t="s">
        <v>82</v>
      </c>
      <c r="AV1231" s="15" t="s">
        <v>230</v>
      </c>
      <c r="AW1231" s="15" t="s">
        <v>30</v>
      </c>
      <c r="AX1231" s="15" t="s">
        <v>80</v>
      </c>
      <c r="AY1231" s="273" t="s">
        <v>223</v>
      </c>
    </row>
    <row r="1232" s="2" customFormat="1" ht="21.75" customHeight="1">
      <c r="A1232" s="39"/>
      <c r="B1232" s="40"/>
      <c r="C1232" s="228" t="s">
        <v>1585</v>
      </c>
      <c r="D1232" s="228" t="s">
        <v>225</v>
      </c>
      <c r="E1232" s="229" t="s">
        <v>1586</v>
      </c>
      <c r="F1232" s="230" t="s">
        <v>1587</v>
      </c>
      <c r="G1232" s="231" t="s">
        <v>351</v>
      </c>
      <c r="H1232" s="232">
        <v>11.4</v>
      </c>
      <c r="I1232" s="233"/>
      <c r="J1232" s="234">
        <f>ROUND(I1232*H1232,2)</f>
        <v>0</v>
      </c>
      <c r="K1232" s="230" t="s">
        <v>386</v>
      </c>
      <c r="L1232" s="45"/>
      <c r="M1232" s="235" t="s">
        <v>1</v>
      </c>
      <c r="N1232" s="236" t="s">
        <v>38</v>
      </c>
      <c r="O1232" s="92"/>
      <c r="P1232" s="237">
        <f>O1232*H1232</f>
        <v>0</v>
      </c>
      <c r="Q1232" s="237">
        <v>0.00016000000000000001</v>
      </c>
      <c r="R1232" s="237">
        <f>Q1232*H1232</f>
        <v>0.0018240000000000001</v>
      </c>
      <c r="S1232" s="237">
        <v>0</v>
      </c>
      <c r="T1232" s="238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39" t="s">
        <v>230</v>
      </c>
      <c r="AT1232" s="239" t="s">
        <v>225</v>
      </c>
      <c r="AU1232" s="239" t="s">
        <v>82</v>
      </c>
      <c r="AY1232" s="18" t="s">
        <v>223</v>
      </c>
      <c r="BE1232" s="240">
        <f>IF(N1232="základní",J1232,0)</f>
        <v>0</v>
      </c>
      <c r="BF1232" s="240">
        <f>IF(N1232="snížená",J1232,0)</f>
        <v>0</v>
      </c>
      <c r="BG1232" s="240">
        <f>IF(N1232="zákl. přenesená",J1232,0)</f>
        <v>0</v>
      </c>
      <c r="BH1232" s="240">
        <f>IF(N1232="sníž. přenesená",J1232,0)</f>
        <v>0</v>
      </c>
      <c r="BI1232" s="240">
        <f>IF(N1232="nulová",J1232,0)</f>
        <v>0</v>
      </c>
      <c r="BJ1232" s="18" t="s">
        <v>80</v>
      </c>
      <c r="BK1232" s="240">
        <f>ROUND(I1232*H1232,2)</f>
        <v>0</v>
      </c>
      <c r="BL1232" s="18" t="s">
        <v>230</v>
      </c>
      <c r="BM1232" s="239" t="s">
        <v>1588</v>
      </c>
    </row>
    <row r="1233" s="13" customFormat="1">
      <c r="A1233" s="13"/>
      <c r="B1233" s="241"/>
      <c r="C1233" s="242"/>
      <c r="D1233" s="243" t="s">
        <v>232</v>
      </c>
      <c r="E1233" s="244" t="s">
        <v>1</v>
      </c>
      <c r="F1233" s="245" t="s">
        <v>1589</v>
      </c>
      <c r="G1233" s="242"/>
      <c r="H1233" s="246">
        <v>11.4</v>
      </c>
      <c r="I1233" s="247"/>
      <c r="J1233" s="242"/>
      <c r="K1233" s="242"/>
      <c r="L1233" s="248"/>
      <c r="M1233" s="249"/>
      <c r="N1233" s="250"/>
      <c r="O1233" s="250"/>
      <c r="P1233" s="250"/>
      <c r="Q1233" s="250"/>
      <c r="R1233" s="250"/>
      <c r="S1233" s="250"/>
      <c r="T1233" s="251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2" t="s">
        <v>232</v>
      </c>
      <c r="AU1233" s="252" t="s">
        <v>82</v>
      </c>
      <c r="AV1233" s="13" t="s">
        <v>82</v>
      </c>
      <c r="AW1233" s="13" t="s">
        <v>30</v>
      </c>
      <c r="AX1233" s="13" t="s">
        <v>80</v>
      </c>
      <c r="AY1233" s="252" t="s">
        <v>223</v>
      </c>
    </row>
    <row r="1234" s="2" customFormat="1" ht="37.8" customHeight="1">
      <c r="A1234" s="39"/>
      <c r="B1234" s="40"/>
      <c r="C1234" s="228" t="s">
        <v>1590</v>
      </c>
      <c r="D1234" s="228" t="s">
        <v>225</v>
      </c>
      <c r="E1234" s="229" t="s">
        <v>1591</v>
      </c>
      <c r="F1234" s="230" t="s">
        <v>1592</v>
      </c>
      <c r="G1234" s="231" t="s">
        <v>293</v>
      </c>
      <c r="H1234" s="232">
        <v>10.52</v>
      </c>
      <c r="I1234" s="233"/>
      <c r="J1234" s="234">
        <f>ROUND(I1234*H1234,2)</f>
        <v>0</v>
      </c>
      <c r="K1234" s="230" t="s">
        <v>229</v>
      </c>
      <c r="L1234" s="45"/>
      <c r="M1234" s="235" t="s">
        <v>1</v>
      </c>
      <c r="N1234" s="236" t="s">
        <v>38</v>
      </c>
      <c r="O1234" s="92"/>
      <c r="P1234" s="237">
        <f>O1234*H1234</f>
        <v>0</v>
      </c>
      <c r="Q1234" s="237">
        <v>0.0073499999999999998</v>
      </c>
      <c r="R1234" s="237">
        <f>Q1234*H1234</f>
        <v>0.077321999999999988</v>
      </c>
      <c r="S1234" s="237">
        <v>0</v>
      </c>
      <c r="T1234" s="238">
        <f>S1234*H1234</f>
        <v>0</v>
      </c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R1234" s="239" t="s">
        <v>230</v>
      </c>
      <c r="AT1234" s="239" t="s">
        <v>225</v>
      </c>
      <c r="AU1234" s="239" t="s">
        <v>82</v>
      </c>
      <c r="AY1234" s="18" t="s">
        <v>223</v>
      </c>
      <c r="BE1234" s="240">
        <f>IF(N1234="základní",J1234,0)</f>
        <v>0</v>
      </c>
      <c r="BF1234" s="240">
        <f>IF(N1234="snížená",J1234,0)</f>
        <v>0</v>
      </c>
      <c r="BG1234" s="240">
        <f>IF(N1234="zákl. přenesená",J1234,0)</f>
        <v>0</v>
      </c>
      <c r="BH1234" s="240">
        <f>IF(N1234="sníž. přenesená",J1234,0)</f>
        <v>0</v>
      </c>
      <c r="BI1234" s="240">
        <f>IF(N1234="nulová",J1234,0)</f>
        <v>0</v>
      </c>
      <c r="BJ1234" s="18" t="s">
        <v>80</v>
      </c>
      <c r="BK1234" s="240">
        <f>ROUND(I1234*H1234,2)</f>
        <v>0</v>
      </c>
      <c r="BL1234" s="18" t="s">
        <v>230</v>
      </c>
      <c r="BM1234" s="239" t="s">
        <v>1593</v>
      </c>
    </row>
    <row r="1235" s="13" customFormat="1">
      <c r="A1235" s="13"/>
      <c r="B1235" s="241"/>
      <c r="C1235" s="242"/>
      <c r="D1235" s="243" t="s">
        <v>232</v>
      </c>
      <c r="E1235" s="244" t="s">
        <v>1</v>
      </c>
      <c r="F1235" s="245" t="s">
        <v>1594</v>
      </c>
      <c r="G1235" s="242"/>
      <c r="H1235" s="246">
        <v>4.5</v>
      </c>
      <c r="I1235" s="247"/>
      <c r="J1235" s="242"/>
      <c r="K1235" s="242"/>
      <c r="L1235" s="248"/>
      <c r="M1235" s="249"/>
      <c r="N1235" s="250"/>
      <c r="O1235" s="250"/>
      <c r="P1235" s="250"/>
      <c r="Q1235" s="250"/>
      <c r="R1235" s="250"/>
      <c r="S1235" s="250"/>
      <c r="T1235" s="251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2" t="s">
        <v>232</v>
      </c>
      <c r="AU1235" s="252" t="s">
        <v>82</v>
      </c>
      <c r="AV1235" s="13" t="s">
        <v>82</v>
      </c>
      <c r="AW1235" s="13" t="s">
        <v>30</v>
      </c>
      <c r="AX1235" s="13" t="s">
        <v>73</v>
      </c>
      <c r="AY1235" s="252" t="s">
        <v>223</v>
      </c>
    </row>
    <row r="1236" s="13" customFormat="1">
      <c r="A1236" s="13"/>
      <c r="B1236" s="241"/>
      <c r="C1236" s="242"/>
      <c r="D1236" s="243" t="s">
        <v>232</v>
      </c>
      <c r="E1236" s="244" t="s">
        <v>1</v>
      </c>
      <c r="F1236" s="245" t="s">
        <v>1595</v>
      </c>
      <c r="G1236" s="242"/>
      <c r="H1236" s="246">
        <v>6.0199999999999996</v>
      </c>
      <c r="I1236" s="247"/>
      <c r="J1236" s="242"/>
      <c r="K1236" s="242"/>
      <c r="L1236" s="248"/>
      <c r="M1236" s="249"/>
      <c r="N1236" s="250"/>
      <c r="O1236" s="250"/>
      <c r="P1236" s="250"/>
      <c r="Q1236" s="250"/>
      <c r="R1236" s="250"/>
      <c r="S1236" s="250"/>
      <c r="T1236" s="251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2" t="s">
        <v>232</v>
      </c>
      <c r="AU1236" s="252" t="s">
        <v>82</v>
      </c>
      <c r="AV1236" s="13" t="s">
        <v>82</v>
      </c>
      <c r="AW1236" s="13" t="s">
        <v>30</v>
      </c>
      <c r="AX1236" s="13" t="s">
        <v>73</v>
      </c>
      <c r="AY1236" s="252" t="s">
        <v>223</v>
      </c>
    </row>
    <row r="1237" s="15" customFormat="1">
      <c r="A1237" s="15"/>
      <c r="B1237" s="263"/>
      <c r="C1237" s="264"/>
      <c r="D1237" s="243" t="s">
        <v>232</v>
      </c>
      <c r="E1237" s="265" t="s">
        <v>1</v>
      </c>
      <c r="F1237" s="266" t="s">
        <v>245</v>
      </c>
      <c r="G1237" s="264"/>
      <c r="H1237" s="267">
        <v>10.52</v>
      </c>
      <c r="I1237" s="268"/>
      <c r="J1237" s="264"/>
      <c r="K1237" s="264"/>
      <c r="L1237" s="269"/>
      <c r="M1237" s="270"/>
      <c r="N1237" s="271"/>
      <c r="O1237" s="271"/>
      <c r="P1237" s="271"/>
      <c r="Q1237" s="271"/>
      <c r="R1237" s="271"/>
      <c r="S1237" s="271"/>
      <c r="T1237" s="272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73" t="s">
        <v>232</v>
      </c>
      <c r="AU1237" s="273" t="s">
        <v>82</v>
      </c>
      <c r="AV1237" s="15" t="s">
        <v>230</v>
      </c>
      <c r="AW1237" s="15" t="s">
        <v>30</v>
      </c>
      <c r="AX1237" s="15" t="s">
        <v>80</v>
      </c>
      <c r="AY1237" s="273" t="s">
        <v>223</v>
      </c>
    </row>
    <row r="1238" s="2" customFormat="1" ht="37.8" customHeight="1">
      <c r="A1238" s="39"/>
      <c r="B1238" s="40"/>
      <c r="C1238" s="228" t="s">
        <v>1596</v>
      </c>
      <c r="D1238" s="228" t="s">
        <v>225</v>
      </c>
      <c r="E1238" s="229" t="s">
        <v>1597</v>
      </c>
      <c r="F1238" s="230" t="s">
        <v>1598</v>
      </c>
      <c r="G1238" s="231" t="s">
        <v>293</v>
      </c>
      <c r="H1238" s="232">
        <v>6.0199999999999996</v>
      </c>
      <c r="I1238" s="233"/>
      <c r="J1238" s="234">
        <f>ROUND(I1238*H1238,2)</f>
        <v>0</v>
      </c>
      <c r="K1238" s="230" t="s">
        <v>229</v>
      </c>
      <c r="L1238" s="45"/>
      <c r="M1238" s="235" t="s">
        <v>1</v>
      </c>
      <c r="N1238" s="236" t="s">
        <v>38</v>
      </c>
      <c r="O1238" s="92"/>
      <c r="P1238" s="237">
        <f>O1238*H1238</f>
        <v>0</v>
      </c>
      <c r="Q1238" s="237">
        <v>0.015400000000000001</v>
      </c>
      <c r="R1238" s="237">
        <f>Q1238*H1238</f>
        <v>0.092707999999999999</v>
      </c>
      <c r="S1238" s="237">
        <v>0</v>
      </c>
      <c r="T1238" s="238">
        <f>S1238*H1238</f>
        <v>0</v>
      </c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R1238" s="239" t="s">
        <v>230</v>
      </c>
      <c r="AT1238" s="239" t="s">
        <v>225</v>
      </c>
      <c r="AU1238" s="239" t="s">
        <v>82</v>
      </c>
      <c r="AY1238" s="18" t="s">
        <v>223</v>
      </c>
      <c r="BE1238" s="240">
        <f>IF(N1238="základní",J1238,0)</f>
        <v>0</v>
      </c>
      <c r="BF1238" s="240">
        <f>IF(N1238="snížená",J1238,0)</f>
        <v>0</v>
      </c>
      <c r="BG1238" s="240">
        <f>IF(N1238="zákl. přenesená",J1238,0)</f>
        <v>0</v>
      </c>
      <c r="BH1238" s="240">
        <f>IF(N1238="sníž. přenesená",J1238,0)</f>
        <v>0</v>
      </c>
      <c r="BI1238" s="240">
        <f>IF(N1238="nulová",J1238,0)</f>
        <v>0</v>
      </c>
      <c r="BJ1238" s="18" t="s">
        <v>80</v>
      </c>
      <c r="BK1238" s="240">
        <f>ROUND(I1238*H1238,2)</f>
        <v>0</v>
      </c>
      <c r="BL1238" s="18" t="s">
        <v>230</v>
      </c>
      <c r="BM1238" s="239" t="s">
        <v>1599</v>
      </c>
    </row>
    <row r="1239" s="13" customFormat="1">
      <c r="A1239" s="13"/>
      <c r="B1239" s="241"/>
      <c r="C1239" s="242"/>
      <c r="D1239" s="243" t="s">
        <v>232</v>
      </c>
      <c r="E1239" s="244" t="s">
        <v>1</v>
      </c>
      <c r="F1239" s="245" t="s">
        <v>1595</v>
      </c>
      <c r="G1239" s="242"/>
      <c r="H1239" s="246">
        <v>6.0199999999999996</v>
      </c>
      <c r="I1239" s="247"/>
      <c r="J1239" s="242"/>
      <c r="K1239" s="242"/>
      <c r="L1239" s="248"/>
      <c r="M1239" s="249"/>
      <c r="N1239" s="250"/>
      <c r="O1239" s="250"/>
      <c r="P1239" s="250"/>
      <c r="Q1239" s="250"/>
      <c r="R1239" s="250"/>
      <c r="S1239" s="250"/>
      <c r="T1239" s="251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2" t="s">
        <v>232</v>
      </c>
      <c r="AU1239" s="252" t="s">
        <v>82</v>
      </c>
      <c r="AV1239" s="13" t="s">
        <v>82</v>
      </c>
      <c r="AW1239" s="13" t="s">
        <v>30</v>
      </c>
      <c r="AX1239" s="13" t="s">
        <v>80</v>
      </c>
      <c r="AY1239" s="252" t="s">
        <v>223</v>
      </c>
    </row>
    <row r="1240" s="2" customFormat="1" ht="49.05" customHeight="1">
      <c r="A1240" s="39"/>
      <c r="B1240" s="40"/>
      <c r="C1240" s="228" t="s">
        <v>1600</v>
      </c>
      <c r="D1240" s="228" t="s">
        <v>225</v>
      </c>
      <c r="E1240" s="229" t="s">
        <v>1601</v>
      </c>
      <c r="F1240" s="230" t="s">
        <v>1602</v>
      </c>
      <c r="G1240" s="231" t="s">
        <v>293</v>
      </c>
      <c r="H1240" s="232">
        <v>4.5</v>
      </c>
      <c r="I1240" s="233"/>
      <c r="J1240" s="234">
        <f>ROUND(I1240*H1240,2)</f>
        <v>0</v>
      </c>
      <c r="K1240" s="230" t="s">
        <v>229</v>
      </c>
      <c r="L1240" s="45"/>
      <c r="M1240" s="235" t="s">
        <v>1</v>
      </c>
      <c r="N1240" s="236" t="s">
        <v>38</v>
      </c>
      <c r="O1240" s="92"/>
      <c r="P1240" s="237">
        <f>O1240*H1240</f>
        <v>0</v>
      </c>
      <c r="Q1240" s="237">
        <v>0.018380000000000001</v>
      </c>
      <c r="R1240" s="237">
        <f>Q1240*H1240</f>
        <v>0.082710000000000006</v>
      </c>
      <c r="S1240" s="237">
        <v>0</v>
      </c>
      <c r="T1240" s="238">
        <f>S1240*H1240</f>
        <v>0</v>
      </c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R1240" s="239" t="s">
        <v>230</v>
      </c>
      <c r="AT1240" s="239" t="s">
        <v>225</v>
      </c>
      <c r="AU1240" s="239" t="s">
        <v>82</v>
      </c>
      <c r="AY1240" s="18" t="s">
        <v>223</v>
      </c>
      <c r="BE1240" s="240">
        <f>IF(N1240="základní",J1240,0)</f>
        <v>0</v>
      </c>
      <c r="BF1240" s="240">
        <f>IF(N1240="snížená",J1240,0)</f>
        <v>0</v>
      </c>
      <c r="BG1240" s="240">
        <f>IF(N1240="zákl. přenesená",J1240,0)</f>
        <v>0</v>
      </c>
      <c r="BH1240" s="240">
        <f>IF(N1240="sníž. přenesená",J1240,0)</f>
        <v>0</v>
      </c>
      <c r="BI1240" s="240">
        <f>IF(N1240="nulová",J1240,0)</f>
        <v>0</v>
      </c>
      <c r="BJ1240" s="18" t="s">
        <v>80</v>
      </c>
      <c r="BK1240" s="240">
        <f>ROUND(I1240*H1240,2)</f>
        <v>0</v>
      </c>
      <c r="BL1240" s="18" t="s">
        <v>230</v>
      </c>
      <c r="BM1240" s="239" t="s">
        <v>1603</v>
      </c>
    </row>
    <row r="1241" s="13" customFormat="1">
      <c r="A1241" s="13"/>
      <c r="B1241" s="241"/>
      <c r="C1241" s="242"/>
      <c r="D1241" s="243" t="s">
        <v>232</v>
      </c>
      <c r="E1241" s="244" t="s">
        <v>1</v>
      </c>
      <c r="F1241" s="245" t="s">
        <v>1594</v>
      </c>
      <c r="G1241" s="242"/>
      <c r="H1241" s="246">
        <v>4.5</v>
      </c>
      <c r="I1241" s="247"/>
      <c r="J1241" s="242"/>
      <c r="K1241" s="242"/>
      <c r="L1241" s="248"/>
      <c r="M1241" s="249"/>
      <c r="N1241" s="250"/>
      <c r="O1241" s="250"/>
      <c r="P1241" s="250"/>
      <c r="Q1241" s="250"/>
      <c r="R1241" s="250"/>
      <c r="S1241" s="250"/>
      <c r="T1241" s="251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2" t="s">
        <v>232</v>
      </c>
      <c r="AU1241" s="252" t="s">
        <v>82</v>
      </c>
      <c r="AV1241" s="13" t="s">
        <v>82</v>
      </c>
      <c r="AW1241" s="13" t="s">
        <v>30</v>
      </c>
      <c r="AX1241" s="13" t="s">
        <v>80</v>
      </c>
      <c r="AY1241" s="252" t="s">
        <v>223</v>
      </c>
    </row>
    <row r="1242" s="2" customFormat="1" ht="49.05" customHeight="1">
      <c r="A1242" s="39"/>
      <c r="B1242" s="40"/>
      <c r="C1242" s="228" t="s">
        <v>1604</v>
      </c>
      <c r="D1242" s="228" t="s">
        <v>225</v>
      </c>
      <c r="E1242" s="229" t="s">
        <v>1605</v>
      </c>
      <c r="F1242" s="230" t="s">
        <v>1606</v>
      </c>
      <c r="G1242" s="231" t="s">
        <v>293</v>
      </c>
      <c r="H1242" s="232">
        <v>21.039999999999999</v>
      </c>
      <c r="I1242" s="233"/>
      <c r="J1242" s="234">
        <f>ROUND(I1242*H1242,2)</f>
        <v>0</v>
      </c>
      <c r="K1242" s="230" t="s">
        <v>229</v>
      </c>
      <c r="L1242" s="45"/>
      <c r="M1242" s="235" t="s">
        <v>1</v>
      </c>
      <c r="N1242" s="236" t="s">
        <v>38</v>
      </c>
      <c r="O1242" s="92"/>
      <c r="P1242" s="237">
        <f>O1242*H1242</f>
        <v>0</v>
      </c>
      <c r="Q1242" s="237">
        <v>0.0079000000000000008</v>
      </c>
      <c r="R1242" s="237">
        <f>Q1242*H1242</f>
        <v>0.166216</v>
      </c>
      <c r="S1242" s="237">
        <v>0</v>
      </c>
      <c r="T1242" s="238">
        <f>S1242*H1242</f>
        <v>0</v>
      </c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R1242" s="239" t="s">
        <v>230</v>
      </c>
      <c r="AT1242" s="239" t="s">
        <v>225</v>
      </c>
      <c r="AU1242" s="239" t="s">
        <v>82</v>
      </c>
      <c r="AY1242" s="18" t="s">
        <v>223</v>
      </c>
      <c r="BE1242" s="240">
        <f>IF(N1242="základní",J1242,0)</f>
        <v>0</v>
      </c>
      <c r="BF1242" s="240">
        <f>IF(N1242="snížená",J1242,0)</f>
        <v>0</v>
      </c>
      <c r="BG1242" s="240">
        <f>IF(N1242="zákl. přenesená",J1242,0)</f>
        <v>0</v>
      </c>
      <c r="BH1242" s="240">
        <f>IF(N1242="sníž. přenesená",J1242,0)</f>
        <v>0</v>
      </c>
      <c r="BI1242" s="240">
        <f>IF(N1242="nulová",J1242,0)</f>
        <v>0</v>
      </c>
      <c r="BJ1242" s="18" t="s">
        <v>80</v>
      </c>
      <c r="BK1242" s="240">
        <f>ROUND(I1242*H1242,2)</f>
        <v>0</v>
      </c>
      <c r="BL1242" s="18" t="s">
        <v>230</v>
      </c>
      <c r="BM1242" s="239" t="s">
        <v>1607</v>
      </c>
    </row>
    <row r="1243" s="13" customFormat="1">
      <c r="A1243" s="13"/>
      <c r="B1243" s="241"/>
      <c r="C1243" s="242"/>
      <c r="D1243" s="243" t="s">
        <v>232</v>
      </c>
      <c r="E1243" s="244" t="s">
        <v>1</v>
      </c>
      <c r="F1243" s="245" t="s">
        <v>1594</v>
      </c>
      <c r="G1243" s="242"/>
      <c r="H1243" s="246">
        <v>4.5</v>
      </c>
      <c r="I1243" s="247"/>
      <c r="J1243" s="242"/>
      <c r="K1243" s="242"/>
      <c r="L1243" s="248"/>
      <c r="M1243" s="249"/>
      <c r="N1243" s="250"/>
      <c r="O1243" s="250"/>
      <c r="P1243" s="250"/>
      <c r="Q1243" s="250"/>
      <c r="R1243" s="250"/>
      <c r="S1243" s="250"/>
      <c r="T1243" s="251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2" t="s">
        <v>232</v>
      </c>
      <c r="AU1243" s="252" t="s">
        <v>82</v>
      </c>
      <c r="AV1243" s="13" t="s">
        <v>82</v>
      </c>
      <c r="AW1243" s="13" t="s">
        <v>30</v>
      </c>
      <c r="AX1243" s="13" t="s">
        <v>73</v>
      </c>
      <c r="AY1243" s="252" t="s">
        <v>223</v>
      </c>
    </row>
    <row r="1244" s="13" customFormat="1">
      <c r="A1244" s="13"/>
      <c r="B1244" s="241"/>
      <c r="C1244" s="242"/>
      <c r="D1244" s="243" t="s">
        <v>232</v>
      </c>
      <c r="E1244" s="244" t="s">
        <v>1</v>
      </c>
      <c r="F1244" s="245" t="s">
        <v>1595</v>
      </c>
      <c r="G1244" s="242"/>
      <c r="H1244" s="246">
        <v>6.0199999999999996</v>
      </c>
      <c r="I1244" s="247"/>
      <c r="J1244" s="242"/>
      <c r="K1244" s="242"/>
      <c r="L1244" s="248"/>
      <c r="M1244" s="249"/>
      <c r="N1244" s="250"/>
      <c r="O1244" s="250"/>
      <c r="P1244" s="250"/>
      <c r="Q1244" s="250"/>
      <c r="R1244" s="250"/>
      <c r="S1244" s="250"/>
      <c r="T1244" s="251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2" t="s">
        <v>232</v>
      </c>
      <c r="AU1244" s="252" t="s">
        <v>82</v>
      </c>
      <c r="AV1244" s="13" t="s">
        <v>82</v>
      </c>
      <c r="AW1244" s="13" t="s">
        <v>30</v>
      </c>
      <c r="AX1244" s="13" t="s">
        <v>73</v>
      </c>
      <c r="AY1244" s="252" t="s">
        <v>223</v>
      </c>
    </row>
    <row r="1245" s="15" customFormat="1">
      <c r="A1245" s="15"/>
      <c r="B1245" s="263"/>
      <c r="C1245" s="264"/>
      <c r="D1245" s="243" t="s">
        <v>232</v>
      </c>
      <c r="E1245" s="265" t="s">
        <v>1</v>
      </c>
      <c r="F1245" s="266" t="s">
        <v>245</v>
      </c>
      <c r="G1245" s="264"/>
      <c r="H1245" s="267">
        <v>10.52</v>
      </c>
      <c r="I1245" s="268"/>
      <c r="J1245" s="264"/>
      <c r="K1245" s="264"/>
      <c r="L1245" s="269"/>
      <c r="M1245" s="270"/>
      <c r="N1245" s="271"/>
      <c r="O1245" s="271"/>
      <c r="P1245" s="271"/>
      <c r="Q1245" s="271"/>
      <c r="R1245" s="271"/>
      <c r="S1245" s="271"/>
      <c r="T1245" s="272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73" t="s">
        <v>232</v>
      </c>
      <c r="AU1245" s="273" t="s">
        <v>82</v>
      </c>
      <c r="AV1245" s="15" t="s">
        <v>230</v>
      </c>
      <c r="AW1245" s="15" t="s">
        <v>30</v>
      </c>
      <c r="AX1245" s="15" t="s">
        <v>80</v>
      </c>
      <c r="AY1245" s="273" t="s">
        <v>223</v>
      </c>
    </row>
    <row r="1246" s="13" customFormat="1">
      <c r="A1246" s="13"/>
      <c r="B1246" s="241"/>
      <c r="C1246" s="242"/>
      <c r="D1246" s="243" t="s">
        <v>232</v>
      </c>
      <c r="E1246" s="242"/>
      <c r="F1246" s="245" t="s">
        <v>1608</v>
      </c>
      <c r="G1246" s="242"/>
      <c r="H1246" s="246">
        <v>21.039999999999999</v>
      </c>
      <c r="I1246" s="247"/>
      <c r="J1246" s="242"/>
      <c r="K1246" s="242"/>
      <c r="L1246" s="248"/>
      <c r="M1246" s="249"/>
      <c r="N1246" s="250"/>
      <c r="O1246" s="250"/>
      <c r="P1246" s="250"/>
      <c r="Q1246" s="250"/>
      <c r="R1246" s="250"/>
      <c r="S1246" s="250"/>
      <c r="T1246" s="251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2" t="s">
        <v>232</v>
      </c>
      <c r="AU1246" s="252" t="s">
        <v>82</v>
      </c>
      <c r="AV1246" s="13" t="s">
        <v>82</v>
      </c>
      <c r="AW1246" s="13" t="s">
        <v>4</v>
      </c>
      <c r="AX1246" s="13" t="s">
        <v>80</v>
      </c>
      <c r="AY1246" s="252" t="s">
        <v>223</v>
      </c>
    </row>
    <row r="1247" s="2" customFormat="1" ht="33" customHeight="1">
      <c r="A1247" s="39"/>
      <c r="B1247" s="40"/>
      <c r="C1247" s="228" t="s">
        <v>1609</v>
      </c>
      <c r="D1247" s="228" t="s">
        <v>225</v>
      </c>
      <c r="E1247" s="229" t="s">
        <v>1610</v>
      </c>
      <c r="F1247" s="230" t="s">
        <v>1611</v>
      </c>
      <c r="G1247" s="231" t="s">
        <v>293</v>
      </c>
      <c r="H1247" s="232">
        <v>134.99500000000001</v>
      </c>
      <c r="I1247" s="233"/>
      <c r="J1247" s="234">
        <f>ROUND(I1247*H1247,2)</f>
        <v>0</v>
      </c>
      <c r="K1247" s="230" t="s">
        <v>229</v>
      </c>
      <c r="L1247" s="45"/>
      <c r="M1247" s="235" t="s">
        <v>1</v>
      </c>
      <c r="N1247" s="236" t="s">
        <v>38</v>
      </c>
      <c r="O1247" s="92"/>
      <c r="P1247" s="237">
        <f>O1247*H1247</f>
        <v>0</v>
      </c>
      <c r="Q1247" s="237">
        <v>0.00084999999999999995</v>
      </c>
      <c r="R1247" s="237">
        <f>Q1247*H1247</f>
        <v>0.11474574999999999</v>
      </c>
      <c r="S1247" s="237">
        <v>0</v>
      </c>
      <c r="T1247" s="238">
        <f>S1247*H1247</f>
        <v>0</v>
      </c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R1247" s="239" t="s">
        <v>230</v>
      </c>
      <c r="AT1247" s="239" t="s">
        <v>225</v>
      </c>
      <c r="AU1247" s="239" t="s">
        <v>82</v>
      </c>
      <c r="AY1247" s="18" t="s">
        <v>223</v>
      </c>
      <c r="BE1247" s="240">
        <f>IF(N1247="základní",J1247,0)</f>
        <v>0</v>
      </c>
      <c r="BF1247" s="240">
        <f>IF(N1247="snížená",J1247,0)</f>
        <v>0</v>
      </c>
      <c r="BG1247" s="240">
        <f>IF(N1247="zákl. přenesená",J1247,0)</f>
        <v>0</v>
      </c>
      <c r="BH1247" s="240">
        <f>IF(N1247="sníž. přenesená",J1247,0)</f>
        <v>0</v>
      </c>
      <c r="BI1247" s="240">
        <f>IF(N1247="nulová",J1247,0)</f>
        <v>0</v>
      </c>
      <c r="BJ1247" s="18" t="s">
        <v>80</v>
      </c>
      <c r="BK1247" s="240">
        <f>ROUND(I1247*H1247,2)</f>
        <v>0</v>
      </c>
      <c r="BL1247" s="18" t="s">
        <v>230</v>
      </c>
      <c r="BM1247" s="239" t="s">
        <v>1612</v>
      </c>
    </row>
    <row r="1248" s="14" customFormat="1">
      <c r="A1248" s="14"/>
      <c r="B1248" s="253"/>
      <c r="C1248" s="254"/>
      <c r="D1248" s="243" t="s">
        <v>232</v>
      </c>
      <c r="E1248" s="255" t="s">
        <v>1</v>
      </c>
      <c r="F1248" s="256" t="s">
        <v>460</v>
      </c>
      <c r="G1248" s="254"/>
      <c r="H1248" s="255" t="s">
        <v>1</v>
      </c>
      <c r="I1248" s="257"/>
      <c r="J1248" s="254"/>
      <c r="K1248" s="254"/>
      <c r="L1248" s="258"/>
      <c r="M1248" s="259"/>
      <c r="N1248" s="260"/>
      <c r="O1248" s="260"/>
      <c r="P1248" s="260"/>
      <c r="Q1248" s="260"/>
      <c r="R1248" s="260"/>
      <c r="S1248" s="260"/>
      <c r="T1248" s="261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62" t="s">
        <v>232</v>
      </c>
      <c r="AU1248" s="262" t="s">
        <v>82</v>
      </c>
      <c r="AV1248" s="14" t="s">
        <v>80</v>
      </c>
      <c r="AW1248" s="14" t="s">
        <v>30</v>
      </c>
      <c r="AX1248" s="14" t="s">
        <v>73</v>
      </c>
      <c r="AY1248" s="262" t="s">
        <v>223</v>
      </c>
    </row>
    <row r="1249" s="13" customFormat="1">
      <c r="A1249" s="13"/>
      <c r="B1249" s="241"/>
      <c r="C1249" s="242"/>
      <c r="D1249" s="243" t="s">
        <v>232</v>
      </c>
      <c r="E1249" s="244" t="s">
        <v>1</v>
      </c>
      <c r="F1249" s="245" t="s">
        <v>1613</v>
      </c>
      <c r="G1249" s="242"/>
      <c r="H1249" s="246">
        <v>4.7300000000000004</v>
      </c>
      <c r="I1249" s="247"/>
      <c r="J1249" s="242"/>
      <c r="K1249" s="242"/>
      <c r="L1249" s="248"/>
      <c r="M1249" s="249"/>
      <c r="N1249" s="250"/>
      <c r="O1249" s="250"/>
      <c r="P1249" s="250"/>
      <c r="Q1249" s="250"/>
      <c r="R1249" s="250"/>
      <c r="S1249" s="250"/>
      <c r="T1249" s="251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2" t="s">
        <v>232</v>
      </c>
      <c r="AU1249" s="252" t="s">
        <v>82</v>
      </c>
      <c r="AV1249" s="13" t="s">
        <v>82</v>
      </c>
      <c r="AW1249" s="13" t="s">
        <v>30</v>
      </c>
      <c r="AX1249" s="13" t="s">
        <v>73</v>
      </c>
      <c r="AY1249" s="252" t="s">
        <v>223</v>
      </c>
    </row>
    <row r="1250" s="13" customFormat="1">
      <c r="A1250" s="13"/>
      <c r="B1250" s="241"/>
      <c r="C1250" s="242"/>
      <c r="D1250" s="243" t="s">
        <v>232</v>
      </c>
      <c r="E1250" s="244" t="s">
        <v>1</v>
      </c>
      <c r="F1250" s="245" t="s">
        <v>1614</v>
      </c>
      <c r="G1250" s="242"/>
      <c r="H1250" s="246">
        <v>5.6399999999999997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232</v>
      </c>
      <c r="AU1250" s="252" t="s">
        <v>82</v>
      </c>
      <c r="AV1250" s="13" t="s">
        <v>82</v>
      </c>
      <c r="AW1250" s="13" t="s">
        <v>30</v>
      </c>
      <c r="AX1250" s="13" t="s">
        <v>73</v>
      </c>
      <c r="AY1250" s="252" t="s">
        <v>223</v>
      </c>
    </row>
    <row r="1251" s="13" customFormat="1">
      <c r="A1251" s="13"/>
      <c r="B1251" s="241"/>
      <c r="C1251" s="242"/>
      <c r="D1251" s="243" t="s">
        <v>232</v>
      </c>
      <c r="E1251" s="244" t="s">
        <v>1</v>
      </c>
      <c r="F1251" s="245" t="s">
        <v>1615</v>
      </c>
      <c r="G1251" s="242"/>
      <c r="H1251" s="246">
        <v>5.7750000000000004</v>
      </c>
      <c r="I1251" s="247"/>
      <c r="J1251" s="242"/>
      <c r="K1251" s="242"/>
      <c r="L1251" s="248"/>
      <c r="M1251" s="249"/>
      <c r="N1251" s="250"/>
      <c r="O1251" s="250"/>
      <c r="P1251" s="250"/>
      <c r="Q1251" s="250"/>
      <c r="R1251" s="250"/>
      <c r="S1251" s="250"/>
      <c r="T1251" s="25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2" t="s">
        <v>232</v>
      </c>
      <c r="AU1251" s="252" t="s">
        <v>82</v>
      </c>
      <c r="AV1251" s="13" t="s">
        <v>82</v>
      </c>
      <c r="AW1251" s="13" t="s">
        <v>30</v>
      </c>
      <c r="AX1251" s="13" t="s">
        <v>73</v>
      </c>
      <c r="AY1251" s="252" t="s">
        <v>223</v>
      </c>
    </row>
    <row r="1252" s="13" customFormat="1">
      <c r="A1252" s="13"/>
      <c r="B1252" s="241"/>
      <c r="C1252" s="242"/>
      <c r="D1252" s="243" t="s">
        <v>232</v>
      </c>
      <c r="E1252" s="244" t="s">
        <v>1</v>
      </c>
      <c r="F1252" s="245" t="s">
        <v>1616</v>
      </c>
      <c r="G1252" s="242"/>
      <c r="H1252" s="246">
        <v>3.4649999999999999</v>
      </c>
      <c r="I1252" s="247"/>
      <c r="J1252" s="242"/>
      <c r="K1252" s="242"/>
      <c r="L1252" s="248"/>
      <c r="M1252" s="249"/>
      <c r="N1252" s="250"/>
      <c r="O1252" s="250"/>
      <c r="P1252" s="250"/>
      <c r="Q1252" s="250"/>
      <c r="R1252" s="250"/>
      <c r="S1252" s="250"/>
      <c r="T1252" s="251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2" t="s">
        <v>232</v>
      </c>
      <c r="AU1252" s="252" t="s">
        <v>82</v>
      </c>
      <c r="AV1252" s="13" t="s">
        <v>82</v>
      </c>
      <c r="AW1252" s="13" t="s">
        <v>30</v>
      </c>
      <c r="AX1252" s="13" t="s">
        <v>73</v>
      </c>
      <c r="AY1252" s="252" t="s">
        <v>223</v>
      </c>
    </row>
    <row r="1253" s="13" customFormat="1">
      <c r="A1253" s="13"/>
      <c r="B1253" s="241"/>
      <c r="C1253" s="242"/>
      <c r="D1253" s="243" t="s">
        <v>232</v>
      </c>
      <c r="E1253" s="244" t="s">
        <v>1</v>
      </c>
      <c r="F1253" s="245" t="s">
        <v>1617</v>
      </c>
      <c r="G1253" s="242"/>
      <c r="H1253" s="246">
        <v>2.1600000000000001</v>
      </c>
      <c r="I1253" s="247"/>
      <c r="J1253" s="242"/>
      <c r="K1253" s="242"/>
      <c r="L1253" s="248"/>
      <c r="M1253" s="249"/>
      <c r="N1253" s="250"/>
      <c r="O1253" s="250"/>
      <c r="P1253" s="250"/>
      <c r="Q1253" s="250"/>
      <c r="R1253" s="250"/>
      <c r="S1253" s="250"/>
      <c r="T1253" s="251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2" t="s">
        <v>232</v>
      </c>
      <c r="AU1253" s="252" t="s">
        <v>82</v>
      </c>
      <c r="AV1253" s="13" t="s">
        <v>82</v>
      </c>
      <c r="AW1253" s="13" t="s">
        <v>30</v>
      </c>
      <c r="AX1253" s="13" t="s">
        <v>73</v>
      </c>
      <c r="AY1253" s="252" t="s">
        <v>223</v>
      </c>
    </row>
    <row r="1254" s="13" customFormat="1">
      <c r="A1254" s="13"/>
      <c r="B1254" s="241"/>
      <c r="C1254" s="242"/>
      <c r="D1254" s="243" t="s">
        <v>232</v>
      </c>
      <c r="E1254" s="244" t="s">
        <v>1</v>
      </c>
      <c r="F1254" s="245" t="s">
        <v>1618</v>
      </c>
      <c r="G1254" s="242"/>
      <c r="H1254" s="246">
        <v>2.6400000000000001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232</v>
      </c>
      <c r="AU1254" s="252" t="s">
        <v>82</v>
      </c>
      <c r="AV1254" s="13" t="s">
        <v>82</v>
      </c>
      <c r="AW1254" s="13" t="s">
        <v>30</v>
      </c>
      <c r="AX1254" s="13" t="s">
        <v>73</v>
      </c>
      <c r="AY1254" s="252" t="s">
        <v>223</v>
      </c>
    </row>
    <row r="1255" s="13" customFormat="1">
      <c r="A1255" s="13"/>
      <c r="B1255" s="241"/>
      <c r="C1255" s="242"/>
      <c r="D1255" s="243" t="s">
        <v>232</v>
      </c>
      <c r="E1255" s="244" t="s">
        <v>1</v>
      </c>
      <c r="F1255" s="245" t="s">
        <v>1619</v>
      </c>
      <c r="G1255" s="242"/>
      <c r="H1255" s="246">
        <v>1.76</v>
      </c>
      <c r="I1255" s="247"/>
      <c r="J1255" s="242"/>
      <c r="K1255" s="242"/>
      <c r="L1255" s="248"/>
      <c r="M1255" s="249"/>
      <c r="N1255" s="250"/>
      <c r="O1255" s="250"/>
      <c r="P1255" s="250"/>
      <c r="Q1255" s="250"/>
      <c r="R1255" s="250"/>
      <c r="S1255" s="250"/>
      <c r="T1255" s="251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2" t="s">
        <v>232</v>
      </c>
      <c r="AU1255" s="252" t="s">
        <v>82</v>
      </c>
      <c r="AV1255" s="13" t="s">
        <v>82</v>
      </c>
      <c r="AW1255" s="13" t="s">
        <v>30</v>
      </c>
      <c r="AX1255" s="13" t="s">
        <v>73</v>
      </c>
      <c r="AY1255" s="252" t="s">
        <v>223</v>
      </c>
    </row>
    <row r="1256" s="14" customFormat="1">
      <c r="A1256" s="14"/>
      <c r="B1256" s="253"/>
      <c r="C1256" s="254"/>
      <c r="D1256" s="243" t="s">
        <v>232</v>
      </c>
      <c r="E1256" s="255" t="s">
        <v>1</v>
      </c>
      <c r="F1256" s="256" t="s">
        <v>394</v>
      </c>
      <c r="G1256" s="254"/>
      <c r="H1256" s="255" t="s">
        <v>1</v>
      </c>
      <c r="I1256" s="257"/>
      <c r="J1256" s="254"/>
      <c r="K1256" s="254"/>
      <c r="L1256" s="258"/>
      <c r="M1256" s="259"/>
      <c r="N1256" s="260"/>
      <c r="O1256" s="260"/>
      <c r="P1256" s="260"/>
      <c r="Q1256" s="260"/>
      <c r="R1256" s="260"/>
      <c r="S1256" s="260"/>
      <c r="T1256" s="261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62" t="s">
        <v>232</v>
      </c>
      <c r="AU1256" s="262" t="s">
        <v>82</v>
      </c>
      <c r="AV1256" s="14" t="s">
        <v>80</v>
      </c>
      <c r="AW1256" s="14" t="s">
        <v>30</v>
      </c>
      <c r="AX1256" s="14" t="s">
        <v>73</v>
      </c>
      <c r="AY1256" s="262" t="s">
        <v>223</v>
      </c>
    </row>
    <row r="1257" s="14" customFormat="1">
      <c r="A1257" s="14"/>
      <c r="B1257" s="253"/>
      <c r="C1257" s="254"/>
      <c r="D1257" s="243" t="s">
        <v>232</v>
      </c>
      <c r="E1257" s="255" t="s">
        <v>1</v>
      </c>
      <c r="F1257" s="256" t="s">
        <v>462</v>
      </c>
      <c r="G1257" s="254"/>
      <c r="H1257" s="255" t="s">
        <v>1</v>
      </c>
      <c r="I1257" s="257"/>
      <c r="J1257" s="254"/>
      <c r="K1257" s="254"/>
      <c r="L1257" s="258"/>
      <c r="M1257" s="259"/>
      <c r="N1257" s="260"/>
      <c r="O1257" s="260"/>
      <c r="P1257" s="260"/>
      <c r="Q1257" s="260"/>
      <c r="R1257" s="260"/>
      <c r="S1257" s="260"/>
      <c r="T1257" s="261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62" t="s">
        <v>232</v>
      </c>
      <c r="AU1257" s="262" t="s">
        <v>82</v>
      </c>
      <c r="AV1257" s="14" t="s">
        <v>80</v>
      </c>
      <c r="AW1257" s="14" t="s">
        <v>30</v>
      </c>
      <c r="AX1257" s="14" t="s">
        <v>73</v>
      </c>
      <c r="AY1257" s="262" t="s">
        <v>223</v>
      </c>
    </row>
    <row r="1258" s="13" customFormat="1">
      <c r="A1258" s="13"/>
      <c r="B1258" s="241"/>
      <c r="C1258" s="242"/>
      <c r="D1258" s="243" t="s">
        <v>232</v>
      </c>
      <c r="E1258" s="244" t="s">
        <v>1</v>
      </c>
      <c r="F1258" s="245" t="s">
        <v>1613</v>
      </c>
      <c r="G1258" s="242"/>
      <c r="H1258" s="246">
        <v>4.7300000000000004</v>
      </c>
      <c r="I1258" s="247"/>
      <c r="J1258" s="242"/>
      <c r="K1258" s="242"/>
      <c r="L1258" s="248"/>
      <c r="M1258" s="249"/>
      <c r="N1258" s="250"/>
      <c r="O1258" s="250"/>
      <c r="P1258" s="250"/>
      <c r="Q1258" s="250"/>
      <c r="R1258" s="250"/>
      <c r="S1258" s="250"/>
      <c r="T1258" s="25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2" t="s">
        <v>232</v>
      </c>
      <c r="AU1258" s="252" t="s">
        <v>82</v>
      </c>
      <c r="AV1258" s="13" t="s">
        <v>82</v>
      </c>
      <c r="AW1258" s="13" t="s">
        <v>30</v>
      </c>
      <c r="AX1258" s="13" t="s">
        <v>73</v>
      </c>
      <c r="AY1258" s="252" t="s">
        <v>223</v>
      </c>
    </row>
    <row r="1259" s="13" customFormat="1">
      <c r="A1259" s="13"/>
      <c r="B1259" s="241"/>
      <c r="C1259" s="242"/>
      <c r="D1259" s="243" t="s">
        <v>232</v>
      </c>
      <c r="E1259" s="244" t="s">
        <v>1</v>
      </c>
      <c r="F1259" s="245" t="s">
        <v>1620</v>
      </c>
      <c r="G1259" s="242"/>
      <c r="H1259" s="246">
        <v>3.7599999999999998</v>
      </c>
      <c r="I1259" s="247"/>
      <c r="J1259" s="242"/>
      <c r="K1259" s="242"/>
      <c r="L1259" s="248"/>
      <c r="M1259" s="249"/>
      <c r="N1259" s="250"/>
      <c r="O1259" s="250"/>
      <c r="P1259" s="250"/>
      <c r="Q1259" s="250"/>
      <c r="R1259" s="250"/>
      <c r="S1259" s="250"/>
      <c r="T1259" s="251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2" t="s">
        <v>232</v>
      </c>
      <c r="AU1259" s="252" t="s">
        <v>82</v>
      </c>
      <c r="AV1259" s="13" t="s">
        <v>82</v>
      </c>
      <c r="AW1259" s="13" t="s">
        <v>30</v>
      </c>
      <c r="AX1259" s="13" t="s">
        <v>73</v>
      </c>
      <c r="AY1259" s="252" t="s">
        <v>223</v>
      </c>
    </row>
    <row r="1260" s="13" customFormat="1">
      <c r="A1260" s="13"/>
      <c r="B1260" s="241"/>
      <c r="C1260" s="242"/>
      <c r="D1260" s="243" t="s">
        <v>232</v>
      </c>
      <c r="E1260" s="244" t="s">
        <v>1</v>
      </c>
      <c r="F1260" s="245" t="s">
        <v>1621</v>
      </c>
      <c r="G1260" s="242"/>
      <c r="H1260" s="246">
        <v>3.4649999999999999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232</v>
      </c>
      <c r="AU1260" s="252" t="s">
        <v>82</v>
      </c>
      <c r="AV1260" s="13" t="s">
        <v>82</v>
      </c>
      <c r="AW1260" s="13" t="s">
        <v>30</v>
      </c>
      <c r="AX1260" s="13" t="s">
        <v>73</v>
      </c>
      <c r="AY1260" s="252" t="s">
        <v>223</v>
      </c>
    </row>
    <row r="1261" s="13" customFormat="1">
      <c r="A1261" s="13"/>
      <c r="B1261" s="241"/>
      <c r="C1261" s="242"/>
      <c r="D1261" s="243" t="s">
        <v>232</v>
      </c>
      <c r="E1261" s="244" t="s">
        <v>1</v>
      </c>
      <c r="F1261" s="245" t="s">
        <v>1622</v>
      </c>
      <c r="G1261" s="242"/>
      <c r="H1261" s="246">
        <v>4.0499999999999998</v>
      </c>
      <c r="I1261" s="247"/>
      <c r="J1261" s="242"/>
      <c r="K1261" s="242"/>
      <c r="L1261" s="248"/>
      <c r="M1261" s="249"/>
      <c r="N1261" s="250"/>
      <c r="O1261" s="250"/>
      <c r="P1261" s="250"/>
      <c r="Q1261" s="250"/>
      <c r="R1261" s="250"/>
      <c r="S1261" s="250"/>
      <c r="T1261" s="251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2" t="s">
        <v>232</v>
      </c>
      <c r="AU1261" s="252" t="s">
        <v>82</v>
      </c>
      <c r="AV1261" s="13" t="s">
        <v>82</v>
      </c>
      <c r="AW1261" s="13" t="s">
        <v>30</v>
      </c>
      <c r="AX1261" s="13" t="s">
        <v>73</v>
      </c>
      <c r="AY1261" s="252" t="s">
        <v>223</v>
      </c>
    </row>
    <row r="1262" s="14" customFormat="1">
      <c r="A1262" s="14"/>
      <c r="B1262" s="253"/>
      <c r="C1262" s="254"/>
      <c r="D1262" s="243" t="s">
        <v>232</v>
      </c>
      <c r="E1262" s="255" t="s">
        <v>1</v>
      </c>
      <c r="F1262" s="256" t="s">
        <v>410</v>
      </c>
      <c r="G1262" s="254"/>
      <c r="H1262" s="255" t="s">
        <v>1</v>
      </c>
      <c r="I1262" s="257"/>
      <c r="J1262" s="254"/>
      <c r="K1262" s="254"/>
      <c r="L1262" s="258"/>
      <c r="M1262" s="259"/>
      <c r="N1262" s="260"/>
      <c r="O1262" s="260"/>
      <c r="P1262" s="260"/>
      <c r="Q1262" s="260"/>
      <c r="R1262" s="260"/>
      <c r="S1262" s="260"/>
      <c r="T1262" s="261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62" t="s">
        <v>232</v>
      </c>
      <c r="AU1262" s="262" t="s">
        <v>82</v>
      </c>
      <c r="AV1262" s="14" t="s">
        <v>80</v>
      </c>
      <c r="AW1262" s="14" t="s">
        <v>30</v>
      </c>
      <c r="AX1262" s="14" t="s">
        <v>73</v>
      </c>
      <c r="AY1262" s="262" t="s">
        <v>223</v>
      </c>
    </row>
    <row r="1263" s="14" customFormat="1">
      <c r="A1263" s="14"/>
      <c r="B1263" s="253"/>
      <c r="C1263" s="254"/>
      <c r="D1263" s="243" t="s">
        <v>232</v>
      </c>
      <c r="E1263" s="255" t="s">
        <v>1</v>
      </c>
      <c r="F1263" s="256" t="s">
        <v>1623</v>
      </c>
      <c r="G1263" s="254"/>
      <c r="H1263" s="255" t="s">
        <v>1</v>
      </c>
      <c r="I1263" s="257"/>
      <c r="J1263" s="254"/>
      <c r="K1263" s="254"/>
      <c r="L1263" s="258"/>
      <c r="M1263" s="259"/>
      <c r="N1263" s="260"/>
      <c r="O1263" s="260"/>
      <c r="P1263" s="260"/>
      <c r="Q1263" s="260"/>
      <c r="R1263" s="260"/>
      <c r="S1263" s="260"/>
      <c r="T1263" s="261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62" t="s">
        <v>232</v>
      </c>
      <c r="AU1263" s="262" t="s">
        <v>82</v>
      </c>
      <c r="AV1263" s="14" t="s">
        <v>80</v>
      </c>
      <c r="AW1263" s="14" t="s">
        <v>30</v>
      </c>
      <c r="AX1263" s="14" t="s">
        <v>73</v>
      </c>
      <c r="AY1263" s="262" t="s">
        <v>223</v>
      </c>
    </row>
    <row r="1264" s="13" customFormat="1">
      <c r="A1264" s="13"/>
      <c r="B1264" s="241"/>
      <c r="C1264" s="242"/>
      <c r="D1264" s="243" t="s">
        <v>232</v>
      </c>
      <c r="E1264" s="244" t="s">
        <v>1</v>
      </c>
      <c r="F1264" s="245" t="s">
        <v>1624</v>
      </c>
      <c r="G1264" s="242"/>
      <c r="H1264" s="246">
        <v>27</v>
      </c>
      <c r="I1264" s="247"/>
      <c r="J1264" s="242"/>
      <c r="K1264" s="242"/>
      <c r="L1264" s="248"/>
      <c r="M1264" s="249"/>
      <c r="N1264" s="250"/>
      <c r="O1264" s="250"/>
      <c r="P1264" s="250"/>
      <c r="Q1264" s="250"/>
      <c r="R1264" s="250"/>
      <c r="S1264" s="250"/>
      <c r="T1264" s="25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2" t="s">
        <v>232</v>
      </c>
      <c r="AU1264" s="252" t="s">
        <v>82</v>
      </c>
      <c r="AV1264" s="13" t="s">
        <v>82</v>
      </c>
      <c r="AW1264" s="13" t="s">
        <v>30</v>
      </c>
      <c r="AX1264" s="13" t="s">
        <v>73</v>
      </c>
      <c r="AY1264" s="252" t="s">
        <v>223</v>
      </c>
    </row>
    <row r="1265" s="13" customFormat="1">
      <c r="A1265" s="13"/>
      <c r="B1265" s="241"/>
      <c r="C1265" s="242"/>
      <c r="D1265" s="243" t="s">
        <v>232</v>
      </c>
      <c r="E1265" s="244" t="s">
        <v>1</v>
      </c>
      <c r="F1265" s="245" t="s">
        <v>1625</v>
      </c>
      <c r="G1265" s="242"/>
      <c r="H1265" s="246">
        <v>8.5500000000000007</v>
      </c>
      <c r="I1265" s="247"/>
      <c r="J1265" s="242"/>
      <c r="K1265" s="242"/>
      <c r="L1265" s="248"/>
      <c r="M1265" s="249"/>
      <c r="N1265" s="250"/>
      <c r="O1265" s="250"/>
      <c r="P1265" s="250"/>
      <c r="Q1265" s="250"/>
      <c r="R1265" s="250"/>
      <c r="S1265" s="250"/>
      <c r="T1265" s="251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2" t="s">
        <v>232</v>
      </c>
      <c r="AU1265" s="252" t="s">
        <v>82</v>
      </c>
      <c r="AV1265" s="13" t="s">
        <v>82</v>
      </c>
      <c r="AW1265" s="13" t="s">
        <v>30</v>
      </c>
      <c r="AX1265" s="13" t="s">
        <v>73</v>
      </c>
      <c r="AY1265" s="252" t="s">
        <v>223</v>
      </c>
    </row>
    <row r="1266" s="13" customFormat="1">
      <c r="A1266" s="13"/>
      <c r="B1266" s="241"/>
      <c r="C1266" s="242"/>
      <c r="D1266" s="243" t="s">
        <v>232</v>
      </c>
      <c r="E1266" s="244" t="s">
        <v>1</v>
      </c>
      <c r="F1266" s="245" t="s">
        <v>1626</v>
      </c>
      <c r="G1266" s="242"/>
      <c r="H1266" s="246">
        <v>6.5</v>
      </c>
      <c r="I1266" s="247"/>
      <c r="J1266" s="242"/>
      <c r="K1266" s="242"/>
      <c r="L1266" s="248"/>
      <c r="M1266" s="249"/>
      <c r="N1266" s="250"/>
      <c r="O1266" s="250"/>
      <c r="P1266" s="250"/>
      <c r="Q1266" s="250"/>
      <c r="R1266" s="250"/>
      <c r="S1266" s="250"/>
      <c r="T1266" s="251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2" t="s">
        <v>232</v>
      </c>
      <c r="AU1266" s="252" t="s">
        <v>82</v>
      </c>
      <c r="AV1266" s="13" t="s">
        <v>82</v>
      </c>
      <c r="AW1266" s="13" t="s">
        <v>30</v>
      </c>
      <c r="AX1266" s="13" t="s">
        <v>73</v>
      </c>
      <c r="AY1266" s="252" t="s">
        <v>223</v>
      </c>
    </row>
    <row r="1267" s="13" customFormat="1">
      <c r="A1267" s="13"/>
      <c r="B1267" s="241"/>
      <c r="C1267" s="242"/>
      <c r="D1267" s="243" t="s">
        <v>232</v>
      </c>
      <c r="E1267" s="244" t="s">
        <v>1</v>
      </c>
      <c r="F1267" s="245" t="s">
        <v>1627</v>
      </c>
      <c r="G1267" s="242"/>
      <c r="H1267" s="246">
        <v>2.2000000000000002</v>
      </c>
      <c r="I1267" s="247"/>
      <c r="J1267" s="242"/>
      <c r="K1267" s="242"/>
      <c r="L1267" s="248"/>
      <c r="M1267" s="249"/>
      <c r="N1267" s="250"/>
      <c r="O1267" s="250"/>
      <c r="P1267" s="250"/>
      <c r="Q1267" s="250"/>
      <c r="R1267" s="250"/>
      <c r="S1267" s="250"/>
      <c r="T1267" s="251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2" t="s">
        <v>232</v>
      </c>
      <c r="AU1267" s="252" t="s">
        <v>82</v>
      </c>
      <c r="AV1267" s="13" t="s">
        <v>82</v>
      </c>
      <c r="AW1267" s="13" t="s">
        <v>30</v>
      </c>
      <c r="AX1267" s="13" t="s">
        <v>73</v>
      </c>
      <c r="AY1267" s="252" t="s">
        <v>223</v>
      </c>
    </row>
    <row r="1268" s="13" customFormat="1">
      <c r="A1268" s="13"/>
      <c r="B1268" s="241"/>
      <c r="C1268" s="242"/>
      <c r="D1268" s="243" t="s">
        <v>232</v>
      </c>
      <c r="E1268" s="244" t="s">
        <v>1</v>
      </c>
      <c r="F1268" s="245" t="s">
        <v>1628</v>
      </c>
      <c r="G1268" s="242"/>
      <c r="H1268" s="246">
        <v>11.1</v>
      </c>
      <c r="I1268" s="247"/>
      <c r="J1268" s="242"/>
      <c r="K1268" s="242"/>
      <c r="L1268" s="248"/>
      <c r="M1268" s="249"/>
      <c r="N1268" s="250"/>
      <c r="O1268" s="250"/>
      <c r="P1268" s="250"/>
      <c r="Q1268" s="250"/>
      <c r="R1268" s="250"/>
      <c r="S1268" s="250"/>
      <c r="T1268" s="251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2" t="s">
        <v>232</v>
      </c>
      <c r="AU1268" s="252" t="s">
        <v>82</v>
      </c>
      <c r="AV1268" s="13" t="s">
        <v>82</v>
      </c>
      <c r="AW1268" s="13" t="s">
        <v>30</v>
      </c>
      <c r="AX1268" s="13" t="s">
        <v>73</v>
      </c>
      <c r="AY1268" s="252" t="s">
        <v>223</v>
      </c>
    </row>
    <row r="1269" s="13" customFormat="1">
      <c r="A1269" s="13"/>
      <c r="B1269" s="241"/>
      <c r="C1269" s="242"/>
      <c r="D1269" s="243" t="s">
        <v>232</v>
      </c>
      <c r="E1269" s="244" t="s">
        <v>1</v>
      </c>
      <c r="F1269" s="245" t="s">
        <v>1629</v>
      </c>
      <c r="G1269" s="242"/>
      <c r="H1269" s="246">
        <v>3.52</v>
      </c>
      <c r="I1269" s="247"/>
      <c r="J1269" s="242"/>
      <c r="K1269" s="242"/>
      <c r="L1269" s="248"/>
      <c r="M1269" s="249"/>
      <c r="N1269" s="250"/>
      <c r="O1269" s="250"/>
      <c r="P1269" s="250"/>
      <c r="Q1269" s="250"/>
      <c r="R1269" s="250"/>
      <c r="S1269" s="250"/>
      <c r="T1269" s="251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2" t="s">
        <v>232</v>
      </c>
      <c r="AU1269" s="252" t="s">
        <v>82</v>
      </c>
      <c r="AV1269" s="13" t="s">
        <v>82</v>
      </c>
      <c r="AW1269" s="13" t="s">
        <v>30</v>
      </c>
      <c r="AX1269" s="13" t="s">
        <v>73</v>
      </c>
      <c r="AY1269" s="252" t="s">
        <v>223</v>
      </c>
    </row>
    <row r="1270" s="13" customFormat="1">
      <c r="A1270" s="13"/>
      <c r="B1270" s="241"/>
      <c r="C1270" s="242"/>
      <c r="D1270" s="243" t="s">
        <v>232</v>
      </c>
      <c r="E1270" s="244" t="s">
        <v>1</v>
      </c>
      <c r="F1270" s="245" t="s">
        <v>1630</v>
      </c>
      <c r="G1270" s="242"/>
      <c r="H1270" s="246">
        <v>6.2000000000000002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232</v>
      </c>
      <c r="AU1270" s="252" t="s">
        <v>82</v>
      </c>
      <c r="AV1270" s="13" t="s">
        <v>82</v>
      </c>
      <c r="AW1270" s="13" t="s">
        <v>30</v>
      </c>
      <c r="AX1270" s="13" t="s">
        <v>73</v>
      </c>
      <c r="AY1270" s="252" t="s">
        <v>223</v>
      </c>
    </row>
    <row r="1271" s="13" customFormat="1">
      <c r="A1271" s="13"/>
      <c r="B1271" s="241"/>
      <c r="C1271" s="242"/>
      <c r="D1271" s="243" t="s">
        <v>232</v>
      </c>
      <c r="E1271" s="244" t="s">
        <v>1</v>
      </c>
      <c r="F1271" s="245" t="s">
        <v>1631</v>
      </c>
      <c r="G1271" s="242"/>
      <c r="H1271" s="246">
        <v>3.79</v>
      </c>
      <c r="I1271" s="247"/>
      <c r="J1271" s="242"/>
      <c r="K1271" s="242"/>
      <c r="L1271" s="248"/>
      <c r="M1271" s="249"/>
      <c r="N1271" s="250"/>
      <c r="O1271" s="250"/>
      <c r="P1271" s="250"/>
      <c r="Q1271" s="250"/>
      <c r="R1271" s="250"/>
      <c r="S1271" s="250"/>
      <c r="T1271" s="251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2" t="s">
        <v>232</v>
      </c>
      <c r="AU1271" s="252" t="s">
        <v>82</v>
      </c>
      <c r="AV1271" s="13" t="s">
        <v>82</v>
      </c>
      <c r="AW1271" s="13" t="s">
        <v>30</v>
      </c>
      <c r="AX1271" s="13" t="s">
        <v>73</v>
      </c>
      <c r="AY1271" s="252" t="s">
        <v>223</v>
      </c>
    </row>
    <row r="1272" s="13" customFormat="1">
      <c r="A1272" s="13"/>
      <c r="B1272" s="241"/>
      <c r="C1272" s="242"/>
      <c r="D1272" s="243" t="s">
        <v>232</v>
      </c>
      <c r="E1272" s="244" t="s">
        <v>1</v>
      </c>
      <c r="F1272" s="245" t="s">
        <v>1632</v>
      </c>
      <c r="G1272" s="242"/>
      <c r="H1272" s="246">
        <v>1.8400000000000001</v>
      </c>
      <c r="I1272" s="247"/>
      <c r="J1272" s="242"/>
      <c r="K1272" s="242"/>
      <c r="L1272" s="248"/>
      <c r="M1272" s="249"/>
      <c r="N1272" s="250"/>
      <c r="O1272" s="250"/>
      <c r="P1272" s="250"/>
      <c r="Q1272" s="250"/>
      <c r="R1272" s="250"/>
      <c r="S1272" s="250"/>
      <c r="T1272" s="25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2" t="s">
        <v>232</v>
      </c>
      <c r="AU1272" s="252" t="s">
        <v>82</v>
      </c>
      <c r="AV1272" s="13" t="s">
        <v>82</v>
      </c>
      <c r="AW1272" s="13" t="s">
        <v>30</v>
      </c>
      <c r="AX1272" s="13" t="s">
        <v>73</v>
      </c>
      <c r="AY1272" s="252" t="s">
        <v>223</v>
      </c>
    </row>
    <row r="1273" s="13" customFormat="1">
      <c r="A1273" s="13"/>
      <c r="B1273" s="241"/>
      <c r="C1273" s="242"/>
      <c r="D1273" s="243" t="s">
        <v>232</v>
      </c>
      <c r="E1273" s="244" t="s">
        <v>1</v>
      </c>
      <c r="F1273" s="245" t="s">
        <v>1633</v>
      </c>
      <c r="G1273" s="242"/>
      <c r="H1273" s="246">
        <v>5.75</v>
      </c>
      <c r="I1273" s="247"/>
      <c r="J1273" s="242"/>
      <c r="K1273" s="242"/>
      <c r="L1273" s="248"/>
      <c r="M1273" s="249"/>
      <c r="N1273" s="250"/>
      <c r="O1273" s="250"/>
      <c r="P1273" s="250"/>
      <c r="Q1273" s="250"/>
      <c r="R1273" s="250"/>
      <c r="S1273" s="250"/>
      <c r="T1273" s="251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2" t="s">
        <v>232</v>
      </c>
      <c r="AU1273" s="252" t="s">
        <v>82</v>
      </c>
      <c r="AV1273" s="13" t="s">
        <v>82</v>
      </c>
      <c r="AW1273" s="13" t="s">
        <v>30</v>
      </c>
      <c r="AX1273" s="13" t="s">
        <v>73</v>
      </c>
      <c r="AY1273" s="252" t="s">
        <v>223</v>
      </c>
    </row>
    <row r="1274" s="13" customFormat="1">
      <c r="A1274" s="13"/>
      <c r="B1274" s="241"/>
      <c r="C1274" s="242"/>
      <c r="D1274" s="243" t="s">
        <v>232</v>
      </c>
      <c r="E1274" s="244" t="s">
        <v>1</v>
      </c>
      <c r="F1274" s="245" t="s">
        <v>1634</v>
      </c>
      <c r="G1274" s="242"/>
      <c r="H1274" s="246">
        <v>3.6000000000000001</v>
      </c>
      <c r="I1274" s="247"/>
      <c r="J1274" s="242"/>
      <c r="K1274" s="242"/>
      <c r="L1274" s="248"/>
      <c r="M1274" s="249"/>
      <c r="N1274" s="250"/>
      <c r="O1274" s="250"/>
      <c r="P1274" s="250"/>
      <c r="Q1274" s="250"/>
      <c r="R1274" s="250"/>
      <c r="S1274" s="250"/>
      <c r="T1274" s="251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2" t="s">
        <v>232</v>
      </c>
      <c r="AU1274" s="252" t="s">
        <v>82</v>
      </c>
      <c r="AV1274" s="13" t="s">
        <v>82</v>
      </c>
      <c r="AW1274" s="13" t="s">
        <v>30</v>
      </c>
      <c r="AX1274" s="13" t="s">
        <v>73</v>
      </c>
      <c r="AY1274" s="252" t="s">
        <v>223</v>
      </c>
    </row>
    <row r="1275" s="14" customFormat="1">
      <c r="A1275" s="14"/>
      <c r="B1275" s="253"/>
      <c r="C1275" s="254"/>
      <c r="D1275" s="243" t="s">
        <v>232</v>
      </c>
      <c r="E1275" s="255" t="s">
        <v>1</v>
      </c>
      <c r="F1275" s="256" t="s">
        <v>394</v>
      </c>
      <c r="G1275" s="254"/>
      <c r="H1275" s="255" t="s">
        <v>1</v>
      </c>
      <c r="I1275" s="257"/>
      <c r="J1275" s="254"/>
      <c r="K1275" s="254"/>
      <c r="L1275" s="258"/>
      <c r="M1275" s="259"/>
      <c r="N1275" s="260"/>
      <c r="O1275" s="260"/>
      <c r="P1275" s="260"/>
      <c r="Q1275" s="260"/>
      <c r="R1275" s="260"/>
      <c r="S1275" s="260"/>
      <c r="T1275" s="261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62" t="s">
        <v>232</v>
      </c>
      <c r="AU1275" s="262" t="s">
        <v>82</v>
      </c>
      <c r="AV1275" s="14" t="s">
        <v>80</v>
      </c>
      <c r="AW1275" s="14" t="s">
        <v>30</v>
      </c>
      <c r="AX1275" s="14" t="s">
        <v>73</v>
      </c>
      <c r="AY1275" s="262" t="s">
        <v>223</v>
      </c>
    </row>
    <row r="1276" s="13" customFormat="1">
      <c r="A1276" s="13"/>
      <c r="B1276" s="241"/>
      <c r="C1276" s="242"/>
      <c r="D1276" s="243" t="s">
        <v>232</v>
      </c>
      <c r="E1276" s="244" t="s">
        <v>1</v>
      </c>
      <c r="F1276" s="245" t="s">
        <v>1635</v>
      </c>
      <c r="G1276" s="242"/>
      <c r="H1276" s="246">
        <v>4.3499999999999996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232</v>
      </c>
      <c r="AU1276" s="252" t="s">
        <v>82</v>
      </c>
      <c r="AV1276" s="13" t="s">
        <v>82</v>
      </c>
      <c r="AW1276" s="13" t="s">
        <v>30</v>
      </c>
      <c r="AX1276" s="13" t="s">
        <v>73</v>
      </c>
      <c r="AY1276" s="252" t="s">
        <v>223</v>
      </c>
    </row>
    <row r="1277" s="13" customFormat="1">
      <c r="A1277" s="13"/>
      <c r="B1277" s="241"/>
      <c r="C1277" s="242"/>
      <c r="D1277" s="243" t="s">
        <v>232</v>
      </c>
      <c r="E1277" s="244" t="s">
        <v>1</v>
      </c>
      <c r="F1277" s="245" t="s">
        <v>1636</v>
      </c>
      <c r="G1277" s="242"/>
      <c r="H1277" s="246">
        <v>7.3200000000000003</v>
      </c>
      <c r="I1277" s="247"/>
      <c r="J1277" s="242"/>
      <c r="K1277" s="242"/>
      <c r="L1277" s="248"/>
      <c r="M1277" s="249"/>
      <c r="N1277" s="250"/>
      <c r="O1277" s="250"/>
      <c r="P1277" s="250"/>
      <c r="Q1277" s="250"/>
      <c r="R1277" s="250"/>
      <c r="S1277" s="250"/>
      <c r="T1277" s="251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2" t="s">
        <v>232</v>
      </c>
      <c r="AU1277" s="252" t="s">
        <v>82</v>
      </c>
      <c r="AV1277" s="13" t="s">
        <v>82</v>
      </c>
      <c r="AW1277" s="13" t="s">
        <v>30</v>
      </c>
      <c r="AX1277" s="13" t="s">
        <v>73</v>
      </c>
      <c r="AY1277" s="252" t="s">
        <v>223</v>
      </c>
    </row>
    <row r="1278" s="14" customFormat="1">
      <c r="A1278" s="14"/>
      <c r="B1278" s="253"/>
      <c r="C1278" s="254"/>
      <c r="D1278" s="243" t="s">
        <v>232</v>
      </c>
      <c r="E1278" s="255" t="s">
        <v>1</v>
      </c>
      <c r="F1278" s="256" t="s">
        <v>410</v>
      </c>
      <c r="G1278" s="254"/>
      <c r="H1278" s="255" t="s">
        <v>1</v>
      </c>
      <c r="I1278" s="257"/>
      <c r="J1278" s="254"/>
      <c r="K1278" s="254"/>
      <c r="L1278" s="258"/>
      <c r="M1278" s="259"/>
      <c r="N1278" s="260"/>
      <c r="O1278" s="260"/>
      <c r="P1278" s="260"/>
      <c r="Q1278" s="260"/>
      <c r="R1278" s="260"/>
      <c r="S1278" s="260"/>
      <c r="T1278" s="261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62" t="s">
        <v>232</v>
      </c>
      <c r="AU1278" s="262" t="s">
        <v>82</v>
      </c>
      <c r="AV1278" s="14" t="s">
        <v>80</v>
      </c>
      <c r="AW1278" s="14" t="s">
        <v>30</v>
      </c>
      <c r="AX1278" s="14" t="s">
        <v>73</v>
      </c>
      <c r="AY1278" s="262" t="s">
        <v>223</v>
      </c>
    </row>
    <row r="1279" s="13" customFormat="1">
      <c r="A1279" s="13"/>
      <c r="B1279" s="241"/>
      <c r="C1279" s="242"/>
      <c r="D1279" s="243" t="s">
        <v>232</v>
      </c>
      <c r="E1279" s="244" t="s">
        <v>1</v>
      </c>
      <c r="F1279" s="245" t="s">
        <v>1637</v>
      </c>
      <c r="G1279" s="242"/>
      <c r="H1279" s="246">
        <v>1.1000000000000001</v>
      </c>
      <c r="I1279" s="247"/>
      <c r="J1279" s="242"/>
      <c r="K1279" s="242"/>
      <c r="L1279" s="248"/>
      <c r="M1279" s="249"/>
      <c r="N1279" s="250"/>
      <c r="O1279" s="250"/>
      <c r="P1279" s="250"/>
      <c r="Q1279" s="250"/>
      <c r="R1279" s="250"/>
      <c r="S1279" s="250"/>
      <c r="T1279" s="251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2" t="s">
        <v>232</v>
      </c>
      <c r="AU1279" s="252" t="s">
        <v>82</v>
      </c>
      <c r="AV1279" s="13" t="s">
        <v>82</v>
      </c>
      <c r="AW1279" s="13" t="s">
        <v>30</v>
      </c>
      <c r="AX1279" s="13" t="s">
        <v>73</v>
      </c>
      <c r="AY1279" s="252" t="s">
        <v>223</v>
      </c>
    </row>
    <row r="1280" s="15" customFormat="1">
      <c r="A1280" s="15"/>
      <c r="B1280" s="263"/>
      <c r="C1280" s="264"/>
      <c r="D1280" s="243" t="s">
        <v>232</v>
      </c>
      <c r="E1280" s="265" t="s">
        <v>1</v>
      </c>
      <c r="F1280" s="266" t="s">
        <v>245</v>
      </c>
      <c r="G1280" s="264"/>
      <c r="H1280" s="267">
        <v>134.99500000000001</v>
      </c>
      <c r="I1280" s="268"/>
      <c r="J1280" s="264"/>
      <c r="K1280" s="264"/>
      <c r="L1280" s="269"/>
      <c r="M1280" s="270"/>
      <c r="N1280" s="271"/>
      <c r="O1280" s="271"/>
      <c r="P1280" s="271"/>
      <c r="Q1280" s="271"/>
      <c r="R1280" s="271"/>
      <c r="S1280" s="271"/>
      <c r="T1280" s="272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73" t="s">
        <v>232</v>
      </c>
      <c r="AU1280" s="273" t="s">
        <v>82</v>
      </c>
      <c r="AV1280" s="15" t="s">
        <v>230</v>
      </c>
      <c r="AW1280" s="15" t="s">
        <v>30</v>
      </c>
      <c r="AX1280" s="15" t="s">
        <v>80</v>
      </c>
      <c r="AY1280" s="273" t="s">
        <v>223</v>
      </c>
    </row>
    <row r="1281" s="2" customFormat="1" ht="24.15" customHeight="1">
      <c r="A1281" s="39"/>
      <c r="B1281" s="40"/>
      <c r="C1281" s="228" t="s">
        <v>1638</v>
      </c>
      <c r="D1281" s="228" t="s">
        <v>225</v>
      </c>
      <c r="E1281" s="229" t="s">
        <v>1639</v>
      </c>
      <c r="F1281" s="230" t="s">
        <v>1640</v>
      </c>
      <c r="G1281" s="231" t="s">
        <v>351</v>
      </c>
      <c r="H1281" s="232">
        <v>240.96000000000001</v>
      </c>
      <c r="I1281" s="233"/>
      <c r="J1281" s="234">
        <f>ROUND(I1281*H1281,2)</f>
        <v>0</v>
      </c>
      <c r="K1281" s="230" t="s">
        <v>229</v>
      </c>
      <c r="L1281" s="45"/>
      <c r="M1281" s="235" t="s">
        <v>1</v>
      </c>
      <c r="N1281" s="236" t="s">
        <v>38</v>
      </c>
      <c r="O1281" s="92"/>
      <c r="P1281" s="237">
        <f>O1281*H1281</f>
        <v>0</v>
      </c>
      <c r="Q1281" s="237">
        <v>0.0015</v>
      </c>
      <c r="R1281" s="237">
        <f>Q1281*H1281</f>
        <v>0.36144000000000004</v>
      </c>
      <c r="S1281" s="237">
        <v>0</v>
      </c>
      <c r="T1281" s="238">
        <f>S1281*H1281</f>
        <v>0</v>
      </c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R1281" s="239" t="s">
        <v>230</v>
      </c>
      <c r="AT1281" s="239" t="s">
        <v>225</v>
      </c>
      <c r="AU1281" s="239" t="s">
        <v>82</v>
      </c>
      <c r="AY1281" s="18" t="s">
        <v>223</v>
      </c>
      <c r="BE1281" s="240">
        <f>IF(N1281="základní",J1281,0)</f>
        <v>0</v>
      </c>
      <c r="BF1281" s="240">
        <f>IF(N1281="snížená",J1281,0)</f>
        <v>0</v>
      </c>
      <c r="BG1281" s="240">
        <f>IF(N1281="zákl. přenesená",J1281,0)</f>
        <v>0</v>
      </c>
      <c r="BH1281" s="240">
        <f>IF(N1281="sníž. přenesená",J1281,0)</f>
        <v>0</v>
      </c>
      <c r="BI1281" s="240">
        <f>IF(N1281="nulová",J1281,0)</f>
        <v>0</v>
      </c>
      <c r="BJ1281" s="18" t="s">
        <v>80</v>
      </c>
      <c r="BK1281" s="240">
        <f>ROUND(I1281*H1281,2)</f>
        <v>0</v>
      </c>
      <c r="BL1281" s="18" t="s">
        <v>230</v>
      </c>
      <c r="BM1281" s="239" t="s">
        <v>1641</v>
      </c>
    </row>
    <row r="1282" s="13" customFormat="1">
      <c r="A1282" s="13"/>
      <c r="B1282" s="241"/>
      <c r="C1282" s="242"/>
      <c r="D1282" s="243" t="s">
        <v>232</v>
      </c>
      <c r="E1282" s="244" t="s">
        <v>1</v>
      </c>
      <c r="F1282" s="245" t="s">
        <v>1642</v>
      </c>
      <c r="G1282" s="242"/>
      <c r="H1282" s="246">
        <v>5.2000000000000002</v>
      </c>
      <c r="I1282" s="247"/>
      <c r="J1282" s="242"/>
      <c r="K1282" s="242"/>
      <c r="L1282" s="248"/>
      <c r="M1282" s="249"/>
      <c r="N1282" s="250"/>
      <c r="O1282" s="250"/>
      <c r="P1282" s="250"/>
      <c r="Q1282" s="250"/>
      <c r="R1282" s="250"/>
      <c r="S1282" s="250"/>
      <c r="T1282" s="251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2" t="s">
        <v>232</v>
      </c>
      <c r="AU1282" s="252" t="s">
        <v>82</v>
      </c>
      <c r="AV1282" s="13" t="s">
        <v>82</v>
      </c>
      <c r="AW1282" s="13" t="s">
        <v>30</v>
      </c>
      <c r="AX1282" s="13" t="s">
        <v>73</v>
      </c>
      <c r="AY1282" s="252" t="s">
        <v>223</v>
      </c>
    </row>
    <row r="1283" s="13" customFormat="1">
      <c r="A1283" s="13"/>
      <c r="B1283" s="241"/>
      <c r="C1283" s="242"/>
      <c r="D1283" s="243" t="s">
        <v>232</v>
      </c>
      <c r="E1283" s="244" t="s">
        <v>1</v>
      </c>
      <c r="F1283" s="245" t="s">
        <v>1643</v>
      </c>
      <c r="G1283" s="242"/>
      <c r="H1283" s="246">
        <v>3.7999999999999998</v>
      </c>
      <c r="I1283" s="247"/>
      <c r="J1283" s="242"/>
      <c r="K1283" s="242"/>
      <c r="L1283" s="248"/>
      <c r="M1283" s="249"/>
      <c r="N1283" s="250"/>
      <c r="O1283" s="250"/>
      <c r="P1283" s="250"/>
      <c r="Q1283" s="250"/>
      <c r="R1283" s="250"/>
      <c r="S1283" s="250"/>
      <c r="T1283" s="25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2" t="s">
        <v>232</v>
      </c>
      <c r="AU1283" s="252" t="s">
        <v>82</v>
      </c>
      <c r="AV1283" s="13" t="s">
        <v>82</v>
      </c>
      <c r="AW1283" s="13" t="s">
        <v>30</v>
      </c>
      <c r="AX1283" s="13" t="s">
        <v>73</v>
      </c>
      <c r="AY1283" s="252" t="s">
        <v>223</v>
      </c>
    </row>
    <row r="1284" s="13" customFormat="1">
      <c r="A1284" s="13"/>
      <c r="B1284" s="241"/>
      <c r="C1284" s="242"/>
      <c r="D1284" s="243" t="s">
        <v>232</v>
      </c>
      <c r="E1284" s="244" t="s">
        <v>1</v>
      </c>
      <c r="F1284" s="245" t="s">
        <v>1644</v>
      </c>
      <c r="G1284" s="242"/>
      <c r="H1284" s="246">
        <v>5.7000000000000002</v>
      </c>
      <c r="I1284" s="247"/>
      <c r="J1284" s="242"/>
      <c r="K1284" s="242"/>
      <c r="L1284" s="248"/>
      <c r="M1284" s="249"/>
      <c r="N1284" s="250"/>
      <c r="O1284" s="250"/>
      <c r="P1284" s="250"/>
      <c r="Q1284" s="250"/>
      <c r="R1284" s="250"/>
      <c r="S1284" s="250"/>
      <c r="T1284" s="251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2" t="s">
        <v>232</v>
      </c>
      <c r="AU1284" s="252" t="s">
        <v>82</v>
      </c>
      <c r="AV1284" s="13" t="s">
        <v>82</v>
      </c>
      <c r="AW1284" s="13" t="s">
        <v>30</v>
      </c>
      <c r="AX1284" s="13" t="s">
        <v>73</v>
      </c>
      <c r="AY1284" s="252" t="s">
        <v>223</v>
      </c>
    </row>
    <row r="1285" s="13" customFormat="1">
      <c r="A1285" s="13"/>
      <c r="B1285" s="241"/>
      <c r="C1285" s="242"/>
      <c r="D1285" s="243" t="s">
        <v>232</v>
      </c>
      <c r="E1285" s="244" t="s">
        <v>1</v>
      </c>
      <c r="F1285" s="245" t="s">
        <v>1645</v>
      </c>
      <c r="G1285" s="242"/>
      <c r="H1285" s="246">
        <v>18.600000000000001</v>
      </c>
      <c r="I1285" s="247"/>
      <c r="J1285" s="242"/>
      <c r="K1285" s="242"/>
      <c r="L1285" s="248"/>
      <c r="M1285" s="249"/>
      <c r="N1285" s="250"/>
      <c r="O1285" s="250"/>
      <c r="P1285" s="250"/>
      <c r="Q1285" s="250"/>
      <c r="R1285" s="250"/>
      <c r="S1285" s="250"/>
      <c r="T1285" s="251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2" t="s">
        <v>232</v>
      </c>
      <c r="AU1285" s="252" t="s">
        <v>82</v>
      </c>
      <c r="AV1285" s="13" t="s">
        <v>82</v>
      </c>
      <c r="AW1285" s="13" t="s">
        <v>30</v>
      </c>
      <c r="AX1285" s="13" t="s">
        <v>73</v>
      </c>
      <c r="AY1285" s="252" t="s">
        <v>223</v>
      </c>
    </row>
    <row r="1286" s="13" customFormat="1">
      <c r="A1286" s="13"/>
      <c r="B1286" s="241"/>
      <c r="C1286" s="242"/>
      <c r="D1286" s="243" t="s">
        <v>232</v>
      </c>
      <c r="E1286" s="244" t="s">
        <v>1</v>
      </c>
      <c r="F1286" s="245" t="s">
        <v>1646</v>
      </c>
      <c r="G1286" s="242"/>
      <c r="H1286" s="246">
        <v>20.100000000000001</v>
      </c>
      <c r="I1286" s="247"/>
      <c r="J1286" s="242"/>
      <c r="K1286" s="242"/>
      <c r="L1286" s="248"/>
      <c r="M1286" s="249"/>
      <c r="N1286" s="250"/>
      <c r="O1286" s="250"/>
      <c r="P1286" s="250"/>
      <c r="Q1286" s="250"/>
      <c r="R1286" s="250"/>
      <c r="S1286" s="250"/>
      <c r="T1286" s="251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2" t="s">
        <v>232</v>
      </c>
      <c r="AU1286" s="252" t="s">
        <v>82</v>
      </c>
      <c r="AV1286" s="13" t="s">
        <v>82</v>
      </c>
      <c r="AW1286" s="13" t="s">
        <v>30</v>
      </c>
      <c r="AX1286" s="13" t="s">
        <v>73</v>
      </c>
      <c r="AY1286" s="252" t="s">
        <v>223</v>
      </c>
    </row>
    <row r="1287" s="13" customFormat="1">
      <c r="A1287" s="13"/>
      <c r="B1287" s="241"/>
      <c r="C1287" s="242"/>
      <c r="D1287" s="243" t="s">
        <v>232</v>
      </c>
      <c r="E1287" s="244" t="s">
        <v>1</v>
      </c>
      <c r="F1287" s="245" t="s">
        <v>1647</v>
      </c>
      <c r="G1287" s="242"/>
      <c r="H1287" s="246">
        <v>5.7000000000000002</v>
      </c>
      <c r="I1287" s="247"/>
      <c r="J1287" s="242"/>
      <c r="K1287" s="242"/>
      <c r="L1287" s="248"/>
      <c r="M1287" s="249"/>
      <c r="N1287" s="250"/>
      <c r="O1287" s="250"/>
      <c r="P1287" s="250"/>
      <c r="Q1287" s="250"/>
      <c r="R1287" s="250"/>
      <c r="S1287" s="250"/>
      <c r="T1287" s="251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2" t="s">
        <v>232</v>
      </c>
      <c r="AU1287" s="252" t="s">
        <v>82</v>
      </c>
      <c r="AV1287" s="13" t="s">
        <v>82</v>
      </c>
      <c r="AW1287" s="13" t="s">
        <v>30</v>
      </c>
      <c r="AX1287" s="13" t="s">
        <v>73</v>
      </c>
      <c r="AY1287" s="252" t="s">
        <v>223</v>
      </c>
    </row>
    <row r="1288" s="13" customFormat="1">
      <c r="A1288" s="13"/>
      <c r="B1288" s="241"/>
      <c r="C1288" s="242"/>
      <c r="D1288" s="243" t="s">
        <v>232</v>
      </c>
      <c r="E1288" s="244" t="s">
        <v>1</v>
      </c>
      <c r="F1288" s="245" t="s">
        <v>1648</v>
      </c>
      <c r="G1288" s="242"/>
      <c r="H1288" s="246">
        <v>5.7000000000000002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232</v>
      </c>
      <c r="AU1288" s="252" t="s">
        <v>82</v>
      </c>
      <c r="AV1288" s="13" t="s">
        <v>82</v>
      </c>
      <c r="AW1288" s="13" t="s">
        <v>30</v>
      </c>
      <c r="AX1288" s="13" t="s">
        <v>73</v>
      </c>
      <c r="AY1288" s="252" t="s">
        <v>223</v>
      </c>
    </row>
    <row r="1289" s="13" customFormat="1">
      <c r="A1289" s="13"/>
      <c r="B1289" s="241"/>
      <c r="C1289" s="242"/>
      <c r="D1289" s="243" t="s">
        <v>232</v>
      </c>
      <c r="E1289" s="244" t="s">
        <v>1</v>
      </c>
      <c r="F1289" s="245" t="s">
        <v>1649</v>
      </c>
      <c r="G1289" s="242"/>
      <c r="H1289" s="246">
        <v>27.899999999999999</v>
      </c>
      <c r="I1289" s="247"/>
      <c r="J1289" s="242"/>
      <c r="K1289" s="242"/>
      <c r="L1289" s="248"/>
      <c r="M1289" s="249"/>
      <c r="N1289" s="250"/>
      <c r="O1289" s="250"/>
      <c r="P1289" s="250"/>
      <c r="Q1289" s="250"/>
      <c r="R1289" s="250"/>
      <c r="S1289" s="250"/>
      <c r="T1289" s="251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2" t="s">
        <v>232</v>
      </c>
      <c r="AU1289" s="252" t="s">
        <v>82</v>
      </c>
      <c r="AV1289" s="13" t="s">
        <v>82</v>
      </c>
      <c r="AW1289" s="13" t="s">
        <v>30</v>
      </c>
      <c r="AX1289" s="13" t="s">
        <v>73</v>
      </c>
      <c r="AY1289" s="252" t="s">
        <v>223</v>
      </c>
    </row>
    <row r="1290" s="13" customFormat="1">
      <c r="A1290" s="13"/>
      <c r="B1290" s="241"/>
      <c r="C1290" s="242"/>
      <c r="D1290" s="243" t="s">
        <v>232</v>
      </c>
      <c r="E1290" s="244" t="s">
        <v>1</v>
      </c>
      <c r="F1290" s="245" t="s">
        <v>1650</v>
      </c>
      <c r="G1290" s="242"/>
      <c r="H1290" s="246">
        <v>5.7000000000000002</v>
      </c>
      <c r="I1290" s="247"/>
      <c r="J1290" s="242"/>
      <c r="K1290" s="242"/>
      <c r="L1290" s="248"/>
      <c r="M1290" s="249"/>
      <c r="N1290" s="250"/>
      <c r="O1290" s="250"/>
      <c r="P1290" s="250"/>
      <c r="Q1290" s="250"/>
      <c r="R1290" s="250"/>
      <c r="S1290" s="250"/>
      <c r="T1290" s="251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2" t="s">
        <v>232</v>
      </c>
      <c r="AU1290" s="252" t="s">
        <v>82</v>
      </c>
      <c r="AV1290" s="13" t="s">
        <v>82</v>
      </c>
      <c r="AW1290" s="13" t="s">
        <v>30</v>
      </c>
      <c r="AX1290" s="13" t="s">
        <v>73</v>
      </c>
      <c r="AY1290" s="252" t="s">
        <v>223</v>
      </c>
    </row>
    <row r="1291" s="13" customFormat="1">
      <c r="A1291" s="13"/>
      <c r="B1291" s="241"/>
      <c r="C1291" s="242"/>
      <c r="D1291" s="243" t="s">
        <v>232</v>
      </c>
      <c r="E1291" s="244" t="s">
        <v>1</v>
      </c>
      <c r="F1291" s="245" t="s">
        <v>1651</v>
      </c>
      <c r="G1291" s="242"/>
      <c r="H1291" s="246">
        <v>7.0300000000000002</v>
      </c>
      <c r="I1291" s="247"/>
      <c r="J1291" s="242"/>
      <c r="K1291" s="242"/>
      <c r="L1291" s="248"/>
      <c r="M1291" s="249"/>
      <c r="N1291" s="250"/>
      <c r="O1291" s="250"/>
      <c r="P1291" s="250"/>
      <c r="Q1291" s="250"/>
      <c r="R1291" s="250"/>
      <c r="S1291" s="250"/>
      <c r="T1291" s="251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2" t="s">
        <v>232</v>
      </c>
      <c r="AU1291" s="252" t="s">
        <v>82</v>
      </c>
      <c r="AV1291" s="13" t="s">
        <v>82</v>
      </c>
      <c r="AW1291" s="13" t="s">
        <v>30</v>
      </c>
      <c r="AX1291" s="13" t="s">
        <v>73</v>
      </c>
      <c r="AY1291" s="252" t="s">
        <v>223</v>
      </c>
    </row>
    <row r="1292" s="13" customFormat="1">
      <c r="A1292" s="13"/>
      <c r="B1292" s="241"/>
      <c r="C1292" s="242"/>
      <c r="D1292" s="243" t="s">
        <v>232</v>
      </c>
      <c r="E1292" s="244" t="s">
        <v>1</v>
      </c>
      <c r="F1292" s="245" t="s">
        <v>1652</v>
      </c>
      <c r="G1292" s="242"/>
      <c r="H1292" s="246">
        <v>8.0500000000000007</v>
      </c>
      <c r="I1292" s="247"/>
      <c r="J1292" s="242"/>
      <c r="K1292" s="242"/>
      <c r="L1292" s="248"/>
      <c r="M1292" s="249"/>
      <c r="N1292" s="250"/>
      <c r="O1292" s="250"/>
      <c r="P1292" s="250"/>
      <c r="Q1292" s="250"/>
      <c r="R1292" s="250"/>
      <c r="S1292" s="250"/>
      <c r="T1292" s="25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2" t="s">
        <v>232</v>
      </c>
      <c r="AU1292" s="252" t="s">
        <v>82</v>
      </c>
      <c r="AV1292" s="13" t="s">
        <v>82</v>
      </c>
      <c r="AW1292" s="13" t="s">
        <v>30</v>
      </c>
      <c r="AX1292" s="13" t="s">
        <v>73</v>
      </c>
      <c r="AY1292" s="252" t="s">
        <v>223</v>
      </c>
    </row>
    <row r="1293" s="13" customFormat="1">
      <c r="A1293" s="13"/>
      <c r="B1293" s="241"/>
      <c r="C1293" s="242"/>
      <c r="D1293" s="243" t="s">
        <v>232</v>
      </c>
      <c r="E1293" s="244" t="s">
        <v>1</v>
      </c>
      <c r="F1293" s="245" t="s">
        <v>1653</v>
      </c>
      <c r="G1293" s="242"/>
      <c r="H1293" s="246">
        <v>22.379999999999999</v>
      </c>
      <c r="I1293" s="247"/>
      <c r="J1293" s="242"/>
      <c r="K1293" s="242"/>
      <c r="L1293" s="248"/>
      <c r="M1293" s="249"/>
      <c r="N1293" s="250"/>
      <c r="O1293" s="250"/>
      <c r="P1293" s="250"/>
      <c r="Q1293" s="250"/>
      <c r="R1293" s="250"/>
      <c r="S1293" s="250"/>
      <c r="T1293" s="251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2" t="s">
        <v>232</v>
      </c>
      <c r="AU1293" s="252" t="s">
        <v>82</v>
      </c>
      <c r="AV1293" s="13" t="s">
        <v>82</v>
      </c>
      <c r="AW1293" s="13" t="s">
        <v>30</v>
      </c>
      <c r="AX1293" s="13" t="s">
        <v>73</v>
      </c>
      <c r="AY1293" s="252" t="s">
        <v>223</v>
      </c>
    </row>
    <row r="1294" s="13" customFormat="1">
      <c r="A1294" s="13"/>
      <c r="B1294" s="241"/>
      <c r="C1294" s="242"/>
      <c r="D1294" s="243" t="s">
        <v>232</v>
      </c>
      <c r="E1294" s="244" t="s">
        <v>1</v>
      </c>
      <c r="F1294" s="245" t="s">
        <v>1654</v>
      </c>
      <c r="G1294" s="242"/>
      <c r="H1294" s="246">
        <v>23.98</v>
      </c>
      <c r="I1294" s="247"/>
      <c r="J1294" s="242"/>
      <c r="K1294" s="242"/>
      <c r="L1294" s="248"/>
      <c r="M1294" s="249"/>
      <c r="N1294" s="250"/>
      <c r="O1294" s="250"/>
      <c r="P1294" s="250"/>
      <c r="Q1294" s="250"/>
      <c r="R1294" s="250"/>
      <c r="S1294" s="250"/>
      <c r="T1294" s="251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2" t="s">
        <v>232</v>
      </c>
      <c r="AU1294" s="252" t="s">
        <v>82</v>
      </c>
      <c r="AV1294" s="13" t="s">
        <v>82</v>
      </c>
      <c r="AW1294" s="13" t="s">
        <v>30</v>
      </c>
      <c r="AX1294" s="13" t="s">
        <v>73</v>
      </c>
      <c r="AY1294" s="252" t="s">
        <v>223</v>
      </c>
    </row>
    <row r="1295" s="13" customFormat="1">
      <c r="A1295" s="13"/>
      <c r="B1295" s="241"/>
      <c r="C1295" s="242"/>
      <c r="D1295" s="243" t="s">
        <v>232</v>
      </c>
      <c r="E1295" s="244" t="s">
        <v>1</v>
      </c>
      <c r="F1295" s="245" t="s">
        <v>1655</v>
      </c>
      <c r="G1295" s="242"/>
      <c r="H1295" s="246">
        <v>6</v>
      </c>
      <c r="I1295" s="247"/>
      <c r="J1295" s="242"/>
      <c r="K1295" s="242"/>
      <c r="L1295" s="248"/>
      <c r="M1295" s="249"/>
      <c r="N1295" s="250"/>
      <c r="O1295" s="250"/>
      <c r="P1295" s="250"/>
      <c r="Q1295" s="250"/>
      <c r="R1295" s="250"/>
      <c r="S1295" s="250"/>
      <c r="T1295" s="25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2" t="s">
        <v>232</v>
      </c>
      <c r="AU1295" s="252" t="s">
        <v>82</v>
      </c>
      <c r="AV1295" s="13" t="s">
        <v>82</v>
      </c>
      <c r="AW1295" s="13" t="s">
        <v>30</v>
      </c>
      <c r="AX1295" s="13" t="s">
        <v>73</v>
      </c>
      <c r="AY1295" s="252" t="s">
        <v>223</v>
      </c>
    </row>
    <row r="1296" s="13" customFormat="1">
      <c r="A1296" s="13"/>
      <c r="B1296" s="241"/>
      <c r="C1296" s="242"/>
      <c r="D1296" s="243" t="s">
        <v>232</v>
      </c>
      <c r="E1296" s="244" t="s">
        <v>1</v>
      </c>
      <c r="F1296" s="245" t="s">
        <v>1656</v>
      </c>
      <c r="G1296" s="242"/>
      <c r="H1296" s="246">
        <v>0.59999999999999998</v>
      </c>
      <c r="I1296" s="247"/>
      <c r="J1296" s="242"/>
      <c r="K1296" s="242"/>
      <c r="L1296" s="248"/>
      <c r="M1296" s="249"/>
      <c r="N1296" s="250"/>
      <c r="O1296" s="250"/>
      <c r="P1296" s="250"/>
      <c r="Q1296" s="250"/>
      <c r="R1296" s="250"/>
      <c r="S1296" s="250"/>
      <c r="T1296" s="25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2" t="s">
        <v>232</v>
      </c>
      <c r="AU1296" s="252" t="s">
        <v>82</v>
      </c>
      <c r="AV1296" s="13" t="s">
        <v>82</v>
      </c>
      <c r="AW1296" s="13" t="s">
        <v>30</v>
      </c>
      <c r="AX1296" s="13" t="s">
        <v>73</v>
      </c>
      <c r="AY1296" s="252" t="s">
        <v>223</v>
      </c>
    </row>
    <row r="1297" s="13" customFormat="1">
      <c r="A1297" s="13"/>
      <c r="B1297" s="241"/>
      <c r="C1297" s="242"/>
      <c r="D1297" s="243" t="s">
        <v>232</v>
      </c>
      <c r="E1297" s="244" t="s">
        <v>1</v>
      </c>
      <c r="F1297" s="245" t="s">
        <v>1657</v>
      </c>
      <c r="G1297" s="242"/>
      <c r="H1297" s="246">
        <v>6.0999999999999996</v>
      </c>
      <c r="I1297" s="247"/>
      <c r="J1297" s="242"/>
      <c r="K1297" s="242"/>
      <c r="L1297" s="248"/>
      <c r="M1297" s="249"/>
      <c r="N1297" s="250"/>
      <c r="O1297" s="250"/>
      <c r="P1297" s="250"/>
      <c r="Q1297" s="250"/>
      <c r="R1297" s="250"/>
      <c r="S1297" s="250"/>
      <c r="T1297" s="251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2" t="s">
        <v>232</v>
      </c>
      <c r="AU1297" s="252" t="s">
        <v>82</v>
      </c>
      <c r="AV1297" s="13" t="s">
        <v>82</v>
      </c>
      <c r="AW1297" s="13" t="s">
        <v>30</v>
      </c>
      <c r="AX1297" s="13" t="s">
        <v>73</v>
      </c>
      <c r="AY1297" s="252" t="s">
        <v>223</v>
      </c>
    </row>
    <row r="1298" s="14" customFormat="1">
      <c r="A1298" s="14"/>
      <c r="B1298" s="253"/>
      <c r="C1298" s="254"/>
      <c r="D1298" s="243" t="s">
        <v>232</v>
      </c>
      <c r="E1298" s="255" t="s">
        <v>1</v>
      </c>
      <c r="F1298" s="256" t="s">
        <v>410</v>
      </c>
      <c r="G1298" s="254"/>
      <c r="H1298" s="255" t="s">
        <v>1</v>
      </c>
      <c r="I1298" s="257"/>
      <c r="J1298" s="254"/>
      <c r="K1298" s="254"/>
      <c r="L1298" s="258"/>
      <c r="M1298" s="259"/>
      <c r="N1298" s="260"/>
      <c r="O1298" s="260"/>
      <c r="P1298" s="260"/>
      <c r="Q1298" s="260"/>
      <c r="R1298" s="260"/>
      <c r="S1298" s="260"/>
      <c r="T1298" s="261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62" t="s">
        <v>232</v>
      </c>
      <c r="AU1298" s="262" t="s">
        <v>82</v>
      </c>
      <c r="AV1298" s="14" t="s">
        <v>80</v>
      </c>
      <c r="AW1298" s="14" t="s">
        <v>30</v>
      </c>
      <c r="AX1298" s="14" t="s">
        <v>73</v>
      </c>
      <c r="AY1298" s="262" t="s">
        <v>223</v>
      </c>
    </row>
    <row r="1299" s="13" customFormat="1">
      <c r="A1299" s="13"/>
      <c r="B1299" s="241"/>
      <c r="C1299" s="242"/>
      <c r="D1299" s="243" t="s">
        <v>232</v>
      </c>
      <c r="E1299" s="244" t="s">
        <v>1</v>
      </c>
      <c r="F1299" s="245" t="s">
        <v>1658</v>
      </c>
      <c r="G1299" s="242"/>
      <c r="H1299" s="246">
        <v>8.1300000000000008</v>
      </c>
      <c r="I1299" s="247"/>
      <c r="J1299" s="242"/>
      <c r="K1299" s="242"/>
      <c r="L1299" s="248"/>
      <c r="M1299" s="249"/>
      <c r="N1299" s="250"/>
      <c r="O1299" s="250"/>
      <c r="P1299" s="250"/>
      <c r="Q1299" s="250"/>
      <c r="R1299" s="250"/>
      <c r="S1299" s="250"/>
      <c r="T1299" s="251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2" t="s">
        <v>232</v>
      </c>
      <c r="AU1299" s="252" t="s">
        <v>82</v>
      </c>
      <c r="AV1299" s="13" t="s">
        <v>82</v>
      </c>
      <c r="AW1299" s="13" t="s">
        <v>30</v>
      </c>
      <c r="AX1299" s="13" t="s">
        <v>73</v>
      </c>
      <c r="AY1299" s="252" t="s">
        <v>223</v>
      </c>
    </row>
    <row r="1300" s="13" customFormat="1">
      <c r="A1300" s="13"/>
      <c r="B1300" s="241"/>
      <c r="C1300" s="242"/>
      <c r="D1300" s="243" t="s">
        <v>232</v>
      </c>
      <c r="E1300" s="244" t="s">
        <v>1</v>
      </c>
      <c r="F1300" s="245" t="s">
        <v>1659</v>
      </c>
      <c r="G1300" s="242"/>
      <c r="H1300" s="246">
        <v>8.0299999999999994</v>
      </c>
      <c r="I1300" s="247"/>
      <c r="J1300" s="242"/>
      <c r="K1300" s="242"/>
      <c r="L1300" s="248"/>
      <c r="M1300" s="249"/>
      <c r="N1300" s="250"/>
      <c r="O1300" s="250"/>
      <c r="P1300" s="250"/>
      <c r="Q1300" s="250"/>
      <c r="R1300" s="250"/>
      <c r="S1300" s="250"/>
      <c r="T1300" s="251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2" t="s">
        <v>232</v>
      </c>
      <c r="AU1300" s="252" t="s">
        <v>82</v>
      </c>
      <c r="AV1300" s="13" t="s">
        <v>82</v>
      </c>
      <c r="AW1300" s="13" t="s">
        <v>30</v>
      </c>
      <c r="AX1300" s="13" t="s">
        <v>73</v>
      </c>
      <c r="AY1300" s="252" t="s">
        <v>223</v>
      </c>
    </row>
    <row r="1301" s="13" customFormat="1">
      <c r="A1301" s="13"/>
      <c r="B1301" s="241"/>
      <c r="C1301" s="242"/>
      <c r="D1301" s="243" t="s">
        <v>232</v>
      </c>
      <c r="E1301" s="244" t="s">
        <v>1</v>
      </c>
      <c r="F1301" s="245" t="s">
        <v>1660</v>
      </c>
      <c r="G1301" s="242"/>
      <c r="H1301" s="246">
        <v>22.379999999999999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232</v>
      </c>
      <c r="AU1301" s="252" t="s">
        <v>82</v>
      </c>
      <c r="AV1301" s="13" t="s">
        <v>82</v>
      </c>
      <c r="AW1301" s="13" t="s">
        <v>30</v>
      </c>
      <c r="AX1301" s="13" t="s">
        <v>73</v>
      </c>
      <c r="AY1301" s="252" t="s">
        <v>223</v>
      </c>
    </row>
    <row r="1302" s="13" customFormat="1">
      <c r="A1302" s="13"/>
      <c r="B1302" s="241"/>
      <c r="C1302" s="242"/>
      <c r="D1302" s="243" t="s">
        <v>232</v>
      </c>
      <c r="E1302" s="244" t="s">
        <v>1</v>
      </c>
      <c r="F1302" s="245" t="s">
        <v>1661</v>
      </c>
      <c r="G1302" s="242"/>
      <c r="H1302" s="246">
        <v>23.579999999999998</v>
      </c>
      <c r="I1302" s="247"/>
      <c r="J1302" s="242"/>
      <c r="K1302" s="242"/>
      <c r="L1302" s="248"/>
      <c r="M1302" s="249"/>
      <c r="N1302" s="250"/>
      <c r="O1302" s="250"/>
      <c r="P1302" s="250"/>
      <c r="Q1302" s="250"/>
      <c r="R1302" s="250"/>
      <c r="S1302" s="250"/>
      <c r="T1302" s="25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2" t="s">
        <v>232</v>
      </c>
      <c r="AU1302" s="252" t="s">
        <v>82</v>
      </c>
      <c r="AV1302" s="13" t="s">
        <v>82</v>
      </c>
      <c r="AW1302" s="13" t="s">
        <v>30</v>
      </c>
      <c r="AX1302" s="13" t="s">
        <v>73</v>
      </c>
      <c r="AY1302" s="252" t="s">
        <v>223</v>
      </c>
    </row>
    <row r="1303" s="13" customFormat="1">
      <c r="A1303" s="13"/>
      <c r="B1303" s="241"/>
      <c r="C1303" s="242"/>
      <c r="D1303" s="243" t="s">
        <v>232</v>
      </c>
      <c r="E1303" s="244" t="s">
        <v>1</v>
      </c>
      <c r="F1303" s="245" t="s">
        <v>1662</v>
      </c>
      <c r="G1303" s="242"/>
      <c r="H1303" s="246">
        <v>5.7000000000000002</v>
      </c>
      <c r="I1303" s="247"/>
      <c r="J1303" s="242"/>
      <c r="K1303" s="242"/>
      <c r="L1303" s="248"/>
      <c r="M1303" s="249"/>
      <c r="N1303" s="250"/>
      <c r="O1303" s="250"/>
      <c r="P1303" s="250"/>
      <c r="Q1303" s="250"/>
      <c r="R1303" s="250"/>
      <c r="S1303" s="250"/>
      <c r="T1303" s="251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2" t="s">
        <v>232</v>
      </c>
      <c r="AU1303" s="252" t="s">
        <v>82</v>
      </c>
      <c r="AV1303" s="13" t="s">
        <v>82</v>
      </c>
      <c r="AW1303" s="13" t="s">
        <v>30</v>
      </c>
      <c r="AX1303" s="13" t="s">
        <v>73</v>
      </c>
      <c r="AY1303" s="252" t="s">
        <v>223</v>
      </c>
    </row>
    <row r="1304" s="13" customFormat="1">
      <c r="A1304" s="13"/>
      <c r="B1304" s="241"/>
      <c r="C1304" s="242"/>
      <c r="D1304" s="243" t="s">
        <v>232</v>
      </c>
      <c r="E1304" s="244" t="s">
        <v>1</v>
      </c>
      <c r="F1304" s="245" t="s">
        <v>1663</v>
      </c>
      <c r="G1304" s="242"/>
      <c r="H1304" s="246">
        <v>0.59999999999999998</v>
      </c>
      <c r="I1304" s="247"/>
      <c r="J1304" s="242"/>
      <c r="K1304" s="242"/>
      <c r="L1304" s="248"/>
      <c r="M1304" s="249"/>
      <c r="N1304" s="250"/>
      <c r="O1304" s="250"/>
      <c r="P1304" s="250"/>
      <c r="Q1304" s="250"/>
      <c r="R1304" s="250"/>
      <c r="S1304" s="250"/>
      <c r="T1304" s="25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2" t="s">
        <v>232</v>
      </c>
      <c r="AU1304" s="252" t="s">
        <v>82</v>
      </c>
      <c r="AV1304" s="13" t="s">
        <v>82</v>
      </c>
      <c r="AW1304" s="13" t="s">
        <v>30</v>
      </c>
      <c r="AX1304" s="13" t="s">
        <v>73</v>
      </c>
      <c r="AY1304" s="252" t="s">
        <v>223</v>
      </c>
    </row>
    <row r="1305" s="15" customFormat="1">
      <c r="A1305" s="15"/>
      <c r="B1305" s="263"/>
      <c r="C1305" s="264"/>
      <c r="D1305" s="243" t="s">
        <v>232</v>
      </c>
      <c r="E1305" s="265" t="s">
        <v>1</v>
      </c>
      <c r="F1305" s="266" t="s">
        <v>245</v>
      </c>
      <c r="G1305" s="264"/>
      <c r="H1305" s="267">
        <v>240.96000000000001</v>
      </c>
      <c r="I1305" s="268"/>
      <c r="J1305" s="264"/>
      <c r="K1305" s="264"/>
      <c r="L1305" s="269"/>
      <c r="M1305" s="270"/>
      <c r="N1305" s="271"/>
      <c r="O1305" s="271"/>
      <c r="P1305" s="271"/>
      <c r="Q1305" s="271"/>
      <c r="R1305" s="271"/>
      <c r="S1305" s="271"/>
      <c r="T1305" s="272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73" t="s">
        <v>232</v>
      </c>
      <c r="AU1305" s="273" t="s">
        <v>82</v>
      </c>
      <c r="AV1305" s="15" t="s">
        <v>230</v>
      </c>
      <c r="AW1305" s="15" t="s">
        <v>30</v>
      </c>
      <c r="AX1305" s="15" t="s">
        <v>80</v>
      </c>
      <c r="AY1305" s="273" t="s">
        <v>223</v>
      </c>
    </row>
    <row r="1306" s="2" customFormat="1" ht="37.8" customHeight="1">
      <c r="A1306" s="39"/>
      <c r="B1306" s="40"/>
      <c r="C1306" s="228" t="s">
        <v>1664</v>
      </c>
      <c r="D1306" s="228" t="s">
        <v>225</v>
      </c>
      <c r="E1306" s="229" t="s">
        <v>1665</v>
      </c>
      <c r="F1306" s="230" t="s">
        <v>1666</v>
      </c>
      <c r="G1306" s="231" t="s">
        <v>293</v>
      </c>
      <c r="H1306" s="232">
        <v>78.322999999999993</v>
      </c>
      <c r="I1306" s="233"/>
      <c r="J1306" s="234">
        <f>ROUND(I1306*H1306,2)</f>
        <v>0</v>
      </c>
      <c r="K1306" s="230" t="s">
        <v>229</v>
      </c>
      <c r="L1306" s="45"/>
      <c r="M1306" s="235" t="s">
        <v>1</v>
      </c>
      <c r="N1306" s="236" t="s">
        <v>38</v>
      </c>
      <c r="O1306" s="92"/>
      <c r="P1306" s="237">
        <f>O1306*H1306</f>
        <v>0</v>
      </c>
      <c r="Q1306" s="237">
        <v>2.0000000000000002E-05</v>
      </c>
      <c r="R1306" s="237">
        <f>Q1306*H1306</f>
        <v>0.00156646</v>
      </c>
      <c r="S1306" s="237">
        <v>1.0000000000000001E-05</v>
      </c>
      <c r="T1306" s="238">
        <f>S1306*H1306</f>
        <v>0.00078322999999999999</v>
      </c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R1306" s="239" t="s">
        <v>230</v>
      </c>
      <c r="AT1306" s="239" t="s">
        <v>225</v>
      </c>
      <c r="AU1306" s="239" t="s">
        <v>82</v>
      </c>
      <c r="AY1306" s="18" t="s">
        <v>223</v>
      </c>
      <c r="BE1306" s="240">
        <f>IF(N1306="základní",J1306,0)</f>
        <v>0</v>
      </c>
      <c r="BF1306" s="240">
        <f>IF(N1306="snížená",J1306,0)</f>
        <v>0</v>
      </c>
      <c r="BG1306" s="240">
        <f>IF(N1306="zákl. přenesená",J1306,0)</f>
        <v>0</v>
      </c>
      <c r="BH1306" s="240">
        <f>IF(N1306="sníž. přenesená",J1306,0)</f>
        <v>0</v>
      </c>
      <c r="BI1306" s="240">
        <f>IF(N1306="nulová",J1306,0)</f>
        <v>0</v>
      </c>
      <c r="BJ1306" s="18" t="s">
        <v>80</v>
      </c>
      <c r="BK1306" s="240">
        <f>ROUND(I1306*H1306,2)</f>
        <v>0</v>
      </c>
      <c r="BL1306" s="18" t="s">
        <v>230</v>
      </c>
      <c r="BM1306" s="239" t="s">
        <v>1667</v>
      </c>
    </row>
    <row r="1307" s="13" customFormat="1">
      <c r="A1307" s="13"/>
      <c r="B1307" s="241"/>
      <c r="C1307" s="242"/>
      <c r="D1307" s="243" t="s">
        <v>232</v>
      </c>
      <c r="E1307" s="244" t="s">
        <v>1</v>
      </c>
      <c r="F1307" s="245" t="s">
        <v>1668</v>
      </c>
      <c r="G1307" s="242"/>
      <c r="H1307" s="246">
        <v>35.109999999999999</v>
      </c>
      <c r="I1307" s="247"/>
      <c r="J1307" s="242"/>
      <c r="K1307" s="242"/>
      <c r="L1307" s="248"/>
      <c r="M1307" s="249"/>
      <c r="N1307" s="250"/>
      <c r="O1307" s="250"/>
      <c r="P1307" s="250"/>
      <c r="Q1307" s="250"/>
      <c r="R1307" s="250"/>
      <c r="S1307" s="250"/>
      <c r="T1307" s="251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2" t="s">
        <v>232</v>
      </c>
      <c r="AU1307" s="252" t="s">
        <v>82</v>
      </c>
      <c r="AV1307" s="13" t="s">
        <v>82</v>
      </c>
      <c r="AW1307" s="13" t="s">
        <v>30</v>
      </c>
      <c r="AX1307" s="13" t="s">
        <v>73</v>
      </c>
      <c r="AY1307" s="252" t="s">
        <v>223</v>
      </c>
    </row>
    <row r="1308" s="13" customFormat="1">
      <c r="A1308" s="13"/>
      <c r="B1308" s="241"/>
      <c r="C1308" s="242"/>
      <c r="D1308" s="243" t="s">
        <v>232</v>
      </c>
      <c r="E1308" s="244" t="s">
        <v>1</v>
      </c>
      <c r="F1308" s="245" t="s">
        <v>1669</v>
      </c>
      <c r="G1308" s="242"/>
      <c r="H1308" s="246">
        <v>43.213000000000001</v>
      </c>
      <c r="I1308" s="247"/>
      <c r="J1308" s="242"/>
      <c r="K1308" s="242"/>
      <c r="L1308" s="248"/>
      <c r="M1308" s="249"/>
      <c r="N1308" s="250"/>
      <c r="O1308" s="250"/>
      <c r="P1308" s="250"/>
      <c r="Q1308" s="250"/>
      <c r="R1308" s="250"/>
      <c r="S1308" s="250"/>
      <c r="T1308" s="251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2" t="s">
        <v>232</v>
      </c>
      <c r="AU1308" s="252" t="s">
        <v>82</v>
      </c>
      <c r="AV1308" s="13" t="s">
        <v>82</v>
      </c>
      <c r="AW1308" s="13" t="s">
        <v>30</v>
      </c>
      <c r="AX1308" s="13" t="s">
        <v>73</v>
      </c>
      <c r="AY1308" s="252" t="s">
        <v>223</v>
      </c>
    </row>
    <row r="1309" s="15" customFormat="1">
      <c r="A1309" s="15"/>
      <c r="B1309" s="263"/>
      <c r="C1309" s="264"/>
      <c r="D1309" s="243" t="s">
        <v>232</v>
      </c>
      <c r="E1309" s="265" t="s">
        <v>1</v>
      </c>
      <c r="F1309" s="266" t="s">
        <v>245</v>
      </c>
      <c r="G1309" s="264"/>
      <c r="H1309" s="267">
        <v>78.322999999999993</v>
      </c>
      <c r="I1309" s="268"/>
      <c r="J1309" s="264"/>
      <c r="K1309" s="264"/>
      <c r="L1309" s="269"/>
      <c r="M1309" s="270"/>
      <c r="N1309" s="271"/>
      <c r="O1309" s="271"/>
      <c r="P1309" s="271"/>
      <c r="Q1309" s="271"/>
      <c r="R1309" s="271"/>
      <c r="S1309" s="271"/>
      <c r="T1309" s="272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T1309" s="273" t="s">
        <v>232</v>
      </c>
      <c r="AU1309" s="273" t="s">
        <v>82</v>
      </c>
      <c r="AV1309" s="15" t="s">
        <v>230</v>
      </c>
      <c r="AW1309" s="15" t="s">
        <v>30</v>
      </c>
      <c r="AX1309" s="15" t="s">
        <v>80</v>
      </c>
      <c r="AY1309" s="273" t="s">
        <v>223</v>
      </c>
    </row>
    <row r="1310" s="2" customFormat="1" ht="55.5" customHeight="1">
      <c r="A1310" s="39"/>
      <c r="B1310" s="40"/>
      <c r="C1310" s="228" t="s">
        <v>1670</v>
      </c>
      <c r="D1310" s="228" t="s">
        <v>225</v>
      </c>
      <c r="E1310" s="229" t="s">
        <v>1671</v>
      </c>
      <c r="F1310" s="230" t="s">
        <v>1672</v>
      </c>
      <c r="G1310" s="231" t="s">
        <v>351</v>
      </c>
      <c r="H1310" s="232">
        <v>137.5</v>
      </c>
      <c r="I1310" s="233"/>
      <c r="J1310" s="234">
        <f>ROUND(I1310*H1310,2)</f>
        <v>0</v>
      </c>
      <c r="K1310" s="230" t="s">
        <v>229</v>
      </c>
      <c r="L1310" s="45"/>
      <c r="M1310" s="235" t="s">
        <v>1</v>
      </c>
      <c r="N1310" s="236" t="s">
        <v>38</v>
      </c>
      <c r="O1310" s="92"/>
      <c r="P1310" s="237">
        <f>O1310*H1310</f>
        <v>0</v>
      </c>
      <c r="Q1310" s="237">
        <v>0</v>
      </c>
      <c r="R1310" s="237">
        <f>Q1310*H1310</f>
        <v>0</v>
      </c>
      <c r="S1310" s="237">
        <v>0</v>
      </c>
      <c r="T1310" s="238">
        <f>S1310*H1310</f>
        <v>0</v>
      </c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R1310" s="239" t="s">
        <v>230</v>
      </c>
      <c r="AT1310" s="239" t="s">
        <v>225</v>
      </c>
      <c r="AU1310" s="239" t="s">
        <v>82</v>
      </c>
      <c r="AY1310" s="18" t="s">
        <v>223</v>
      </c>
      <c r="BE1310" s="240">
        <f>IF(N1310="základní",J1310,0)</f>
        <v>0</v>
      </c>
      <c r="BF1310" s="240">
        <f>IF(N1310="snížená",J1310,0)</f>
        <v>0</v>
      </c>
      <c r="BG1310" s="240">
        <f>IF(N1310="zákl. přenesená",J1310,0)</f>
        <v>0</v>
      </c>
      <c r="BH1310" s="240">
        <f>IF(N1310="sníž. přenesená",J1310,0)</f>
        <v>0</v>
      </c>
      <c r="BI1310" s="240">
        <f>IF(N1310="nulová",J1310,0)</f>
        <v>0</v>
      </c>
      <c r="BJ1310" s="18" t="s">
        <v>80</v>
      </c>
      <c r="BK1310" s="240">
        <f>ROUND(I1310*H1310,2)</f>
        <v>0</v>
      </c>
      <c r="BL1310" s="18" t="s">
        <v>230</v>
      </c>
      <c r="BM1310" s="239" t="s">
        <v>1673</v>
      </c>
    </row>
    <row r="1311" s="13" customFormat="1">
      <c r="A1311" s="13"/>
      <c r="B1311" s="241"/>
      <c r="C1311" s="242"/>
      <c r="D1311" s="243" t="s">
        <v>232</v>
      </c>
      <c r="E1311" s="244" t="s">
        <v>1</v>
      </c>
      <c r="F1311" s="245" t="s">
        <v>1674</v>
      </c>
      <c r="G1311" s="242"/>
      <c r="H1311" s="246">
        <v>57.549999999999997</v>
      </c>
      <c r="I1311" s="247"/>
      <c r="J1311" s="242"/>
      <c r="K1311" s="242"/>
      <c r="L1311" s="248"/>
      <c r="M1311" s="249"/>
      <c r="N1311" s="250"/>
      <c r="O1311" s="250"/>
      <c r="P1311" s="250"/>
      <c r="Q1311" s="250"/>
      <c r="R1311" s="250"/>
      <c r="S1311" s="250"/>
      <c r="T1311" s="251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2" t="s">
        <v>232</v>
      </c>
      <c r="AU1311" s="252" t="s">
        <v>82</v>
      </c>
      <c r="AV1311" s="13" t="s">
        <v>82</v>
      </c>
      <c r="AW1311" s="13" t="s">
        <v>30</v>
      </c>
      <c r="AX1311" s="13" t="s">
        <v>73</v>
      </c>
      <c r="AY1311" s="252" t="s">
        <v>223</v>
      </c>
    </row>
    <row r="1312" s="13" customFormat="1">
      <c r="A1312" s="13"/>
      <c r="B1312" s="241"/>
      <c r="C1312" s="242"/>
      <c r="D1312" s="243" t="s">
        <v>232</v>
      </c>
      <c r="E1312" s="244" t="s">
        <v>1</v>
      </c>
      <c r="F1312" s="245" t="s">
        <v>1675</v>
      </c>
      <c r="G1312" s="242"/>
      <c r="H1312" s="246">
        <v>79.950000000000003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232</v>
      </c>
      <c r="AU1312" s="252" t="s">
        <v>82</v>
      </c>
      <c r="AV1312" s="13" t="s">
        <v>82</v>
      </c>
      <c r="AW1312" s="13" t="s">
        <v>30</v>
      </c>
      <c r="AX1312" s="13" t="s">
        <v>73</v>
      </c>
      <c r="AY1312" s="252" t="s">
        <v>223</v>
      </c>
    </row>
    <row r="1313" s="15" customFormat="1">
      <c r="A1313" s="15"/>
      <c r="B1313" s="263"/>
      <c r="C1313" s="264"/>
      <c r="D1313" s="243" t="s">
        <v>232</v>
      </c>
      <c r="E1313" s="265" t="s">
        <v>1</v>
      </c>
      <c r="F1313" s="266" t="s">
        <v>245</v>
      </c>
      <c r="G1313" s="264"/>
      <c r="H1313" s="267">
        <v>137.5</v>
      </c>
      <c r="I1313" s="268"/>
      <c r="J1313" s="264"/>
      <c r="K1313" s="264"/>
      <c r="L1313" s="269"/>
      <c r="M1313" s="270"/>
      <c r="N1313" s="271"/>
      <c r="O1313" s="271"/>
      <c r="P1313" s="271"/>
      <c r="Q1313" s="271"/>
      <c r="R1313" s="271"/>
      <c r="S1313" s="271"/>
      <c r="T1313" s="272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73" t="s">
        <v>232</v>
      </c>
      <c r="AU1313" s="273" t="s">
        <v>82</v>
      </c>
      <c r="AV1313" s="15" t="s">
        <v>230</v>
      </c>
      <c r="AW1313" s="15" t="s">
        <v>30</v>
      </c>
      <c r="AX1313" s="15" t="s">
        <v>80</v>
      </c>
      <c r="AY1313" s="273" t="s">
        <v>223</v>
      </c>
    </row>
    <row r="1314" s="2" customFormat="1" ht="24.15" customHeight="1">
      <c r="A1314" s="39"/>
      <c r="B1314" s="40"/>
      <c r="C1314" s="274" t="s">
        <v>1676</v>
      </c>
      <c r="D1314" s="274" t="s">
        <v>285</v>
      </c>
      <c r="E1314" s="275" t="s">
        <v>1677</v>
      </c>
      <c r="F1314" s="276" t="s">
        <v>1678</v>
      </c>
      <c r="G1314" s="277" t="s">
        <v>351</v>
      </c>
      <c r="H1314" s="278">
        <v>144.375</v>
      </c>
      <c r="I1314" s="279"/>
      <c r="J1314" s="280">
        <f>ROUND(I1314*H1314,2)</f>
        <v>0</v>
      </c>
      <c r="K1314" s="276" t="s">
        <v>229</v>
      </c>
      <c r="L1314" s="281"/>
      <c r="M1314" s="282" t="s">
        <v>1</v>
      </c>
      <c r="N1314" s="283" t="s">
        <v>38</v>
      </c>
      <c r="O1314" s="92"/>
      <c r="P1314" s="237">
        <f>O1314*H1314</f>
        <v>0</v>
      </c>
      <c r="Q1314" s="237">
        <v>4.0000000000000003E-05</v>
      </c>
      <c r="R1314" s="237">
        <f>Q1314*H1314</f>
        <v>0.0057750000000000006</v>
      </c>
      <c r="S1314" s="237">
        <v>0</v>
      </c>
      <c r="T1314" s="238">
        <f>S1314*H1314</f>
        <v>0</v>
      </c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R1314" s="239" t="s">
        <v>262</v>
      </c>
      <c r="AT1314" s="239" t="s">
        <v>285</v>
      </c>
      <c r="AU1314" s="239" t="s">
        <v>82</v>
      </c>
      <c r="AY1314" s="18" t="s">
        <v>223</v>
      </c>
      <c r="BE1314" s="240">
        <f>IF(N1314="základní",J1314,0)</f>
        <v>0</v>
      </c>
      <c r="BF1314" s="240">
        <f>IF(N1314="snížená",J1314,0)</f>
        <v>0</v>
      </c>
      <c r="BG1314" s="240">
        <f>IF(N1314="zákl. přenesená",J1314,0)</f>
        <v>0</v>
      </c>
      <c r="BH1314" s="240">
        <f>IF(N1314="sníž. přenesená",J1314,0)</f>
        <v>0</v>
      </c>
      <c r="BI1314" s="240">
        <f>IF(N1314="nulová",J1314,0)</f>
        <v>0</v>
      </c>
      <c r="BJ1314" s="18" t="s">
        <v>80</v>
      </c>
      <c r="BK1314" s="240">
        <f>ROUND(I1314*H1314,2)</f>
        <v>0</v>
      </c>
      <c r="BL1314" s="18" t="s">
        <v>230</v>
      </c>
      <c r="BM1314" s="239" t="s">
        <v>1679</v>
      </c>
    </row>
    <row r="1315" s="13" customFormat="1">
      <c r="A1315" s="13"/>
      <c r="B1315" s="241"/>
      <c r="C1315" s="242"/>
      <c r="D1315" s="243" t="s">
        <v>232</v>
      </c>
      <c r="E1315" s="242"/>
      <c r="F1315" s="245" t="s">
        <v>1680</v>
      </c>
      <c r="G1315" s="242"/>
      <c r="H1315" s="246">
        <v>144.375</v>
      </c>
      <c r="I1315" s="247"/>
      <c r="J1315" s="242"/>
      <c r="K1315" s="242"/>
      <c r="L1315" s="248"/>
      <c r="M1315" s="249"/>
      <c r="N1315" s="250"/>
      <c r="O1315" s="250"/>
      <c r="P1315" s="250"/>
      <c r="Q1315" s="250"/>
      <c r="R1315" s="250"/>
      <c r="S1315" s="250"/>
      <c r="T1315" s="251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2" t="s">
        <v>232</v>
      </c>
      <c r="AU1315" s="252" t="s">
        <v>82</v>
      </c>
      <c r="AV1315" s="13" t="s">
        <v>82</v>
      </c>
      <c r="AW1315" s="13" t="s">
        <v>4</v>
      </c>
      <c r="AX1315" s="13" t="s">
        <v>80</v>
      </c>
      <c r="AY1315" s="252" t="s">
        <v>223</v>
      </c>
    </row>
    <row r="1316" s="12" customFormat="1" ht="22.8" customHeight="1">
      <c r="A1316" s="12"/>
      <c r="B1316" s="212"/>
      <c r="C1316" s="213"/>
      <c r="D1316" s="214" t="s">
        <v>72</v>
      </c>
      <c r="E1316" s="226" t="s">
        <v>643</v>
      </c>
      <c r="F1316" s="226" t="s">
        <v>1681</v>
      </c>
      <c r="G1316" s="213"/>
      <c r="H1316" s="213"/>
      <c r="I1316" s="216"/>
      <c r="J1316" s="227">
        <f>BK1316</f>
        <v>0</v>
      </c>
      <c r="K1316" s="213"/>
      <c r="L1316" s="218"/>
      <c r="M1316" s="219"/>
      <c r="N1316" s="220"/>
      <c r="O1316" s="220"/>
      <c r="P1316" s="221">
        <f>SUM(P1317:P1466)</f>
        <v>0</v>
      </c>
      <c r="Q1316" s="220"/>
      <c r="R1316" s="221">
        <f>SUM(R1317:R1466)</f>
        <v>19.72920139</v>
      </c>
      <c r="S1316" s="220"/>
      <c r="T1316" s="222">
        <f>SUM(T1317:T1466)</f>
        <v>0.00078322999999999999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R1316" s="223" t="s">
        <v>80</v>
      </c>
      <c r="AT1316" s="224" t="s">
        <v>72</v>
      </c>
      <c r="AU1316" s="224" t="s">
        <v>80</v>
      </c>
      <c r="AY1316" s="223" t="s">
        <v>223</v>
      </c>
      <c r="BK1316" s="225">
        <f>SUM(BK1317:BK1466)</f>
        <v>0</v>
      </c>
    </row>
    <row r="1317" s="2" customFormat="1" ht="24.15" customHeight="1">
      <c r="A1317" s="39"/>
      <c r="B1317" s="40"/>
      <c r="C1317" s="228" t="s">
        <v>1682</v>
      </c>
      <c r="D1317" s="228" t="s">
        <v>225</v>
      </c>
      <c r="E1317" s="229" t="s">
        <v>1683</v>
      </c>
      <c r="F1317" s="230" t="s">
        <v>1684</v>
      </c>
      <c r="G1317" s="231" t="s">
        <v>293</v>
      </c>
      <c r="H1317" s="232">
        <v>12.25</v>
      </c>
      <c r="I1317" s="233"/>
      <c r="J1317" s="234">
        <f>ROUND(I1317*H1317,2)</f>
        <v>0</v>
      </c>
      <c r="K1317" s="230" t="s">
        <v>229</v>
      </c>
      <c r="L1317" s="45"/>
      <c r="M1317" s="235" t="s">
        <v>1</v>
      </c>
      <c r="N1317" s="236" t="s">
        <v>38</v>
      </c>
      <c r="O1317" s="92"/>
      <c r="P1317" s="237">
        <f>O1317*H1317</f>
        <v>0</v>
      </c>
      <c r="Q1317" s="237">
        <v>0.00025999999999999998</v>
      </c>
      <c r="R1317" s="237">
        <f>Q1317*H1317</f>
        <v>0.0031849999999999999</v>
      </c>
      <c r="S1317" s="237">
        <v>0</v>
      </c>
      <c r="T1317" s="238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39" t="s">
        <v>230</v>
      </c>
      <c r="AT1317" s="239" t="s">
        <v>225</v>
      </c>
      <c r="AU1317" s="239" t="s">
        <v>82</v>
      </c>
      <c r="AY1317" s="18" t="s">
        <v>223</v>
      </c>
      <c r="BE1317" s="240">
        <f>IF(N1317="základní",J1317,0)</f>
        <v>0</v>
      </c>
      <c r="BF1317" s="240">
        <f>IF(N1317="snížená",J1317,0)</f>
        <v>0</v>
      </c>
      <c r="BG1317" s="240">
        <f>IF(N1317="zákl. přenesená",J1317,0)</f>
        <v>0</v>
      </c>
      <c r="BH1317" s="240">
        <f>IF(N1317="sníž. přenesená",J1317,0)</f>
        <v>0</v>
      </c>
      <c r="BI1317" s="240">
        <f>IF(N1317="nulová",J1317,0)</f>
        <v>0</v>
      </c>
      <c r="BJ1317" s="18" t="s">
        <v>80</v>
      </c>
      <c r="BK1317" s="240">
        <f>ROUND(I1317*H1317,2)</f>
        <v>0</v>
      </c>
      <c r="BL1317" s="18" t="s">
        <v>230</v>
      </c>
      <c r="BM1317" s="239" t="s">
        <v>1685</v>
      </c>
    </row>
    <row r="1318" s="13" customFormat="1">
      <c r="A1318" s="13"/>
      <c r="B1318" s="241"/>
      <c r="C1318" s="242"/>
      <c r="D1318" s="243" t="s">
        <v>232</v>
      </c>
      <c r="E1318" s="244" t="s">
        <v>1</v>
      </c>
      <c r="F1318" s="245" t="s">
        <v>1686</v>
      </c>
      <c r="G1318" s="242"/>
      <c r="H1318" s="246">
        <v>12.25</v>
      </c>
      <c r="I1318" s="247"/>
      <c r="J1318" s="242"/>
      <c r="K1318" s="242"/>
      <c r="L1318" s="248"/>
      <c r="M1318" s="249"/>
      <c r="N1318" s="250"/>
      <c r="O1318" s="250"/>
      <c r="P1318" s="250"/>
      <c r="Q1318" s="250"/>
      <c r="R1318" s="250"/>
      <c r="S1318" s="250"/>
      <c r="T1318" s="251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2" t="s">
        <v>232</v>
      </c>
      <c r="AU1318" s="252" t="s">
        <v>82</v>
      </c>
      <c r="AV1318" s="13" t="s">
        <v>82</v>
      </c>
      <c r="AW1318" s="13" t="s">
        <v>30</v>
      </c>
      <c r="AX1318" s="13" t="s">
        <v>80</v>
      </c>
      <c r="AY1318" s="252" t="s">
        <v>223</v>
      </c>
    </row>
    <row r="1319" s="2" customFormat="1" ht="33" customHeight="1">
      <c r="A1319" s="39"/>
      <c r="B1319" s="40"/>
      <c r="C1319" s="228" t="s">
        <v>1687</v>
      </c>
      <c r="D1319" s="228" t="s">
        <v>225</v>
      </c>
      <c r="E1319" s="229" t="s">
        <v>1688</v>
      </c>
      <c r="F1319" s="230" t="s">
        <v>1689</v>
      </c>
      <c r="G1319" s="231" t="s">
        <v>293</v>
      </c>
      <c r="H1319" s="232">
        <v>69.096000000000004</v>
      </c>
      <c r="I1319" s="233"/>
      <c r="J1319" s="234">
        <f>ROUND(I1319*H1319,2)</f>
        <v>0</v>
      </c>
      <c r="K1319" s="230" t="s">
        <v>229</v>
      </c>
      <c r="L1319" s="45"/>
      <c r="M1319" s="235" t="s">
        <v>1</v>
      </c>
      <c r="N1319" s="236" t="s">
        <v>38</v>
      </c>
      <c r="O1319" s="92"/>
      <c r="P1319" s="237">
        <f>O1319*H1319</f>
        <v>0</v>
      </c>
      <c r="Q1319" s="237">
        <v>0.0073499999999999998</v>
      </c>
      <c r="R1319" s="237">
        <f>Q1319*H1319</f>
        <v>0.50785559999999996</v>
      </c>
      <c r="S1319" s="237">
        <v>0</v>
      </c>
      <c r="T1319" s="238">
        <f>S1319*H1319</f>
        <v>0</v>
      </c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R1319" s="239" t="s">
        <v>230</v>
      </c>
      <c r="AT1319" s="239" t="s">
        <v>225</v>
      </c>
      <c r="AU1319" s="239" t="s">
        <v>82</v>
      </c>
      <c r="AY1319" s="18" t="s">
        <v>223</v>
      </c>
      <c r="BE1319" s="240">
        <f>IF(N1319="základní",J1319,0)</f>
        <v>0</v>
      </c>
      <c r="BF1319" s="240">
        <f>IF(N1319="snížená",J1319,0)</f>
        <v>0</v>
      </c>
      <c r="BG1319" s="240">
        <f>IF(N1319="zákl. přenesená",J1319,0)</f>
        <v>0</v>
      </c>
      <c r="BH1319" s="240">
        <f>IF(N1319="sníž. přenesená",J1319,0)</f>
        <v>0</v>
      </c>
      <c r="BI1319" s="240">
        <f>IF(N1319="nulová",J1319,0)</f>
        <v>0</v>
      </c>
      <c r="BJ1319" s="18" t="s">
        <v>80</v>
      </c>
      <c r="BK1319" s="240">
        <f>ROUND(I1319*H1319,2)</f>
        <v>0</v>
      </c>
      <c r="BL1319" s="18" t="s">
        <v>230</v>
      </c>
      <c r="BM1319" s="239" t="s">
        <v>1690</v>
      </c>
    </row>
    <row r="1320" s="2" customFormat="1" ht="33" customHeight="1">
      <c r="A1320" s="39"/>
      <c r="B1320" s="40"/>
      <c r="C1320" s="228" t="s">
        <v>1691</v>
      </c>
      <c r="D1320" s="228" t="s">
        <v>225</v>
      </c>
      <c r="E1320" s="229" t="s">
        <v>1692</v>
      </c>
      <c r="F1320" s="230" t="s">
        <v>1693</v>
      </c>
      <c r="G1320" s="231" t="s">
        <v>293</v>
      </c>
      <c r="H1320" s="232">
        <v>69.096000000000004</v>
      </c>
      <c r="I1320" s="233"/>
      <c r="J1320" s="234">
        <f>ROUND(I1320*H1320,2)</f>
        <v>0</v>
      </c>
      <c r="K1320" s="230" t="s">
        <v>229</v>
      </c>
      <c r="L1320" s="45"/>
      <c r="M1320" s="235" t="s">
        <v>1</v>
      </c>
      <c r="N1320" s="236" t="s">
        <v>38</v>
      </c>
      <c r="O1320" s="92"/>
      <c r="P1320" s="237">
        <f>O1320*H1320</f>
        <v>0</v>
      </c>
      <c r="Q1320" s="237">
        <v>0.023099999999999999</v>
      </c>
      <c r="R1320" s="237">
        <f>Q1320*H1320</f>
        <v>1.5961175999999999</v>
      </c>
      <c r="S1320" s="237">
        <v>0</v>
      </c>
      <c r="T1320" s="238">
        <f>S1320*H1320</f>
        <v>0</v>
      </c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R1320" s="239" t="s">
        <v>230</v>
      </c>
      <c r="AT1320" s="239" t="s">
        <v>225</v>
      </c>
      <c r="AU1320" s="239" t="s">
        <v>82</v>
      </c>
      <c r="AY1320" s="18" t="s">
        <v>223</v>
      </c>
      <c r="BE1320" s="240">
        <f>IF(N1320="základní",J1320,0)</f>
        <v>0</v>
      </c>
      <c r="BF1320" s="240">
        <f>IF(N1320="snížená",J1320,0)</f>
        <v>0</v>
      </c>
      <c r="BG1320" s="240">
        <f>IF(N1320="zákl. přenesená",J1320,0)</f>
        <v>0</v>
      </c>
      <c r="BH1320" s="240">
        <f>IF(N1320="sníž. přenesená",J1320,0)</f>
        <v>0</v>
      </c>
      <c r="BI1320" s="240">
        <f>IF(N1320="nulová",J1320,0)</f>
        <v>0</v>
      </c>
      <c r="BJ1320" s="18" t="s">
        <v>80</v>
      </c>
      <c r="BK1320" s="240">
        <f>ROUND(I1320*H1320,2)</f>
        <v>0</v>
      </c>
      <c r="BL1320" s="18" t="s">
        <v>230</v>
      </c>
      <c r="BM1320" s="239" t="s">
        <v>1694</v>
      </c>
    </row>
    <row r="1321" s="14" customFormat="1">
      <c r="A1321" s="14"/>
      <c r="B1321" s="253"/>
      <c r="C1321" s="254"/>
      <c r="D1321" s="243" t="s">
        <v>232</v>
      </c>
      <c r="E1321" s="255" t="s">
        <v>1</v>
      </c>
      <c r="F1321" s="256" t="s">
        <v>381</v>
      </c>
      <c r="G1321" s="254"/>
      <c r="H1321" s="255" t="s">
        <v>1</v>
      </c>
      <c r="I1321" s="257"/>
      <c r="J1321" s="254"/>
      <c r="K1321" s="254"/>
      <c r="L1321" s="258"/>
      <c r="M1321" s="259"/>
      <c r="N1321" s="260"/>
      <c r="O1321" s="260"/>
      <c r="P1321" s="260"/>
      <c r="Q1321" s="260"/>
      <c r="R1321" s="260"/>
      <c r="S1321" s="260"/>
      <c r="T1321" s="261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62" t="s">
        <v>232</v>
      </c>
      <c r="AU1321" s="262" t="s">
        <v>82</v>
      </c>
      <c r="AV1321" s="14" t="s">
        <v>80</v>
      </c>
      <c r="AW1321" s="14" t="s">
        <v>30</v>
      </c>
      <c r="AX1321" s="14" t="s">
        <v>73</v>
      </c>
      <c r="AY1321" s="262" t="s">
        <v>223</v>
      </c>
    </row>
    <row r="1322" s="13" customFormat="1">
      <c r="A1322" s="13"/>
      <c r="B1322" s="241"/>
      <c r="C1322" s="242"/>
      <c r="D1322" s="243" t="s">
        <v>232</v>
      </c>
      <c r="E1322" s="244" t="s">
        <v>1</v>
      </c>
      <c r="F1322" s="245" t="s">
        <v>393</v>
      </c>
      <c r="G1322" s="242"/>
      <c r="H1322" s="246">
        <v>0.23999999999999999</v>
      </c>
      <c r="I1322" s="247"/>
      <c r="J1322" s="242"/>
      <c r="K1322" s="242"/>
      <c r="L1322" s="248"/>
      <c r="M1322" s="249"/>
      <c r="N1322" s="250"/>
      <c r="O1322" s="250"/>
      <c r="P1322" s="250"/>
      <c r="Q1322" s="250"/>
      <c r="R1322" s="250"/>
      <c r="S1322" s="250"/>
      <c r="T1322" s="251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2" t="s">
        <v>232</v>
      </c>
      <c r="AU1322" s="252" t="s">
        <v>82</v>
      </c>
      <c r="AV1322" s="13" t="s">
        <v>82</v>
      </c>
      <c r="AW1322" s="13" t="s">
        <v>30</v>
      </c>
      <c r="AX1322" s="13" t="s">
        <v>73</v>
      </c>
      <c r="AY1322" s="252" t="s">
        <v>223</v>
      </c>
    </row>
    <row r="1323" s="13" customFormat="1">
      <c r="A1323" s="13"/>
      <c r="B1323" s="241"/>
      <c r="C1323" s="242"/>
      <c r="D1323" s="243" t="s">
        <v>232</v>
      </c>
      <c r="E1323" s="244" t="s">
        <v>1</v>
      </c>
      <c r="F1323" s="245" t="s">
        <v>1695</v>
      </c>
      <c r="G1323" s="242"/>
      <c r="H1323" s="246">
        <v>9.3030000000000008</v>
      </c>
      <c r="I1323" s="247"/>
      <c r="J1323" s="242"/>
      <c r="K1323" s="242"/>
      <c r="L1323" s="248"/>
      <c r="M1323" s="249"/>
      <c r="N1323" s="250"/>
      <c r="O1323" s="250"/>
      <c r="P1323" s="250"/>
      <c r="Q1323" s="250"/>
      <c r="R1323" s="250"/>
      <c r="S1323" s="250"/>
      <c r="T1323" s="251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2" t="s">
        <v>232</v>
      </c>
      <c r="AU1323" s="252" t="s">
        <v>82</v>
      </c>
      <c r="AV1323" s="13" t="s">
        <v>82</v>
      </c>
      <c r="AW1323" s="13" t="s">
        <v>30</v>
      </c>
      <c r="AX1323" s="13" t="s">
        <v>73</v>
      </c>
      <c r="AY1323" s="252" t="s">
        <v>223</v>
      </c>
    </row>
    <row r="1324" s="13" customFormat="1">
      <c r="A1324" s="13"/>
      <c r="B1324" s="241"/>
      <c r="C1324" s="242"/>
      <c r="D1324" s="243" t="s">
        <v>232</v>
      </c>
      <c r="E1324" s="244" t="s">
        <v>1</v>
      </c>
      <c r="F1324" s="245" t="s">
        <v>395</v>
      </c>
      <c r="G1324" s="242"/>
      <c r="H1324" s="246">
        <v>1.1200000000000001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232</v>
      </c>
      <c r="AU1324" s="252" t="s">
        <v>82</v>
      </c>
      <c r="AV1324" s="13" t="s">
        <v>82</v>
      </c>
      <c r="AW1324" s="13" t="s">
        <v>30</v>
      </c>
      <c r="AX1324" s="13" t="s">
        <v>73</v>
      </c>
      <c r="AY1324" s="252" t="s">
        <v>223</v>
      </c>
    </row>
    <row r="1325" s="13" customFormat="1">
      <c r="A1325" s="13"/>
      <c r="B1325" s="241"/>
      <c r="C1325" s="242"/>
      <c r="D1325" s="243" t="s">
        <v>232</v>
      </c>
      <c r="E1325" s="244" t="s">
        <v>1</v>
      </c>
      <c r="F1325" s="245" t="s">
        <v>1696</v>
      </c>
      <c r="G1325" s="242"/>
      <c r="H1325" s="246">
        <v>6.383</v>
      </c>
      <c r="I1325" s="247"/>
      <c r="J1325" s="242"/>
      <c r="K1325" s="242"/>
      <c r="L1325" s="248"/>
      <c r="M1325" s="249"/>
      <c r="N1325" s="250"/>
      <c r="O1325" s="250"/>
      <c r="P1325" s="250"/>
      <c r="Q1325" s="250"/>
      <c r="R1325" s="250"/>
      <c r="S1325" s="250"/>
      <c r="T1325" s="251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2" t="s">
        <v>232</v>
      </c>
      <c r="AU1325" s="252" t="s">
        <v>82</v>
      </c>
      <c r="AV1325" s="13" t="s">
        <v>82</v>
      </c>
      <c r="AW1325" s="13" t="s">
        <v>30</v>
      </c>
      <c r="AX1325" s="13" t="s">
        <v>73</v>
      </c>
      <c r="AY1325" s="252" t="s">
        <v>223</v>
      </c>
    </row>
    <row r="1326" s="14" customFormat="1">
      <c r="A1326" s="14"/>
      <c r="B1326" s="253"/>
      <c r="C1326" s="254"/>
      <c r="D1326" s="243" t="s">
        <v>232</v>
      </c>
      <c r="E1326" s="255" t="s">
        <v>1</v>
      </c>
      <c r="F1326" s="256" t="s">
        <v>394</v>
      </c>
      <c r="G1326" s="254"/>
      <c r="H1326" s="255" t="s">
        <v>1</v>
      </c>
      <c r="I1326" s="257"/>
      <c r="J1326" s="254"/>
      <c r="K1326" s="254"/>
      <c r="L1326" s="258"/>
      <c r="M1326" s="259"/>
      <c r="N1326" s="260"/>
      <c r="O1326" s="260"/>
      <c r="P1326" s="260"/>
      <c r="Q1326" s="260"/>
      <c r="R1326" s="260"/>
      <c r="S1326" s="260"/>
      <c r="T1326" s="261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62" t="s">
        <v>232</v>
      </c>
      <c r="AU1326" s="262" t="s">
        <v>82</v>
      </c>
      <c r="AV1326" s="14" t="s">
        <v>80</v>
      </c>
      <c r="AW1326" s="14" t="s">
        <v>30</v>
      </c>
      <c r="AX1326" s="14" t="s">
        <v>73</v>
      </c>
      <c r="AY1326" s="262" t="s">
        <v>223</v>
      </c>
    </row>
    <row r="1327" s="13" customFormat="1">
      <c r="A1327" s="13"/>
      <c r="B1327" s="241"/>
      <c r="C1327" s="242"/>
      <c r="D1327" s="243" t="s">
        <v>232</v>
      </c>
      <c r="E1327" s="244" t="s">
        <v>1</v>
      </c>
      <c r="F1327" s="245" t="s">
        <v>407</v>
      </c>
      <c r="G1327" s="242"/>
      <c r="H1327" s="246">
        <v>2.7599999999999998</v>
      </c>
      <c r="I1327" s="247"/>
      <c r="J1327" s="242"/>
      <c r="K1327" s="242"/>
      <c r="L1327" s="248"/>
      <c r="M1327" s="249"/>
      <c r="N1327" s="250"/>
      <c r="O1327" s="250"/>
      <c r="P1327" s="250"/>
      <c r="Q1327" s="250"/>
      <c r="R1327" s="250"/>
      <c r="S1327" s="250"/>
      <c r="T1327" s="25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2" t="s">
        <v>232</v>
      </c>
      <c r="AU1327" s="252" t="s">
        <v>82</v>
      </c>
      <c r="AV1327" s="13" t="s">
        <v>82</v>
      </c>
      <c r="AW1327" s="13" t="s">
        <v>30</v>
      </c>
      <c r="AX1327" s="13" t="s">
        <v>73</v>
      </c>
      <c r="AY1327" s="252" t="s">
        <v>223</v>
      </c>
    </row>
    <row r="1328" s="13" customFormat="1">
      <c r="A1328" s="13"/>
      <c r="B1328" s="241"/>
      <c r="C1328" s="242"/>
      <c r="D1328" s="243" t="s">
        <v>232</v>
      </c>
      <c r="E1328" s="244" t="s">
        <v>1</v>
      </c>
      <c r="F1328" s="245" t="s">
        <v>396</v>
      </c>
      <c r="G1328" s="242"/>
      <c r="H1328" s="246">
        <v>0.35999999999999999</v>
      </c>
      <c r="I1328" s="247"/>
      <c r="J1328" s="242"/>
      <c r="K1328" s="242"/>
      <c r="L1328" s="248"/>
      <c r="M1328" s="249"/>
      <c r="N1328" s="250"/>
      <c r="O1328" s="250"/>
      <c r="P1328" s="250"/>
      <c r="Q1328" s="250"/>
      <c r="R1328" s="250"/>
      <c r="S1328" s="250"/>
      <c r="T1328" s="251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52" t="s">
        <v>232</v>
      </c>
      <c r="AU1328" s="252" t="s">
        <v>82</v>
      </c>
      <c r="AV1328" s="13" t="s">
        <v>82</v>
      </c>
      <c r="AW1328" s="13" t="s">
        <v>30</v>
      </c>
      <c r="AX1328" s="13" t="s">
        <v>73</v>
      </c>
      <c r="AY1328" s="252" t="s">
        <v>223</v>
      </c>
    </row>
    <row r="1329" s="14" customFormat="1">
      <c r="A1329" s="14"/>
      <c r="B1329" s="253"/>
      <c r="C1329" s="254"/>
      <c r="D1329" s="243" t="s">
        <v>232</v>
      </c>
      <c r="E1329" s="255" t="s">
        <v>1</v>
      </c>
      <c r="F1329" s="256" t="s">
        <v>394</v>
      </c>
      <c r="G1329" s="254"/>
      <c r="H1329" s="255" t="s">
        <v>1</v>
      </c>
      <c r="I1329" s="257"/>
      <c r="J1329" s="254"/>
      <c r="K1329" s="254"/>
      <c r="L1329" s="258"/>
      <c r="M1329" s="259"/>
      <c r="N1329" s="260"/>
      <c r="O1329" s="260"/>
      <c r="P1329" s="260"/>
      <c r="Q1329" s="260"/>
      <c r="R1329" s="260"/>
      <c r="S1329" s="260"/>
      <c r="T1329" s="261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62" t="s">
        <v>232</v>
      </c>
      <c r="AU1329" s="262" t="s">
        <v>82</v>
      </c>
      <c r="AV1329" s="14" t="s">
        <v>80</v>
      </c>
      <c r="AW1329" s="14" t="s">
        <v>30</v>
      </c>
      <c r="AX1329" s="14" t="s">
        <v>73</v>
      </c>
      <c r="AY1329" s="262" t="s">
        <v>223</v>
      </c>
    </row>
    <row r="1330" s="13" customFormat="1">
      <c r="A1330" s="13"/>
      <c r="B1330" s="241"/>
      <c r="C1330" s="242"/>
      <c r="D1330" s="243" t="s">
        <v>232</v>
      </c>
      <c r="E1330" s="244" t="s">
        <v>1</v>
      </c>
      <c r="F1330" s="245" t="s">
        <v>408</v>
      </c>
      <c r="G1330" s="242"/>
      <c r="H1330" s="246">
        <v>9.5999999999999996</v>
      </c>
      <c r="I1330" s="247"/>
      <c r="J1330" s="242"/>
      <c r="K1330" s="242"/>
      <c r="L1330" s="248"/>
      <c r="M1330" s="249"/>
      <c r="N1330" s="250"/>
      <c r="O1330" s="250"/>
      <c r="P1330" s="250"/>
      <c r="Q1330" s="250"/>
      <c r="R1330" s="250"/>
      <c r="S1330" s="250"/>
      <c r="T1330" s="251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2" t="s">
        <v>232</v>
      </c>
      <c r="AU1330" s="252" t="s">
        <v>82</v>
      </c>
      <c r="AV1330" s="13" t="s">
        <v>82</v>
      </c>
      <c r="AW1330" s="13" t="s">
        <v>30</v>
      </c>
      <c r="AX1330" s="13" t="s">
        <v>73</v>
      </c>
      <c r="AY1330" s="252" t="s">
        <v>223</v>
      </c>
    </row>
    <row r="1331" s="14" customFormat="1">
      <c r="A1331" s="14"/>
      <c r="B1331" s="253"/>
      <c r="C1331" s="254"/>
      <c r="D1331" s="243" t="s">
        <v>232</v>
      </c>
      <c r="E1331" s="255" t="s">
        <v>1</v>
      </c>
      <c r="F1331" s="256" t="s">
        <v>394</v>
      </c>
      <c r="G1331" s="254"/>
      <c r="H1331" s="255" t="s">
        <v>1</v>
      </c>
      <c r="I1331" s="257"/>
      <c r="J1331" s="254"/>
      <c r="K1331" s="254"/>
      <c r="L1331" s="258"/>
      <c r="M1331" s="259"/>
      <c r="N1331" s="260"/>
      <c r="O1331" s="260"/>
      <c r="P1331" s="260"/>
      <c r="Q1331" s="260"/>
      <c r="R1331" s="260"/>
      <c r="S1331" s="260"/>
      <c r="T1331" s="261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62" t="s">
        <v>232</v>
      </c>
      <c r="AU1331" s="262" t="s">
        <v>82</v>
      </c>
      <c r="AV1331" s="14" t="s">
        <v>80</v>
      </c>
      <c r="AW1331" s="14" t="s">
        <v>30</v>
      </c>
      <c r="AX1331" s="14" t="s">
        <v>73</v>
      </c>
      <c r="AY1331" s="262" t="s">
        <v>223</v>
      </c>
    </row>
    <row r="1332" s="13" customFormat="1">
      <c r="A1332" s="13"/>
      <c r="B1332" s="241"/>
      <c r="C1332" s="242"/>
      <c r="D1332" s="243" t="s">
        <v>232</v>
      </c>
      <c r="E1332" s="244" t="s">
        <v>1</v>
      </c>
      <c r="F1332" s="245" t="s">
        <v>1697</v>
      </c>
      <c r="G1332" s="242"/>
      <c r="H1332" s="246">
        <v>49.219999999999999</v>
      </c>
      <c r="I1332" s="247"/>
      <c r="J1332" s="242"/>
      <c r="K1332" s="242"/>
      <c r="L1332" s="248"/>
      <c r="M1332" s="249"/>
      <c r="N1332" s="250"/>
      <c r="O1332" s="250"/>
      <c r="P1332" s="250"/>
      <c r="Q1332" s="250"/>
      <c r="R1332" s="250"/>
      <c r="S1332" s="250"/>
      <c r="T1332" s="251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2" t="s">
        <v>232</v>
      </c>
      <c r="AU1332" s="252" t="s">
        <v>82</v>
      </c>
      <c r="AV1332" s="13" t="s">
        <v>82</v>
      </c>
      <c r="AW1332" s="13" t="s">
        <v>30</v>
      </c>
      <c r="AX1332" s="13" t="s">
        <v>73</v>
      </c>
      <c r="AY1332" s="252" t="s">
        <v>223</v>
      </c>
    </row>
    <row r="1333" s="13" customFormat="1">
      <c r="A1333" s="13"/>
      <c r="B1333" s="241"/>
      <c r="C1333" s="242"/>
      <c r="D1333" s="243" t="s">
        <v>232</v>
      </c>
      <c r="E1333" s="244" t="s">
        <v>1</v>
      </c>
      <c r="F1333" s="245" t="s">
        <v>1698</v>
      </c>
      <c r="G1333" s="242"/>
      <c r="H1333" s="246">
        <v>-9.8900000000000006</v>
      </c>
      <c r="I1333" s="247"/>
      <c r="J1333" s="242"/>
      <c r="K1333" s="242"/>
      <c r="L1333" s="248"/>
      <c r="M1333" s="249"/>
      <c r="N1333" s="250"/>
      <c r="O1333" s="250"/>
      <c r="P1333" s="250"/>
      <c r="Q1333" s="250"/>
      <c r="R1333" s="250"/>
      <c r="S1333" s="250"/>
      <c r="T1333" s="251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2" t="s">
        <v>232</v>
      </c>
      <c r="AU1333" s="252" t="s">
        <v>82</v>
      </c>
      <c r="AV1333" s="13" t="s">
        <v>82</v>
      </c>
      <c r="AW1333" s="13" t="s">
        <v>30</v>
      </c>
      <c r="AX1333" s="13" t="s">
        <v>73</v>
      </c>
      <c r="AY1333" s="252" t="s">
        <v>223</v>
      </c>
    </row>
    <row r="1334" s="15" customFormat="1">
      <c r="A1334" s="15"/>
      <c r="B1334" s="263"/>
      <c r="C1334" s="264"/>
      <c r="D1334" s="243" t="s">
        <v>232</v>
      </c>
      <c r="E1334" s="265" t="s">
        <v>1</v>
      </c>
      <c r="F1334" s="266" t="s">
        <v>245</v>
      </c>
      <c r="G1334" s="264"/>
      <c r="H1334" s="267">
        <v>69.096000000000004</v>
      </c>
      <c r="I1334" s="268"/>
      <c r="J1334" s="264"/>
      <c r="K1334" s="264"/>
      <c r="L1334" s="269"/>
      <c r="M1334" s="270"/>
      <c r="N1334" s="271"/>
      <c r="O1334" s="271"/>
      <c r="P1334" s="271"/>
      <c r="Q1334" s="271"/>
      <c r="R1334" s="271"/>
      <c r="S1334" s="271"/>
      <c r="T1334" s="272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T1334" s="273" t="s">
        <v>232</v>
      </c>
      <c r="AU1334" s="273" t="s">
        <v>82</v>
      </c>
      <c r="AV1334" s="15" t="s">
        <v>230</v>
      </c>
      <c r="AW1334" s="15" t="s">
        <v>30</v>
      </c>
      <c r="AX1334" s="15" t="s">
        <v>80</v>
      </c>
      <c r="AY1334" s="273" t="s">
        <v>223</v>
      </c>
    </row>
    <row r="1335" s="2" customFormat="1" ht="44.25" customHeight="1">
      <c r="A1335" s="39"/>
      <c r="B1335" s="40"/>
      <c r="C1335" s="228" t="s">
        <v>1699</v>
      </c>
      <c r="D1335" s="228" t="s">
        <v>225</v>
      </c>
      <c r="E1335" s="229" t="s">
        <v>1700</v>
      </c>
      <c r="F1335" s="230" t="s">
        <v>1701</v>
      </c>
      <c r="G1335" s="231" t="s">
        <v>293</v>
      </c>
      <c r="H1335" s="232">
        <v>69.096000000000004</v>
      </c>
      <c r="I1335" s="233"/>
      <c r="J1335" s="234">
        <f>ROUND(I1335*H1335,2)</f>
        <v>0</v>
      </c>
      <c r="K1335" s="230" t="s">
        <v>229</v>
      </c>
      <c r="L1335" s="45"/>
      <c r="M1335" s="235" t="s">
        <v>1</v>
      </c>
      <c r="N1335" s="236" t="s">
        <v>38</v>
      </c>
      <c r="O1335" s="92"/>
      <c r="P1335" s="237">
        <f>O1335*H1335</f>
        <v>0</v>
      </c>
      <c r="Q1335" s="237">
        <v>0.0079000000000000008</v>
      </c>
      <c r="R1335" s="237">
        <f>Q1335*H1335</f>
        <v>0.54585840000000008</v>
      </c>
      <c r="S1335" s="237">
        <v>0</v>
      </c>
      <c r="T1335" s="238">
        <f>S1335*H1335</f>
        <v>0</v>
      </c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R1335" s="239" t="s">
        <v>230</v>
      </c>
      <c r="AT1335" s="239" t="s">
        <v>225</v>
      </c>
      <c r="AU1335" s="239" t="s">
        <v>82</v>
      </c>
      <c r="AY1335" s="18" t="s">
        <v>223</v>
      </c>
      <c r="BE1335" s="240">
        <f>IF(N1335="základní",J1335,0)</f>
        <v>0</v>
      </c>
      <c r="BF1335" s="240">
        <f>IF(N1335="snížená",J1335,0)</f>
        <v>0</v>
      </c>
      <c r="BG1335" s="240">
        <f>IF(N1335="zákl. přenesená",J1335,0)</f>
        <v>0</v>
      </c>
      <c r="BH1335" s="240">
        <f>IF(N1335="sníž. přenesená",J1335,0)</f>
        <v>0</v>
      </c>
      <c r="BI1335" s="240">
        <f>IF(N1335="nulová",J1335,0)</f>
        <v>0</v>
      </c>
      <c r="BJ1335" s="18" t="s">
        <v>80</v>
      </c>
      <c r="BK1335" s="240">
        <f>ROUND(I1335*H1335,2)</f>
        <v>0</v>
      </c>
      <c r="BL1335" s="18" t="s">
        <v>230</v>
      </c>
      <c r="BM1335" s="239" t="s">
        <v>1702</v>
      </c>
    </row>
    <row r="1336" s="13" customFormat="1">
      <c r="A1336" s="13"/>
      <c r="B1336" s="241"/>
      <c r="C1336" s="242"/>
      <c r="D1336" s="243" t="s">
        <v>232</v>
      </c>
      <c r="E1336" s="244" t="s">
        <v>1</v>
      </c>
      <c r="F1336" s="245" t="s">
        <v>1703</v>
      </c>
      <c r="G1336" s="242"/>
      <c r="H1336" s="246">
        <v>69.096000000000004</v>
      </c>
      <c r="I1336" s="247"/>
      <c r="J1336" s="242"/>
      <c r="K1336" s="242"/>
      <c r="L1336" s="248"/>
      <c r="M1336" s="249"/>
      <c r="N1336" s="250"/>
      <c r="O1336" s="250"/>
      <c r="P1336" s="250"/>
      <c r="Q1336" s="250"/>
      <c r="R1336" s="250"/>
      <c r="S1336" s="250"/>
      <c r="T1336" s="25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2" t="s">
        <v>232</v>
      </c>
      <c r="AU1336" s="252" t="s">
        <v>82</v>
      </c>
      <c r="AV1336" s="13" t="s">
        <v>82</v>
      </c>
      <c r="AW1336" s="13" t="s">
        <v>30</v>
      </c>
      <c r="AX1336" s="13" t="s">
        <v>80</v>
      </c>
      <c r="AY1336" s="252" t="s">
        <v>223</v>
      </c>
    </row>
    <row r="1337" s="2" customFormat="1" ht="37.8" customHeight="1">
      <c r="A1337" s="39"/>
      <c r="B1337" s="40"/>
      <c r="C1337" s="228" t="s">
        <v>1704</v>
      </c>
      <c r="D1337" s="228" t="s">
        <v>225</v>
      </c>
      <c r="E1337" s="229" t="s">
        <v>1705</v>
      </c>
      <c r="F1337" s="230" t="s">
        <v>1706</v>
      </c>
      <c r="G1337" s="231" t="s">
        <v>293</v>
      </c>
      <c r="H1337" s="232">
        <v>207.77600000000001</v>
      </c>
      <c r="I1337" s="233"/>
      <c r="J1337" s="234">
        <f>ROUND(I1337*H1337,2)</f>
        <v>0</v>
      </c>
      <c r="K1337" s="230" t="s">
        <v>229</v>
      </c>
      <c r="L1337" s="45"/>
      <c r="M1337" s="235" t="s">
        <v>1</v>
      </c>
      <c r="N1337" s="236" t="s">
        <v>38</v>
      </c>
      <c r="O1337" s="92"/>
      <c r="P1337" s="237">
        <f>O1337*H1337</f>
        <v>0</v>
      </c>
      <c r="Q1337" s="237">
        <v>0.019390000000000001</v>
      </c>
      <c r="R1337" s="237">
        <f>Q1337*H1337</f>
        <v>4.0287766400000002</v>
      </c>
      <c r="S1337" s="237">
        <v>0</v>
      </c>
      <c r="T1337" s="238">
        <f>S1337*H1337</f>
        <v>0</v>
      </c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R1337" s="239" t="s">
        <v>230</v>
      </c>
      <c r="AT1337" s="239" t="s">
        <v>225</v>
      </c>
      <c r="AU1337" s="239" t="s">
        <v>82</v>
      </c>
      <c r="AY1337" s="18" t="s">
        <v>223</v>
      </c>
      <c r="BE1337" s="240">
        <f>IF(N1337="základní",J1337,0)</f>
        <v>0</v>
      </c>
      <c r="BF1337" s="240">
        <f>IF(N1337="snížená",J1337,0)</f>
        <v>0</v>
      </c>
      <c r="BG1337" s="240">
        <f>IF(N1337="zákl. přenesená",J1337,0)</f>
        <v>0</v>
      </c>
      <c r="BH1337" s="240">
        <f>IF(N1337="sníž. přenesená",J1337,0)</f>
        <v>0</v>
      </c>
      <c r="BI1337" s="240">
        <f>IF(N1337="nulová",J1337,0)</f>
        <v>0</v>
      </c>
      <c r="BJ1337" s="18" t="s">
        <v>80</v>
      </c>
      <c r="BK1337" s="240">
        <f>ROUND(I1337*H1337,2)</f>
        <v>0</v>
      </c>
      <c r="BL1337" s="18" t="s">
        <v>230</v>
      </c>
      <c r="BM1337" s="239" t="s">
        <v>1707</v>
      </c>
    </row>
    <row r="1338" s="13" customFormat="1">
      <c r="A1338" s="13"/>
      <c r="B1338" s="241"/>
      <c r="C1338" s="242"/>
      <c r="D1338" s="243" t="s">
        <v>232</v>
      </c>
      <c r="E1338" s="244" t="s">
        <v>1</v>
      </c>
      <c r="F1338" s="245" t="s">
        <v>1708</v>
      </c>
      <c r="G1338" s="242"/>
      <c r="H1338" s="246">
        <v>279.29599999999999</v>
      </c>
      <c r="I1338" s="247"/>
      <c r="J1338" s="242"/>
      <c r="K1338" s="242"/>
      <c r="L1338" s="248"/>
      <c r="M1338" s="249"/>
      <c r="N1338" s="250"/>
      <c r="O1338" s="250"/>
      <c r="P1338" s="250"/>
      <c r="Q1338" s="250"/>
      <c r="R1338" s="250"/>
      <c r="S1338" s="250"/>
      <c r="T1338" s="251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2" t="s">
        <v>232</v>
      </c>
      <c r="AU1338" s="252" t="s">
        <v>82</v>
      </c>
      <c r="AV1338" s="13" t="s">
        <v>82</v>
      </c>
      <c r="AW1338" s="13" t="s">
        <v>30</v>
      </c>
      <c r="AX1338" s="13" t="s">
        <v>73</v>
      </c>
      <c r="AY1338" s="252" t="s">
        <v>223</v>
      </c>
    </row>
    <row r="1339" s="13" customFormat="1">
      <c r="A1339" s="13"/>
      <c r="B1339" s="241"/>
      <c r="C1339" s="242"/>
      <c r="D1339" s="243" t="s">
        <v>232</v>
      </c>
      <c r="E1339" s="244" t="s">
        <v>1</v>
      </c>
      <c r="F1339" s="245" t="s">
        <v>1709</v>
      </c>
      <c r="G1339" s="242"/>
      <c r="H1339" s="246">
        <v>-71.519999999999996</v>
      </c>
      <c r="I1339" s="247"/>
      <c r="J1339" s="242"/>
      <c r="K1339" s="242"/>
      <c r="L1339" s="248"/>
      <c r="M1339" s="249"/>
      <c r="N1339" s="250"/>
      <c r="O1339" s="250"/>
      <c r="P1339" s="250"/>
      <c r="Q1339" s="250"/>
      <c r="R1339" s="250"/>
      <c r="S1339" s="250"/>
      <c r="T1339" s="25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2" t="s">
        <v>232</v>
      </c>
      <c r="AU1339" s="252" t="s">
        <v>82</v>
      </c>
      <c r="AV1339" s="13" t="s">
        <v>82</v>
      </c>
      <c r="AW1339" s="13" t="s">
        <v>30</v>
      </c>
      <c r="AX1339" s="13" t="s">
        <v>73</v>
      </c>
      <c r="AY1339" s="252" t="s">
        <v>223</v>
      </c>
    </row>
    <row r="1340" s="15" customFormat="1">
      <c r="A1340" s="15"/>
      <c r="B1340" s="263"/>
      <c r="C1340" s="264"/>
      <c r="D1340" s="243" t="s">
        <v>232</v>
      </c>
      <c r="E1340" s="265" t="s">
        <v>1</v>
      </c>
      <c r="F1340" s="266" t="s">
        <v>245</v>
      </c>
      <c r="G1340" s="264"/>
      <c r="H1340" s="267">
        <v>207.77600000000001</v>
      </c>
      <c r="I1340" s="268"/>
      <c r="J1340" s="264"/>
      <c r="K1340" s="264"/>
      <c r="L1340" s="269"/>
      <c r="M1340" s="270"/>
      <c r="N1340" s="271"/>
      <c r="O1340" s="271"/>
      <c r="P1340" s="271"/>
      <c r="Q1340" s="271"/>
      <c r="R1340" s="271"/>
      <c r="S1340" s="271"/>
      <c r="T1340" s="272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T1340" s="273" t="s">
        <v>232</v>
      </c>
      <c r="AU1340" s="273" t="s">
        <v>82</v>
      </c>
      <c r="AV1340" s="15" t="s">
        <v>230</v>
      </c>
      <c r="AW1340" s="15" t="s">
        <v>30</v>
      </c>
      <c r="AX1340" s="15" t="s">
        <v>80</v>
      </c>
      <c r="AY1340" s="273" t="s">
        <v>223</v>
      </c>
    </row>
    <row r="1341" s="2" customFormat="1" ht="24.15" customHeight="1">
      <c r="A1341" s="39"/>
      <c r="B1341" s="40"/>
      <c r="C1341" s="228" t="s">
        <v>1710</v>
      </c>
      <c r="D1341" s="228" t="s">
        <v>225</v>
      </c>
      <c r="E1341" s="229" t="s">
        <v>1711</v>
      </c>
      <c r="F1341" s="230" t="s">
        <v>1712</v>
      </c>
      <c r="G1341" s="231" t="s">
        <v>293</v>
      </c>
      <c r="H1341" s="232">
        <v>411.09899999999999</v>
      </c>
      <c r="I1341" s="233"/>
      <c r="J1341" s="234">
        <f>ROUND(I1341*H1341,2)</f>
        <v>0</v>
      </c>
      <c r="K1341" s="230" t="s">
        <v>229</v>
      </c>
      <c r="L1341" s="45"/>
      <c r="M1341" s="235" t="s">
        <v>1</v>
      </c>
      <c r="N1341" s="236" t="s">
        <v>38</v>
      </c>
      <c r="O1341" s="92"/>
      <c r="P1341" s="237">
        <f>O1341*H1341</f>
        <v>0</v>
      </c>
      <c r="Q1341" s="237">
        <v>0.00025999999999999998</v>
      </c>
      <c r="R1341" s="237">
        <f>Q1341*H1341</f>
        <v>0.10688573999999999</v>
      </c>
      <c r="S1341" s="237">
        <v>0</v>
      </c>
      <c r="T1341" s="238">
        <f>S1341*H1341</f>
        <v>0</v>
      </c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R1341" s="239" t="s">
        <v>230</v>
      </c>
      <c r="AT1341" s="239" t="s">
        <v>225</v>
      </c>
      <c r="AU1341" s="239" t="s">
        <v>82</v>
      </c>
      <c r="AY1341" s="18" t="s">
        <v>223</v>
      </c>
      <c r="BE1341" s="240">
        <f>IF(N1341="základní",J1341,0)</f>
        <v>0</v>
      </c>
      <c r="BF1341" s="240">
        <f>IF(N1341="snížená",J1341,0)</f>
        <v>0</v>
      </c>
      <c r="BG1341" s="240">
        <f>IF(N1341="zákl. přenesená",J1341,0)</f>
        <v>0</v>
      </c>
      <c r="BH1341" s="240">
        <f>IF(N1341="sníž. přenesená",J1341,0)</f>
        <v>0</v>
      </c>
      <c r="BI1341" s="240">
        <f>IF(N1341="nulová",J1341,0)</f>
        <v>0</v>
      </c>
      <c r="BJ1341" s="18" t="s">
        <v>80</v>
      </c>
      <c r="BK1341" s="240">
        <f>ROUND(I1341*H1341,2)</f>
        <v>0</v>
      </c>
      <c r="BL1341" s="18" t="s">
        <v>230</v>
      </c>
      <c r="BM1341" s="239" t="s">
        <v>1713</v>
      </c>
    </row>
    <row r="1342" s="13" customFormat="1">
      <c r="A1342" s="13"/>
      <c r="B1342" s="241"/>
      <c r="C1342" s="242"/>
      <c r="D1342" s="243" t="s">
        <v>232</v>
      </c>
      <c r="E1342" s="244" t="s">
        <v>1</v>
      </c>
      <c r="F1342" s="245" t="s">
        <v>1714</v>
      </c>
      <c r="G1342" s="242"/>
      <c r="H1342" s="246">
        <v>411.09899999999999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232</v>
      </c>
      <c r="AU1342" s="252" t="s">
        <v>82</v>
      </c>
      <c r="AV1342" s="13" t="s">
        <v>82</v>
      </c>
      <c r="AW1342" s="13" t="s">
        <v>30</v>
      </c>
      <c r="AX1342" s="13" t="s">
        <v>80</v>
      </c>
      <c r="AY1342" s="252" t="s">
        <v>223</v>
      </c>
    </row>
    <row r="1343" s="2" customFormat="1" ht="33" customHeight="1">
      <c r="A1343" s="39"/>
      <c r="B1343" s="40"/>
      <c r="C1343" s="228" t="s">
        <v>1715</v>
      </c>
      <c r="D1343" s="228" t="s">
        <v>225</v>
      </c>
      <c r="E1343" s="229" t="s">
        <v>1716</v>
      </c>
      <c r="F1343" s="230" t="s">
        <v>1717</v>
      </c>
      <c r="G1343" s="231" t="s">
        <v>293</v>
      </c>
      <c r="H1343" s="232">
        <v>18.931999999999999</v>
      </c>
      <c r="I1343" s="233"/>
      <c r="J1343" s="234">
        <f>ROUND(I1343*H1343,2)</f>
        <v>0</v>
      </c>
      <c r="K1343" s="230" t="s">
        <v>229</v>
      </c>
      <c r="L1343" s="45"/>
      <c r="M1343" s="235" t="s">
        <v>1</v>
      </c>
      <c r="N1343" s="236" t="s">
        <v>38</v>
      </c>
      <c r="O1343" s="92"/>
      <c r="P1343" s="237">
        <f>O1343*H1343</f>
        <v>0</v>
      </c>
      <c r="Q1343" s="237">
        <v>0.0043800000000000002</v>
      </c>
      <c r="R1343" s="237">
        <f>Q1343*H1343</f>
        <v>0.082922159999999995</v>
      </c>
      <c r="S1343" s="237">
        <v>0</v>
      </c>
      <c r="T1343" s="238">
        <f>S1343*H1343</f>
        <v>0</v>
      </c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R1343" s="239" t="s">
        <v>230</v>
      </c>
      <c r="AT1343" s="239" t="s">
        <v>225</v>
      </c>
      <c r="AU1343" s="239" t="s">
        <v>82</v>
      </c>
      <c r="AY1343" s="18" t="s">
        <v>223</v>
      </c>
      <c r="BE1343" s="240">
        <f>IF(N1343="základní",J1343,0)</f>
        <v>0</v>
      </c>
      <c r="BF1343" s="240">
        <f>IF(N1343="snížená",J1343,0)</f>
        <v>0</v>
      </c>
      <c r="BG1343" s="240">
        <f>IF(N1343="zákl. přenesená",J1343,0)</f>
        <v>0</v>
      </c>
      <c r="BH1343" s="240">
        <f>IF(N1343="sníž. přenesená",J1343,0)</f>
        <v>0</v>
      </c>
      <c r="BI1343" s="240">
        <f>IF(N1343="nulová",J1343,0)</f>
        <v>0</v>
      </c>
      <c r="BJ1343" s="18" t="s">
        <v>80</v>
      </c>
      <c r="BK1343" s="240">
        <f>ROUND(I1343*H1343,2)</f>
        <v>0</v>
      </c>
      <c r="BL1343" s="18" t="s">
        <v>230</v>
      </c>
      <c r="BM1343" s="239" t="s">
        <v>1718</v>
      </c>
    </row>
    <row r="1344" s="14" customFormat="1">
      <c r="A1344" s="14"/>
      <c r="B1344" s="253"/>
      <c r="C1344" s="254"/>
      <c r="D1344" s="243" t="s">
        <v>232</v>
      </c>
      <c r="E1344" s="255" t="s">
        <v>1</v>
      </c>
      <c r="F1344" s="256" t="s">
        <v>1719</v>
      </c>
      <c r="G1344" s="254"/>
      <c r="H1344" s="255" t="s">
        <v>1</v>
      </c>
      <c r="I1344" s="257"/>
      <c r="J1344" s="254"/>
      <c r="K1344" s="254"/>
      <c r="L1344" s="258"/>
      <c r="M1344" s="259"/>
      <c r="N1344" s="260"/>
      <c r="O1344" s="260"/>
      <c r="P1344" s="260"/>
      <c r="Q1344" s="260"/>
      <c r="R1344" s="260"/>
      <c r="S1344" s="260"/>
      <c r="T1344" s="261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2" t="s">
        <v>232</v>
      </c>
      <c r="AU1344" s="262" t="s">
        <v>82</v>
      </c>
      <c r="AV1344" s="14" t="s">
        <v>80</v>
      </c>
      <c r="AW1344" s="14" t="s">
        <v>30</v>
      </c>
      <c r="AX1344" s="14" t="s">
        <v>73</v>
      </c>
      <c r="AY1344" s="262" t="s">
        <v>223</v>
      </c>
    </row>
    <row r="1345" s="13" customFormat="1">
      <c r="A1345" s="13"/>
      <c r="B1345" s="241"/>
      <c r="C1345" s="242"/>
      <c r="D1345" s="243" t="s">
        <v>232</v>
      </c>
      <c r="E1345" s="244" t="s">
        <v>1</v>
      </c>
      <c r="F1345" s="245" t="s">
        <v>1720</v>
      </c>
      <c r="G1345" s="242"/>
      <c r="H1345" s="246">
        <v>6.0419999999999998</v>
      </c>
      <c r="I1345" s="247"/>
      <c r="J1345" s="242"/>
      <c r="K1345" s="242"/>
      <c r="L1345" s="248"/>
      <c r="M1345" s="249"/>
      <c r="N1345" s="250"/>
      <c r="O1345" s="250"/>
      <c r="P1345" s="250"/>
      <c r="Q1345" s="250"/>
      <c r="R1345" s="250"/>
      <c r="S1345" s="250"/>
      <c r="T1345" s="251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2" t="s">
        <v>232</v>
      </c>
      <c r="AU1345" s="252" t="s">
        <v>82</v>
      </c>
      <c r="AV1345" s="13" t="s">
        <v>82</v>
      </c>
      <c r="AW1345" s="13" t="s">
        <v>30</v>
      </c>
      <c r="AX1345" s="13" t="s">
        <v>73</v>
      </c>
      <c r="AY1345" s="252" t="s">
        <v>223</v>
      </c>
    </row>
    <row r="1346" s="13" customFormat="1">
      <c r="A1346" s="13"/>
      <c r="B1346" s="241"/>
      <c r="C1346" s="242"/>
      <c r="D1346" s="243" t="s">
        <v>232</v>
      </c>
      <c r="E1346" s="244" t="s">
        <v>1</v>
      </c>
      <c r="F1346" s="245" t="s">
        <v>1721</v>
      </c>
      <c r="G1346" s="242"/>
      <c r="H1346" s="246">
        <v>4.1600000000000001</v>
      </c>
      <c r="I1346" s="247"/>
      <c r="J1346" s="242"/>
      <c r="K1346" s="242"/>
      <c r="L1346" s="248"/>
      <c r="M1346" s="249"/>
      <c r="N1346" s="250"/>
      <c r="O1346" s="250"/>
      <c r="P1346" s="250"/>
      <c r="Q1346" s="250"/>
      <c r="R1346" s="250"/>
      <c r="S1346" s="250"/>
      <c r="T1346" s="25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2" t="s">
        <v>232</v>
      </c>
      <c r="AU1346" s="252" t="s">
        <v>82</v>
      </c>
      <c r="AV1346" s="13" t="s">
        <v>82</v>
      </c>
      <c r="AW1346" s="13" t="s">
        <v>30</v>
      </c>
      <c r="AX1346" s="13" t="s">
        <v>73</v>
      </c>
      <c r="AY1346" s="252" t="s">
        <v>223</v>
      </c>
    </row>
    <row r="1347" s="14" customFormat="1">
      <c r="A1347" s="14"/>
      <c r="B1347" s="253"/>
      <c r="C1347" s="254"/>
      <c r="D1347" s="243" t="s">
        <v>232</v>
      </c>
      <c r="E1347" s="255" t="s">
        <v>1</v>
      </c>
      <c r="F1347" s="256" t="s">
        <v>394</v>
      </c>
      <c r="G1347" s="254"/>
      <c r="H1347" s="255" t="s">
        <v>1</v>
      </c>
      <c r="I1347" s="257"/>
      <c r="J1347" s="254"/>
      <c r="K1347" s="254"/>
      <c r="L1347" s="258"/>
      <c r="M1347" s="259"/>
      <c r="N1347" s="260"/>
      <c r="O1347" s="260"/>
      <c r="P1347" s="260"/>
      <c r="Q1347" s="260"/>
      <c r="R1347" s="260"/>
      <c r="S1347" s="260"/>
      <c r="T1347" s="261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62" t="s">
        <v>232</v>
      </c>
      <c r="AU1347" s="262" t="s">
        <v>82</v>
      </c>
      <c r="AV1347" s="14" t="s">
        <v>80</v>
      </c>
      <c r="AW1347" s="14" t="s">
        <v>30</v>
      </c>
      <c r="AX1347" s="14" t="s">
        <v>73</v>
      </c>
      <c r="AY1347" s="262" t="s">
        <v>223</v>
      </c>
    </row>
    <row r="1348" s="13" customFormat="1">
      <c r="A1348" s="13"/>
      <c r="B1348" s="241"/>
      <c r="C1348" s="242"/>
      <c r="D1348" s="243" t="s">
        <v>232</v>
      </c>
      <c r="E1348" s="244" t="s">
        <v>1</v>
      </c>
      <c r="F1348" s="245" t="s">
        <v>1722</v>
      </c>
      <c r="G1348" s="242"/>
      <c r="H1348" s="246">
        <v>8.7300000000000004</v>
      </c>
      <c r="I1348" s="247"/>
      <c r="J1348" s="242"/>
      <c r="K1348" s="242"/>
      <c r="L1348" s="248"/>
      <c r="M1348" s="249"/>
      <c r="N1348" s="250"/>
      <c r="O1348" s="250"/>
      <c r="P1348" s="250"/>
      <c r="Q1348" s="250"/>
      <c r="R1348" s="250"/>
      <c r="S1348" s="250"/>
      <c r="T1348" s="251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2" t="s">
        <v>232</v>
      </c>
      <c r="AU1348" s="252" t="s">
        <v>82</v>
      </c>
      <c r="AV1348" s="13" t="s">
        <v>82</v>
      </c>
      <c r="AW1348" s="13" t="s">
        <v>30</v>
      </c>
      <c r="AX1348" s="13" t="s">
        <v>73</v>
      </c>
      <c r="AY1348" s="252" t="s">
        <v>223</v>
      </c>
    </row>
    <row r="1349" s="15" customFormat="1">
      <c r="A1349" s="15"/>
      <c r="B1349" s="263"/>
      <c r="C1349" s="264"/>
      <c r="D1349" s="243" t="s">
        <v>232</v>
      </c>
      <c r="E1349" s="265" t="s">
        <v>1</v>
      </c>
      <c r="F1349" s="266" t="s">
        <v>245</v>
      </c>
      <c r="G1349" s="264"/>
      <c r="H1349" s="267">
        <v>18.931999999999999</v>
      </c>
      <c r="I1349" s="268"/>
      <c r="J1349" s="264"/>
      <c r="K1349" s="264"/>
      <c r="L1349" s="269"/>
      <c r="M1349" s="270"/>
      <c r="N1349" s="271"/>
      <c r="O1349" s="271"/>
      <c r="P1349" s="271"/>
      <c r="Q1349" s="271"/>
      <c r="R1349" s="271"/>
      <c r="S1349" s="271"/>
      <c r="T1349" s="272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T1349" s="273" t="s">
        <v>232</v>
      </c>
      <c r="AU1349" s="273" t="s">
        <v>82</v>
      </c>
      <c r="AV1349" s="15" t="s">
        <v>230</v>
      </c>
      <c r="AW1349" s="15" t="s">
        <v>30</v>
      </c>
      <c r="AX1349" s="15" t="s">
        <v>80</v>
      </c>
      <c r="AY1349" s="273" t="s">
        <v>223</v>
      </c>
    </row>
    <row r="1350" s="2" customFormat="1" ht="55.5" customHeight="1">
      <c r="A1350" s="39"/>
      <c r="B1350" s="40"/>
      <c r="C1350" s="228" t="s">
        <v>1723</v>
      </c>
      <c r="D1350" s="228" t="s">
        <v>225</v>
      </c>
      <c r="E1350" s="229" t="s">
        <v>1671</v>
      </c>
      <c r="F1350" s="230" t="s">
        <v>1672</v>
      </c>
      <c r="G1350" s="231" t="s">
        <v>351</v>
      </c>
      <c r="H1350" s="232">
        <v>123.09999999999999</v>
      </c>
      <c r="I1350" s="233"/>
      <c r="J1350" s="234">
        <f>ROUND(I1350*H1350,2)</f>
        <v>0</v>
      </c>
      <c r="K1350" s="230" t="s">
        <v>229</v>
      </c>
      <c r="L1350" s="45"/>
      <c r="M1350" s="235" t="s">
        <v>1</v>
      </c>
      <c r="N1350" s="236" t="s">
        <v>38</v>
      </c>
      <c r="O1350" s="92"/>
      <c r="P1350" s="237">
        <f>O1350*H1350</f>
        <v>0</v>
      </c>
      <c r="Q1350" s="237">
        <v>0</v>
      </c>
      <c r="R1350" s="237">
        <f>Q1350*H1350</f>
        <v>0</v>
      </c>
      <c r="S1350" s="237">
        <v>0</v>
      </c>
      <c r="T1350" s="238">
        <f>S1350*H1350</f>
        <v>0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39" t="s">
        <v>230</v>
      </c>
      <c r="AT1350" s="239" t="s">
        <v>225</v>
      </c>
      <c r="AU1350" s="239" t="s">
        <v>82</v>
      </c>
      <c r="AY1350" s="18" t="s">
        <v>223</v>
      </c>
      <c r="BE1350" s="240">
        <f>IF(N1350="základní",J1350,0)</f>
        <v>0</v>
      </c>
      <c r="BF1350" s="240">
        <f>IF(N1350="snížená",J1350,0)</f>
        <v>0</v>
      </c>
      <c r="BG1350" s="240">
        <f>IF(N1350="zákl. přenesená",J1350,0)</f>
        <v>0</v>
      </c>
      <c r="BH1350" s="240">
        <f>IF(N1350="sníž. přenesená",J1350,0)</f>
        <v>0</v>
      </c>
      <c r="BI1350" s="240">
        <f>IF(N1350="nulová",J1350,0)</f>
        <v>0</v>
      </c>
      <c r="BJ1350" s="18" t="s">
        <v>80</v>
      </c>
      <c r="BK1350" s="240">
        <f>ROUND(I1350*H1350,2)</f>
        <v>0</v>
      </c>
      <c r="BL1350" s="18" t="s">
        <v>230</v>
      </c>
      <c r="BM1350" s="239" t="s">
        <v>1724</v>
      </c>
    </row>
    <row r="1351" s="14" customFormat="1">
      <c r="A1351" s="14"/>
      <c r="B1351" s="253"/>
      <c r="C1351" s="254"/>
      <c r="D1351" s="243" t="s">
        <v>232</v>
      </c>
      <c r="E1351" s="255" t="s">
        <v>1</v>
      </c>
      <c r="F1351" s="256" t="s">
        <v>1719</v>
      </c>
      <c r="G1351" s="254"/>
      <c r="H1351" s="255" t="s">
        <v>1</v>
      </c>
      <c r="I1351" s="257"/>
      <c r="J1351" s="254"/>
      <c r="K1351" s="254"/>
      <c r="L1351" s="258"/>
      <c r="M1351" s="259"/>
      <c r="N1351" s="260"/>
      <c r="O1351" s="260"/>
      <c r="P1351" s="260"/>
      <c r="Q1351" s="260"/>
      <c r="R1351" s="260"/>
      <c r="S1351" s="260"/>
      <c r="T1351" s="261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62" t="s">
        <v>232</v>
      </c>
      <c r="AU1351" s="262" t="s">
        <v>82</v>
      </c>
      <c r="AV1351" s="14" t="s">
        <v>80</v>
      </c>
      <c r="AW1351" s="14" t="s">
        <v>30</v>
      </c>
      <c r="AX1351" s="14" t="s">
        <v>73</v>
      </c>
      <c r="AY1351" s="262" t="s">
        <v>223</v>
      </c>
    </row>
    <row r="1352" s="13" customFormat="1">
      <c r="A1352" s="13"/>
      <c r="B1352" s="241"/>
      <c r="C1352" s="242"/>
      <c r="D1352" s="243" t="s">
        <v>232</v>
      </c>
      <c r="E1352" s="244" t="s">
        <v>1</v>
      </c>
      <c r="F1352" s="245" t="s">
        <v>1725</v>
      </c>
      <c r="G1352" s="242"/>
      <c r="H1352" s="246">
        <v>50.350000000000001</v>
      </c>
      <c r="I1352" s="247"/>
      <c r="J1352" s="242"/>
      <c r="K1352" s="242"/>
      <c r="L1352" s="248"/>
      <c r="M1352" s="249"/>
      <c r="N1352" s="250"/>
      <c r="O1352" s="250"/>
      <c r="P1352" s="250"/>
      <c r="Q1352" s="250"/>
      <c r="R1352" s="250"/>
      <c r="S1352" s="250"/>
      <c r="T1352" s="25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2" t="s">
        <v>232</v>
      </c>
      <c r="AU1352" s="252" t="s">
        <v>82</v>
      </c>
      <c r="AV1352" s="13" t="s">
        <v>82</v>
      </c>
      <c r="AW1352" s="13" t="s">
        <v>30</v>
      </c>
      <c r="AX1352" s="13" t="s">
        <v>73</v>
      </c>
      <c r="AY1352" s="252" t="s">
        <v>223</v>
      </c>
    </row>
    <row r="1353" s="14" customFormat="1">
      <c r="A1353" s="14"/>
      <c r="B1353" s="253"/>
      <c r="C1353" s="254"/>
      <c r="D1353" s="243" t="s">
        <v>232</v>
      </c>
      <c r="E1353" s="255" t="s">
        <v>1</v>
      </c>
      <c r="F1353" s="256" t="s">
        <v>394</v>
      </c>
      <c r="G1353" s="254"/>
      <c r="H1353" s="255" t="s">
        <v>1</v>
      </c>
      <c r="I1353" s="257"/>
      <c r="J1353" s="254"/>
      <c r="K1353" s="254"/>
      <c r="L1353" s="258"/>
      <c r="M1353" s="259"/>
      <c r="N1353" s="260"/>
      <c r="O1353" s="260"/>
      <c r="P1353" s="260"/>
      <c r="Q1353" s="260"/>
      <c r="R1353" s="260"/>
      <c r="S1353" s="260"/>
      <c r="T1353" s="261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2" t="s">
        <v>232</v>
      </c>
      <c r="AU1353" s="262" t="s">
        <v>82</v>
      </c>
      <c r="AV1353" s="14" t="s">
        <v>80</v>
      </c>
      <c r="AW1353" s="14" t="s">
        <v>30</v>
      </c>
      <c r="AX1353" s="14" t="s">
        <v>73</v>
      </c>
      <c r="AY1353" s="262" t="s">
        <v>223</v>
      </c>
    </row>
    <row r="1354" s="13" customFormat="1">
      <c r="A1354" s="13"/>
      <c r="B1354" s="241"/>
      <c r="C1354" s="242"/>
      <c r="D1354" s="243" t="s">
        <v>232</v>
      </c>
      <c r="E1354" s="244" t="s">
        <v>1</v>
      </c>
      <c r="F1354" s="245" t="s">
        <v>1726</v>
      </c>
      <c r="G1354" s="242"/>
      <c r="H1354" s="246">
        <v>72.75</v>
      </c>
      <c r="I1354" s="247"/>
      <c r="J1354" s="242"/>
      <c r="K1354" s="242"/>
      <c r="L1354" s="248"/>
      <c r="M1354" s="249"/>
      <c r="N1354" s="250"/>
      <c r="O1354" s="250"/>
      <c r="P1354" s="250"/>
      <c r="Q1354" s="250"/>
      <c r="R1354" s="250"/>
      <c r="S1354" s="250"/>
      <c r="T1354" s="25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2" t="s">
        <v>232</v>
      </c>
      <c r="AU1354" s="252" t="s">
        <v>82</v>
      </c>
      <c r="AV1354" s="13" t="s">
        <v>82</v>
      </c>
      <c r="AW1354" s="13" t="s">
        <v>30</v>
      </c>
      <c r="AX1354" s="13" t="s">
        <v>73</v>
      </c>
      <c r="AY1354" s="252" t="s">
        <v>223</v>
      </c>
    </row>
    <row r="1355" s="15" customFormat="1">
      <c r="A1355" s="15"/>
      <c r="B1355" s="263"/>
      <c r="C1355" s="264"/>
      <c r="D1355" s="243" t="s">
        <v>232</v>
      </c>
      <c r="E1355" s="265" t="s">
        <v>1</v>
      </c>
      <c r="F1355" s="266" t="s">
        <v>245</v>
      </c>
      <c r="G1355" s="264"/>
      <c r="H1355" s="267">
        <v>123.09999999999999</v>
      </c>
      <c r="I1355" s="268"/>
      <c r="J1355" s="264"/>
      <c r="K1355" s="264"/>
      <c r="L1355" s="269"/>
      <c r="M1355" s="270"/>
      <c r="N1355" s="271"/>
      <c r="O1355" s="271"/>
      <c r="P1355" s="271"/>
      <c r="Q1355" s="271"/>
      <c r="R1355" s="271"/>
      <c r="S1355" s="271"/>
      <c r="T1355" s="272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T1355" s="273" t="s">
        <v>232</v>
      </c>
      <c r="AU1355" s="273" t="s">
        <v>82</v>
      </c>
      <c r="AV1355" s="15" t="s">
        <v>230</v>
      </c>
      <c r="AW1355" s="15" t="s">
        <v>30</v>
      </c>
      <c r="AX1355" s="15" t="s">
        <v>80</v>
      </c>
      <c r="AY1355" s="273" t="s">
        <v>223</v>
      </c>
    </row>
    <row r="1356" s="2" customFormat="1" ht="24.15" customHeight="1">
      <c r="A1356" s="39"/>
      <c r="B1356" s="40"/>
      <c r="C1356" s="274" t="s">
        <v>1727</v>
      </c>
      <c r="D1356" s="274" t="s">
        <v>285</v>
      </c>
      <c r="E1356" s="275" t="s">
        <v>1677</v>
      </c>
      <c r="F1356" s="276" t="s">
        <v>1678</v>
      </c>
      <c r="G1356" s="277" t="s">
        <v>351</v>
      </c>
      <c r="H1356" s="278">
        <v>129.255</v>
      </c>
      <c r="I1356" s="279"/>
      <c r="J1356" s="280">
        <f>ROUND(I1356*H1356,2)</f>
        <v>0</v>
      </c>
      <c r="K1356" s="276" t="s">
        <v>229</v>
      </c>
      <c r="L1356" s="281"/>
      <c r="M1356" s="282" t="s">
        <v>1</v>
      </c>
      <c r="N1356" s="283" t="s">
        <v>38</v>
      </c>
      <c r="O1356" s="92"/>
      <c r="P1356" s="237">
        <f>O1356*H1356</f>
        <v>0</v>
      </c>
      <c r="Q1356" s="237">
        <v>4.0000000000000003E-05</v>
      </c>
      <c r="R1356" s="237">
        <f>Q1356*H1356</f>
        <v>0.0051702000000000007</v>
      </c>
      <c r="S1356" s="237">
        <v>0</v>
      </c>
      <c r="T1356" s="238">
        <f>S1356*H1356</f>
        <v>0</v>
      </c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R1356" s="239" t="s">
        <v>262</v>
      </c>
      <c r="AT1356" s="239" t="s">
        <v>285</v>
      </c>
      <c r="AU1356" s="239" t="s">
        <v>82</v>
      </c>
      <c r="AY1356" s="18" t="s">
        <v>223</v>
      </c>
      <c r="BE1356" s="240">
        <f>IF(N1356="základní",J1356,0)</f>
        <v>0</v>
      </c>
      <c r="BF1356" s="240">
        <f>IF(N1356="snížená",J1356,0)</f>
        <v>0</v>
      </c>
      <c r="BG1356" s="240">
        <f>IF(N1356="zákl. přenesená",J1356,0)</f>
        <v>0</v>
      </c>
      <c r="BH1356" s="240">
        <f>IF(N1356="sníž. přenesená",J1356,0)</f>
        <v>0</v>
      </c>
      <c r="BI1356" s="240">
        <f>IF(N1356="nulová",J1356,0)</f>
        <v>0</v>
      </c>
      <c r="BJ1356" s="18" t="s">
        <v>80</v>
      </c>
      <c r="BK1356" s="240">
        <f>ROUND(I1356*H1356,2)</f>
        <v>0</v>
      </c>
      <c r="BL1356" s="18" t="s">
        <v>230</v>
      </c>
      <c r="BM1356" s="239" t="s">
        <v>1728</v>
      </c>
    </row>
    <row r="1357" s="13" customFormat="1">
      <c r="A1357" s="13"/>
      <c r="B1357" s="241"/>
      <c r="C1357" s="242"/>
      <c r="D1357" s="243" t="s">
        <v>232</v>
      </c>
      <c r="E1357" s="242"/>
      <c r="F1357" s="245" t="s">
        <v>1729</v>
      </c>
      <c r="G1357" s="242"/>
      <c r="H1357" s="246">
        <v>129.255</v>
      </c>
      <c r="I1357" s="247"/>
      <c r="J1357" s="242"/>
      <c r="K1357" s="242"/>
      <c r="L1357" s="248"/>
      <c r="M1357" s="249"/>
      <c r="N1357" s="250"/>
      <c r="O1357" s="250"/>
      <c r="P1357" s="250"/>
      <c r="Q1357" s="250"/>
      <c r="R1357" s="250"/>
      <c r="S1357" s="250"/>
      <c r="T1357" s="251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2" t="s">
        <v>232</v>
      </c>
      <c r="AU1357" s="252" t="s">
        <v>82</v>
      </c>
      <c r="AV1357" s="13" t="s">
        <v>82</v>
      </c>
      <c r="AW1357" s="13" t="s">
        <v>4</v>
      </c>
      <c r="AX1357" s="13" t="s">
        <v>80</v>
      </c>
      <c r="AY1357" s="252" t="s">
        <v>223</v>
      </c>
    </row>
    <row r="1358" s="2" customFormat="1" ht="24.15" customHeight="1">
      <c r="A1358" s="39"/>
      <c r="B1358" s="40"/>
      <c r="C1358" s="228" t="s">
        <v>1730</v>
      </c>
      <c r="D1358" s="228" t="s">
        <v>225</v>
      </c>
      <c r="E1358" s="229" t="s">
        <v>1731</v>
      </c>
      <c r="F1358" s="230" t="s">
        <v>1732</v>
      </c>
      <c r="G1358" s="231" t="s">
        <v>293</v>
      </c>
      <c r="H1358" s="232">
        <v>95.590000000000003</v>
      </c>
      <c r="I1358" s="233"/>
      <c r="J1358" s="234">
        <f>ROUND(I1358*H1358,2)</f>
        <v>0</v>
      </c>
      <c r="K1358" s="230" t="s">
        <v>229</v>
      </c>
      <c r="L1358" s="45"/>
      <c r="M1358" s="235" t="s">
        <v>1</v>
      </c>
      <c r="N1358" s="236" t="s">
        <v>38</v>
      </c>
      <c r="O1358" s="92"/>
      <c r="P1358" s="237">
        <f>O1358*H1358</f>
        <v>0</v>
      </c>
      <c r="Q1358" s="237">
        <v>0.00018000000000000001</v>
      </c>
      <c r="R1358" s="237">
        <f>Q1358*H1358</f>
        <v>0.017206200000000001</v>
      </c>
      <c r="S1358" s="237">
        <v>0</v>
      </c>
      <c r="T1358" s="238">
        <f>S1358*H1358</f>
        <v>0</v>
      </c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R1358" s="239" t="s">
        <v>230</v>
      </c>
      <c r="AT1358" s="239" t="s">
        <v>225</v>
      </c>
      <c r="AU1358" s="239" t="s">
        <v>82</v>
      </c>
      <c r="AY1358" s="18" t="s">
        <v>223</v>
      </c>
      <c r="BE1358" s="240">
        <f>IF(N1358="základní",J1358,0)</f>
        <v>0</v>
      </c>
      <c r="BF1358" s="240">
        <f>IF(N1358="snížená",J1358,0)</f>
        <v>0</v>
      </c>
      <c r="BG1358" s="240">
        <f>IF(N1358="zákl. přenesená",J1358,0)</f>
        <v>0</v>
      </c>
      <c r="BH1358" s="240">
        <f>IF(N1358="sníž. přenesená",J1358,0)</f>
        <v>0</v>
      </c>
      <c r="BI1358" s="240">
        <f>IF(N1358="nulová",J1358,0)</f>
        <v>0</v>
      </c>
      <c r="BJ1358" s="18" t="s">
        <v>80</v>
      </c>
      <c r="BK1358" s="240">
        <f>ROUND(I1358*H1358,2)</f>
        <v>0</v>
      </c>
      <c r="BL1358" s="18" t="s">
        <v>230</v>
      </c>
      <c r="BM1358" s="239" t="s">
        <v>1733</v>
      </c>
    </row>
    <row r="1359" s="2" customFormat="1" ht="37.8" customHeight="1">
      <c r="A1359" s="39"/>
      <c r="B1359" s="40"/>
      <c r="C1359" s="228" t="s">
        <v>1734</v>
      </c>
      <c r="D1359" s="228" t="s">
        <v>225</v>
      </c>
      <c r="E1359" s="229" t="s">
        <v>1735</v>
      </c>
      <c r="F1359" s="230" t="s">
        <v>1736</v>
      </c>
      <c r="G1359" s="231" t="s">
        <v>293</v>
      </c>
      <c r="H1359" s="232">
        <v>95.590000000000003</v>
      </c>
      <c r="I1359" s="233"/>
      <c r="J1359" s="234">
        <f>ROUND(I1359*H1359,2)</f>
        <v>0</v>
      </c>
      <c r="K1359" s="230" t="s">
        <v>229</v>
      </c>
      <c r="L1359" s="45"/>
      <c r="M1359" s="235" t="s">
        <v>1</v>
      </c>
      <c r="N1359" s="236" t="s">
        <v>38</v>
      </c>
      <c r="O1359" s="92"/>
      <c r="P1359" s="237">
        <f>O1359*H1359</f>
        <v>0</v>
      </c>
      <c r="Q1359" s="237">
        <v>0.0057000000000000002</v>
      </c>
      <c r="R1359" s="237">
        <f>Q1359*H1359</f>
        <v>0.54486299999999999</v>
      </c>
      <c r="S1359" s="237">
        <v>0</v>
      </c>
      <c r="T1359" s="238">
        <f>S1359*H1359</f>
        <v>0</v>
      </c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R1359" s="239" t="s">
        <v>230</v>
      </c>
      <c r="AT1359" s="239" t="s">
        <v>225</v>
      </c>
      <c r="AU1359" s="239" t="s">
        <v>82</v>
      </c>
      <c r="AY1359" s="18" t="s">
        <v>223</v>
      </c>
      <c r="BE1359" s="240">
        <f>IF(N1359="základní",J1359,0)</f>
        <v>0</v>
      </c>
      <c r="BF1359" s="240">
        <f>IF(N1359="snížená",J1359,0)</f>
        <v>0</v>
      </c>
      <c r="BG1359" s="240">
        <f>IF(N1359="zákl. přenesená",J1359,0)</f>
        <v>0</v>
      </c>
      <c r="BH1359" s="240">
        <f>IF(N1359="sníž. přenesená",J1359,0)</f>
        <v>0</v>
      </c>
      <c r="BI1359" s="240">
        <f>IF(N1359="nulová",J1359,0)</f>
        <v>0</v>
      </c>
      <c r="BJ1359" s="18" t="s">
        <v>80</v>
      </c>
      <c r="BK1359" s="240">
        <f>ROUND(I1359*H1359,2)</f>
        <v>0</v>
      </c>
      <c r="BL1359" s="18" t="s">
        <v>230</v>
      </c>
      <c r="BM1359" s="239" t="s">
        <v>1737</v>
      </c>
    </row>
    <row r="1360" s="13" customFormat="1">
      <c r="A1360" s="13"/>
      <c r="B1360" s="241"/>
      <c r="C1360" s="242"/>
      <c r="D1360" s="243" t="s">
        <v>232</v>
      </c>
      <c r="E1360" s="244" t="s">
        <v>1</v>
      </c>
      <c r="F1360" s="245" t="s">
        <v>1738</v>
      </c>
      <c r="G1360" s="242"/>
      <c r="H1360" s="246">
        <v>46.893000000000001</v>
      </c>
      <c r="I1360" s="247"/>
      <c r="J1360" s="242"/>
      <c r="K1360" s="242"/>
      <c r="L1360" s="248"/>
      <c r="M1360" s="249"/>
      <c r="N1360" s="250"/>
      <c r="O1360" s="250"/>
      <c r="P1360" s="250"/>
      <c r="Q1360" s="250"/>
      <c r="R1360" s="250"/>
      <c r="S1360" s="250"/>
      <c r="T1360" s="251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2" t="s">
        <v>232</v>
      </c>
      <c r="AU1360" s="252" t="s">
        <v>82</v>
      </c>
      <c r="AV1360" s="13" t="s">
        <v>82</v>
      </c>
      <c r="AW1360" s="13" t="s">
        <v>30</v>
      </c>
      <c r="AX1360" s="13" t="s">
        <v>73</v>
      </c>
      <c r="AY1360" s="252" t="s">
        <v>223</v>
      </c>
    </row>
    <row r="1361" s="13" customFormat="1">
      <c r="A1361" s="13"/>
      <c r="B1361" s="241"/>
      <c r="C1361" s="242"/>
      <c r="D1361" s="243" t="s">
        <v>232</v>
      </c>
      <c r="E1361" s="244" t="s">
        <v>1</v>
      </c>
      <c r="F1361" s="245" t="s">
        <v>1739</v>
      </c>
      <c r="G1361" s="242"/>
      <c r="H1361" s="246">
        <v>48.697000000000003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232</v>
      </c>
      <c r="AU1361" s="252" t="s">
        <v>82</v>
      </c>
      <c r="AV1361" s="13" t="s">
        <v>82</v>
      </c>
      <c r="AW1361" s="13" t="s">
        <v>30</v>
      </c>
      <c r="AX1361" s="13" t="s">
        <v>73</v>
      </c>
      <c r="AY1361" s="252" t="s">
        <v>223</v>
      </c>
    </row>
    <row r="1362" s="15" customFormat="1">
      <c r="A1362" s="15"/>
      <c r="B1362" s="263"/>
      <c r="C1362" s="264"/>
      <c r="D1362" s="243" t="s">
        <v>232</v>
      </c>
      <c r="E1362" s="265" t="s">
        <v>1</v>
      </c>
      <c r="F1362" s="266" t="s">
        <v>245</v>
      </c>
      <c r="G1362" s="264"/>
      <c r="H1362" s="267">
        <v>95.590000000000003</v>
      </c>
      <c r="I1362" s="268"/>
      <c r="J1362" s="264"/>
      <c r="K1362" s="264"/>
      <c r="L1362" s="269"/>
      <c r="M1362" s="270"/>
      <c r="N1362" s="271"/>
      <c r="O1362" s="271"/>
      <c r="P1362" s="271"/>
      <c r="Q1362" s="271"/>
      <c r="R1362" s="271"/>
      <c r="S1362" s="271"/>
      <c r="T1362" s="272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73" t="s">
        <v>232</v>
      </c>
      <c r="AU1362" s="273" t="s">
        <v>82</v>
      </c>
      <c r="AV1362" s="15" t="s">
        <v>230</v>
      </c>
      <c r="AW1362" s="15" t="s">
        <v>30</v>
      </c>
      <c r="AX1362" s="15" t="s">
        <v>80</v>
      </c>
      <c r="AY1362" s="273" t="s">
        <v>223</v>
      </c>
    </row>
    <row r="1363" s="2" customFormat="1" ht="24.15" customHeight="1">
      <c r="A1363" s="39"/>
      <c r="B1363" s="40"/>
      <c r="C1363" s="228" t="s">
        <v>1740</v>
      </c>
      <c r="D1363" s="228" t="s">
        <v>225</v>
      </c>
      <c r="E1363" s="229" t="s">
        <v>1741</v>
      </c>
      <c r="F1363" s="230" t="s">
        <v>1742</v>
      </c>
      <c r="G1363" s="231" t="s">
        <v>293</v>
      </c>
      <c r="H1363" s="232">
        <v>77.646000000000001</v>
      </c>
      <c r="I1363" s="233"/>
      <c r="J1363" s="234">
        <f>ROUND(I1363*H1363,2)</f>
        <v>0</v>
      </c>
      <c r="K1363" s="230" t="s">
        <v>386</v>
      </c>
      <c r="L1363" s="45"/>
      <c r="M1363" s="235" t="s">
        <v>1</v>
      </c>
      <c r="N1363" s="236" t="s">
        <v>38</v>
      </c>
      <c r="O1363" s="92"/>
      <c r="P1363" s="237">
        <f>O1363*H1363</f>
        <v>0</v>
      </c>
      <c r="Q1363" s="237">
        <v>0.0057000000000000002</v>
      </c>
      <c r="R1363" s="237">
        <f>Q1363*H1363</f>
        <v>0.44258220000000004</v>
      </c>
      <c r="S1363" s="237">
        <v>0</v>
      </c>
      <c r="T1363" s="238">
        <f>S1363*H1363</f>
        <v>0</v>
      </c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R1363" s="239" t="s">
        <v>230</v>
      </c>
      <c r="AT1363" s="239" t="s">
        <v>225</v>
      </c>
      <c r="AU1363" s="239" t="s">
        <v>82</v>
      </c>
      <c r="AY1363" s="18" t="s">
        <v>223</v>
      </c>
      <c r="BE1363" s="240">
        <f>IF(N1363="základní",J1363,0)</f>
        <v>0</v>
      </c>
      <c r="BF1363" s="240">
        <f>IF(N1363="snížená",J1363,0)</f>
        <v>0</v>
      </c>
      <c r="BG1363" s="240">
        <f>IF(N1363="zákl. přenesená",J1363,0)</f>
        <v>0</v>
      </c>
      <c r="BH1363" s="240">
        <f>IF(N1363="sníž. přenesená",J1363,0)</f>
        <v>0</v>
      </c>
      <c r="BI1363" s="240">
        <f>IF(N1363="nulová",J1363,0)</f>
        <v>0</v>
      </c>
      <c r="BJ1363" s="18" t="s">
        <v>80</v>
      </c>
      <c r="BK1363" s="240">
        <f>ROUND(I1363*H1363,2)</f>
        <v>0</v>
      </c>
      <c r="BL1363" s="18" t="s">
        <v>230</v>
      </c>
      <c r="BM1363" s="239" t="s">
        <v>1743</v>
      </c>
    </row>
    <row r="1364" s="13" customFormat="1">
      <c r="A1364" s="13"/>
      <c r="B1364" s="241"/>
      <c r="C1364" s="242"/>
      <c r="D1364" s="243" t="s">
        <v>232</v>
      </c>
      <c r="E1364" s="244" t="s">
        <v>1</v>
      </c>
      <c r="F1364" s="245" t="s">
        <v>1744</v>
      </c>
      <c r="G1364" s="242"/>
      <c r="H1364" s="246">
        <v>13.42</v>
      </c>
      <c r="I1364" s="247"/>
      <c r="J1364" s="242"/>
      <c r="K1364" s="242"/>
      <c r="L1364" s="248"/>
      <c r="M1364" s="249"/>
      <c r="N1364" s="250"/>
      <c r="O1364" s="250"/>
      <c r="P1364" s="250"/>
      <c r="Q1364" s="250"/>
      <c r="R1364" s="250"/>
      <c r="S1364" s="250"/>
      <c r="T1364" s="25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2" t="s">
        <v>232</v>
      </c>
      <c r="AU1364" s="252" t="s">
        <v>82</v>
      </c>
      <c r="AV1364" s="13" t="s">
        <v>82</v>
      </c>
      <c r="AW1364" s="13" t="s">
        <v>30</v>
      </c>
      <c r="AX1364" s="13" t="s">
        <v>73</v>
      </c>
      <c r="AY1364" s="252" t="s">
        <v>223</v>
      </c>
    </row>
    <row r="1365" s="13" customFormat="1">
      <c r="A1365" s="13"/>
      <c r="B1365" s="241"/>
      <c r="C1365" s="242"/>
      <c r="D1365" s="243" t="s">
        <v>232</v>
      </c>
      <c r="E1365" s="244" t="s">
        <v>1</v>
      </c>
      <c r="F1365" s="245" t="s">
        <v>1745</v>
      </c>
      <c r="G1365" s="242"/>
      <c r="H1365" s="246">
        <v>51.975999999999999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232</v>
      </c>
      <c r="AU1365" s="252" t="s">
        <v>82</v>
      </c>
      <c r="AV1365" s="13" t="s">
        <v>82</v>
      </c>
      <c r="AW1365" s="13" t="s">
        <v>30</v>
      </c>
      <c r="AX1365" s="13" t="s">
        <v>73</v>
      </c>
      <c r="AY1365" s="252" t="s">
        <v>223</v>
      </c>
    </row>
    <row r="1366" s="13" customFormat="1">
      <c r="A1366" s="13"/>
      <c r="B1366" s="241"/>
      <c r="C1366" s="242"/>
      <c r="D1366" s="243" t="s">
        <v>232</v>
      </c>
      <c r="E1366" s="244" t="s">
        <v>1</v>
      </c>
      <c r="F1366" s="245" t="s">
        <v>1746</v>
      </c>
      <c r="G1366" s="242"/>
      <c r="H1366" s="246">
        <v>12.25</v>
      </c>
      <c r="I1366" s="247"/>
      <c r="J1366" s="242"/>
      <c r="K1366" s="242"/>
      <c r="L1366" s="248"/>
      <c r="M1366" s="249"/>
      <c r="N1366" s="250"/>
      <c r="O1366" s="250"/>
      <c r="P1366" s="250"/>
      <c r="Q1366" s="250"/>
      <c r="R1366" s="250"/>
      <c r="S1366" s="250"/>
      <c r="T1366" s="25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2" t="s">
        <v>232</v>
      </c>
      <c r="AU1366" s="252" t="s">
        <v>82</v>
      </c>
      <c r="AV1366" s="13" t="s">
        <v>82</v>
      </c>
      <c r="AW1366" s="13" t="s">
        <v>30</v>
      </c>
      <c r="AX1366" s="13" t="s">
        <v>73</v>
      </c>
      <c r="AY1366" s="252" t="s">
        <v>223</v>
      </c>
    </row>
    <row r="1367" s="15" customFormat="1">
      <c r="A1367" s="15"/>
      <c r="B1367" s="263"/>
      <c r="C1367" s="264"/>
      <c r="D1367" s="243" t="s">
        <v>232</v>
      </c>
      <c r="E1367" s="265" t="s">
        <v>1</v>
      </c>
      <c r="F1367" s="266" t="s">
        <v>245</v>
      </c>
      <c r="G1367" s="264"/>
      <c r="H1367" s="267">
        <v>77.646000000000001</v>
      </c>
      <c r="I1367" s="268"/>
      <c r="J1367" s="264"/>
      <c r="K1367" s="264"/>
      <c r="L1367" s="269"/>
      <c r="M1367" s="270"/>
      <c r="N1367" s="271"/>
      <c r="O1367" s="271"/>
      <c r="P1367" s="271"/>
      <c r="Q1367" s="271"/>
      <c r="R1367" s="271"/>
      <c r="S1367" s="271"/>
      <c r="T1367" s="272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73" t="s">
        <v>232</v>
      </c>
      <c r="AU1367" s="273" t="s">
        <v>82</v>
      </c>
      <c r="AV1367" s="15" t="s">
        <v>230</v>
      </c>
      <c r="AW1367" s="15" t="s">
        <v>30</v>
      </c>
      <c r="AX1367" s="15" t="s">
        <v>80</v>
      </c>
      <c r="AY1367" s="273" t="s">
        <v>223</v>
      </c>
    </row>
    <row r="1368" s="2" customFormat="1" ht="24.15" customHeight="1">
      <c r="A1368" s="39"/>
      <c r="B1368" s="40"/>
      <c r="C1368" s="228" t="s">
        <v>1747</v>
      </c>
      <c r="D1368" s="228" t="s">
        <v>225</v>
      </c>
      <c r="E1368" s="229" t="s">
        <v>1748</v>
      </c>
      <c r="F1368" s="230" t="s">
        <v>1749</v>
      </c>
      <c r="G1368" s="231" t="s">
        <v>293</v>
      </c>
      <c r="H1368" s="232">
        <v>77.646000000000001</v>
      </c>
      <c r="I1368" s="233"/>
      <c r="J1368" s="234">
        <f>ROUND(I1368*H1368,2)</f>
        <v>0</v>
      </c>
      <c r="K1368" s="230" t="s">
        <v>386</v>
      </c>
      <c r="L1368" s="45"/>
      <c r="M1368" s="235" t="s">
        <v>1</v>
      </c>
      <c r="N1368" s="236" t="s">
        <v>38</v>
      </c>
      <c r="O1368" s="92"/>
      <c r="P1368" s="237">
        <f>O1368*H1368</f>
        <v>0</v>
      </c>
      <c r="Q1368" s="237">
        <v>0.00029999999999999997</v>
      </c>
      <c r="R1368" s="237">
        <f>Q1368*H1368</f>
        <v>0.0232938</v>
      </c>
      <c r="S1368" s="237">
        <v>0</v>
      </c>
      <c r="T1368" s="238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39" t="s">
        <v>230</v>
      </c>
      <c r="AT1368" s="239" t="s">
        <v>225</v>
      </c>
      <c r="AU1368" s="239" t="s">
        <v>82</v>
      </c>
      <c r="AY1368" s="18" t="s">
        <v>223</v>
      </c>
      <c r="BE1368" s="240">
        <f>IF(N1368="základní",J1368,0)</f>
        <v>0</v>
      </c>
      <c r="BF1368" s="240">
        <f>IF(N1368="snížená",J1368,0)</f>
        <v>0</v>
      </c>
      <c r="BG1368" s="240">
        <f>IF(N1368="zákl. přenesená",J1368,0)</f>
        <v>0</v>
      </c>
      <c r="BH1368" s="240">
        <f>IF(N1368="sníž. přenesená",J1368,0)</f>
        <v>0</v>
      </c>
      <c r="BI1368" s="240">
        <f>IF(N1368="nulová",J1368,0)</f>
        <v>0</v>
      </c>
      <c r="BJ1368" s="18" t="s">
        <v>80</v>
      </c>
      <c r="BK1368" s="240">
        <f>ROUND(I1368*H1368,2)</f>
        <v>0</v>
      </c>
      <c r="BL1368" s="18" t="s">
        <v>230</v>
      </c>
      <c r="BM1368" s="239" t="s">
        <v>1750</v>
      </c>
    </row>
    <row r="1369" s="13" customFormat="1">
      <c r="A1369" s="13"/>
      <c r="B1369" s="241"/>
      <c r="C1369" s="242"/>
      <c r="D1369" s="243" t="s">
        <v>232</v>
      </c>
      <c r="E1369" s="244" t="s">
        <v>1</v>
      </c>
      <c r="F1369" s="245" t="s">
        <v>1744</v>
      </c>
      <c r="G1369" s="242"/>
      <c r="H1369" s="246">
        <v>13.42</v>
      </c>
      <c r="I1369" s="247"/>
      <c r="J1369" s="242"/>
      <c r="K1369" s="242"/>
      <c r="L1369" s="248"/>
      <c r="M1369" s="249"/>
      <c r="N1369" s="250"/>
      <c r="O1369" s="250"/>
      <c r="P1369" s="250"/>
      <c r="Q1369" s="250"/>
      <c r="R1369" s="250"/>
      <c r="S1369" s="250"/>
      <c r="T1369" s="251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2" t="s">
        <v>232</v>
      </c>
      <c r="AU1369" s="252" t="s">
        <v>82</v>
      </c>
      <c r="AV1369" s="13" t="s">
        <v>82</v>
      </c>
      <c r="AW1369" s="13" t="s">
        <v>30</v>
      </c>
      <c r="AX1369" s="13" t="s">
        <v>73</v>
      </c>
      <c r="AY1369" s="252" t="s">
        <v>223</v>
      </c>
    </row>
    <row r="1370" s="13" customFormat="1">
      <c r="A1370" s="13"/>
      <c r="B1370" s="241"/>
      <c r="C1370" s="242"/>
      <c r="D1370" s="243" t="s">
        <v>232</v>
      </c>
      <c r="E1370" s="244" t="s">
        <v>1</v>
      </c>
      <c r="F1370" s="245" t="s">
        <v>1745</v>
      </c>
      <c r="G1370" s="242"/>
      <c r="H1370" s="246">
        <v>51.975999999999999</v>
      </c>
      <c r="I1370" s="247"/>
      <c r="J1370" s="242"/>
      <c r="K1370" s="242"/>
      <c r="L1370" s="248"/>
      <c r="M1370" s="249"/>
      <c r="N1370" s="250"/>
      <c r="O1370" s="250"/>
      <c r="P1370" s="250"/>
      <c r="Q1370" s="250"/>
      <c r="R1370" s="250"/>
      <c r="S1370" s="250"/>
      <c r="T1370" s="25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2" t="s">
        <v>232</v>
      </c>
      <c r="AU1370" s="252" t="s">
        <v>82</v>
      </c>
      <c r="AV1370" s="13" t="s">
        <v>82</v>
      </c>
      <c r="AW1370" s="13" t="s">
        <v>30</v>
      </c>
      <c r="AX1370" s="13" t="s">
        <v>73</v>
      </c>
      <c r="AY1370" s="252" t="s">
        <v>223</v>
      </c>
    </row>
    <row r="1371" s="13" customFormat="1">
      <c r="A1371" s="13"/>
      <c r="B1371" s="241"/>
      <c r="C1371" s="242"/>
      <c r="D1371" s="243" t="s">
        <v>232</v>
      </c>
      <c r="E1371" s="244" t="s">
        <v>1</v>
      </c>
      <c r="F1371" s="245" t="s">
        <v>1746</v>
      </c>
      <c r="G1371" s="242"/>
      <c r="H1371" s="246">
        <v>12.25</v>
      </c>
      <c r="I1371" s="247"/>
      <c r="J1371" s="242"/>
      <c r="K1371" s="242"/>
      <c r="L1371" s="248"/>
      <c r="M1371" s="249"/>
      <c r="N1371" s="250"/>
      <c r="O1371" s="250"/>
      <c r="P1371" s="250"/>
      <c r="Q1371" s="250"/>
      <c r="R1371" s="250"/>
      <c r="S1371" s="250"/>
      <c r="T1371" s="251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2" t="s">
        <v>232</v>
      </c>
      <c r="AU1371" s="252" t="s">
        <v>82</v>
      </c>
      <c r="AV1371" s="13" t="s">
        <v>82</v>
      </c>
      <c r="AW1371" s="13" t="s">
        <v>30</v>
      </c>
      <c r="AX1371" s="13" t="s">
        <v>73</v>
      </c>
      <c r="AY1371" s="252" t="s">
        <v>223</v>
      </c>
    </row>
    <row r="1372" s="15" customFormat="1">
      <c r="A1372" s="15"/>
      <c r="B1372" s="263"/>
      <c r="C1372" s="264"/>
      <c r="D1372" s="243" t="s">
        <v>232</v>
      </c>
      <c r="E1372" s="265" t="s">
        <v>1</v>
      </c>
      <c r="F1372" s="266" t="s">
        <v>245</v>
      </c>
      <c r="G1372" s="264"/>
      <c r="H1372" s="267">
        <v>77.646000000000001</v>
      </c>
      <c r="I1372" s="268"/>
      <c r="J1372" s="264"/>
      <c r="K1372" s="264"/>
      <c r="L1372" s="269"/>
      <c r="M1372" s="270"/>
      <c r="N1372" s="271"/>
      <c r="O1372" s="271"/>
      <c r="P1372" s="271"/>
      <c r="Q1372" s="271"/>
      <c r="R1372" s="271"/>
      <c r="S1372" s="271"/>
      <c r="T1372" s="272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73" t="s">
        <v>232</v>
      </c>
      <c r="AU1372" s="273" t="s">
        <v>82</v>
      </c>
      <c r="AV1372" s="15" t="s">
        <v>230</v>
      </c>
      <c r="AW1372" s="15" t="s">
        <v>30</v>
      </c>
      <c r="AX1372" s="15" t="s">
        <v>80</v>
      </c>
      <c r="AY1372" s="273" t="s">
        <v>223</v>
      </c>
    </row>
    <row r="1373" s="2" customFormat="1" ht="24.15" customHeight="1">
      <c r="A1373" s="39"/>
      <c r="B1373" s="40"/>
      <c r="C1373" s="228" t="s">
        <v>1751</v>
      </c>
      <c r="D1373" s="228" t="s">
        <v>225</v>
      </c>
      <c r="E1373" s="229" t="s">
        <v>1752</v>
      </c>
      <c r="F1373" s="230" t="s">
        <v>1753</v>
      </c>
      <c r="G1373" s="231" t="s">
        <v>293</v>
      </c>
      <c r="H1373" s="232">
        <v>77.646000000000001</v>
      </c>
      <c r="I1373" s="233"/>
      <c r="J1373" s="234">
        <f>ROUND(I1373*H1373,2)</f>
        <v>0</v>
      </c>
      <c r="K1373" s="230" t="s">
        <v>386</v>
      </c>
      <c r="L1373" s="45"/>
      <c r="M1373" s="235" t="s">
        <v>1</v>
      </c>
      <c r="N1373" s="236" t="s">
        <v>38</v>
      </c>
      <c r="O1373" s="92"/>
      <c r="P1373" s="237">
        <f>O1373*H1373</f>
        <v>0</v>
      </c>
      <c r="Q1373" s="237">
        <v>0.00014999999999999999</v>
      </c>
      <c r="R1373" s="237">
        <f>Q1373*H1373</f>
        <v>0.0116469</v>
      </c>
      <c r="S1373" s="237">
        <v>0</v>
      </c>
      <c r="T1373" s="238">
        <f>S1373*H1373</f>
        <v>0</v>
      </c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R1373" s="239" t="s">
        <v>310</v>
      </c>
      <c r="AT1373" s="239" t="s">
        <v>225</v>
      </c>
      <c r="AU1373" s="239" t="s">
        <v>82</v>
      </c>
      <c r="AY1373" s="18" t="s">
        <v>223</v>
      </c>
      <c r="BE1373" s="240">
        <f>IF(N1373="základní",J1373,0)</f>
        <v>0</v>
      </c>
      <c r="BF1373" s="240">
        <f>IF(N1373="snížená",J1373,0)</f>
        <v>0</v>
      </c>
      <c r="BG1373" s="240">
        <f>IF(N1373="zákl. přenesená",J1373,0)</f>
        <v>0</v>
      </c>
      <c r="BH1373" s="240">
        <f>IF(N1373="sníž. přenesená",J1373,0)</f>
        <v>0</v>
      </c>
      <c r="BI1373" s="240">
        <f>IF(N1373="nulová",J1373,0)</f>
        <v>0</v>
      </c>
      <c r="BJ1373" s="18" t="s">
        <v>80</v>
      </c>
      <c r="BK1373" s="240">
        <f>ROUND(I1373*H1373,2)</f>
        <v>0</v>
      </c>
      <c r="BL1373" s="18" t="s">
        <v>310</v>
      </c>
      <c r="BM1373" s="239" t="s">
        <v>1754</v>
      </c>
    </row>
    <row r="1374" s="13" customFormat="1">
      <c r="A1374" s="13"/>
      <c r="B1374" s="241"/>
      <c r="C1374" s="242"/>
      <c r="D1374" s="243" t="s">
        <v>232</v>
      </c>
      <c r="E1374" s="244" t="s">
        <v>1</v>
      </c>
      <c r="F1374" s="245" t="s">
        <v>1744</v>
      </c>
      <c r="G1374" s="242"/>
      <c r="H1374" s="246">
        <v>13.42</v>
      </c>
      <c r="I1374" s="247"/>
      <c r="J1374" s="242"/>
      <c r="K1374" s="242"/>
      <c r="L1374" s="248"/>
      <c r="M1374" s="249"/>
      <c r="N1374" s="250"/>
      <c r="O1374" s="250"/>
      <c r="P1374" s="250"/>
      <c r="Q1374" s="250"/>
      <c r="R1374" s="250"/>
      <c r="S1374" s="250"/>
      <c r="T1374" s="251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2" t="s">
        <v>232</v>
      </c>
      <c r="AU1374" s="252" t="s">
        <v>82</v>
      </c>
      <c r="AV1374" s="13" t="s">
        <v>82</v>
      </c>
      <c r="AW1374" s="13" t="s">
        <v>30</v>
      </c>
      <c r="AX1374" s="13" t="s">
        <v>73</v>
      </c>
      <c r="AY1374" s="252" t="s">
        <v>223</v>
      </c>
    </row>
    <row r="1375" s="13" customFormat="1">
      <c r="A1375" s="13"/>
      <c r="B1375" s="241"/>
      <c r="C1375" s="242"/>
      <c r="D1375" s="243" t="s">
        <v>232</v>
      </c>
      <c r="E1375" s="244" t="s">
        <v>1</v>
      </c>
      <c r="F1375" s="245" t="s">
        <v>1745</v>
      </c>
      <c r="G1375" s="242"/>
      <c r="H1375" s="246">
        <v>51.975999999999999</v>
      </c>
      <c r="I1375" s="247"/>
      <c r="J1375" s="242"/>
      <c r="K1375" s="242"/>
      <c r="L1375" s="248"/>
      <c r="M1375" s="249"/>
      <c r="N1375" s="250"/>
      <c r="O1375" s="250"/>
      <c r="P1375" s="250"/>
      <c r="Q1375" s="250"/>
      <c r="R1375" s="250"/>
      <c r="S1375" s="250"/>
      <c r="T1375" s="25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2" t="s">
        <v>232</v>
      </c>
      <c r="AU1375" s="252" t="s">
        <v>82</v>
      </c>
      <c r="AV1375" s="13" t="s">
        <v>82</v>
      </c>
      <c r="AW1375" s="13" t="s">
        <v>30</v>
      </c>
      <c r="AX1375" s="13" t="s">
        <v>73</v>
      </c>
      <c r="AY1375" s="252" t="s">
        <v>223</v>
      </c>
    </row>
    <row r="1376" s="13" customFormat="1">
      <c r="A1376" s="13"/>
      <c r="B1376" s="241"/>
      <c r="C1376" s="242"/>
      <c r="D1376" s="243" t="s">
        <v>232</v>
      </c>
      <c r="E1376" s="244" t="s">
        <v>1</v>
      </c>
      <c r="F1376" s="245" t="s">
        <v>1746</v>
      </c>
      <c r="G1376" s="242"/>
      <c r="H1376" s="246">
        <v>12.25</v>
      </c>
      <c r="I1376" s="247"/>
      <c r="J1376" s="242"/>
      <c r="K1376" s="242"/>
      <c r="L1376" s="248"/>
      <c r="M1376" s="249"/>
      <c r="N1376" s="250"/>
      <c r="O1376" s="250"/>
      <c r="P1376" s="250"/>
      <c r="Q1376" s="250"/>
      <c r="R1376" s="250"/>
      <c r="S1376" s="250"/>
      <c r="T1376" s="251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2" t="s">
        <v>232</v>
      </c>
      <c r="AU1376" s="252" t="s">
        <v>82</v>
      </c>
      <c r="AV1376" s="13" t="s">
        <v>82</v>
      </c>
      <c r="AW1376" s="13" t="s">
        <v>30</v>
      </c>
      <c r="AX1376" s="13" t="s">
        <v>73</v>
      </c>
      <c r="AY1376" s="252" t="s">
        <v>223</v>
      </c>
    </row>
    <row r="1377" s="15" customFormat="1">
      <c r="A1377" s="15"/>
      <c r="B1377" s="263"/>
      <c r="C1377" s="264"/>
      <c r="D1377" s="243" t="s">
        <v>232</v>
      </c>
      <c r="E1377" s="265" t="s">
        <v>1</v>
      </c>
      <c r="F1377" s="266" t="s">
        <v>245</v>
      </c>
      <c r="G1377" s="264"/>
      <c r="H1377" s="267">
        <v>77.646000000000001</v>
      </c>
      <c r="I1377" s="268"/>
      <c r="J1377" s="264"/>
      <c r="K1377" s="264"/>
      <c r="L1377" s="269"/>
      <c r="M1377" s="270"/>
      <c r="N1377" s="271"/>
      <c r="O1377" s="271"/>
      <c r="P1377" s="271"/>
      <c r="Q1377" s="271"/>
      <c r="R1377" s="271"/>
      <c r="S1377" s="271"/>
      <c r="T1377" s="272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73" t="s">
        <v>232</v>
      </c>
      <c r="AU1377" s="273" t="s">
        <v>82</v>
      </c>
      <c r="AV1377" s="15" t="s">
        <v>230</v>
      </c>
      <c r="AW1377" s="15" t="s">
        <v>30</v>
      </c>
      <c r="AX1377" s="15" t="s">
        <v>80</v>
      </c>
      <c r="AY1377" s="273" t="s">
        <v>223</v>
      </c>
    </row>
    <row r="1378" s="2" customFormat="1" ht="24.15" customHeight="1">
      <c r="A1378" s="39"/>
      <c r="B1378" s="40"/>
      <c r="C1378" s="228" t="s">
        <v>1755</v>
      </c>
      <c r="D1378" s="228" t="s">
        <v>225</v>
      </c>
      <c r="E1378" s="229" t="s">
        <v>1756</v>
      </c>
      <c r="F1378" s="230" t="s">
        <v>1757</v>
      </c>
      <c r="G1378" s="231" t="s">
        <v>293</v>
      </c>
      <c r="H1378" s="232">
        <v>227.25200000000001</v>
      </c>
      <c r="I1378" s="233"/>
      <c r="J1378" s="234">
        <f>ROUND(I1378*H1378,2)</f>
        <v>0</v>
      </c>
      <c r="K1378" s="230" t="s">
        <v>229</v>
      </c>
      <c r="L1378" s="45"/>
      <c r="M1378" s="235" t="s">
        <v>1</v>
      </c>
      <c r="N1378" s="236" t="s">
        <v>38</v>
      </c>
      <c r="O1378" s="92"/>
      <c r="P1378" s="237">
        <f>O1378*H1378</f>
        <v>0</v>
      </c>
      <c r="Q1378" s="237">
        <v>0.00013999999999999999</v>
      </c>
      <c r="R1378" s="237">
        <f>Q1378*H1378</f>
        <v>0.031815280000000001</v>
      </c>
      <c r="S1378" s="237">
        <v>0</v>
      </c>
      <c r="T1378" s="238">
        <f>S1378*H1378</f>
        <v>0</v>
      </c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R1378" s="239" t="s">
        <v>230</v>
      </c>
      <c r="AT1378" s="239" t="s">
        <v>225</v>
      </c>
      <c r="AU1378" s="239" t="s">
        <v>82</v>
      </c>
      <c r="AY1378" s="18" t="s">
        <v>223</v>
      </c>
      <c r="BE1378" s="240">
        <f>IF(N1378="základní",J1378,0)</f>
        <v>0</v>
      </c>
      <c r="BF1378" s="240">
        <f>IF(N1378="snížená",J1378,0)</f>
        <v>0</v>
      </c>
      <c r="BG1378" s="240">
        <f>IF(N1378="zákl. přenesená",J1378,0)</f>
        <v>0</v>
      </c>
      <c r="BH1378" s="240">
        <f>IF(N1378="sníž. přenesená",J1378,0)</f>
        <v>0</v>
      </c>
      <c r="BI1378" s="240">
        <f>IF(N1378="nulová",J1378,0)</f>
        <v>0</v>
      </c>
      <c r="BJ1378" s="18" t="s">
        <v>80</v>
      </c>
      <c r="BK1378" s="240">
        <f>ROUND(I1378*H1378,2)</f>
        <v>0</v>
      </c>
      <c r="BL1378" s="18" t="s">
        <v>230</v>
      </c>
      <c r="BM1378" s="239" t="s">
        <v>1758</v>
      </c>
    </row>
    <row r="1379" s="2" customFormat="1" ht="37.8" customHeight="1">
      <c r="A1379" s="39"/>
      <c r="B1379" s="40"/>
      <c r="C1379" s="228" t="s">
        <v>1759</v>
      </c>
      <c r="D1379" s="228" t="s">
        <v>225</v>
      </c>
      <c r="E1379" s="229" t="s">
        <v>1760</v>
      </c>
      <c r="F1379" s="230" t="s">
        <v>1761</v>
      </c>
      <c r="G1379" s="231" t="s">
        <v>293</v>
      </c>
      <c r="H1379" s="232">
        <v>227.25200000000001</v>
      </c>
      <c r="I1379" s="233"/>
      <c r="J1379" s="234">
        <f>ROUND(I1379*H1379,2)</f>
        <v>0</v>
      </c>
      <c r="K1379" s="230" t="s">
        <v>229</v>
      </c>
      <c r="L1379" s="45"/>
      <c r="M1379" s="235" t="s">
        <v>1</v>
      </c>
      <c r="N1379" s="236" t="s">
        <v>38</v>
      </c>
      <c r="O1379" s="92"/>
      <c r="P1379" s="237">
        <f>O1379*H1379</f>
        <v>0</v>
      </c>
      <c r="Q1379" s="237">
        <v>0.0028500000000000001</v>
      </c>
      <c r="R1379" s="237">
        <f>Q1379*H1379</f>
        <v>0.64766820000000003</v>
      </c>
      <c r="S1379" s="237">
        <v>0</v>
      </c>
      <c r="T1379" s="238">
        <f>S1379*H1379</f>
        <v>0</v>
      </c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R1379" s="239" t="s">
        <v>230</v>
      </c>
      <c r="AT1379" s="239" t="s">
        <v>225</v>
      </c>
      <c r="AU1379" s="239" t="s">
        <v>82</v>
      </c>
      <c r="AY1379" s="18" t="s">
        <v>223</v>
      </c>
      <c r="BE1379" s="240">
        <f>IF(N1379="základní",J1379,0)</f>
        <v>0</v>
      </c>
      <c r="BF1379" s="240">
        <f>IF(N1379="snížená",J1379,0)</f>
        <v>0</v>
      </c>
      <c r="BG1379" s="240">
        <f>IF(N1379="zákl. přenesená",J1379,0)</f>
        <v>0</v>
      </c>
      <c r="BH1379" s="240">
        <f>IF(N1379="sníž. přenesená",J1379,0)</f>
        <v>0</v>
      </c>
      <c r="BI1379" s="240">
        <f>IF(N1379="nulová",J1379,0)</f>
        <v>0</v>
      </c>
      <c r="BJ1379" s="18" t="s">
        <v>80</v>
      </c>
      <c r="BK1379" s="240">
        <f>ROUND(I1379*H1379,2)</f>
        <v>0</v>
      </c>
      <c r="BL1379" s="18" t="s">
        <v>230</v>
      </c>
      <c r="BM1379" s="239" t="s">
        <v>1762</v>
      </c>
    </row>
    <row r="1380" s="13" customFormat="1">
      <c r="A1380" s="13"/>
      <c r="B1380" s="241"/>
      <c r="C1380" s="242"/>
      <c r="D1380" s="243" t="s">
        <v>232</v>
      </c>
      <c r="E1380" s="244" t="s">
        <v>1</v>
      </c>
      <c r="F1380" s="245" t="s">
        <v>1763</v>
      </c>
      <c r="G1380" s="242"/>
      <c r="H1380" s="246">
        <v>268.49599999999998</v>
      </c>
      <c r="I1380" s="247"/>
      <c r="J1380" s="242"/>
      <c r="K1380" s="242"/>
      <c r="L1380" s="248"/>
      <c r="M1380" s="249"/>
      <c r="N1380" s="250"/>
      <c r="O1380" s="250"/>
      <c r="P1380" s="250"/>
      <c r="Q1380" s="250"/>
      <c r="R1380" s="250"/>
      <c r="S1380" s="250"/>
      <c r="T1380" s="251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2" t="s">
        <v>232</v>
      </c>
      <c r="AU1380" s="252" t="s">
        <v>82</v>
      </c>
      <c r="AV1380" s="13" t="s">
        <v>82</v>
      </c>
      <c r="AW1380" s="13" t="s">
        <v>30</v>
      </c>
      <c r="AX1380" s="13" t="s">
        <v>73</v>
      </c>
      <c r="AY1380" s="252" t="s">
        <v>223</v>
      </c>
    </row>
    <row r="1381" s="13" customFormat="1">
      <c r="A1381" s="13"/>
      <c r="B1381" s="241"/>
      <c r="C1381" s="242"/>
      <c r="D1381" s="243" t="s">
        <v>232</v>
      </c>
      <c r="E1381" s="244" t="s">
        <v>1</v>
      </c>
      <c r="F1381" s="245" t="s">
        <v>1764</v>
      </c>
      <c r="G1381" s="242"/>
      <c r="H1381" s="246">
        <v>-25.632000000000001</v>
      </c>
      <c r="I1381" s="247"/>
      <c r="J1381" s="242"/>
      <c r="K1381" s="242"/>
      <c r="L1381" s="248"/>
      <c r="M1381" s="249"/>
      <c r="N1381" s="250"/>
      <c r="O1381" s="250"/>
      <c r="P1381" s="250"/>
      <c r="Q1381" s="250"/>
      <c r="R1381" s="250"/>
      <c r="S1381" s="250"/>
      <c r="T1381" s="251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2" t="s">
        <v>232</v>
      </c>
      <c r="AU1381" s="252" t="s">
        <v>82</v>
      </c>
      <c r="AV1381" s="13" t="s">
        <v>82</v>
      </c>
      <c r="AW1381" s="13" t="s">
        <v>30</v>
      </c>
      <c r="AX1381" s="13" t="s">
        <v>73</v>
      </c>
      <c r="AY1381" s="252" t="s">
        <v>223</v>
      </c>
    </row>
    <row r="1382" s="13" customFormat="1">
      <c r="A1382" s="13"/>
      <c r="B1382" s="241"/>
      <c r="C1382" s="242"/>
      <c r="D1382" s="243" t="s">
        <v>232</v>
      </c>
      <c r="E1382" s="244" t="s">
        <v>1</v>
      </c>
      <c r="F1382" s="245" t="s">
        <v>1765</v>
      </c>
      <c r="G1382" s="242"/>
      <c r="H1382" s="246">
        <v>-15.612</v>
      </c>
      <c r="I1382" s="247"/>
      <c r="J1382" s="242"/>
      <c r="K1382" s="242"/>
      <c r="L1382" s="248"/>
      <c r="M1382" s="249"/>
      <c r="N1382" s="250"/>
      <c r="O1382" s="250"/>
      <c r="P1382" s="250"/>
      <c r="Q1382" s="250"/>
      <c r="R1382" s="250"/>
      <c r="S1382" s="250"/>
      <c r="T1382" s="25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2" t="s">
        <v>232</v>
      </c>
      <c r="AU1382" s="252" t="s">
        <v>82</v>
      </c>
      <c r="AV1382" s="13" t="s">
        <v>82</v>
      </c>
      <c r="AW1382" s="13" t="s">
        <v>30</v>
      </c>
      <c r="AX1382" s="13" t="s">
        <v>73</v>
      </c>
      <c r="AY1382" s="252" t="s">
        <v>223</v>
      </c>
    </row>
    <row r="1383" s="15" customFormat="1">
      <c r="A1383" s="15"/>
      <c r="B1383" s="263"/>
      <c r="C1383" s="264"/>
      <c r="D1383" s="243" t="s">
        <v>232</v>
      </c>
      <c r="E1383" s="265" t="s">
        <v>1</v>
      </c>
      <c r="F1383" s="266" t="s">
        <v>245</v>
      </c>
      <c r="G1383" s="264"/>
      <c r="H1383" s="267">
        <v>227.25200000000001</v>
      </c>
      <c r="I1383" s="268"/>
      <c r="J1383" s="264"/>
      <c r="K1383" s="264"/>
      <c r="L1383" s="269"/>
      <c r="M1383" s="270"/>
      <c r="N1383" s="271"/>
      <c r="O1383" s="271"/>
      <c r="P1383" s="271"/>
      <c r="Q1383" s="271"/>
      <c r="R1383" s="271"/>
      <c r="S1383" s="271"/>
      <c r="T1383" s="272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73" t="s">
        <v>232</v>
      </c>
      <c r="AU1383" s="273" t="s">
        <v>82</v>
      </c>
      <c r="AV1383" s="15" t="s">
        <v>230</v>
      </c>
      <c r="AW1383" s="15" t="s">
        <v>30</v>
      </c>
      <c r="AX1383" s="15" t="s">
        <v>80</v>
      </c>
      <c r="AY1383" s="273" t="s">
        <v>223</v>
      </c>
    </row>
    <row r="1384" s="2" customFormat="1" ht="55.5" customHeight="1">
      <c r="A1384" s="39"/>
      <c r="B1384" s="40"/>
      <c r="C1384" s="228" t="s">
        <v>1766</v>
      </c>
      <c r="D1384" s="228" t="s">
        <v>225</v>
      </c>
      <c r="E1384" s="229" t="s">
        <v>1767</v>
      </c>
      <c r="F1384" s="230" t="s">
        <v>1768</v>
      </c>
      <c r="G1384" s="231" t="s">
        <v>293</v>
      </c>
      <c r="H1384" s="232">
        <v>9.3320000000000007</v>
      </c>
      <c r="I1384" s="233"/>
      <c r="J1384" s="234">
        <f>ROUND(I1384*H1384,2)</f>
        <v>0</v>
      </c>
      <c r="K1384" s="230" t="s">
        <v>229</v>
      </c>
      <c r="L1384" s="45"/>
      <c r="M1384" s="235" t="s">
        <v>1</v>
      </c>
      <c r="N1384" s="236" t="s">
        <v>38</v>
      </c>
      <c r="O1384" s="92"/>
      <c r="P1384" s="237">
        <f>O1384*H1384</f>
        <v>0</v>
      </c>
      <c r="Q1384" s="237">
        <v>0.01119</v>
      </c>
      <c r="R1384" s="237">
        <f>Q1384*H1384</f>
        <v>0.10442508000000002</v>
      </c>
      <c r="S1384" s="237">
        <v>0</v>
      </c>
      <c r="T1384" s="238">
        <f>S1384*H1384</f>
        <v>0</v>
      </c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R1384" s="239" t="s">
        <v>230</v>
      </c>
      <c r="AT1384" s="239" t="s">
        <v>225</v>
      </c>
      <c r="AU1384" s="239" t="s">
        <v>82</v>
      </c>
      <c r="AY1384" s="18" t="s">
        <v>223</v>
      </c>
      <c r="BE1384" s="240">
        <f>IF(N1384="základní",J1384,0)</f>
        <v>0</v>
      </c>
      <c r="BF1384" s="240">
        <f>IF(N1384="snížená",J1384,0)</f>
        <v>0</v>
      </c>
      <c r="BG1384" s="240">
        <f>IF(N1384="zákl. přenesená",J1384,0)</f>
        <v>0</v>
      </c>
      <c r="BH1384" s="240">
        <f>IF(N1384="sníž. přenesená",J1384,0)</f>
        <v>0</v>
      </c>
      <c r="BI1384" s="240">
        <f>IF(N1384="nulová",J1384,0)</f>
        <v>0</v>
      </c>
      <c r="BJ1384" s="18" t="s">
        <v>80</v>
      </c>
      <c r="BK1384" s="240">
        <f>ROUND(I1384*H1384,2)</f>
        <v>0</v>
      </c>
      <c r="BL1384" s="18" t="s">
        <v>230</v>
      </c>
      <c r="BM1384" s="239" t="s">
        <v>1769</v>
      </c>
    </row>
    <row r="1385" s="13" customFormat="1">
      <c r="A1385" s="13"/>
      <c r="B1385" s="241"/>
      <c r="C1385" s="242"/>
      <c r="D1385" s="243" t="s">
        <v>232</v>
      </c>
      <c r="E1385" s="244" t="s">
        <v>1</v>
      </c>
      <c r="F1385" s="245" t="s">
        <v>1770</v>
      </c>
      <c r="G1385" s="242"/>
      <c r="H1385" s="246">
        <v>9.3320000000000007</v>
      </c>
      <c r="I1385" s="247"/>
      <c r="J1385" s="242"/>
      <c r="K1385" s="242"/>
      <c r="L1385" s="248"/>
      <c r="M1385" s="249"/>
      <c r="N1385" s="250"/>
      <c r="O1385" s="250"/>
      <c r="P1385" s="250"/>
      <c r="Q1385" s="250"/>
      <c r="R1385" s="250"/>
      <c r="S1385" s="250"/>
      <c r="T1385" s="251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52" t="s">
        <v>232</v>
      </c>
      <c r="AU1385" s="252" t="s">
        <v>82</v>
      </c>
      <c r="AV1385" s="13" t="s">
        <v>82</v>
      </c>
      <c r="AW1385" s="13" t="s">
        <v>30</v>
      </c>
      <c r="AX1385" s="13" t="s">
        <v>80</v>
      </c>
      <c r="AY1385" s="252" t="s">
        <v>223</v>
      </c>
    </row>
    <row r="1386" s="2" customFormat="1" ht="24.15" customHeight="1">
      <c r="A1386" s="39"/>
      <c r="B1386" s="40"/>
      <c r="C1386" s="274" t="s">
        <v>1771</v>
      </c>
      <c r="D1386" s="274" t="s">
        <v>285</v>
      </c>
      <c r="E1386" s="275" t="s">
        <v>1772</v>
      </c>
      <c r="F1386" s="276" t="s">
        <v>1773</v>
      </c>
      <c r="G1386" s="277" t="s">
        <v>293</v>
      </c>
      <c r="H1386" s="278">
        <v>9.7989999999999995</v>
      </c>
      <c r="I1386" s="279"/>
      <c r="J1386" s="280">
        <f>ROUND(I1386*H1386,2)</f>
        <v>0</v>
      </c>
      <c r="K1386" s="276" t="s">
        <v>229</v>
      </c>
      <c r="L1386" s="281"/>
      <c r="M1386" s="282" t="s">
        <v>1</v>
      </c>
      <c r="N1386" s="283" t="s">
        <v>38</v>
      </c>
      <c r="O1386" s="92"/>
      <c r="P1386" s="237">
        <f>O1386*H1386</f>
        <v>0</v>
      </c>
      <c r="Q1386" s="237">
        <v>0.0019400000000000001</v>
      </c>
      <c r="R1386" s="237">
        <f>Q1386*H1386</f>
        <v>0.019010059999999999</v>
      </c>
      <c r="S1386" s="237">
        <v>0</v>
      </c>
      <c r="T1386" s="238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39" t="s">
        <v>262</v>
      </c>
      <c r="AT1386" s="239" t="s">
        <v>285</v>
      </c>
      <c r="AU1386" s="239" t="s">
        <v>82</v>
      </c>
      <c r="AY1386" s="18" t="s">
        <v>223</v>
      </c>
      <c r="BE1386" s="240">
        <f>IF(N1386="základní",J1386,0)</f>
        <v>0</v>
      </c>
      <c r="BF1386" s="240">
        <f>IF(N1386="snížená",J1386,0)</f>
        <v>0</v>
      </c>
      <c r="BG1386" s="240">
        <f>IF(N1386="zákl. přenesená",J1386,0)</f>
        <v>0</v>
      </c>
      <c r="BH1386" s="240">
        <f>IF(N1386="sníž. přenesená",J1386,0)</f>
        <v>0</v>
      </c>
      <c r="BI1386" s="240">
        <f>IF(N1386="nulová",J1386,0)</f>
        <v>0</v>
      </c>
      <c r="BJ1386" s="18" t="s">
        <v>80</v>
      </c>
      <c r="BK1386" s="240">
        <f>ROUND(I1386*H1386,2)</f>
        <v>0</v>
      </c>
      <c r="BL1386" s="18" t="s">
        <v>230</v>
      </c>
      <c r="BM1386" s="239" t="s">
        <v>1774</v>
      </c>
    </row>
    <row r="1387" s="13" customFormat="1">
      <c r="A1387" s="13"/>
      <c r="B1387" s="241"/>
      <c r="C1387" s="242"/>
      <c r="D1387" s="243" t="s">
        <v>232</v>
      </c>
      <c r="E1387" s="242"/>
      <c r="F1387" s="245" t="s">
        <v>1775</v>
      </c>
      <c r="G1387" s="242"/>
      <c r="H1387" s="246">
        <v>9.7989999999999995</v>
      </c>
      <c r="I1387" s="247"/>
      <c r="J1387" s="242"/>
      <c r="K1387" s="242"/>
      <c r="L1387" s="248"/>
      <c r="M1387" s="249"/>
      <c r="N1387" s="250"/>
      <c r="O1387" s="250"/>
      <c r="P1387" s="250"/>
      <c r="Q1387" s="250"/>
      <c r="R1387" s="250"/>
      <c r="S1387" s="250"/>
      <c r="T1387" s="251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2" t="s">
        <v>232</v>
      </c>
      <c r="AU1387" s="252" t="s">
        <v>82</v>
      </c>
      <c r="AV1387" s="13" t="s">
        <v>82</v>
      </c>
      <c r="AW1387" s="13" t="s">
        <v>4</v>
      </c>
      <c r="AX1387" s="13" t="s">
        <v>80</v>
      </c>
      <c r="AY1387" s="252" t="s">
        <v>223</v>
      </c>
    </row>
    <row r="1388" s="2" customFormat="1" ht="55.5" customHeight="1">
      <c r="A1388" s="39"/>
      <c r="B1388" s="40"/>
      <c r="C1388" s="228" t="s">
        <v>1776</v>
      </c>
      <c r="D1388" s="228" t="s">
        <v>225</v>
      </c>
      <c r="E1388" s="229" t="s">
        <v>1777</v>
      </c>
      <c r="F1388" s="230" t="s">
        <v>1778</v>
      </c>
      <c r="G1388" s="231" t="s">
        <v>293</v>
      </c>
      <c r="H1388" s="232">
        <v>70.347999999999999</v>
      </c>
      <c r="I1388" s="233"/>
      <c r="J1388" s="234">
        <f>ROUND(I1388*H1388,2)</f>
        <v>0</v>
      </c>
      <c r="K1388" s="230" t="s">
        <v>229</v>
      </c>
      <c r="L1388" s="45"/>
      <c r="M1388" s="235" t="s">
        <v>1</v>
      </c>
      <c r="N1388" s="236" t="s">
        <v>38</v>
      </c>
      <c r="O1388" s="92"/>
      <c r="P1388" s="237">
        <f>O1388*H1388</f>
        <v>0</v>
      </c>
      <c r="Q1388" s="237">
        <v>0.01119</v>
      </c>
      <c r="R1388" s="237">
        <f>Q1388*H1388</f>
        <v>0.78719412</v>
      </c>
      <c r="S1388" s="237">
        <v>0</v>
      </c>
      <c r="T1388" s="238">
        <f>S1388*H1388</f>
        <v>0</v>
      </c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R1388" s="239" t="s">
        <v>230</v>
      </c>
      <c r="AT1388" s="239" t="s">
        <v>225</v>
      </c>
      <c r="AU1388" s="239" t="s">
        <v>82</v>
      </c>
      <c r="AY1388" s="18" t="s">
        <v>223</v>
      </c>
      <c r="BE1388" s="240">
        <f>IF(N1388="základní",J1388,0)</f>
        <v>0</v>
      </c>
      <c r="BF1388" s="240">
        <f>IF(N1388="snížená",J1388,0)</f>
        <v>0</v>
      </c>
      <c r="BG1388" s="240">
        <f>IF(N1388="zákl. přenesená",J1388,0)</f>
        <v>0</v>
      </c>
      <c r="BH1388" s="240">
        <f>IF(N1388="sníž. přenesená",J1388,0)</f>
        <v>0</v>
      </c>
      <c r="BI1388" s="240">
        <f>IF(N1388="nulová",J1388,0)</f>
        <v>0</v>
      </c>
      <c r="BJ1388" s="18" t="s">
        <v>80</v>
      </c>
      <c r="BK1388" s="240">
        <f>ROUND(I1388*H1388,2)</f>
        <v>0</v>
      </c>
      <c r="BL1388" s="18" t="s">
        <v>230</v>
      </c>
      <c r="BM1388" s="239" t="s">
        <v>1779</v>
      </c>
    </row>
    <row r="1389" s="13" customFormat="1">
      <c r="A1389" s="13"/>
      <c r="B1389" s="241"/>
      <c r="C1389" s="242"/>
      <c r="D1389" s="243" t="s">
        <v>232</v>
      </c>
      <c r="E1389" s="244" t="s">
        <v>1</v>
      </c>
      <c r="F1389" s="245" t="s">
        <v>1780</v>
      </c>
      <c r="G1389" s="242"/>
      <c r="H1389" s="246">
        <v>68.207999999999998</v>
      </c>
      <c r="I1389" s="247"/>
      <c r="J1389" s="242"/>
      <c r="K1389" s="242"/>
      <c r="L1389" s="248"/>
      <c r="M1389" s="249"/>
      <c r="N1389" s="250"/>
      <c r="O1389" s="250"/>
      <c r="P1389" s="250"/>
      <c r="Q1389" s="250"/>
      <c r="R1389" s="250"/>
      <c r="S1389" s="250"/>
      <c r="T1389" s="251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2" t="s">
        <v>232</v>
      </c>
      <c r="AU1389" s="252" t="s">
        <v>82</v>
      </c>
      <c r="AV1389" s="13" t="s">
        <v>82</v>
      </c>
      <c r="AW1389" s="13" t="s">
        <v>30</v>
      </c>
      <c r="AX1389" s="13" t="s">
        <v>73</v>
      </c>
      <c r="AY1389" s="252" t="s">
        <v>223</v>
      </c>
    </row>
    <row r="1390" s="13" customFormat="1">
      <c r="A1390" s="13"/>
      <c r="B1390" s="241"/>
      <c r="C1390" s="242"/>
      <c r="D1390" s="243" t="s">
        <v>232</v>
      </c>
      <c r="E1390" s="244" t="s">
        <v>1</v>
      </c>
      <c r="F1390" s="245" t="s">
        <v>1781</v>
      </c>
      <c r="G1390" s="242"/>
      <c r="H1390" s="246">
        <v>2.1400000000000001</v>
      </c>
      <c r="I1390" s="247"/>
      <c r="J1390" s="242"/>
      <c r="K1390" s="242"/>
      <c r="L1390" s="248"/>
      <c r="M1390" s="249"/>
      <c r="N1390" s="250"/>
      <c r="O1390" s="250"/>
      <c r="P1390" s="250"/>
      <c r="Q1390" s="250"/>
      <c r="R1390" s="250"/>
      <c r="S1390" s="250"/>
      <c r="T1390" s="251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2" t="s">
        <v>232</v>
      </c>
      <c r="AU1390" s="252" t="s">
        <v>82</v>
      </c>
      <c r="AV1390" s="13" t="s">
        <v>82</v>
      </c>
      <c r="AW1390" s="13" t="s">
        <v>30</v>
      </c>
      <c r="AX1390" s="13" t="s">
        <v>73</v>
      </c>
      <c r="AY1390" s="252" t="s">
        <v>223</v>
      </c>
    </row>
    <row r="1391" s="15" customFormat="1">
      <c r="A1391" s="15"/>
      <c r="B1391" s="263"/>
      <c r="C1391" s="264"/>
      <c r="D1391" s="243" t="s">
        <v>232</v>
      </c>
      <c r="E1391" s="265" t="s">
        <v>1</v>
      </c>
      <c r="F1391" s="266" t="s">
        <v>245</v>
      </c>
      <c r="G1391" s="264"/>
      <c r="H1391" s="267">
        <v>70.347999999999999</v>
      </c>
      <c r="I1391" s="268"/>
      <c r="J1391" s="264"/>
      <c r="K1391" s="264"/>
      <c r="L1391" s="269"/>
      <c r="M1391" s="270"/>
      <c r="N1391" s="271"/>
      <c r="O1391" s="271"/>
      <c r="P1391" s="271"/>
      <c r="Q1391" s="271"/>
      <c r="R1391" s="271"/>
      <c r="S1391" s="271"/>
      <c r="T1391" s="272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T1391" s="273" t="s">
        <v>232</v>
      </c>
      <c r="AU1391" s="273" t="s">
        <v>82</v>
      </c>
      <c r="AV1391" s="15" t="s">
        <v>230</v>
      </c>
      <c r="AW1391" s="15" t="s">
        <v>30</v>
      </c>
      <c r="AX1391" s="15" t="s">
        <v>80</v>
      </c>
      <c r="AY1391" s="273" t="s">
        <v>223</v>
      </c>
    </row>
    <row r="1392" s="2" customFormat="1" ht="24.15" customHeight="1">
      <c r="A1392" s="39"/>
      <c r="B1392" s="40"/>
      <c r="C1392" s="274" t="s">
        <v>1782</v>
      </c>
      <c r="D1392" s="274" t="s">
        <v>285</v>
      </c>
      <c r="E1392" s="275" t="s">
        <v>1783</v>
      </c>
      <c r="F1392" s="276" t="s">
        <v>1784</v>
      </c>
      <c r="G1392" s="277" t="s">
        <v>293</v>
      </c>
      <c r="H1392" s="278">
        <v>71.617999999999995</v>
      </c>
      <c r="I1392" s="279"/>
      <c r="J1392" s="280">
        <f>ROUND(I1392*H1392,2)</f>
        <v>0</v>
      </c>
      <c r="K1392" s="276" t="s">
        <v>229</v>
      </c>
      <c r="L1392" s="281"/>
      <c r="M1392" s="282" t="s">
        <v>1</v>
      </c>
      <c r="N1392" s="283" t="s">
        <v>38</v>
      </c>
      <c r="O1392" s="92"/>
      <c r="P1392" s="237">
        <f>O1392*H1392</f>
        <v>0</v>
      </c>
      <c r="Q1392" s="237">
        <v>0.00315</v>
      </c>
      <c r="R1392" s="237">
        <f>Q1392*H1392</f>
        <v>0.22559669999999998</v>
      </c>
      <c r="S1392" s="237">
        <v>0</v>
      </c>
      <c r="T1392" s="238">
        <f>S1392*H1392</f>
        <v>0</v>
      </c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R1392" s="239" t="s">
        <v>402</v>
      </c>
      <c r="AT1392" s="239" t="s">
        <v>285</v>
      </c>
      <c r="AU1392" s="239" t="s">
        <v>82</v>
      </c>
      <c r="AY1392" s="18" t="s">
        <v>223</v>
      </c>
      <c r="BE1392" s="240">
        <f>IF(N1392="základní",J1392,0)</f>
        <v>0</v>
      </c>
      <c r="BF1392" s="240">
        <f>IF(N1392="snížená",J1392,0)</f>
        <v>0</v>
      </c>
      <c r="BG1392" s="240">
        <f>IF(N1392="zákl. přenesená",J1392,0)</f>
        <v>0</v>
      </c>
      <c r="BH1392" s="240">
        <f>IF(N1392="sníž. přenesená",J1392,0)</f>
        <v>0</v>
      </c>
      <c r="BI1392" s="240">
        <f>IF(N1392="nulová",J1392,0)</f>
        <v>0</v>
      </c>
      <c r="BJ1392" s="18" t="s">
        <v>80</v>
      </c>
      <c r="BK1392" s="240">
        <f>ROUND(I1392*H1392,2)</f>
        <v>0</v>
      </c>
      <c r="BL1392" s="18" t="s">
        <v>310</v>
      </c>
      <c r="BM1392" s="239" t="s">
        <v>1785</v>
      </c>
    </row>
    <row r="1393" s="13" customFormat="1">
      <c r="A1393" s="13"/>
      <c r="B1393" s="241"/>
      <c r="C1393" s="242"/>
      <c r="D1393" s="243" t="s">
        <v>232</v>
      </c>
      <c r="E1393" s="244" t="s">
        <v>1</v>
      </c>
      <c r="F1393" s="245" t="s">
        <v>1780</v>
      </c>
      <c r="G1393" s="242"/>
      <c r="H1393" s="246">
        <v>68.207999999999998</v>
      </c>
      <c r="I1393" s="247"/>
      <c r="J1393" s="242"/>
      <c r="K1393" s="242"/>
      <c r="L1393" s="248"/>
      <c r="M1393" s="249"/>
      <c r="N1393" s="250"/>
      <c r="O1393" s="250"/>
      <c r="P1393" s="250"/>
      <c r="Q1393" s="250"/>
      <c r="R1393" s="250"/>
      <c r="S1393" s="250"/>
      <c r="T1393" s="251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2" t="s">
        <v>232</v>
      </c>
      <c r="AU1393" s="252" t="s">
        <v>82</v>
      </c>
      <c r="AV1393" s="13" t="s">
        <v>82</v>
      </c>
      <c r="AW1393" s="13" t="s">
        <v>30</v>
      </c>
      <c r="AX1393" s="13" t="s">
        <v>80</v>
      </c>
      <c r="AY1393" s="252" t="s">
        <v>223</v>
      </c>
    </row>
    <row r="1394" s="13" customFormat="1">
      <c r="A1394" s="13"/>
      <c r="B1394" s="241"/>
      <c r="C1394" s="242"/>
      <c r="D1394" s="243" t="s">
        <v>232</v>
      </c>
      <c r="E1394" s="242"/>
      <c r="F1394" s="245" t="s">
        <v>1786</v>
      </c>
      <c r="G1394" s="242"/>
      <c r="H1394" s="246">
        <v>71.617999999999995</v>
      </c>
      <c r="I1394" s="247"/>
      <c r="J1394" s="242"/>
      <c r="K1394" s="242"/>
      <c r="L1394" s="248"/>
      <c r="M1394" s="249"/>
      <c r="N1394" s="250"/>
      <c r="O1394" s="250"/>
      <c r="P1394" s="250"/>
      <c r="Q1394" s="250"/>
      <c r="R1394" s="250"/>
      <c r="S1394" s="250"/>
      <c r="T1394" s="251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2" t="s">
        <v>232</v>
      </c>
      <c r="AU1394" s="252" t="s">
        <v>82</v>
      </c>
      <c r="AV1394" s="13" t="s">
        <v>82</v>
      </c>
      <c r="AW1394" s="13" t="s">
        <v>4</v>
      </c>
      <c r="AX1394" s="13" t="s">
        <v>80</v>
      </c>
      <c r="AY1394" s="252" t="s">
        <v>223</v>
      </c>
    </row>
    <row r="1395" s="2" customFormat="1" ht="24.15" customHeight="1">
      <c r="A1395" s="39"/>
      <c r="B1395" s="40"/>
      <c r="C1395" s="274" t="s">
        <v>1787</v>
      </c>
      <c r="D1395" s="274" t="s">
        <v>285</v>
      </c>
      <c r="E1395" s="275" t="s">
        <v>1788</v>
      </c>
      <c r="F1395" s="276" t="s">
        <v>1789</v>
      </c>
      <c r="G1395" s="277" t="s">
        <v>293</v>
      </c>
      <c r="H1395" s="278">
        <v>2.2469999999999999</v>
      </c>
      <c r="I1395" s="279"/>
      <c r="J1395" s="280">
        <f>ROUND(I1395*H1395,2)</f>
        <v>0</v>
      </c>
      <c r="K1395" s="276" t="s">
        <v>229</v>
      </c>
      <c r="L1395" s="281"/>
      <c r="M1395" s="282" t="s">
        <v>1</v>
      </c>
      <c r="N1395" s="283" t="s">
        <v>38</v>
      </c>
      <c r="O1395" s="92"/>
      <c r="P1395" s="237">
        <f>O1395*H1395</f>
        <v>0</v>
      </c>
      <c r="Q1395" s="237">
        <v>0.0035999999999999999</v>
      </c>
      <c r="R1395" s="237">
        <f>Q1395*H1395</f>
        <v>0.0080891999999999995</v>
      </c>
      <c r="S1395" s="237">
        <v>0</v>
      </c>
      <c r="T1395" s="238">
        <f>S1395*H1395</f>
        <v>0</v>
      </c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R1395" s="239" t="s">
        <v>402</v>
      </c>
      <c r="AT1395" s="239" t="s">
        <v>285</v>
      </c>
      <c r="AU1395" s="239" t="s">
        <v>82</v>
      </c>
      <c r="AY1395" s="18" t="s">
        <v>223</v>
      </c>
      <c r="BE1395" s="240">
        <f>IF(N1395="základní",J1395,0)</f>
        <v>0</v>
      </c>
      <c r="BF1395" s="240">
        <f>IF(N1395="snížená",J1395,0)</f>
        <v>0</v>
      </c>
      <c r="BG1395" s="240">
        <f>IF(N1395="zákl. přenesená",J1395,0)</f>
        <v>0</v>
      </c>
      <c r="BH1395" s="240">
        <f>IF(N1395="sníž. přenesená",J1395,0)</f>
        <v>0</v>
      </c>
      <c r="BI1395" s="240">
        <f>IF(N1395="nulová",J1395,0)</f>
        <v>0</v>
      </c>
      <c r="BJ1395" s="18" t="s">
        <v>80</v>
      </c>
      <c r="BK1395" s="240">
        <f>ROUND(I1395*H1395,2)</f>
        <v>0</v>
      </c>
      <c r="BL1395" s="18" t="s">
        <v>310</v>
      </c>
      <c r="BM1395" s="239" t="s">
        <v>1790</v>
      </c>
    </row>
    <row r="1396" s="13" customFormat="1">
      <c r="A1396" s="13"/>
      <c r="B1396" s="241"/>
      <c r="C1396" s="242"/>
      <c r="D1396" s="243" t="s">
        <v>232</v>
      </c>
      <c r="E1396" s="244" t="s">
        <v>1</v>
      </c>
      <c r="F1396" s="245" t="s">
        <v>1781</v>
      </c>
      <c r="G1396" s="242"/>
      <c r="H1396" s="246">
        <v>2.1400000000000001</v>
      </c>
      <c r="I1396" s="247"/>
      <c r="J1396" s="242"/>
      <c r="K1396" s="242"/>
      <c r="L1396" s="248"/>
      <c r="M1396" s="249"/>
      <c r="N1396" s="250"/>
      <c r="O1396" s="250"/>
      <c r="P1396" s="250"/>
      <c r="Q1396" s="250"/>
      <c r="R1396" s="250"/>
      <c r="S1396" s="250"/>
      <c r="T1396" s="251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2" t="s">
        <v>232</v>
      </c>
      <c r="AU1396" s="252" t="s">
        <v>82</v>
      </c>
      <c r="AV1396" s="13" t="s">
        <v>82</v>
      </c>
      <c r="AW1396" s="13" t="s">
        <v>30</v>
      </c>
      <c r="AX1396" s="13" t="s">
        <v>80</v>
      </c>
      <c r="AY1396" s="252" t="s">
        <v>223</v>
      </c>
    </row>
    <row r="1397" s="13" customFormat="1">
      <c r="A1397" s="13"/>
      <c r="B1397" s="241"/>
      <c r="C1397" s="242"/>
      <c r="D1397" s="243" t="s">
        <v>232</v>
      </c>
      <c r="E1397" s="242"/>
      <c r="F1397" s="245" t="s">
        <v>1791</v>
      </c>
      <c r="G1397" s="242"/>
      <c r="H1397" s="246">
        <v>2.2469999999999999</v>
      </c>
      <c r="I1397" s="247"/>
      <c r="J1397" s="242"/>
      <c r="K1397" s="242"/>
      <c r="L1397" s="248"/>
      <c r="M1397" s="249"/>
      <c r="N1397" s="250"/>
      <c r="O1397" s="250"/>
      <c r="P1397" s="250"/>
      <c r="Q1397" s="250"/>
      <c r="R1397" s="250"/>
      <c r="S1397" s="250"/>
      <c r="T1397" s="251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2" t="s">
        <v>232</v>
      </c>
      <c r="AU1397" s="252" t="s">
        <v>82</v>
      </c>
      <c r="AV1397" s="13" t="s">
        <v>82</v>
      </c>
      <c r="AW1397" s="13" t="s">
        <v>4</v>
      </c>
      <c r="AX1397" s="13" t="s">
        <v>80</v>
      </c>
      <c r="AY1397" s="252" t="s">
        <v>223</v>
      </c>
    </row>
    <row r="1398" s="2" customFormat="1" ht="55.5" customHeight="1">
      <c r="A1398" s="39"/>
      <c r="B1398" s="40"/>
      <c r="C1398" s="228" t="s">
        <v>1792</v>
      </c>
      <c r="D1398" s="228" t="s">
        <v>225</v>
      </c>
      <c r="E1398" s="229" t="s">
        <v>1793</v>
      </c>
      <c r="F1398" s="230" t="s">
        <v>1794</v>
      </c>
      <c r="G1398" s="231" t="s">
        <v>293</v>
      </c>
      <c r="H1398" s="232">
        <v>94.753</v>
      </c>
      <c r="I1398" s="233"/>
      <c r="J1398" s="234">
        <f>ROUND(I1398*H1398,2)</f>
        <v>0</v>
      </c>
      <c r="K1398" s="230" t="s">
        <v>229</v>
      </c>
      <c r="L1398" s="45"/>
      <c r="M1398" s="235" t="s">
        <v>1</v>
      </c>
      <c r="N1398" s="236" t="s">
        <v>38</v>
      </c>
      <c r="O1398" s="92"/>
      <c r="P1398" s="237">
        <f>O1398*H1398</f>
        <v>0</v>
      </c>
      <c r="Q1398" s="237">
        <v>0.01119</v>
      </c>
      <c r="R1398" s="237">
        <f>Q1398*H1398</f>
        <v>1.0602860700000001</v>
      </c>
      <c r="S1398" s="237">
        <v>0</v>
      </c>
      <c r="T1398" s="238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39" t="s">
        <v>230</v>
      </c>
      <c r="AT1398" s="239" t="s">
        <v>225</v>
      </c>
      <c r="AU1398" s="239" t="s">
        <v>82</v>
      </c>
      <c r="AY1398" s="18" t="s">
        <v>223</v>
      </c>
      <c r="BE1398" s="240">
        <f>IF(N1398="základní",J1398,0)</f>
        <v>0</v>
      </c>
      <c r="BF1398" s="240">
        <f>IF(N1398="snížená",J1398,0)</f>
        <v>0</v>
      </c>
      <c r="BG1398" s="240">
        <f>IF(N1398="zákl. přenesená",J1398,0)</f>
        <v>0</v>
      </c>
      <c r="BH1398" s="240">
        <f>IF(N1398="sníž. přenesená",J1398,0)</f>
        <v>0</v>
      </c>
      <c r="BI1398" s="240">
        <f>IF(N1398="nulová",J1398,0)</f>
        <v>0</v>
      </c>
      <c r="BJ1398" s="18" t="s">
        <v>80</v>
      </c>
      <c r="BK1398" s="240">
        <f>ROUND(I1398*H1398,2)</f>
        <v>0</v>
      </c>
      <c r="BL1398" s="18" t="s">
        <v>230</v>
      </c>
      <c r="BM1398" s="239" t="s">
        <v>1795</v>
      </c>
    </row>
    <row r="1399" s="13" customFormat="1">
      <c r="A1399" s="13"/>
      <c r="B1399" s="241"/>
      <c r="C1399" s="242"/>
      <c r="D1399" s="243" t="s">
        <v>232</v>
      </c>
      <c r="E1399" s="244" t="s">
        <v>1</v>
      </c>
      <c r="F1399" s="245" t="s">
        <v>1796</v>
      </c>
      <c r="G1399" s="242"/>
      <c r="H1399" s="246">
        <v>71.772999999999996</v>
      </c>
      <c r="I1399" s="247"/>
      <c r="J1399" s="242"/>
      <c r="K1399" s="242"/>
      <c r="L1399" s="248"/>
      <c r="M1399" s="249"/>
      <c r="N1399" s="250"/>
      <c r="O1399" s="250"/>
      <c r="P1399" s="250"/>
      <c r="Q1399" s="250"/>
      <c r="R1399" s="250"/>
      <c r="S1399" s="250"/>
      <c r="T1399" s="251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2" t="s">
        <v>232</v>
      </c>
      <c r="AU1399" s="252" t="s">
        <v>82</v>
      </c>
      <c r="AV1399" s="13" t="s">
        <v>82</v>
      </c>
      <c r="AW1399" s="13" t="s">
        <v>30</v>
      </c>
      <c r="AX1399" s="13" t="s">
        <v>73</v>
      </c>
      <c r="AY1399" s="252" t="s">
        <v>223</v>
      </c>
    </row>
    <row r="1400" s="13" customFormat="1">
      <c r="A1400" s="13"/>
      <c r="B1400" s="241"/>
      <c r="C1400" s="242"/>
      <c r="D1400" s="243" t="s">
        <v>232</v>
      </c>
      <c r="E1400" s="244" t="s">
        <v>1</v>
      </c>
      <c r="F1400" s="245" t="s">
        <v>1797</v>
      </c>
      <c r="G1400" s="242"/>
      <c r="H1400" s="246">
        <v>22.98</v>
      </c>
      <c r="I1400" s="247"/>
      <c r="J1400" s="242"/>
      <c r="K1400" s="242"/>
      <c r="L1400" s="248"/>
      <c r="M1400" s="249"/>
      <c r="N1400" s="250"/>
      <c r="O1400" s="250"/>
      <c r="P1400" s="250"/>
      <c r="Q1400" s="250"/>
      <c r="R1400" s="250"/>
      <c r="S1400" s="250"/>
      <c r="T1400" s="251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2" t="s">
        <v>232</v>
      </c>
      <c r="AU1400" s="252" t="s">
        <v>82</v>
      </c>
      <c r="AV1400" s="13" t="s">
        <v>82</v>
      </c>
      <c r="AW1400" s="13" t="s">
        <v>30</v>
      </c>
      <c r="AX1400" s="13" t="s">
        <v>73</v>
      </c>
      <c r="AY1400" s="252" t="s">
        <v>223</v>
      </c>
    </row>
    <row r="1401" s="15" customFormat="1">
      <c r="A1401" s="15"/>
      <c r="B1401" s="263"/>
      <c r="C1401" s="264"/>
      <c r="D1401" s="243" t="s">
        <v>232</v>
      </c>
      <c r="E1401" s="265" t="s">
        <v>1</v>
      </c>
      <c r="F1401" s="266" t="s">
        <v>245</v>
      </c>
      <c r="G1401" s="264"/>
      <c r="H1401" s="267">
        <v>94.753</v>
      </c>
      <c r="I1401" s="268"/>
      <c r="J1401" s="264"/>
      <c r="K1401" s="264"/>
      <c r="L1401" s="269"/>
      <c r="M1401" s="270"/>
      <c r="N1401" s="271"/>
      <c r="O1401" s="271"/>
      <c r="P1401" s="271"/>
      <c r="Q1401" s="271"/>
      <c r="R1401" s="271"/>
      <c r="S1401" s="271"/>
      <c r="T1401" s="272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T1401" s="273" t="s">
        <v>232</v>
      </c>
      <c r="AU1401" s="273" t="s">
        <v>82</v>
      </c>
      <c r="AV1401" s="15" t="s">
        <v>230</v>
      </c>
      <c r="AW1401" s="15" t="s">
        <v>30</v>
      </c>
      <c r="AX1401" s="15" t="s">
        <v>80</v>
      </c>
      <c r="AY1401" s="273" t="s">
        <v>223</v>
      </c>
    </row>
    <row r="1402" s="2" customFormat="1" ht="24.15" customHeight="1">
      <c r="A1402" s="39"/>
      <c r="B1402" s="40"/>
      <c r="C1402" s="274" t="s">
        <v>1798</v>
      </c>
      <c r="D1402" s="274" t="s">
        <v>285</v>
      </c>
      <c r="E1402" s="275" t="s">
        <v>1799</v>
      </c>
      <c r="F1402" s="276" t="s">
        <v>1800</v>
      </c>
      <c r="G1402" s="277" t="s">
        <v>293</v>
      </c>
      <c r="H1402" s="278">
        <v>75.361999999999995</v>
      </c>
      <c r="I1402" s="279"/>
      <c r="J1402" s="280">
        <f>ROUND(I1402*H1402,2)</f>
        <v>0</v>
      </c>
      <c r="K1402" s="276" t="s">
        <v>229</v>
      </c>
      <c r="L1402" s="281"/>
      <c r="M1402" s="282" t="s">
        <v>1</v>
      </c>
      <c r="N1402" s="283" t="s">
        <v>38</v>
      </c>
      <c r="O1402" s="92"/>
      <c r="P1402" s="237">
        <f>O1402*H1402</f>
        <v>0</v>
      </c>
      <c r="Q1402" s="237">
        <v>0.0055999999999999999</v>
      </c>
      <c r="R1402" s="237">
        <f>Q1402*H1402</f>
        <v>0.42202719999999999</v>
      </c>
      <c r="S1402" s="237">
        <v>0</v>
      </c>
      <c r="T1402" s="238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39" t="s">
        <v>402</v>
      </c>
      <c r="AT1402" s="239" t="s">
        <v>285</v>
      </c>
      <c r="AU1402" s="239" t="s">
        <v>82</v>
      </c>
      <c r="AY1402" s="18" t="s">
        <v>223</v>
      </c>
      <c r="BE1402" s="240">
        <f>IF(N1402="základní",J1402,0)</f>
        <v>0</v>
      </c>
      <c r="BF1402" s="240">
        <f>IF(N1402="snížená",J1402,0)</f>
        <v>0</v>
      </c>
      <c r="BG1402" s="240">
        <f>IF(N1402="zákl. přenesená",J1402,0)</f>
        <v>0</v>
      </c>
      <c r="BH1402" s="240">
        <f>IF(N1402="sníž. přenesená",J1402,0)</f>
        <v>0</v>
      </c>
      <c r="BI1402" s="240">
        <f>IF(N1402="nulová",J1402,0)</f>
        <v>0</v>
      </c>
      <c r="BJ1402" s="18" t="s">
        <v>80</v>
      </c>
      <c r="BK1402" s="240">
        <f>ROUND(I1402*H1402,2)</f>
        <v>0</v>
      </c>
      <c r="BL1402" s="18" t="s">
        <v>310</v>
      </c>
      <c r="BM1402" s="239" t="s">
        <v>1801</v>
      </c>
    </row>
    <row r="1403" s="13" customFormat="1">
      <c r="A1403" s="13"/>
      <c r="B1403" s="241"/>
      <c r="C1403" s="242"/>
      <c r="D1403" s="243" t="s">
        <v>232</v>
      </c>
      <c r="E1403" s="244" t="s">
        <v>1</v>
      </c>
      <c r="F1403" s="245" t="s">
        <v>1796</v>
      </c>
      <c r="G1403" s="242"/>
      <c r="H1403" s="246">
        <v>71.772999999999996</v>
      </c>
      <c r="I1403" s="247"/>
      <c r="J1403" s="242"/>
      <c r="K1403" s="242"/>
      <c r="L1403" s="248"/>
      <c r="M1403" s="249"/>
      <c r="N1403" s="250"/>
      <c r="O1403" s="250"/>
      <c r="P1403" s="250"/>
      <c r="Q1403" s="250"/>
      <c r="R1403" s="250"/>
      <c r="S1403" s="250"/>
      <c r="T1403" s="251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2" t="s">
        <v>232</v>
      </c>
      <c r="AU1403" s="252" t="s">
        <v>82</v>
      </c>
      <c r="AV1403" s="13" t="s">
        <v>82</v>
      </c>
      <c r="AW1403" s="13" t="s">
        <v>30</v>
      </c>
      <c r="AX1403" s="13" t="s">
        <v>80</v>
      </c>
      <c r="AY1403" s="252" t="s">
        <v>223</v>
      </c>
    </row>
    <row r="1404" s="13" customFormat="1">
      <c r="A1404" s="13"/>
      <c r="B1404" s="241"/>
      <c r="C1404" s="242"/>
      <c r="D1404" s="243" t="s">
        <v>232</v>
      </c>
      <c r="E1404" s="242"/>
      <c r="F1404" s="245" t="s">
        <v>1802</v>
      </c>
      <c r="G1404" s="242"/>
      <c r="H1404" s="246">
        <v>75.361999999999995</v>
      </c>
      <c r="I1404" s="247"/>
      <c r="J1404" s="242"/>
      <c r="K1404" s="242"/>
      <c r="L1404" s="248"/>
      <c r="M1404" s="249"/>
      <c r="N1404" s="250"/>
      <c r="O1404" s="250"/>
      <c r="P1404" s="250"/>
      <c r="Q1404" s="250"/>
      <c r="R1404" s="250"/>
      <c r="S1404" s="250"/>
      <c r="T1404" s="251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2" t="s">
        <v>232</v>
      </c>
      <c r="AU1404" s="252" t="s">
        <v>82</v>
      </c>
      <c r="AV1404" s="13" t="s">
        <v>82</v>
      </c>
      <c r="AW1404" s="13" t="s">
        <v>4</v>
      </c>
      <c r="AX1404" s="13" t="s">
        <v>80</v>
      </c>
      <c r="AY1404" s="252" t="s">
        <v>223</v>
      </c>
    </row>
    <row r="1405" s="2" customFormat="1" ht="24.15" customHeight="1">
      <c r="A1405" s="39"/>
      <c r="B1405" s="40"/>
      <c r="C1405" s="274" t="s">
        <v>1803</v>
      </c>
      <c r="D1405" s="274" t="s">
        <v>285</v>
      </c>
      <c r="E1405" s="275" t="s">
        <v>1804</v>
      </c>
      <c r="F1405" s="276" t="s">
        <v>1805</v>
      </c>
      <c r="G1405" s="277" t="s">
        <v>293</v>
      </c>
      <c r="H1405" s="278">
        <v>24.129000000000001</v>
      </c>
      <c r="I1405" s="279"/>
      <c r="J1405" s="280">
        <f>ROUND(I1405*H1405,2)</f>
        <v>0</v>
      </c>
      <c r="K1405" s="276" t="s">
        <v>229</v>
      </c>
      <c r="L1405" s="281"/>
      <c r="M1405" s="282" t="s">
        <v>1</v>
      </c>
      <c r="N1405" s="283" t="s">
        <v>38</v>
      </c>
      <c r="O1405" s="92"/>
      <c r="P1405" s="237">
        <f>O1405*H1405</f>
        <v>0</v>
      </c>
      <c r="Q1405" s="237">
        <v>0.0018</v>
      </c>
      <c r="R1405" s="237">
        <f>Q1405*H1405</f>
        <v>0.043432200000000004</v>
      </c>
      <c r="S1405" s="237">
        <v>0</v>
      </c>
      <c r="T1405" s="238">
        <f>S1405*H1405</f>
        <v>0</v>
      </c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R1405" s="239" t="s">
        <v>402</v>
      </c>
      <c r="AT1405" s="239" t="s">
        <v>285</v>
      </c>
      <c r="AU1405" s="239" t="s">
        <v>82</v>
      </c>
      <c r="AY1405" s="18" t="s">
        <v>223</v>
      </c>
      <c r="BE1405" s="240">
        <f>IF(N1405="základní",J1405,0)</f>
        <v>0</v>
      </c>
      <c r="BF1405" s="240">
        <f>IF(N1405="snížená",J1405,0)</f>
        <v>0</v>
      </c>
      <c r="BG1405" s="240">
        <f>IF(N1405="zákl. přenesená",J1405,0)</f>
        <v>0</v>
      </c>
      <c r="BH1405" s="240">
        <f>IF(N1405="sníž. přenesená",J1405,0)</f>
        <v>0</v>
      </c>
      <c r="BI1405" s="240">
        <f>IF(N1405="nulová",J1405,0)</f>
        <v>0</v>
      </c>
      <c r="BJ1405" s="18" t="s">
        <v>80</v>
      </c>
      <c r="BK1405" s="240">
        <f>ROUND(I1405*H1405,2)</f>
        <v>0</v>
      </c>
      <c r="BL1405" s="18" t="s">
        <v>310</v>
      </c>
      <c r="BM1405" s="239" t="s">
        <v>1806</v>
      </c>
    </row>
    <row r="1406" s="13" customFormat="1">
      <c r="A1406" s="13"/>
      <c r="B1406" s="241"/>
      <c r="C1406" s="242"/>
      <c r="D1406" s="243" t="s">
        <v>232</v>
      </c>
      <c r="E1406" s="244" t="s">
        <v>1</v>
      </c>
      <c r="F1406" s="245" t="s">
        <v>1797</v>
      </c>
      <c r="G1406" s="242"/>
      <c r="H1406" s="246">
        <v>22.98</v>
      </c>
      <c r="I1406" s="247"/>
      <c r="J1406" s="242"/>
      <c r="K1406" s="242"/>
      <c r="L1406" s="248"/>
      <c r="M1406" s="249"/>
      <c r="N1406" s="250"/>
      <c r="O1406" s="250"/>
      <c r="P1406" s="250"/>
      <c r="Q1406" s="250"/>
      <c r="R1406" s="250"/>
      <c r="S1406" s="250"/>
      <c r="T1406" s="25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2" t="s">
        <v>232</v>
      </c>
      <c r="AU1406" s="252" t="s">
        <v>82</v>
      </c>
      <c r="AV1406" s="13" t="s">
        <v>82</v>
      </c>
      <c r="AW1406" s="13" t="s">
        <v>30</v>
      </c>
      <c r="AX1406" s="13" t="s">
        <v>80</v>
      </c>
      <c r="AY1406" s="252" t="s">
        <v>223</v>
      </c>
    </row>
    <row r="1407" s="13" customFormat="1">
      <c r="A1407" s="13"/>
      <c r="B1407" s="241"/>
      <c r="C1407" s="242"/>
      <c r="D1407" s="243" t="s">
        <v>232</v>
      </c>
      <c r="E1407" s="242"/>
      <c r="F1407" s="245" t="s">
        <v>1807</v>
      </c>
      <c r="G1407" s="242"/>
      <c r="H1407" s="246">
        <v>24.129000000000001</v>
      </c>
      <c r="I1407" s="247"/>
      <c r="J1407" s="242"/>
      <c r="K1407" s="242"/>
      <c r="L1407" s="248"/>
      <c r="M1407" s="249"/>
      <c r="N1407" s="250"/>
      <c r="O1407" s="250"/>
      <c r="P1407" s="250"/>
      <c r="Q1407" s="250"/>
      <c r="R1407" s="250"/>
      <c r="S1407" s="250"/>
      <c r="T1407" s="251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2" t="s">
        <v>232</v>
      </c>
      <c r="AU1407" s="252" t="s">
        <v>82</v>
      </c>
      <c r="AV1407" s="13" t="s">
        <v>82</v>
      </c>
      <c r="AW1407" s="13" t="s">
        <v>4</v>
      </c>
      <c r="AX1407" s="13" t="s">
        <v>80</v>
      </c>
      <c r="AY1407" s="252" t="s">
        <v>223</v>
      </c>
    </row>
    <row r="1408" s="2" customFormat="1" ht="78" customHeight="1">
      <c r="A1408" s="39"/>
      <c r="B1408" s="40"/>
      <c r="C1408" s="228" t="s">
        <v>1808</v>
      </c>
      <c r="D1408" s="228" t="s">
        <v>225</v>
      </c>
      <c r="E1408" s="229" t="s">
        <v>1809</v>
      </c>
      <c r="F1408" s="230" t="s">
        <v>1810</v>
      </c>
      <c r="G1408" s="231" t="s">
        <v>293</v>
      </c>
      <c r="H1408" s="232">
        <v>12.25</v>
      </c>
      <c r="I1408" s="233"/>
      <c r="J1408" s="234">
        <f>ROUND(I1408*H1408,2)</f>
        <v>0</v>
      </c>
      <c r="K1408" s="230" t="s">
        <v>229</v>
      </c>
      <c r="L1408" s="45"/>
      <c r="M1408" s="235" t="s">
        <v>1</v>
      </c>
      <c r="N1408" s="236" t="s">
        <v>38</v>
      </c>
      <c r="O1408" s="92"/>
      <c r="P1408" s="237">
        <f>O1408*H1408</f>
        <v>0</v>
      </c>
      <c r="Q1408" s="237">
        <v>0.011390000000000001</v>
      </c>
      <c r="R1408" s="237">
        <f>Q1408*H1408</f>
        <v>0.1395275</v>
      </c>
      <c r="S1408" s="237">
        <v>0</v>
      </c>
      <c r="T1408" s="238">
        <f>S1408*H1408</f>
        <v>0</v>
      </c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R1408" s="239" t="s">
        <v>230</v>
      </c>
      <c r="AT1408" s="239" t="s">
        <v>225</v>
      </c>
      <c r="AU1408" s="239" t="s">
        <v>82</v>
      </c>
      <c r="AY1408" s="18" t="s">
        <v>223</v>
      </c>
      <c r="BE1408" s="240">
        <f>IF(N1408="základní",J1408,0)</f>
        <v>0</v>
      </c>
      <c r="BF1408" s="240">
        <f>IF(N1408="snížená",J1408,0)</f>
        <v>0</v>
      </c>
      <c r="BG1408" s="240">
        <f>IF(N1408="zákl. přenesená",J1408,0)</f>
        <v>0</v>
      </c>
      <c r="BH1408" s="240">
        <f>IF(N1408="sníž. přenesená",J1408,0)</f>
        <v>0</v>
      </c>
      <c r="BI1408" s="240">
        <f>IF(N1408="nulová",J1408,0)</f>
        <v>0</v>
      </c>
      <c r="BJ1408" s="18" t="s">
        <v>80</v>
      </c>
      <c r="BK1408" s="240">
        <f>ROUND(I1408*H1408,2)</f>
        <v>0</v>
      </c>
      <c r="BL1408" s="18" t="s">
        <v>230</v>
      </c>
      <c r="BM1408" s="239" t="s">
        <v>1811</v>
      </c>
    </row>
    <row r="1409" s="13" customFormat="1">
      <c r="A1409" s="13"/>
      <c r="B1409" s="241"/>
      <c r="C1409" s="242"/>
      <c r="D1409" s="243" t="s">
        <v>232</v>
      </c>
      <c r="E1409" s="244" t="s">
        <v>1</v>
      </c>
      <c r="F1409" s="245" t="s">
        <v>1746</v>
      </c>
      <c r="G1409" s="242"/>
      <c r="H1409" s="246">
        <v>12.25</v>
      </c>
      <c r="I1409" s="247"/>
      <c r="J1409" s="242"/>
      <c r="K1409" s="242"/>
      <c r="L1409" s="248"/>
      <c r="M1409" s="249"/>
      <c r="N1409" s="250"/>
      <c r="O1409" s="250"/>
      <c r="P1409" s="250"/>
      <c r="Q1409" s="250"/>
      <c r="R1409" s="250"/>
      <c r="S1409" s="250"/>
      <c r="T1409" s="251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2" t="s">
        <v>232</v>
      </c>
      <c r="AU1409" s="252" t="s">
        <v>82</v>
      </c>
      <c r="AV1409" s="13" t="s">
        <v>82</v>
      </c>
      <c r="AW1409" s="13" t="s">
        <v>30</v>
      </c>
      <c r="AX1409" s="13" t="s">
        <v>80</v>
      </c>
      <c r="AY1409" s="252" t="s">
        <v>223</v>
      </c>
    </row>
    <row r="1410" s="2" customFormat="1" ht="78" customHeight="1">
      <c r="A1410" s="39"/>
      <c r="B1410" s="40"/>
      <c r="C1410" s="228" t="s">
        <v>1812</v>
      </c>
      <c r="D1410" s="228" t="s">
        <v>225</v>
      </c>
      <c r="E1410" s="229" t="s">
        <v>1813</v>
      </c>
      <c r="F1410" s="230" t="s">
        <v>1814</v>
      </c>
      <c r="G1410" s="231" t="s">
        <v>293</v>
      </c>
      <c r="H1410" s="232">
        <v>46.255000000000003</v>
      </c>
      <c r="I1410" s="233"/>
      <c r="J1410" s="234">
        <f>ROUND(I1410*H1410,2)</f>
        <v>0</v>
      </c>
      <c r="K1410" s="230" t="s">
        <v>229</v>
      </c>
      <c r="L1410" s="45"/>
      <c r="M1410" s="235" t="s">
        <v>1</v>
      </c>
      <c r="N1410" s="236" t="s">
        <v>38</v>
      </c>
      <c r="O1410" s="92"/>
      <c r="P1410" s="237">
        <f>O1410*H1410</f>
        <v>0</v>
      </c>
      <c r="Q1410" s="237">
        <v>0.011350000000000001</v>
      </c>
      <c r="R1410" s="237">
        <f>Q1410*H1410</f>
        <v>0.52499425000000011</v>
      </c>
      <c r="S1410" s="237">
        <v>0</v>
      </c>
      <c r="T1410" s="238">
        <f>S1410*H1410</f>
        <v>0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39" t="s">
        <v>230</v>
      </c>
      <c r="AT1410" s="239" t="s">
        <v>225</v>
      </c>
      <c r="AU1410" s="239" t="s">
        <v>82</v>
      </c>
      <c r="AY1410" s="18" t="s">
        <v>223</v>
      </c>
      <c r="BE1410" s="240">
        <f>IF(N1410="základní",J1410,0)</f>
        <v>0</v>
      </c>
      <c r="BF1410" s="240">
        <f>IF(N1410="snížená",J1410,0)</f>
        <v>0</v>
      </c>
      <c r="BG1410" s="240">
        <f>IF(N1410="zákl. přenesená",J1410,0)</f>
        <v>0</v>
      </c>
      <c r="BH1410" s="240">
        <f>IF(N1410="sníž. přenesená",J1410,0)</f>
        <v>0</v>
      </c>
      <c r="BI1410" s="240">
        <f>IF(N1410="nulová",J1410,0)</f>
        <v>0</v>
      </c>
      <c r="BJ1410" s="18" t="s">
        <v>80</v>
      </c>
      <c r="BK1410" s="240">
        <f>ROUND(I1410*H1410,2)</f>
        <v>0</v>
      </c>
      <c r="BL1410" s="18" t="s">
        <v>230</v>
      </c>
      <c r="BM1410" s="239" t="s">
        <v>1815</v>
      </c>
    </row>
    <row r="1411" s="13" customFormat="1">
      <c r="A1411" s="13"/>
      <c r="B1411" s="241"/>
      <c r="C1411" s="242"/>
      <c r="D1411" s="243" t="s">
        <v>232</v>
      </c>
      <c r="E1411" s="244" t="s">
        <v>1</v>
      </c>
      <c r="F1411" s="245" t="s">
        <v>1816</v>
      </c>
      <c r="G1411" s="242"/>
      <c r="H1411" s="246">
        <v>46.255000000000003</v>
      </c>
      <c r="I1411" s="247"/>
      <c r="J1411" s="242"/>
      <c r="K1411" s="242"/>
      <c r="L1411" s="248"/>
      <c r="M1411" s="249"/>
      <c r="N1411" s="250"/>
      <c r="O1411" s="250"/>
      <c r="P1411" s="250"/>
      <c r="Q1411" s="250"/>
      <c r="R1411" s="250"/>
      <c r="S1411" s="250"/>
      <c r="T1411" s="251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2" t="s">
        <v>232</v>
      </c>
      <c r="AU1411" s="252" t="s">
        <v>82</v>
      </c>
      <c r="AV1411" s="13" t="s">
        <v>82</v>
      </c>
      <c r="AW1411" s="13" t="s">
        <v>30</v>
      </c>
      <c r="AX1411" s="13" t="s">
        <v>80</v>
      </c>
      <c r="AY1411" s="252" t="s">
        <v>223</v>
      </c>
    </row>
    <row r="1412" s="2" customFormat="1" ht="24.15" customHeight="1">
      <c r="A1412" s="39"/>
      <c r="B1412" s="40"/>
      <c r="C1412" s="274" t="s">
        <v>1817</v>
      </c>
      <c r="D1412" s="274" t="s">
        <v>285</v>
      </c>
      <c r="E1412" s="275" t="s">
        <v>1818</v>
      </c>
      <c r="F1412" s="276" t="s">
        <v>1819</v>
      </c>
      <c r="G1412" s="277" t="s">
        <v>293</v>
      </c>
      <c r="H1412" s="278">
        <v>61.43</v>
      </c>
      <c r="I1412" s="279"/>
      <c r="J1412" s="280">
        <f>ROUND(I1412*H1412,2)</f>
        <v>0</v>
      </c>
      <c r="K1412" s="276" t="s">
        <v>229</v>
      </c>
      <c r="L1412" s="281"/>
      <c r="M1412" s="282" t="s">
        <v>1</v>
      </c>
      <c r="N1412" s="283" t="s">
        <v>38</v>
      </c>
      <c r="O1412" s="92"/>
      <c r="P1412" s="237">
        <f>O1412*H1412</f>
        <v>0</v>
      </c>
      <c r="Q1412" s="237">
        <v>0.0089999999999999993</v>
      </c>
      <c r="R1412" s="237">
        <f>Q1412*H1412</f>
        <v>0.55286999999999997</v>
      </c>
      <c r="S1412" s="237">
        <v>0</v>
      </c>
      <c r="T1412" s="238">
        <f>S1412*H1412</f>
        <v>0</v>
      </c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R1412" s="239" t="s">
        <v>262</v>
      </c>
      <c r="AT1412" s="239" t="s">
        <v>285</v>
      </c>
      <c r="AU1412" s="239" t="s">
        <v>82</v>
      </c>
      <c r="AY1412" s="18" t="s">
        <v>223</v>
      </c>
      <c r="BE1412" s="240">
        <f>IF(N1412="základní",J1412,0)</f>
        <v>0</v>
      </c>
      <c r="BF1412" s="240">
        <f>IF(N1412="snížená",J1412,0)</f>
        <v>0</v>
      </c>
      <c r="BG1412" s="240">
        <f>IF(N1412="zákl. přenesená",J1412,0)</f>
        <v>0</v>
      </c>
      <c r="BH1412" s="240">
        <f>IF(N1412="sníž. přenesená",J1412,0)</f>
        <v>0</v>
      </c>
      <c r="BI1412" s="240">
        <f>IF(N1412="nulová",J1412,0)</f>
        <v>0</v>
      </c>
      <c r="BJ1412" s="18" t="s">
        <v>80</v>
      </c>
      <c r="BK1412" s="240">
        <f>ROUND(I1412*H1412,2)</f>
        <v>0</v>
      </c>
      <c r="BL1412" s="18" t="s">
        <v>230</v>
      </c>
      <c r="BM1412" s="239" t="s">
        <v>1820</v>
      </c>
    </row>
    <row r="1413" s="13" customFormat="1">
      <c r="A1413" s="13"/>
      <c r="B1413" s="241"/>
      <c r="C1413" s="242"/>
      <c r="D1413" s="243" t="s">
        <v>232</v>
      </c>
      <c r="E1413" s="244" t="s">
        <v>1</v>
      </c>
      <c r="F1413" s="245" t="s">
        <v>1821</v>
      </c>
      <c r="G1413" s="242"/>
      <c r="H1413" s="246">
        <v>46.255000000000003</v>
      </c>
      <c r="I1413" s="247"/>
      <c r="J1413" s="242"/>
      <c r="K1413" s="242"/>
      <c r="L1413" s="248"/>
      <c r="M1413" s="249"/>
      <c r="N1413" s="250"/>
      <c r="O1413" s="250"/>
      <c r="P1413" s="250"/>
      <c r="Q1413" s="250"/>
      <c r="R1413" s="250"/>
      <c r="S1413" s="250"/>
      <c r="T1413" s="251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2" t="s">
        <v>232</v>
      </c>
      <c r="AU1413" s="252" t="s">
        <v>82</v>
      </c>
      <c r="AV1413" s="13" t="s">
        <v>82</v>
      </c>
      <c r="AW1413" s="13" t="s">
        <v>30</v>
      </c>
      <c r="AX1413" s="13" t="s">
        <v>73</v>
      </c>
      <c r="AY1413" s="252" t="s">
        <v>223</v>
      </c>
    </row>
    <row r="1414" s="13" customFormat="1">
      <c r="A1414" s="13"/>
      <c r="B1414" s="241"/>
      <c r="C1414" s="242"/>
      <c r="D1414" s="243" t="s">
        <v>232</v>
      </c>
      <c r="E1414" s="244" t="s">
        <v>1</v>
      </c>
      <c r="F1414" s="245" t="s">
        <v>1746</v>
      </c>
      <c r="G1414" s="242"/>
      <c r="H1414" s="246">
        <v>12.25</v>
      </c>
      <c r="I1414" s="247"/>
      <c r="J1414" s="242"/>
      <c r="K1414" s="242"/>
      <c r="L1414" s="248"/>
      <c r="M1414" s="249"/>
      <c r="N1414" s="250"/>
      <c r="O1414" s="250"/>
      <c r="P1414" s="250"/>
      <c r="Q1414" s="250"/>
      <c r="R1414" s="250"/>
      <c r="S1414" s="250"/>
      <c r="T1414" s="251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2" t="s">
        <v>232</v>
      </c>
      <c r="AU1414" s="252" t="s">
        <v>82</v>
      </c>
      <c r="AV1414" s="13" t="s">
        <v>82</v>
      </c>
      <c r="AW1414" s="13" t="s">
        <v>30</v>
      </c>
      <c r="AX1414" s="13" t="s">
        <v>73</v>
      </c>
      <c r="AY1414" s="252" t="s">
        <v>223</v>
      </c>
    </row>
    <row r="1415" s="15" customFormat="1">
      <c r="A1415" s="15"/>
      <c r="B1415" s="263"/>
      <c r="C1415" s="264"/>
      <c r="D1415" s="243" t="s">
        <v>232</v>
      </c>
      <c r="E1415" s="265" t="s">
        <v>1</v>
      </c>
      <c r="F1415" s="266" t="s">
        <v>245</v>
      </c>
      <c r="G1415" s="264"/>
      <c r="H1415" s="267">
        <v>58.505000000000003</v>
      </c>
      <c r="I1415" s="268"/>
      <c r="J1415" s="264"/>
      <c r="K1415" s="264"/>
      <c r="L1415" s="269"/>
      <c r="M1415" s="270"/>
      <c r="N1415" s="271"/>
      <c r="O1415" s="271"/>
      <c r="P1415" s="271"/>
      <c r="Q1415" s="271"/>
      <c r="R1415" s="271"/>
      <c r="S1415" s="271"/>
      <c r="T1415" s="272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T1415" s="273" t="s">
        <v>232</v>
      </c>
      <c r="AU1415" s="273" t="s">
        <v>82</v>
      </c>
      <c r="AV1415" s="15" t="s">
        <v>230</v>
      </c>
      <c r="AW1415" s="15" t="s">
        <v>30</v>
      </c>
      <c r="AX1415" s="15" t="s">
        <v>80</v>
      </c>
      <c r="AY1415" s="273" t="s">
        <v>223</v>
      </c>
    </row>
    <row r="1416" s="13" customFormat="1">
      <c r="A1416" s="13"/>
      <c r="B1416" s="241"/>
      <c r="C1416" s="242"/>
      <c r="D1416" s="243" t="s">
        <v>232</v>
      </c>
      <c r="E1416" s="242"/>
      <c r="F1416" s="245" t="s">
        <v>1822</v>
      </c>
      <c r="G1416" s="242"/>
      <c r="H1416" s="246">
        <v>61.43</v>
      </c>
      <c r="I1416" s="247"/>
      <c r="J1416" s="242"/>
      <c r="K1416" s="242"/>
      <c r="L1416" s="248"/>
      <c r="M1416" s="249"/>
      <c r="N1416" s="250"/>
      <c r="O1416" s="250"/>
      <c r="P1416" s="250"/>
      <c r="Q1416" s="250"/>
      <c r="R1416" s="250"/>
      <c r="S1416" s="250"/>
      <c r="T1416" s="251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2" t="s">
        <v>232</v>
      </c>
      <c r="AU1416" s="252" t="s">
        <v>82</v>
      </c>
      <c r="AV1416" s="13" t="s">
        <v>82</v>
      </c>
      <c r="AW1416" s="13" t="s">
        <v>4</v>
      </c>
      <c r="AX1416" s="13" t="s">
        <v>80</v>
      </c>
      <c r="AY1416" s="252" t="s">
        <v>223</v>
      </c>
    </row>
    <row r="1417" s="2" customFormat="1" ht="78" customHeight="1">
      <c r="A1417" s="39"/>
      <c r="B1417" s="40"/>
      <c r="C1417" s="228" t="s">
        <v>1823</v>
      </c>
      <c r="D1417" s="228" t="s">
        <v>225</v>
      </c>
      <c r="E1417" s="229" t="s">
        <v>1824</v>
      </c>
      <c r="F1417" s="230" t="s">
        <v>1825</v>
      </c>
      <c r="G1417" s="231" t="s">
        <v>293</v>
      </c>
      <c r="H1417" s="232">
        <v>227.036</v>
      </c>
      <c r="I1417" s="233"/>
      <c r="J1417" s="234">
        <f>ROUND(I1417*H1417,2)</f>
        <v>0</v>
      </c>
      <c r="K1417" s="230" t="s">
        <v>229</v>
      </c>
      <c r="L1417" s="45"/>
      <c r="M1417" s="235" t="s">
        <v>1</v>
      </c>
      <c r="N1417" s="236" t="s">
        <v>38</v>
      </c>
      <c r="O1417" s="92"/>
      <c r="P1417" s="237">
        <f>O1417*H1417</f>
        <v>0</v>
      </c>
      <c r="Q1417" s="237">
        <v>0.011520000000000001</v>
      </c>
      <c r="R1417" s="237">
        <f>Q1417*H1417</f>
        <v>2.6154547200000002</v>
      </c>
      <c r="S1417" s="237">
        <v>0</v>
      </c>
      <c r="T1417" s="238">
        <f>S1417*H1417</f>
        <v>0</v>
      </c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R1417" s="239" t="s">
        <v>230</v>
      </c>
      <c r="AT1417" s="239" t="s">
        <v>225</v>
      </c>
      <c r="AU1417" s="239" t="s">
        <v>82</v>
      </c>
      <c r="AY1417" s="18" t="s">
        <v>223</v>
      </c>
      <c r="BE1417" s="240">
        <f>IF(N1417="základní",J1417,0)</f>
        <v>0</v>
      </c>
      <c r="BF1417" s="240">
        <f>IF(N1417="snížená",J1417,0)</f>
        <v>0</v>
      </c>
      <c r="BG1417" s="240">
        <f>IF(N1417="zákl. přenesená",J1417,0)</f>
        <v>0</v>
      </c>
      <c r="BH1417" s="240">
        <f>IF(N1417="sníž. přenesená",J1417,0)</f>
        <v>0</v>
      </c>
      <c r="BI1417" s="240">
        <f>IF(N1417="nulová",J1417,0)</f>
        <v>0</v>
      </c>
      <c r="BJ1417" s="18" t="s">
        <v>80</v>
      </c>
      <c r="BK1417" s="240">
        <f>ROUND(I1417*H1417,2)</f>
        <v>0</v>
      </c>
      <c r="BL1417" s="18" t="s">
        <v>230</v>
      </c>
      <c r="BM1417" s="239" t="s">
        <v>1826</v>
      </c>
    </row>
    <row r="1418" s="13" customFormat="1">
      <c r="A1418" s="13"/>
      <c r="B1418" s="241"/>
      <c r="C1418" s="242"/>
      <c r="D1418" s="243" t="s">
        <v>232</v>
      </c>
      <c r="E1418" s="244" t="s">
        <v>1</v>
      </c>
      <c r="F1418" s="245" t="s">
        <v>1827</v>
      </c>
      <c r="G1418" s="242"/>
      <c r="H1418" s="246">
        <v>279.29599999999999</v>
      </c>
      <c r="I1418" s="247"/>
      <c r="J1418" s="242"/>
      <c r="K1418" s="242"/>
      <c r="L1418" s="248"/>
      <c r="M1418" s="249"/>
      <c r="N1418" s="250"/>
      <c r="O1418" s="250"/>
      <c r="P1418" s="250"/>
      <c r="Q1418" s="250"/>
      <c r="R1418" s="250"/>
      <c r="S1418" s="250"/>
      <c r="T1418" s="25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2" t="s">
        <v>232</v>
      </c>
      <c r="AU1418" s="252" t="s">
        <v>82</v>
      </c>
      <c r="AV1418" s="13" t="s">
        <v>82</v>
      </c>
      <c r="AW1418" s="13" t="s">
        <v>30</v>
      </c>
      <c r="AX1418" s="13" t="s">
        <v>73</v>
      </c>
      <c r="AY1418" s="252" t="s">
        <v>223</v>
      </c>
    </row>
    <row r="1419" s="13" customFormat="1">
      <c r="A1419" s="13"/>
      <c r="B1419" s="241"/>
      <c r="C1419" s="242"/>
      <c r="D1419" s="243" t="s">
        <v>232</v>
      </c>
      <c r="E1419" s="244" t="s">
        <v>1</v>
      </c>
      <c r="F1419" s="245" t="s">
        <v>1828</v>
      </c>
      <c r="G1419" s="242"/>
      <c r="H1419" s="246">
        <v>-52.259999999999998</v>
      </c>
      <c r="I1419" s="247"/>
      <c r="J1419" s="242"/>
      <c r="K1419" s="242"/>
      <c r="L1419" s="248"/>
      <c r="M1419" s="249"/>
      <c r="N1419" s="250"/>
      <c r="O1419" s="250"/>
      <c r="P1419" s="250"/>
      <c r="Q1419" s="250"/>
      <c r="R1419" s="250"/>
      <c r="S1419" s="250"/>
      <c r="T1419" s="251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2" t="s">
        <v>232</v>
      </c>
      <c r="AU1419" s="252" t="s">
        <v>82</v>
      </c>
      <c r="AV1419" s="13" t="s">
        <v>82</v>
      </c>
      <c r="AW1419" s="13" t="s">
        <v>30</v>
      </c>
      <c r="AX1419" s="13" t="s">
        <v>73</v>
      </c>
      <c r="AY1419" s="252" t="s">
        <v>223</v>
      </c>
    </row>
    <row r="1420" s="15" customFormat="1">
      <c r="A1420" s="15"/>
      <c r="B1420" s="263"/>
      <c r="C1420" s="264"/>
      <c r="D1420" s="243" t="s">
        <v>232</v>
      </c>
      <c r="E1420" s="265" t="s">
        <v>1</v>
      </c>
      <c r="F1420" s="266" t="s">
        <v>245</v>
      </c>
      <c r="G1420" s="264"/>
      <c r="H1420" s="267">
        <v>227.036</v>
      </c>
      <c r="I1420" s="268"/>
      <c r="J1420" s="264"/>
      <c r="K1420" s="264"/>
      <c r="L1420" s="269"/>
      <c r="M1420" s="270"/>
      <c r="N1420" s="271"/>
      <c r="O1420" s="271"/>
      <c r="P1420" s="271"/>
      <c r="Q1420" s="271"/>
      <c r="R1420" s="271"/>
      <c r="S1420" s="271"/>
      <c r="T1420" s="272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T1420" s="273" t="s">
        <v>232</v>
      </c>
      <c r="AU1420" s="273" t="s">
        <v>82</v>
      </c>
      <c r="AV1420" s="15" t="s">
        <v>230</v>
      </c>
      <c r="AW1420" s="15" t="s">
        <v>30</v>
      </c>
      <c r="AX1420" s="15" t="s">
        <v>80</v>
      </c>
      <c r="AY1420" s="273" t="s">
        <v>223</v>
      </c>
    </row>
    <row r="1421" s="2" customFormat="1" ht="24.15" customHeight="1">
      <c r="A1421" s="39"/>
      <c r="B1421" s="40"/>
      <c r="C1421" s="274" t="s">
        <v>1829</v>
      </c>
      <c r="D1421" s="274" t="s">
        <v>285</v>
      </c>
      <c r="E1421" s="275" t="s">
        <v>1830</v>
      </c>
      <c r="F1421" s="276" t="s">
        <v>1831</v>
      </c>
      <c r="G1421" s="277" t="s">
        <v>293</v>
      </c>
      <c r="H1421" s="278">
        <v>238.38800000000001</v>
      </c>
      <c r="I1421" s="279"/>
      <c r="J1421" s="280">
        <f>ROUND(I1421*H1421,2)</f>
        <v>0</v>
      </c>
      <c r="K1421" s="276" t="s">
        <v>229</v>
      </c>
      <c r="L1421" s="281"/>
      <c r="M1421" s="282" t="s">
        <v>1</v>
      </c>
      <c r="N1421" s="283" t="s">
        <v>38</v>
      </c>
      <c r="O1421" s="92"/>
      <c r="P1421" s="237">
        <f>O1421*H1421</f>
        <v>0</v>
      </c>
      <c r="Q1421" s="237">
        <v>0.019</v>
      </c>
      <c r="R1421" s="237">
        <f>Q1421*H1421</f>
        <v>4.5293720000000004</v>
      </c>
      <c r="S1421" s="237">
        <v>0</v>
      </c>
      <c r="T1421" s="238">
        <f>S1421*H1421</f>
        <v>0</v>
      </c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R1421" s="239" t="s">
        <v>262</v>
      </c>
      <c r="AT1421" s="239" t="s">
        <v>285</v>
      </c>
      <c r="AU1421" s="239" t="s">
        <v>82</v>
      </c>
      <c r="AY1421" s="18" t="s">
        <v>223</v>
      </c>
      <c r="BE1421" s="240">
        <f>IF(N1421="základní",J1421,0)</f>
        <v>0</v>
      </c>
      <c r="BF1421" s="240">
        <f>IF(N1421="snížená",J1421,0)</f>
        <v>0</v>
      </c>
      <c r="BG1421" s="240">
        <f>IF(N1421="zákl. přenesená",J1421,0)</f>
        <v>0</v>
      </c>
      <c r="BH1421" s="240">
        <f>IF(N1421="sníž. přenesená",J1421,0)</f>
        <v>0</v>
      </c>
      <c r="BI1421" s="240">
        <f>IF(N1421="nulová",J1421,0)</f>
        <v>0</v>
      </c>
      <c r="BJ1421" s="18" t="s">
        <v>80</v>
      </c>
      <c r="BK1421" s="240">
        <f>ROUND(I1421*H1421,2)</f>
        <v>0</v>
      </c>
      <c r="BL1421" s="18" t="s">
        <v>230</v>
      </c>
      <c r="BM1421" s="239" t="s">
        <v>1832</v>
      </c>
    </row>
    <row r="1422" s="13" customFormat="1">
      <c r="A1422" s="13"/>
      <c r="B1422" s="241"/>
      <c r="C1422" s="242"/>
      <c r="D1422" s="243" t="s">
        <v>232</v>
      </c>
      <c r="E1422" s="242"/>
      <c r="F1422" s="245" t="s">
        <v>1833</v>
      </c>
      <c r="G1422" s="242"/>
      <c r="H1422" s="246">
        <v>238.38800000000001</v>
      </c>
      <c r="I1422" s="247"/>
      <c r="J1422" s="242"/>
      <c r="K1422" s="242"/>
      <c r="L1422" s="248"/>
      <c r="M1422" s="249"/>
      <c r="N1422" s="250"/>
      <c r="O1422" s="250"/>
      <c r="P1422" s="250"/>
      <c r="Q1422" s="250"/>
      <c r="R1422" s="250"/>
      <c r="S1422" s="250"/>
      <c r="T1422" s="251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2" t="s">
        <v>232</v>
      </c>
      <c r="AU1422" s="252" t="s">
        <v>82</v>
      </c>
      <c r="AV1422" s="13" t="s">
        <v>82</v>
      </c>
      <c r="AW1422" s="13" t="s">
        <v>4</v>
      </c>
      <c r="AX1422" s="13" t="s">
        <v>80</v>
      </c>
      <c r="AY1422" s="252" t="s">
        <v>223</v>
      </c>
    </row>
    <row r="1423" s="2" customFormat="1" ht="24.15" customHeight="1">
      <c r="A1423" s="39"/>
      <c r="B1423" s="40"/>
      <c r="C1423" s="228" t="s">
        <v>1834</v>
      </c>
      <c r="D1423" s="228" t="s">
        <v>225</v>
      </c>
      <c r="E1423" s="229" t="s">
        <v>1835</v>
      </c>
      <c r="F1423" s="230" t="s">
        <v>1836</v>
      </c>
      <c r="G1423" s="231" t="s">
        <v>351</v>
      </c>
      <c r="H1423" s="232">
        <v>40.299999999999997</v>
      </c>
      <c r="I1423" s="233"/>
      <c r="J1423" s="234">
        <f>ROUND(I1423*H1423,2)</f>
        <v>0</v>
      </c>
      <c r="K1423" s="230" t="s">
        <v>229</v>
      </c>
      <c r="L1423" s="45"/>
      <c r="M1423" s="235" t="s">
        <v>1</v>
      </c>
      <c r="N1423" s="236" t="s">
        <v>38</v>
      </c>
      <c r="O1423" s="92"/>
      <c r="P1423" s="237">
        <f>O1423*H1423</f>
        <v>0</v>
      </c>
      <c r="Q1423" s="237">
        <v>0.00010000000000000001</v>
      </c>
      <c r="R1423" s="237">
        <f>Q1423*H1423</f>
        <v>0.0040299999999999997</v>
      </c>
      <c r="S1423" s="237">
        <v>0</v>
      </c>
      <c r="T1423" s="238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9" t="s">
        <v>230</v>
      </c>
      <c r="AT1423" s="239" t="s">
        <v>225</v>
      </c>
      <c r="AU1423" s="239" t="s">
        <v>82</v>
      </c>
      <c r="AY1423" s="18" t="s">
        <v>223</v>
      </c>
      <c r="BE1423" s="240">
        <f>IF(N1423="základní",J1423,0)</f>
        <v>0</v>
      </c>
      <c r="BF1423" s="240">
        <f>IF(N1423="snížená",J1423,0)</f>
        <v>0</v>
      </c>
      <c r="BG1423" s="240">
        <f>IF(N1423="zákl. přenesená",J1423,0)</f>
        <v>0</v>
      </c>
      <c r="BH1423" s="240">
        <f>IF(N1423="sníž. přenesená",J1423,0)</f>
        <v>0</v>
      </c>
      <c r="BI1423" s="240">
        <f>IF(N1423="nulová",J1423,0)</f>
        <v>0</v>
      </c>
      <c r="BJ1423" s="18" t="s">
        <v>80</v>
      </c>
      <c r="BK1423" s="240">
        <f>ROUND(I1423*H1423,2)</f>
        <v>0</v>
      </c>
      <c r="BL1423" s="18" t="s">
        <v>230</v>
      </c>
      <c r="BM1423" s="239" t="s">
        <v>1837</v>
      </c>
    </row>
    <row r="1424" s="13" customFormat="1">
      <c r="A1424" s="13"/>
      <c r="B1424" s="241"/>
      <c r="C1424" s="242"/>
      <c r="D1424" s="243" t="s">
        <v>232</v>
      </c>
      <c r="E1424" s="244" t="s">
        <v>1</v>
      </c>
      <c r="F1424" s="245" t="s">
        <v>1838</v>
      </c>
      <c r="G1424" s="242"/>
      <c r="H1424" s="246">
        <v>40.299999999999997</v>
      </c>
      <c r="I1424" s="247"/>
      <c r="J1424" s="242"/>
      <c r="K1424" s="242"/>
      <c r="L1424" s="248"/>
      <c r="M1424" s="249"/>
      <c r="N1424" s="250"/>
      <c r="O1424" s="250"/>
      <c r="P1424" s="250"/>
      <c r="Q1424" s="250"/>
      <c r="R1424" s="250"/>
      <c r="S1424" s="250"/>
      <c r="T1424" s="251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2" t="s">
        <v>232</v>
      </c>
      <c r="AU1424" s="252" t="s">
        <v>82</v>
      </c>
      <c r="AV1424" s="13" t="s">
        <v>82</v>
      </c>
      <c r="AW1424" s="13" t="s">
        <v>30</v>
      </c>
      <c r="AX1424" s="13" t="s">
        <v>80</v>
      </c>
      <c r="AY1424" s="252" t="s">
        <v>223</v>
      </c>
    </row>
    <row r="1425" s="2" customFormat="1" ht="24.15" customHeight="1">
      <c r="A1425" s="39"/>
      <c r="B1425" s="40"/>
      <c r="C1425" s="274" t="s">
        <v>1839</v>
      </c>
      <c r="D1425" s="274" t="s">
        <v>285</v>
      </c>
      <c r="E1425" s="275" t="s">
        <v>1840</v>
      </c>
      <c r="F1425" s="276" t="s">
        <v>1841</v>
      </c>
      <c r="G1425" s="277" t="s">
        <v>351</v>
      </c>
      <c r="H1425" s="278">
        <v>44.329999999999998</v>
      </c>
      <c r="I1425" s="279"/>
      <c r="J1425" s="280">
        <f>ROUND(I1425*H1425,2)</f>
        <v>0</v>
      </c>
      <c r="K1425" s="276" t="s">
        <v>229</v>
      </c>
      <c r="L1425" s="281"/>
      <c r="M1425" s="282" t="s">
        <v>1</v>
      </c>
      <c r="N1425" s="283" t="s">
        <v>38</v>
      </c>
      <c r="O1425" s="92"/>
      <c r="P1425" s="237">
        <f>O1425*H1425</f>
        <v>0</v>
      </c>
      <c r="Q1425" s="237">
        <v>0.00042000000000000002</v>
      </c>
      <c r="R1425" s="237">
        <f>Q1425*H1425</f>
        <v>0.018618599999999999</v>
      </c>
      <c r="S1425" s="237">
        <v>0</v>
      </c>
      <c r="T1425" s="238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39" t="s">
        <v>262</v>
      </c>
      <c r="AT1425" s="239" t="s">
        <v>285</v>
      </c>
      <c r="AU1425" s="239" t="s">
        <v>82</v>
      </c>
      <c r="AY1425" s="18" t="s">
        <v>223</v>
      </c>
      <c r="BE1425" s="240">
        <f>IF(N1425="základní",J1425,0)</f>
        <v>0</v>
      </c>
      <c r="BF1425" s="240">
        <f>IF(N1425="snížená",J1425,0)</f>
        <v>0</v>
      </c>
      <c r="BG1425" s="240">
        <f>IF(N1425="zákl. přenesená",J1425,0)</f>
        <v>0</v>
      </c>
      <c r="BH1425" s="240">
        <f>IF(N1425="sníž. přenesená",J1425,0)</f>
        <v>0</v>
      </c>
      <c r="BI1425" s="240">
        <f>IF(N1425="nulová",J1425,0)</f>
        <v>0</v>
      </c>
      <c r="BJ1425" s="18" t="s">
        <v>80</v>
      </c>
      <c r="BK1425" s="240">
        <f>ROUND(I1425*H1425,2)</f>
        <v>0</v>
      </c>
      <c r="BL1425" s="18" t="s">
        <v>230</v>
      </c>
      <c r="BM1425" s="239" t="s">
        <v>1842</v>
      </c>
    </row>
    <row r="1426" s="13" customFormat="1">
      <c r="A1426" s="13"/>
      <c r="B1426" s="241"/>
      <c r="C1426" s="242"/>
      <c r="D1426" s="243" t="s">
        <v>232</v>
      </c>
      <c r="E1426" s="244" t="s">
        <v>1</v>
      </c>
      <c r="F1426" s="245" t="s">
        <v>1838</v>
      </c>
      <c r="G1426" s="242"/>
      <c r="H1426" s="246">
        <v>40.299999999999997</v>
      </c>
      <c r="I1426" s="247"/>
      <c r="J1426" s="242"/>
      <c r="K1426" s="242"/>
      <c r="L1426" s="248"/>
      <c r="M1426" s="249"/>
      <c r="N1426" s="250"/>
      <c r="O1426" s="250"/>
      <c r="P1426" s="250"/>
      <c r="Q1426" s="250"/>
      <c r="R1426" s="250"/>
      <c r="S1426" s="250"/>
      <c r="T1426" s="251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2" t="s">
        <v>232</v>
      </c>
      <c r="AU1426" s="252" t="s">
        <v>82</v>
      </c>
      <c r="AV1426" s="13" t="s">
        <v>82</v>
      </c>
      <c r="AW1426" s="13" t="s">
        <v>30</v>
      </c>
      <c r="AX1426" s="13" t="s">
        <v>80</v>
      </c>
      <c r="AY1426" s="252" t="s">
        <v>223</v>
      </c>
    </row>
    <row r="1427" s="13" customFormat="1">
      <c r="A1427" s="13"/>
      <c r="B1427" s="241"/>
      <c r="C1427" s="242"/>
      <c r="D1427" s="243" t="s">
        <v>232</v>
      </c>
      <c r="E1427" s="242"/>
      <c r="F1427" s="245" t="s">
        <v>1843</v>
      </c>
      <c r="G1427" s="242"/>
      <c r="H1427" s="246">
        <v>44.329999999999998</v>
      </c>
      <c r="I1427" s="247"/>
      <c r="J1427" s="242"/>
      <c r="K1427" s="242"/>
      <c r="L1427" s="248"/>
      <c r="M1427" s="249"/>
      <c r="N1427" s="250"/>
      <c r="O1427" s="250"/>
      <c r="P1427" s="250"/>
      <c r="Q1427" s="250"/>
      <c r="R1427" s="250"/>
      <c r="S1427" s="250"/>
      <c r="T1427" s="251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2" t="s">
        <v>232</v>
      </c>
      <c r="AU1427" s="252" t="s">
        <v>82</v>
      </c>
      <c r="AV1427" s="13" t="s">
        <v>82</v>
      </c>
      <c r="AW1427" s="13" t="s">
        <v>4</v>
      </c>
      <c r="AX1427" s="13" t="s">
        <v>80</v>
      </c>
      <c r="AY1427" s="252" t="s">
        <v>223</v>
      </c>
    </row>
    <row r="1428" s="2" customFormat="1" ht="24.15" customHeight="1">
      <c r="A1428" s="39"/>
      <c r="B1428" s="40"/>
      <c r="C1428" s="274" t="s">
        <v>1844</v>
      </c>
      <c r="D1428" s="274" t="s">
        <v>285</v>
      </c>
      <c r="E1428" s="275" t="s">
        <v>1845</v>
      </c>
      <c r="F1428" s="276" t="s">
        <v>1846</v>
      </c>
      <c r="G1428" s="277" t="s">
        <v>475</v>
      </c>
      <c r="H1428" s="278">
        <v>16</v>
      </c>
      <c r="I1428" s="279"/>
      <c r="J1428" s="280">
        <f>ROUND(I1428*H1428,2)</f>
        <v>0</v>
      </c>
      <c r="K1428" s="276" t="s">
        <v>229</v>
      </c>
      <c r="L1428" s="281"/>
      <c r="M1428" s="282" t="s">
        <v>1</v>
      </c>
      <c r="N1428" s="283" t="s">
        <v>38</v>
      </c>
      <c r="O1428" s="92"/>
      <c r="P1428" s="237">
        <f>O1428*H1428</f>
        <v>0</v>
      </c>
      <c r="Q1428" s="237">
        <v>0.00010000000000000001</v>
      </c>
      <c r="R1428" s="237">
        <f>Q1428*H1428</f>
        <v>0.0016000000000000001</v>
      </c>
      <c r="S1428" s="237">
        <v>0</v>
      </c>
      <c r="T1428" s="238">
        <f>S1428*H1428</f>
        <v>0</v>
      </c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R1428" s="239" t="s">
        <v>262</v>
      </c>
      <c r="AT1428" s="239" t="s">
        <v>285</v>
      </c>
      <c r="AU1428" s="239" t="s">
        <v>82</v>
      </c>
      <c r="AY1428" s="18" t="s">
        <v>223</v>
      </c>
      <c r="BE1428" s="240">
        <f>IF(N1428="základní",J1428,0)</f>
        <v>0</v>
      </c>
      <c r="BF1428" s="240">
        <f>IF(N1428="snížená",J1428,0)</f>
        <v>0</v>
      </c>
      <c r="BG1428" s="240">
        <f>IF(N1428="zákl. přenesená",J1428,0)</f>
        <v>0</v>
      </c>
      <c r="BH1428" s="240">
        <f>IF(N1428="sníž. přenesená",J1428,0)</f>
        <v>0</v>
      </c>
      <c r="BI1428" s="240">
        <f>IF(N1428="nulová",J1428,0)</f>
        <v>0</v>
      </c>
      <c r="BJ1428" s="18" t="s">
        <v>80</v>
      </c>
      <c r="BK1428" s="240">
        <f>ROUND(I1428*H1428,2)</f>
        <v>0</v>
      </c>
      <c r="BL1428" s="18" t="s">
        <v>230</v>
      </c>
      <c r="BM1428" s="239" t="s">
        <v>1847</v>
      </c>
    </row>
    <row r="1429" s="2" customFormat="1" ht="55.5" customHeight="1">
      <c r="A1429" s="39"/>
      <c r="B1429" s="40"/>
      <c r="C1429" s="228" t="s">
        <v>1848</v>
      </c>
      <c r="D1429" s="228" t="s">
        <v>225</v>
      </c>
      <c r="E1429" s="229" t="s">
        <v>1849</v>
      </c>
      <c r="F1429" s="230" t="s">
        <v>1850</v>
      </c>
      <c r="G1429" s="231" t="s">
        <v>293</v>
      </c>
      <c r="H1429" s="232">
        <v>12.25</v>
      </c>
      <c r="I1429" s="233"/>
      <c r="J1429" s="234">
        <f>ROUND(I1429*H1429,2)</f>
        <v>0</v>
      </c>
      <c r="K1429" s="230" t="s">
        <v>229</v>
      </c>
      <c r="L1429" s="45"/>
      <c r="M1429" s="235" t="s">
        <v>1</v>
      </c>
      <c r="N1429" s="236" t="s">
        <v>38</v>
      </c>
      <c r="O1429" s="92"/>
      <c r="P1429" s="237">
        <f>O1429*H1429</f>
        <v>0</v>
      </c>
      <c r="Q1429" s="237">
        <v>0.00010000000000000001</v>
      </c>
      <c r="R1429" s="237">
        <f>Q1429*H1429</f>
        <v>0.001225</v>
      </c>
      <c r="S1429" s="237">
        <v>0</v>
      </c>
      <c r="T1429" s="238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39" t="s">
        <v>230</v>
      </c>
      <c r="AT1429" s="239" t="s">
        <v>225</v>
      </c>
      <c r="AU1429" s="239" t="s">
        <v>82</v>
      </c>
      <c r="AY1429" s="18" t="s">
        <v>223</v>
      </c>
      <c r="BE1429" s="240">
        <f>IF(N1429="základní",J1429,0)</f>
        <v>0</v>
      </c>
      <c r="BF1429" s="240">
        <f>IF(N1429="snížená",J1429,0)</f>
        <v>0</v>
      </c>
      <c r="BG1429" s="240">
        <f>IF(N1429="zákl. přenesená",J1429,0)</f>
        <v>0</v>
      </c>
      <c r="BH1429" s="240">
        <f>IF(N1429="sníž. přenesená",J1429,0)</f>
        <v>0</v>
      </c>
      <c r="BI1429" s="240">
        <f>IF(N1429="nulová",J1429,0)</f>
        <v>0</v>
      </c>
      <c r="BJ1429" s="18" t="s">
        <v>80</v>
      </c>
      <c r="BK1429" s="240">
        <f>ROUND(I1429*H1429,2)</f>
        <v>0</v>
      </c>
      <c r="BL1429" s="18" t="s">
        <v>230</v>
      </c>
      <c r="BM1429" s="239" t="s">
        <v>1851</v>
      </c>
    </row>
    <row r="1430" s="13" customFormat="1">
      <c r="A1430" s="13"/>
      <c r="B1430" s="241"/>
      <c r="C1430" s="242"/>
      <c r="D1430" s="243" t="s">
        <v>232</v>
      </c>
      <c r="E1430" s="244" t="s">
        <v>1</v>
      </c>
      <c r="F1430" s="245" t="s">
        <v>1746</v>
      </c>
      <c r="G1430" s="242"/>
      <c r="H1430" s="246">
        <v>12.25</v>
      </c>
      <c r="I1430" s="247"/>
      <c r="J1430" s="242"/>
      <c r="K1430" s="242"/>
      <c r="L1430" s="248"/>
      <c r="M1430" s="249"/>
      <c r="N1430" s="250"/>
      <c r="O1430" s="250"/>
      <c r="P1430" s="250"/>
      <c r="Q1430" s="250"/>
      <c r="R1430" s="250"/>
      <c r="S1430" s="250"/>
      <c r="T1430" s="251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2" t="s">
        <v>232</v>
      </c>
      <c r="AU1430" s="252" t="s">
        <v>82</v>
      </c>
      <c r="AV1430" s="13" t="s">
        <v>82</v>
      </c>
      <c r="AW1430" s="13" t="s">
        <v>30</v>
      </c>
      <c r="AX1430" s="13" t="s">
        <v>80</v>
      </c>
      <c r="AY1430" s="252" t="s">
        <v>223</v>
      </c>
    </row>
    <row r="1431" s="2" customFormat="1" ht="55.5" customHeight="1">
      <c r="A1431" s="39"/>
      <c r="B1431" s="40"/>
      <c r="C1431" s="228" t="s">
        <v>1852</v>
      </c>
      <c r="D1431" s="228" t="s">
        <v>225</v>
      </c>
      <c r="E1431" s="229" t="s">
        <v>1853</v>
      </c>
      <c r="F1431" s="230" t="s">
        <v>1854</v>
      </c>
      <c r="G1431" s="231" t="s">
        <v>293</v>
      </c>
      <c r="H1431" s="232">
        <v>273.291</v>
      </c>
      <c r="I1431" s="233"/>
      <c r="J1431" s="234">
        <f>ROUND(I1431*H1431,2)</f>
        <v>0</v>
      </c>
      <c r="K1431" s="230" t="s">
        <v>229</v>
      </c>
      <c r="L1431" s="45"/>
      <c r="M1431" s="235" t="s">
        <v>1</v>
      </c>
      <c r="N1431" s="236" t="s">
        <v>38</v>
      </c>
      <c r="O1431" s="92"/>
      <c r="P1431" s="237">
        <f>O1431*H1431</f>
        <v>0</v>
      </c>
      <c r="Q1431" s="237">
        <v>8.0000000000000007E-05</v>
      </c>
      <c r="R1431" s="237">
        <f>Q1431*H1431</f>
        <v>0.021863280000000002</v>
      </c>
      <c r="S1431" s="237">
        <v>0</v>
      </c>
      <c r="T1431" s="238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39" t="s">
        <v>230</v>
      </c>
      <c r="AT1431" s="239" t="s">
        <v>225</v>
      </c>
      <c r="AU1431" s="239" t="s">
        <v>82</v>
      </c>
      <c r="AY1431" s="18" t="s">
        <v>223</v>
      </c>
      <c r="BE1431" s="240">
        <f>IF(N1431="základní",J1431,0)</f>
        <v>0</v>
      </c>
      <c r="BF1431" s="240">
        <f>IF(N1431="snížená",J1431,0)</f>
        <v>0</v>
      </c>
      <c r="BG1431" s="240">
        <f>IF(N1431="zákl. přenesená",J1431,0)</f>
        <v>0</v>
      </c>
      <c r="BH1431" s="240">
        <f>IF(N1431="sníž. přenesená",J1431,0)</f>
        <v>0</v>
      </c>
      <c r="BI1431" s="240">
        <f>IF(N1431="nulová",J1431,0)</f>
        <v>0</v>
      </c>
      <c r="BJ1431" s="18" t="s">
        <v>80</v>
      </c>
      <c r="BK1431" s="240">
        <f>ROUND(I1431*H1431,2)</f>
        <v>0</v>
      </c>
      <c r="BL1431" s="18" t="s">
        <v>230</v>
      </c>
      <c r="BM1431" s="239" t="s">
        <v>1855</v>
      </c>
    </row>
    <row r="1432" s="13" customFormat="1">
      <c r="A1432" s="13"/>
      <c r="B1432" s="241"/>
      <c r="C1432" s="242"/>
      <c r="D1432" s="243" t="s">
        <v>232</v>
      </c>
      <c r="E1432" s="244" t="s">
        <v>1</v>
      </c>
      <c r="F1432" s="245" t="s">
        <v>1856</v>
      </c>
      <c r="G1432" s="242"/>
      <c r="H1432" s="246">
        <v>273.291</v>
      </c>
      <c r="I1432" s="247"/>
      <c r="J1432" s="242"/>
      <c r="K1432" s="242"/>
      <c r="L1432" s="248"/>
      <c r="M1432" s="249"/>
      <c r="N1432" s="250"/>
      <c r="O1432" s="250"/>
      <c r="P1432" s="250"/>
      <c r="Q1432" s="250"/>
      <c r="R1432" s="250"/>
      <c r="S1432" s="250"/>
      <c r="T1432" s="251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2" t="s">
        <v>232</v>
      </c>
      <c r="AU1432" s="252" t="s">
        <v>82</v>
      </c>
      <c r="AV1432" s="13" t="s">
        <v>82</v>
      </c>
      <c r="AW1432" s="13" t="s">
        <v>30</v>
      </c>
      <c r="AX1432" s="13" t="s">
        <v>80</v>
      </c>
      <c r="AY1432" s="252" t="s">
        <v>223</v>
      </c>
    </row>
    <row r="1433" s="2" customFormat="1" ht="16.5" customHeight="1">
      <c r="A1433" s="39"/>
      <c r="B1433" s="40"/>
      <c r="C1433" s="274" t="s">
        <v>1857</v>
      </c>
      <c r="D1433" s="274" t="s">
        <v>285</v>
      </c>
      <c r="E1433" s="275" t="s">
        <v>1858</v>
      </c>
      <c r="F1433" s="276" t="s">
        <v>1859</v>
      </c>
      <c r="G1433" s="277" t="s">
        <v>475</v>
      </c>
      <c r="H1433" s="278">
        <v>2378.0929999999998</v>
      </c>
      <c r="I1433" s="279"/>
      <c r="J1433" s="280">
        <f>ROUND(I1433*H1433,2)</f>
        <v>0</v>
      </c>
      <c r="K1433" s="276" t="s">
        <v>229</v>
      </c>
      <c r="L1433" s="281"/>
      <c r="M1433" s="282" t="s">
        <v>1</v>
      </c>
      <c r="N1433" s="283" t="s">
        <v>38</v>
      </c>
      <c r="O1433" s="92"/>
      <c r="P1433" s="237">
        <f>O1433*H1433</f>
        <v>0</v>
      </c>
      <c r="Q1433" s="237">
        <v>1.0000000000000001E-05</v>
      </c>
      <c r="R1433" s="237">
        <f>Q1433*H1433</f>
        <v>0.023780929999999999</v>
      </c>
      <c r="S1433" s="237">
        <v>0</v>
      </c>
      <c r="T1433" s="238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39" t="s">
        <v>262</v>
      </c>
      <c r="AT1433" s="239" t="s">
        <v>285</v>
      </c>
      <c r="AU1433" s="239" t="s">
        <v>82</v>
      </c>
      <c r="AY1433" s="18" t="s">
        <v>223</v>
      </c>
      <c r="BE1433" s="240">
        <f>IF(N1433="základní",J1433,0)</f>
        <v>0</v>
      </c>
      <c r="BF1433" s="240">
        <f>IF(N1433="snížená",J1433,0)</f>
        <v>0</v>
      </c>
      <c r="BG1433" s="240">
        <f>IF(N1433="zákl. přenesená",J1433,0)</f>
        <v>0</v>
      </c>
      <c r="BH1433" s="240">
        <f>IF(N1433="sníž. přenesená",J1433,0)</f>
        <v>0</v>
      </c>
      <c r="BI1433" s="240">
        <f>IF(N1433="nulová",J1433,0)</f>
        <v>0</v>
      </c>
      <c r="BJ1433" s="18" t="s">
        <v>80</v>
      </c>
      <c r="BK1433" s="240">
        <f>ROUND(I1433*H1433,2)</f>
        <v>0</v>
      </c>
      <c r="BL1433" s="18" t="s">
        <v>230</v>
      </c>
      <c r="BM1433" s="239" t="s">
        <v>1860</v>
      </c>
    </row>
    <row r="1434" s="13" customFormat="1">
      <c r="A1434" s="13"/>
      <c r="B1434" s="241"/>
      <c r="C1434" s="242"/>
      <c r="D1434" s="243" t="s">
        <v>232</v>
      </c>
      <c r="E1434" s="244" t="s">
        <v>1</v>
      </c>
      <c r="F1434" s="245" t="s">
        <v>1861</v>
      </c>
      <c r="G1434" s="242"/>
      <c r="H1434" s="246">
        <v>2308.828</v>
      </c>
      <c r="I1434" s="247"/>
      <c r="J1434" s="242"/>
      <c r="K1434" s="242"/>
      <c r="L1434" s="248"/>
      <c r="M1434" s="249"/>
      <c r="N1434" s="250"/>
      <c r="O1434" s="250"/>
      <c r="P1434" s="250"/>
      <c r="Q1434" s="250"/>
      <c r="R1434" s="250"/>
      <c r="S1434" s="250"/>
      <c r="T1434" s="251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2" t="s">
        <v>232</v>
      </c>
      <c r="AU1434" s="252" t="s">
        <v>82</v>
      </c>
      <c r="AV1434" s="13" t="s">
        <v>82</v>
      </c>
      <c r="AW1434" s="13" t="s">
        <v>30</v>
      </c>
      <c r="AX1434" s="13" t="s">
        <v>80</v>
      </c>
      <c r="AY1434" s="252" t="s">
        <v>223</v>
      </c>
    </row>
    <row r="1435" s="13" customFormat="1">
      <c r="A1435" s="13"/>
      <c r="B1435" s="241"/>
      <c r="C1435" s="242"/>
      <c r="D1435" s="243" t="s">
        <v>232</v>
      </c>
      <c r="E1435" s="242"/>
      <c r="F1435" s="245" t="s">
        <v>1862</v>
      </c>
      <c r="G1435" s="242"/>
      <c r="H1435" s="246">
        <v>2378.0929999999998</v>
      </c>
      <c r="I1435" s="247"/>
      <c r="J1435" s="242"/>
      <c r="K1435" s="242"/>
      <c r="L1435" s="248"/>
      <c r="M1435" s="249"/>
      <c r="N1435" s="250"/>
      <c r="O1435" s="250"/>
      <c r="P1435" s="250"/>
      <c r="Q1435" s="250"/>
      <c r="R1435" s="250"/>
      <c r="S1435" s="250"/>
      <c r="T1435" s="251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52" t="s">
        <v>232</v>
      </c>
      <c r="AU1435" s="252" t="s">
        <v>82</v>
      </c>
      <c r="AV1435" s="13" t="s">
        <v>82</v>
      </c>
      <c r="AW1435" s="13" t="s">
        <v>4</v>
      </c>
      <c r="AX1435" s="13" t="s">
        <v>80</v>
      </c>
      <c r="AY1435" s="252" t="s">
        <v>223</v>
      </c>
    </row>
    <row r="1436" s="2" customFormat="1" ht="24.15" customHeight="1">
      <c r="A1436" s="39"/>
      <c r="B1436" s="40"/>
      <c r="C1436" s="228" t="s">
        <v>1863</v>
      </c>
      <c r="D1436" s="228" t="s">
        <v>225</v>
      </c>
      <c r="E1436" s="229" t="s">
        <v>1864</v>
      </c>
      <c r="F1436" s="230" t="s">
        <v>1865</v>
      </c>
      <c r="G1436" s="231" t="s">
        <v>351</v>
      </c>
      <c r="H1436" s="232">
        <v>170.59</v>
      </c>
      <c r="I1436" s="233"/>
      <c r="J1436" s="234">
        <f>ROUND(I1436*H1436,2)</f>
        <v>0</v>
      </c>
      <c r="K1436" s="230" t="s">
        <v>229</v>
      </c>
      <c r="L1436" s="45"/>
      <c r="M1436" s="235" t="s">
        <v>1</v>
      </c>
      <c r="N1436" s="236" t="s">
        <v>38</v>
      </c>
      <c r="O1436" s="92"/>
      <c r="P1436" s="237">
        <f>O1436*H1436</f>
        <v>0</v>
      </c>
      <c r="Q1436" s="237">
        <v>0</v>
      </c>
      <c r="R1436" s="237">
        <f>Q1436*H1436</f>
        <v>0</v>
      </c>
      <c r="S1436" s="237">
        <v>0</v>
      </c>
      <c r="T1436" s="238">
        <f>S1436*H1436</f>
        <v>0</v>
      </c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R1436" s="239" t="s">
        <v>230</v>
      </c>
      <c r="AT1436" s="239" t="s">
        <v>225</v>
      </c>
      <c r="AU1436" s="239" t="s">
        <v>82</v>
      </c>
      <c r="AY1436" s="18" t="s">
        <v>223</v>
      </c>
      <c r="BE1436" s="240">
        <f>IF(N1436="základní",J1436,0)</f>
        <v>0</v>
      </c>
      <c r="BF1436" s="240">
        <f>IF(N1436="snížená",J1436,0)</f>
        <v>0</v>
      </c>
      <c r="BG1436" s="240">
        <f>IF(N1436="zákl. přenesená",J1436,0)</f>
        <v>0</v>
      </c>
      <c r="BH1436" s="240">
        <f>IF(N1436="sníž. přenesená",J1436,0)</f>
        <v>0</v>
      </c>
      <c r="BI1436" s="240">
        <f>IF(N1436="nulová",J1436,0)</f>
        <v>0</v>
      </c>
      <c r="BJ1436" s="18" t="s">
        <v>80</v>
      </c>
      <c r="BK1436" s="240">
        <f>ROUND(I1436*H1436,2)</f>
        <v>0</v>
      </c>
      <c r="BL1436" s="18" t="s">
        <v>230</v>
      </c>
      <c r="BM1436" s="239" t="s">
        <v>1866</v>
      </c>
    </row>
    <row r="1437" s="14" customFormat="1">
      <c r="A1437" s="14"/>
      <c r="B1437" s="253"/>
      <c r="C1437" s="254"/>
      <c r="D1437" s="243" t="s">
        <v>232</v>
      </c>
      <c r="E1437" s="255" t="s">
        <v>1</v>
      </c>
      <c r="F1437" s="256" t="s">
        <v>1719</v>
      </c>
      <c r="G1437" s="254"/>
      <c r="H1437" s="255" t="s">
        <v>1</v>
      </c>
      <c r="I1437" s="257"/>
      <c r="J1437" s="254"/>
      <c r="K1437" s="254"/>
      <c r="L1437" s="258"/>
      <c r="M1437" s="259"/>
      <c r="N1437" s="260"/>
      <c r="O1437" s="260"/>
      <c r="P1437" s="260"/>
      <c r="Q1437" s="260"/>
      <c r="R1437" s="260"/>
      <c r="S1437" s="260"/>
      <c r="T1437" s="261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62" t="s">
        <v>232</v>
      </c>
      <c r="AU1437" s="262" t="s">
        <v>82</v>
      </c>
      <c r="AV1437" s="14" t="s">
        <v>80</v>
      </c>
      <c r="AW1437" s="14" t="s">
        <v>30</v>
      </c>
      <c r="AX1437" s="14" t="s">
        <v>73</v>
      </c>
      <c r="AY1437" s="262" t="s">
        <v>223</v>
      </c>
    </row>
    <row r="1438" s="13" customFormat="1">
      <c r="A1438" s="13"/>
      <c r="B1438" s="241"/>
      <c r="C1438" s="242"/>
      <c r="D1438" s="243" t="s">
        <v>232</v>
      </c>
      <c r="E1438" s="244" t="s">
        <v>1</v>
      </c>
      <c r="F1438" s="245" t="s">
        <v>1867</v>
      </c>
      <c r="G1438" s="242"/>
      <c r="H1438" s="246">
        <v>45.149999999999999</v>
      </c>
      <c r="I1438" s="247"/>
      <c r="J1438" s="242"/>
      <c r="K1438" s="242"/>
      <c r="L1438" s="248"/>
      <c r="M1438" s="249"/>
      <c r="N1438" s="250"/>
      <c r="O1438" s="250"/>
      <c r="P1438" s="250"/>
      <c r="Q1438" s="250"/>
      <c r="R1438" s="250"/>
      <c r="S1438" s="250"/>
      <c r="T1438" s="251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2" t="s">
        <v>232</v>
      </c>
      <c r="AU1438" s="252" t="s">
        <v>82</v>
      </c>
      <c r="AV1438" s="13" t="s">
        <v>82</v>
      </c>
      <c r="AW1438" s="13" t="s">
        <v>30</v>
      </c>
      <c r="AX1438" s="13" t="s">
        <v>73</v>
      </c>
      <c r="AY1438" s="252" t="s">
        <v>223</v>
      </c>
    </row>
    <row r="1439" s="13" customFormat="1">
      <c r="A1439" s="13"/>
      <c r="B1439" s="241"/>
      <c r="C1439" s="242"/>
      <c r="D1439" s="243" t="s">
        <v>232</v>
      </c>
      <c r="E1439" s="244" t="s">
        <v>1</v>
      </c>
      <c r="F1439" s="245" t="s">
        <v>1868</v>
      </c>
      <c r="G1439" s="242"/>
      <c r="H1439" s="246">
        <v>26</v>
      </c>
      <c r="I1439" s="247"/>
      <c r="J1439" s="242"/>
      <c r="K1439" s="242"/>
      <c r="L1439" s="248"/>
      <c r="M1439" s="249"/>
      <c r="N1439" s="250"/>
      <c r="O1439" s="250"/>
      <c r="P1439" s="250"/>
      <c r="Q1439" s="250"/>
      <c r="R1439" s="250"/>
      <c r="S1439" s="250"/>
      <c r="T1439" s="251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2" t="s">
        <v>232</v>
      </c>
      <c r="AU1439" s="252" t="s">
        <v>82</v>
      </c>
      <c r="AV1439" s="13" t="s">
        <v>82</v>
      </c>
      <c r="AW1439" s="13" t="s">
        <v>30</v>
      </c>
      <c r="AX1439" s="13" t="s">
        <v>73</v>
      </c>
      <c r="AY1439" s="252" t="s">
        <v>223</v>
      </c>
    </row>
    <row r="1440" s="14" customFormat="1">
      <c r="A1440" s="14"/>
      <c r="B1440" s="253"/>
      <c r="C1440" s="254"/>
      <c r="D1440" s="243" t="s">
        <v>232</v>
      </c>
      <c r="E1440" s="255" t="s">
        <v>1</v>
      </c>
      <c r="F1440" s="256" t="s">
        <v>394</v>
      </c>
      <c r="G1440" s="254"/>
      <c r="H1440" s="255" t="s">
        <v>1</v>
      </c>
      <c r="I1440" s="257"/>
      <c r="J1440" s="254"/>
      <c r="K1440" s="254"/>
      <c r="L1440" s="258"/>
      <c r="M1440" s="259"/>
      <c r="N1440" s="260"/>
      <c r="O1440" s="260"/>
      <c r="P1440" s="260"/>
      <c r="Q1440" s="260"/>
      <c r="R1440" s="260"/>
      <c r="S1440" s="260"/>
      <c r="T1440" s="261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62" t="s">
        <v>232</v>
      </c>
      <c r="AU1440" s="262" t="s">
        <v>82</v>
      </c>
      <c r="AV1440" s="14" t="s">
        <v>80</v>
      </c>
      <c r="AW1440" s="14" t="s">
        <v>30</v>
      </c>
      <c r="AX1440" s="14" t="s">
        <v>73</v>
      </c>
      <c r="AY1440" s="262" t="s">
        <v>223</v>
      </c>
    </row>
    <row r="1441" s="13" customFormat="1">
      <c r="A1441" s="13"/>
      <c r="B1441" s="241"/>
      <c r="C1441" s="242"/>
      <c r="D1441" s="243" t="s">
        <v>232</v>
      </c>
      <c r="E1441" s="244" t="s">
        <v>1</v>
      </c>
      <c r="F1441" s="245" t="s">
        <v>1869</v>
      </c>
      <c r="G1441" s="242"/>
      <c r="H1441" s="246">
        <v>68.049999999999997</v>
      </c>
      <c r="I1441" s="247"/>
      <c r="J1441" s="242"/>
      <c r="K1441" s="242"/>
      <c r="L1441" s="248"/>
      <c r="M1441" s="249"/>
      <c r="N1441" s="250"/>
      <c r="O1441" s="250"/>
      <c r="P1441" s="250"/>
      <c r="Q1441" s="250"/>
      <c r="R1441" s="250"/>
      <c r="S1441" s="250"/>
      <c r="T1441" s="251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2" t="s">
        <v>232</v>
      </c>
      <c r="AU1441" s="252" t="s">
        <v>82</v>
      </c>
      <c r="AV1441" s="13" t="s">
        <v>82</v>
      </c>
      <c r="AW1441" s="13" t="s">
        <v>30</v>
      </c>
      <c r="AX1441" s="13" t="s">
        <v>73</v>
      </c>
      <c r="AY1441" s="252" t="s">
        <v>223</v>
      </c>
    </row>
    <row r="1442" s="13" customFormat="1">
      <c r="A1442" s="13"/>
      <c r="B1442" s="241"/>
      <c r="C1442" s="242"/>
      <c r="D1442" s="243" t="s">
        <v>232</v>
      </c>
      <c r="E1442" s="244" t="s">
        <v>1</v>
      </c>
      <c r="F1442" s="245" t="s">
        <v>1870</v>
      </c>
      <c r="G1442" s="242"/>
      <c r="H1442" s="246">
        <v>31.390000000000001</v>
      </c>
      <c r="I1442" s="247"/>
      <c r="J1442" s="242"/>
      <c r="K1442" s="242"/>
      <c r="L1442" s="248"/>
      <c r="M1442" s="249"/>
      <c r="N1442" s="250"/>
      <c r="O1442" s="250"/>
      <c r="P1442" s="250"/>
      <c r="Q1442" s="250"/>
      <c r="R1442" s="250"/>
      <c r="S1442" s="250"/>
      <c r="T1442" s="251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2" t="s">
        <v>232</v>
      </c>
      <c r="AU1442" s="252" t="s">
        <v>82</v>
      </c>
      <c r="AV1442" s="13" t="s">
        <v>82</v>
      </c>
      <c r="AW1442" s="13" t="s">
        <v>30</v>
      </c>
      <c r="AX1442" s="13" t="s">
        <v>73</v>
      </c>
      <c r="AY1442" s="252" t="s">
        <v>223</v>
      </c>
    </row>
    <row r="1443" s="15" customFormat="1">
      <c r="A1443" s="15"/>
      <c r="B1443" s="263"/>
      <c r="C1443" s="264"/>
      <c r="D1443" s="243" t="s">
        <v>232</v>
      </c>
      <c r="E1443" s="265" t="s">
        <v>1</v>
      </c>
      <c r="F1443" s="266" t="s">
        <v>245</v>
      </c>
      <c r="G1443" s="264"/>
      <c r="H1443" s="267">
        <v>170.59</v>
      </c>
      <c r="I1443" s="268"/>
      <c r="J1443" s="264"/>
      <c r="K1443" s="264"/>
      <c r="L1443" s="269"/>
      <c r="M1443" s="270"/>
      <c r="N1443" s="271"/>
      <c r="O1443" s="271"/>
      <c r="P1443" s="271"/>
      <c r="Q1443" s="271"/>
      <c r="R1443" s="271"/>
      <c r="S1443" s="271"/>
      <c r="T1443" s="272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73" t="s">
        <v>232</v>
      </c>
      <c r="AU1443" s="273" t="s">
        <v>82</v>
      </c>
      <c r="AV1443" s="15" t="s">
        <v>230</v>
      </c>
      <c r="AW1443" s="15" t="s">
        <v>30</v>
      </c>
      <c r="AX1443" s="15" t="s">
        <v>80</v>
      </c>
      <c r="AY1443" s="273" t="s">
        <v>223</v>
      </c>
    </row>
    <row r="1444" s="2" customFormat="1" ht="24.15" customHeight="1">
      <c r="A1444" s="39"/>
      <c r="B1444" s="40"/>
      <c r="C1444" s="274" t="s">
        <v>1871</v>
      </c>
      <c r="D1444" s="274" t="s">
        <v>285</v>
      </c>
      <c r="E1444" s="275" t="s">
        <v>1872</v>
      </c>
      <c r="F1444" s="276" t="s">
        <v>1873</v>
      </c>
      <c r="G1444" s="277" t="s">
        <v>351</v>
      </c>
      <c r="H1444" s="278">
        <v>38.314999999999998</v>
      </c>
      <c r="I1444" s="279"/>
      <c r="J1444" s="280">
        <f>ROUND(I1444*H1444,2)</f>
        <v>0</v>
      </c>
      <c r="K1444" s="276" t="s">
        <v>229</v>
      </c>
      <c r="L1444" s="281"/>
      <c r="M1444" s="282" t="s">
        <v>1</v>
      </c>
      <c r="N1444" s="283" t="s">
        <v>38</v>
      </c>
      <c r="O1444" s="92"/>
      <c r="P1444" s="237">
        <f>O1444*H1444</f>
        <v>0</v>
      </c>
      <c r="Q1444" s="237">
        <v>0.00029999999999999997</v>
      </c>
      <c r="R1444" s="237">
        <f>Q1444*H1444</f>
        <v>0.011494499999999998</v>
      </c>
      <c r="S1444" s="237">
        <v>0</v>
      </c>
      <c r="T1444" s="238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39" t="s">
        <v>262</v>
      </c>
      <c r="AT1444" s="239" t="s">
        <v>285</v>
      </c>
      <c r="AU1444" s="239" t="s">
        <v>82</v>
      </c>
      <c r="AY1444" s="18" t="s">
        <v>223</v>
      </c>
      <c r="BE1444" s="240">
        <f>IF(N1444="základní",J1444,0)</f>
        <v>0</v>
      </c>
      <c r="BF1444" s="240">
        <f>IF(N1444="snížená",J1444,0)</f>
        <v>0</v>
      </c>
      <c r="BG1444" s="240">
        <f>IF(N1444="zákl. přenesená",J1444,0)</f>
        <v>0</v>
      </c>
      <c r="BH1444" s="240">
        <f>IF(N1444="sníž. přenesená",J1444,0)</f>
        <v>0</v>
      </c>
      <c r="BI1444" s="240">
        <f>IF(N1444="nulová",J1444,0)</f>
        <v>0</v>
      </c>
      <c r="BJ1444" s="18" t="s">
        <v>80</v>
      </c>
      <c r="BK1444" s="240">
        <f>ROUND(I1444*H1444,2)</f>
        <v>0</v>
      </c>
      <c r="BL1444" s="18" t="s">
        <v>230</v>
      </c>
      <c r="BM1444" s="239" t="s">
        <v>1874</v>
      </c>
    </row>
    <row r="1445" s="14" customFormat="1">
      <c r="A1445" s="14"/>
      <c r="B1445" s="253"/>
      <c r="C1445" s="254"/>
      <c r="D1445" s="243" t="s">
        <v>232</v>
      </c>
      <c r="E1445" s="255" t="s">
        <v>1</v>
      </c>
      <c r="F1445" s="256" t="s">
        <v>1875</v>
      </c>
      <c r="G1445" s="254"/>
      <c r="H1445" s="255" t="s">
        <v>1</v>
      </c>
      <c r="I1445" s="257"/>
      <c r="J1445" s="254"/>
      <c r="K1445" s="254"/>
      <c r="L1445" s="258"/>
      <c r="M1445" s="259"/>
      <c r="N1445" s="260"/>
      <c r="O1445" s="260"/>
      <c r="P1445" s="260"/>
      <c r="Q1445" s="260"/>
      <c r="R1445" s="260"/>
      <c r="S1445" s="260"/>
      <c r="T1445" s="261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62" t="s">
        <v>232</v>
      </c>
      <c r="AU1445" s="262" t="s">
        <v>82</v>
      </c>
      <c r="AV1445" s="14" t="s">
        <v>80</v>
      </c>
      <c r="AW1445" s="14" t="s">
        <v>30</v>
      </c>
      <c r="AX1445" s="14" t="s">
        <v>73</v>
      </c>
      <c r="AY1445" s="262" t="s">
        <v>223</v>
      </c>
    </row>
    <row r="1446" s="13" customFormat="1">
      <c r="A1446" s="13"/>
      <c r="B1446" s="241"/>
      <c r="C1446" s="242"/>
      <c r="D1446" s="243" t="s">
        <v>232</v>
      </c>
      <c r="E1446" s="244" t="s">
        <v>1</v>
      </c>
      <c r="F1446" s="245" t="s">
        <v>1876</v>
      </c>
      <c r="G1446" s="242"/>
      <c r="H1446" s="246">
        <v>11.15</v>
      </c>
      <c r="I1446" s="247"/>
      <c r="J1446" s="242"/>
      <c r="K1446" s="242"/>
      <c r="L1446" s="248"/>
      <c r="M1446" s="249"/>
      <c r="N1446" s="250"/>
      <c r="O1446" s="250"/>
      <c r="P1446" s="250"/>
      <c r="Q1446" s="250"/>
      <c r="R1446" s="250"/>
      <c r="S1446" s="250"/>
      <c r="T1446" s="251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2" t="s">
        <v>232</v>
      </c>
      <c r="AU1446" s="252" t="s">
        <v>82</v>
      </c>
      <c r="AV1446" s="13" t="s">
        <v>82</v>
      </c>
      <c r="AW1446" s="13" t="s">
        <v>30</v>
      </c>
      <c r="AX1446" s="13" t="s">
        <v>73</v>
      </c>
      <c r="AY1446" s="252" t="s">
        <v>223</v>
      </c>
    </row>
    <row r="1447" s="13" customFormat="1">
      <c r="A1447" s="13"/>
      <c r="B1447" s="241"/>
      <c r="C1447" s="242"/>
      <c r="D1447" s="243" t="s">
        <v>232</v>
      </c>
      <c r="E1447" s="244" t="s">
        <v>1</v>
      </c>
      <c r="F1447" s="245" t="s">
        <v>1877</v>
      </c>
      <c r="G1447" s="242"/>
      <c r="H1447" s="246">
        <v>18.350000000000001</v>
      </c>
      <c r="I1447" s="247"/>
      <c r="J1447" s="242"/>
      <c r="K1447" s="242"/>
      <c r="L1447" s="248"/>
      <c r="M1447" s="249"/>
      <c r="N1447" s="250"/>
      <c r="O1447" s="250"/>
      <c r="P1447" s="250"/>
      <c r="Q1447" s="250"/>
      <c r="R1447" s="250"/>
      <c r="S1447" s="250"/>
      <c r="T1447" s="251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2" t="s">
        <v>232</v>
      </c>
      <c r="AU1447" s="252" t="s">
        <v>82</v>
      </c>
      <c r="AV1447" s="13" t="s">
        <v>82</v>
      </c>
      <c r="AW1447" s="13" t="s">
        <v>30</v>
      </c>
      <c r="AX1447" s="13" t="s">
        <v>73</v>
      </c>
      <c r="AY1447" s="252" t="s">
        <v>223</v>
      </c>
    </row>
    <row r="1448" s="13" customFormat="1">
      <c r="A1448" s="13"/>
      <c r="B1448" s="241"/>
      <c r="C1448" s="242"/>
      <c r="D1448" s="243" t="s">
        <v>232</v>
      </c>
      <c r="E1448" s="244" t="s">
        <v>1</v>
      </c>
      <c r="F1448" s="245" t="s">
        <v>1878</v>
      </c>
      <c r="G1448" s="242"/>
      <c r="H1448" s="246">
        <v>6.9900000000000002</v>
      </c>
      <c r="I1448" s="247"/>
      <c r="J1448" s="242"/>
      <c r="K1448" s="242"/>
      <c r="L1448" s="248"/>
      <c r="M1448" s="249"/>
      <c r="N1448" s="250"/>
      <c r="O1448" s="250"/>
      <c r="P1448" s="250"/>
      <c r="Q1448" s="250"/>
      <c r="R1448" s="250"/>
      <c r="S1448" s="250"/>
      <c r="T1448" s="251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2" t="s">
        <v>232</v>
      </c>
      <c r="AU1448" s="252" t="s">
        <v>82</v>
      </c>
      <c r="AV1448" s="13" t="s">
        <v>82</v>
      </c>
      <c r="AW1448" s="13" t="s">
        <v>30</v>
      </c>
      <c r="AX1448" s="13" t="s">
        <v>73</v>
      </c>
      <c r="AY1448" s="252" t="s">
        <v>223</v>
      </c>
    </row>
    <row r="1449" s="15" customFormat="1">
      <c r="A1449" s="15"/>
      <c r="B1449" s="263"/>
      <c r="C1449" s="264"/>
      <c r="D1449" s="243" t="s">
        <v>232</v>
      </c>
      <c r="E1449" s="265" t="s">
        <v>1</v>
      </c>
      <c r="F1449" s="266" t="s">
        <v>245</v>
      </c>
      <c r="G1449" s="264"/>
      <c r="H1449" s="267">
        <v>36.490000000000002</v>
      </c>
      <c r="I1449" s="268"/>
      <c r="J1449" s="264"/>
      <c r="K1449" s="264"/>
      <c r="L1449" s="269"/>
      <c r="M1449" s="270"/>
      <c r="N1449" s="271"/>
      <c r="O1449" s="271"/>
      <c r="P1449" s="271"/>
      <c r="Q1449" s="271"/>
      <c r="R1449" s="271"/>
      <c r="S1449" s="271"/>
      <c r="T1449" s="272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73" t="s">
        <v>232</v>
      </c>
      <c r="AU1449" s="273" t="s">
        <v>82</v>
      </c>
      <c r="AV1449" s="15" t="s">
        <v>230</v>
      </c>
      <c r="AW1449" s="15" t="s">
        <v>30</v>
      </c>
      <c r="AX1449" s="15" t="s">
        <v>80</v>
      </c>
      <c r="AY1449" s="273" t="s">
        <v>223</v>
      </c>
    </row>
    <row r="1450" s="13" customFormat="1">
      <c r="A1450" s="13"/>
      <c r="B1450" s="241"/>
      <c r="C1450" s="242"/>
      <c r="D1450" s="243" t="s">
        <v>232</v>
      </c>
      <c r="E1450" s="242"/>
      <c r="F1450" s="245" t="s">
        <v>1879</v>
      </c>
      <c r="G1450" s="242"/>
      <c r="H1450" s="246">
        <v>38.314999999999998</v>
      </c>
      <c r="I1450" s="247"/>
      <c r="J1450" s="242"/>
      <c r="K1450" s="242"/>
      <c r="L1450" s="248"/>
      <c r="M1450" s="249"/>
      <c r="N1450" s="250"/>
      <c r="O1450" s="250"/>
      <c r="P1450" s="250"/>
      <c r="Q1450" s="250"/>
      <c r="R1450" s="250"/>
      <c r="S1450" s="250"/>
      <c r="T1450" s="25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2" t="s">
        <v>232</v>
      </c>
      <c r="AU1450" s="252" t="s">
        <v>82</v>
      </c>
      <c r="AV1450" s="13" t="s">
        <v>82</v>
      </c>
      <c r="AW1450" s="13" t="s">
        <v>4</v>
      </c>
      <c r="AX1450" s="13" t="s">
        <v>80</v>
      </c>
      <c r="AY1450" s="252" t="s">
        <v>223</v>
      </c>
    </row>
    <row r="1451" s="2" customFormat="1" ht="21.75" customHeight="1">
      <c r="A1451" s="39"/>
      <c r="B1451" s="40"/>
      <c r="C1451" s="274" t="s">
        <v>1880</v>
      </c>
      <c r="D1451" s="274" t="s">
        <v>285</v>
      </c>
      <c r="E1451" s="275" t="s">
        <v>1881</v>
      </c>
      <c r="F1451" s="276" t="s">
        <v>1882</v>
      </c>
      <c r="G1451" s="277" t="s">
        <v>351</v>
      </c>
      <c r="H1451" s="278">
        <v>140.80500000000001</v>
      </c>
      <c r="I1451" s="279"/>
      <c r="J1451" s="280">
        <f>ROUND(I1451*H1451,2)</f>
        <v>0</v>
      </c>
      <c r="K1451" s="276" t="s">
        <v>229</v>
      </c>
      <c r="L1451" s="281"/>
      <c r="M1451" s="282" t="s">
        <v>1</v>
      </c>
      <c r="N1451" s="283" t="s">
        <v>38</v>
      </c>
      <c r="O1451" s="92"/>
      <c r="P1451" s="237">
        <f>O1451*H1451</f>
        <v>0</v>
      </c>
      <c r="Q1451" s="237">
        <v>0.00012</v>
      </c>
      <c r="R1451" s="237">
        <f>Q1451*H1451</f>
        <v>0.016896600000000001</v>
      </c>
      <c r="S1451" s="237">
        <v>0</v>
      </c>
      <c r="T1451" s="238">
        <f>S1451*H1451</f>
        <v>0</v>
      </c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R1451" s="239" t="s">
        <v>262</v>
      </c>
      <c r="AT1451" s="239" t="s">
        <v>285</v>
      </c>
      <c r="AU1451" s="239" t="s">
        <v>82</v>
      </c>
      <c r="AY1451" s="18" t="s">
        <v>223</v>
      </c>
      <c r="BE1451" s="240">
        <f>IF(N1451="základní",J1451,0)</f>
        <v>0</v>
      </c>
      <c r="BF1451" s="240">
        <f>IF(N1451="snížená",J1451,0)</f>
        <v>0</v>
      </c>
      <c r="BG1451" s="240">
        <f>IF(N1451="zákl. přenesená",J1451,0)</f>
        <v>0</v>
      </c>
      <c r="BH1451" s="240">
        <f>IF(N1451="sníž. přenesená",J1451,0)</f>
        <v>0</v>
      </c>
      <c r="BI1451" s="240">
        <f>IF(N1451="nulová",J1451,0)</f>
        <v>0</v>
      </c>
      <c r="BJ1451" s="18" t="s">
        <v>80</v>
      </c>
      <c r="BK1451" s="240">
        <f>ROUND(I1451*H1451,2)</f>
        <v>0</v>
      </c>
      <c r="BL1451" s="18" t="s">
        <v>230</v>
      </c>
      <c r="BM1451" s="239" t="s">
        <v>1883</v>
      </c>
    </row>
    <row r="1452" s="14" customFormat="1">
      <c r="A1452" s="14"/>
      <c r="B1452" s="253"/>
      <c r="C1452" s="254"/>
      <c r="D1452" s="243" t="s">
        <v>232</v>
      </c>
      <c r="E1452" s="255" t="s">
        <v>1</v>
      </c>
      <c r="F1452" s="256" t="s">
        <v>1884</v>
      </c>
      <c r="G1452" s="254"/>
      <c r="H1452" s="255" t="s">
        <v>1</v>
      </c>
      <c r="I1452" s="257"/>
      <c r="J1452" s="254"/>
      <c r="K1452" s="254"/>
      <c r="L1452" s="258"/>
      <c r="M1452" s="259"/>
      <c r="N1452" s="260"/>
      <c r="O1452" s="260"/>
      <c r="P1452" s="260"/>
      <c r="Q1452" s="260"/>
      <c r="R1452" s="260"/>
      <c r="S1452" s="260"/>
      <c r="T1452" s="261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62" t="s">
        <v>232</v>
      </c>
      <c r="AU1452" s="262" t="s">
        <v>82</v>
      </c>
      <c r="AV1452" s="14" t="s">
        <v>80</v>
      </c>
      <c r="AW1452" s="14" t="s">
        <v>30</v>
      </c>
      <c r="AX1452" s="14" t="s">
        <v>73</v>
      </c>
      <c r="AY1452" s="262" t="s">
        <v>223</v>
      </c>
    </row>
    <row r="1453" s="13" customFormat="1">
      <c r="A1453" s="13"/>
      <c r="B1453" s="241"/>
      <c r="C1453" s="242"/>
      <c r="D1453" s="243" t="s">
        <v>232</v>
      </c>
      <c r="E1453" s="244" t="s">
        <v>1</v>
      </c>
      <c r="F1453" s="245" t="s">
        <v>1885</v>
      </c>
      <c r="G1453" s="242"/>
      <c r="H1453" s="246">
        <v>34</v>
      </c>
      <c r="I1453" s="247"/>
      <c r="J1453" s="242"/>
      <c r="K1453" s="242"/>
      <c r="L1453" s="248"/>
      <c r="M1453" s="249"/>
      <c r="N1453" s="250"/>
      <c r="O1453" s="250"/>
      <c r="P1453" s="250"/>
      <c r="Q1453" s="250"/>
      <c r="R1453" s="250"/>
      <c r="S1453" s="250"/>
      <c r="T1453" s="251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52" t="s">
        <v>232</v>
      </c>
      <c r="AU1453" s="252" t="s">
        <v>82</v>
      </c>
      <c r="AV1453" s="13" t="s">
        <v>82</v>
      </c>
      <c r="AW1453" s="13" t="s">
        <v>30</v>
      </c>
      <c r="AX1453" s="13" t="s">
        <v>73</v>
      </c>
      <c r="AY1453" s="252" t="s">
        <v>223</v>
      </c>
    </row>
    <row r="1454" s="13" customFormat="1">
      <c r="A1454" s="13"/>
      <c r="B1454" s="241"/>
      <c r="C1454" s="242"/>
      <c r="D1454" s="243" t="s">
        <v>232</v>
      </c>
      <c r="E1454" s="244" t="s">
        <v>1</v>
      </c>
      <c r="F1454" s="245" t="s">
        <v>1868</v>
      </c>
      <c r="G1454" s="242"/>
      <c r="H1454" s="246">
        <v>26</v>
      </c>
      <c r="I1454" s="247"/>
      <c r="J1454" s="242"/>
      <c r="K1454" s="242"/>
      <c r="L1454" s="248"/>
      <c r="M1454" s="249"/>
      <c r="N1454" s="250"/>
      <c r="O1454" s="250"/>
      <c r="P1454" s="250"/>
      <c r="Q1454" s="250"/>
      <c r="R1454" s="250"/>
      <c r="S1454" s="250"/>
      <c r="T1454" s="251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2" t="s">
        <v>232</v>
      </c>
      <c r="AU1454" s="252" t="s">
        <v>82</v>
      </c>
      <c r="AV1454" s="13" t="s">
        <v>82</v>
      </c>
      <c r="AW1454" s="13" t="s">
        <v>30</v>
      </c>
      <c r="AX1454" s="13" t="s">
        <v>73</v>
      </c>
      <c r="AY1454" s="252" t="s">
        <v>223</v>
      </c>
    </row>
    <row r="1455" s="14" customFormat="1">
      <c r="A1455" s="14"/>
      <c r="B1455" s="253"/>
      <c r="C1455" s="254"/>
      <c r="D1455" s="243" t="s">
        <v>232</v>
      </c>
      <c r="E1455" s="255" t="s">
        <v>1</v>
      </c>
      <c r="F1455" s="256" t="s">
        <v>394</v>
      </c>
      <c r="G1455" s="254"/>
      <c r="H1455" s="255" t="s">
        <v>1</v>
      </c>
      <c r="I1455" s="257"/>
      <c r="J1455" s="254"/>
      <c r="K1455" s="254"/>
      <c r="L1455" s="258"/>
      <c r="M1455" s="259"/>
      <c r="N1455" s="260"/>
      <c r="O1455" s="260"/>
      <c r="P1455" s="260"/>
      <c r="Q1455" s="260"/>
      <c r="R1455" s="260"/>
      <c r="S1455" s="260"/>
      <c r="T1455" s="261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62" t="s">
        <v>232</v>
      </c>
      <c r="AU1455" s="262" t="s">
        <v>82</v>
      </c>
      <c r="AV1455" s="14" t="s">
        <v>80</v>
      </c>
      <c r="AW1455" s="14" t="s">
        <v>30</v>
      </c>
      <c r="AX1455" s="14" t="s">
        <v>73</v>
      </c>
      <c r="AY1455" s="262" t="s">
        <v>223</v>
      </c>
    </row>
    <row r="1456" s="13" customFormat="1">
      <c r="A1456" s="13"/>
      <c r="B1456" s="241"/>
      <c r="C1456" s="242"/>
      <c r="D1456" s="243" t="s">
        <v>232</v>
      </c>
      <c r="E1456" s="244" t="s">
        <v>1</v>
      </c>
      <c r="F1456" s="245" t="s">
        <v>1886</v>
      </c>
      <c r="G1456" s="242"/>
      <c r="H1456" s="246">
        <v>49.700000000000003</v>
      </c>
      <c r="I1456" s="247"/>
      <c r="J1456" s="242"/>
      <c r="K1456" s="242"/>
      <c r="L1456" s="248"/>
      <c r="M1456" s="249"/>
      <c r="N1456" s="250"/>
      <c r="O1456" s="250"/>
      <c r="P1456" s="250"/>
      <c r="Q1456" s="250"/>
      <c r="R1456" s="250"/>
      <c r="S1456" s="250"/>
      <c r="T1456" s="251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2" t="s">
        <v>232</v>
      </c>
      <c r="AU1456" s="252" t="s">
        <v>82</v>
      </c>
      <c r="AV1456" s="13" t="s">
        <v>82</v>
      </c>
      <c r="AW1456" s="13" t="s">
        <v>30</v>
      </c>
      <c r="AX1456" s="13" t="s">
        <v>73</v>
      </c>
      <c r="AY1456" s="252" t="s">
        <v>223</v>
      </c>
    </row>
    <row r="1457" s="13" customFormat="1">
      <c r="A1457" s="13"/>
      <c r="B1457" s="241"/>
      <c r="C1457" s="242"/>
      <c r="D1457" s="243" t="s">
        <v>232</v>
      </c>
      <c r="E1457" s="244" t="s">
        <v>1</v>
      </c>
      <c r="F1457" s="245" t="s">
        <v>1887</v>
      </c>
      <c r="G1457" s="242"/>
      <c r="H1457" s="246">
        <v>24.399999999999999</v>
      </c>
      <c r="I1457" s="247"/>
      <c r="J1457" s="242"/>
      <c r="K1457" s="242"/>
      <c r="L1457" s="248"/>
      <c r="M1457" s="249"/>
      <c r="N1457" s="250"/>
      <c r="O1457" s="250"/>
      <c r="P1457" s="250"/>
      <c r="Q1457" s="250"/>
      <c r="R1457" s="250"/>
      <c r="S1457" s="250"/>
      <c r="T1457" s="251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2" t="s">
        <v>232</v>
      </c>
      <c r="AU1457" s="252" t="s">
        <v>82</v>
      </c>
      <c r="AV1457" s="13" t="s">
        <v>82</v>
      </c>
      <c r="AW1457" s="13" t="s">
        <v>30</v>
      </c>
      <c r="AX1457" s="13" t="s">
        <v>73</v>
      </c>
      <c r="AY1457" s="252" t="s">
        <v>223</v>
      </c>
    </row>
    <row r="1458" s="15" customFormat="1">
      <c r="A1458" s="15"/>
      <c r="B1458" s="263"/>
      <c r="C1458" s="264"/>
      <c r="D1458" s="243" t="s">
        <v>232</v>
      </c>
      <c r="E1458" s="265" t="s">
        <v>1</v>
      </c>
      <c r="F1458" s="266" t="s">
        <v>245</v>
      </c>
      <c r="G1458" s="264"/>
      <c r="H1458" s="267">
        <v>134.09999999999999</v>
      </c>
      <c r="I1458" s="268"/>
      <c r="J1458" s="264"/>
      <c r="K1458" s="264"/>
      <c r="L1458" s="269"/>
      <c r="M1458" s="270"/>
      <c r="N1458" s="271"/>
      <c r="O1458" s="271"/>
      <c r="P1458" s="271"/>
      <c r="Q1458" s="271"/>
      <c r="R1458" s="271"/>
      <c r="S1458" s="271"/>
      <c r="T1458" s="272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T1458" s="273" t="s">
        <v>232</v>
      </c>
      <c r="AU1458" s="273" t="s">
        <v>82</v>
      </c>
      <c r="AV1458" s="15" t="s">
        <v>230</v>
      </c>
      <c r="AW1458" s="15" t="s">
        <v>30</v>
      </c>
      <c r="AX1458" s="15" t="s">
        <v>80</v>
      </c>
      <c r="AY1458" s="273" t="s">
        <v>223</v>
      </c>
    </row>
    <row r="1459" s="13" customFormat="1">
      <c r="A1459" s="13"/>
      <c r="B1459" s="241"/>
      <c r="C1459" s="242"/>
      <c r="D1459" s="243" t="s">
        <v>232</v>
      </c>
      <c r="E1459" s="242"/>
      <c r="F1459" s="245" t="s">
        <v>1888</v>
      </c>
      <c r="G1459" s="242"/>
      <c r="H1459" s="246">
        <v>140.80500000000001</v>
      </c>
      <c r="I1459" s="247"/>
      <c r="J1459" s="242"/>
      <c r="K1459" s="242"/>
      <c r="L1459" s="248"/>
      <c r="M1459" s="249"/>
      <c r="N1459" s="250"/>
      <c r="O1459" s="250"/>
      <c r="P1459" s="250"/>
      <c r="Q1459" s="250"/>
      <c r="R1459" s="250"/>
      <c r="S1459" s="250"/>
      <c r="T1459" s="251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2" t="s">
        <v>232</v>
      </c>
      <c r="AU1459" s="252" t="s">
        <v>82</v>
      </c>
      <c r="AV1459" s="13" t="s">
        <v>82</v>
      </c>
      <c r="AW1459" s="13" t="s">
        <v>4</v>
      </c>
      <c r="AX1459" s="13" t="s">
        <v>80</v>
      </c>
      <c r="AY1459" s="252" t="s">
        <v>223</v>
      </c>
    </row>
    <row r="1460" s="2" customFormat="1" ht="37.8" customHeight="1">
      <c r="A1460" s="39"/>
      <c r="B1460" s="40"/>
      <c r="C1460" s="228" t="s">
        <v>1889</v>
      </c>
      <c r="D1460" s="228" t="s">
        <v>225</v>
      </c>
      <c r="E1460" s="229" t="s">
        <v>1665</v>
      </c>
      <c r="F1460" s="230" t="s">
        <v>1666</v>
      </c>
      <c r="G1460" s="231" t="s">
        <v>293</v>
      </c>
      <c r="H1460" s="232">
        <v>78.322999999999993</v>
      </c>
      <c r="I1460" s="233"/>
      <c r="J1460" s="234">
        <f>ROUND(I1460*H1460,2)</f>
        <v>0</v>
      </c>
      <c r="K1460" s="230" t="s">
        <v>229</v>
      </c>
      <c r="L1460" s="45"/>
      <c r="M1460" s="235" t="s">
        <v>1</v>
      </c>
      <c r="N1460" s="236" t="s">
        <v>38</v>
      </c>
      <c r="O1460" s="92"/>
      <c r="P1460" s="237">
        <f>O1460*H1460</f>
        <v>0</v>
      </c>
      <c r="Q1460" s="237">
        <v>2.0000000000000002E-05</v>
      </c>
      <c r="R1460" s="237">
        <f>Q1460*H1460</f>
        <v>0.00156646</v>
      </c>
      <c r="S1460" s="237">
        <v>1.0000000000000001E-05</v>
      </c>
      <c r="T1460" s="238">
        <f>S1460*H1460</f>
        <v>0.00078322999999999999</v>
      </c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R1460" s="239" t="s">
        <v>230</v>
      </c>
      <c r="AT1460" s="239" t="s">
        <v>225</v>
      </c>
      <c r="AU1460" s="239" t="s">
        <v>82</v>
      </c>
      <c r="AY1460" s="18" t="s">
        <v>223</v>
      </c>
      <c r="BE1460" s="240">
        <f>IF(N1460="základní",J1460,0)</f>
        <v>0</v>
      </c>
      <c r="BF1460" s="240">
        <f>IF(N1460="snížená",J1460,0)</f>
        <v>0</v>
      </c>
      <c r="BG1460" s="240">
        <f>IF(N1460="zákl. přenesená",J1460,0)</f>
        <v>0</v>
      </c>
      <c r="BH1460" s="240">
        <f>IF(N1460="sníž. přenesená",J1460,0)</f>
        <v>0</v>
      </c>
      <c r="BI1460" s="240">
        <f>IF(N1460="nulová",J1460,0)</f>
        <v>0</v>
      </c>
      <c r="BJ1460" s="18" t="s">
        <v>80</v>
      </c>
      <c r="BK1460" s="240">
        <f>ROUND(I1460*H1460,2)</f>
        <v>0</v>
      </c>
      <c r="BL1460" s="18" t="s">
        <v>230</v>
      </c>
      <c r="BM1460" s="239" t="s">
        <v>1890</v>
      </c>
    </row>
    <row r="1461" s="13" customFormat="1">
      <c r="A1461" s="13"/>
      <c r="B1461" s="241"/>
      <c r="C1461" s="242"/>
      <c r="D1461" s="243" t="s">
        <v>232</v>
      </c>
      <c r="E1461" s="244" t="s">
        <v>1</v>
      </c>
      <c r="F1461" s="245" t="s">
        <v>1668</v>
      </c>
      <c r="G1461" s="242"/>
      <c r="H1461" s="246">
        <v>35.109999999999999</v>
      </c>
      <c r="I1461" s="247"/>
      <c r="J1461" s="242"/>
      <c r="K1461" s="242"/>
      <c r="L1461" s="248"/>
      <c r="M1461" s="249"/>
      <c r="N1461" s="250"/>
      <c r="O1461" s="250"/>
      <c r="P1461" s="250"/>
      <c r="Q1461" s="250"/>
      <c r="R1461" s="250"/>
      <c r="S1461" s="250"/>
      <c r="T1461" s="251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2" t="s">
        <v>232</v>
      </c>
      <c r="AU1461" s="252" t="s">
        <v>82</v>
      </c>
      <c r="AV1461" s="13" t="s">
        <v>82</v>
      </c>
      <c r="AW1461" s="13" t="s">
        <v>30</v>
      </c>
      <c r="AX1461" s="13" t="s">
        <v>73</v>
      </c>
      <c r="AY1461" s="252" t="s">
        <v>223</v>
      </c>
    </row>
    <row r="1462" s="13" customFormat="1">
      <c r="A1462" s="13"/>
      <c r="B1462" s="241"/>
      <c r="C1462" s="242"/>
      <c r="D1462" s="243" t="s">
        <v>232</v>
      </c>
      <c r="E1462" s="244" t="s">
        <v>1</v>
      </c>
      <c r="F1462" s="245" t="s">
        <v>1669</v>
      </c>
      <c r="G1462" s="242"/>
      <c r="H1462" s="246">
        <v>43.213000000000001</v>
      </c>
      <c r="I1462" s="247"/>
      <c r="J1462" s="242"/>
      <c r="K1462" s="242"/>
      <c r="L1462" s="248"/>
      <c r="M1462" s="249"/>
      <c r="N1462" s="250"/>
      <c r="O1462" s="250"/>
      <c r="P1462" s="250"/>
      <c r="Q1462" s="250"/>
      <c r="R1462" s="250"/>
      <c r="S1462" s="250"/>
      <c r="T1462" s="251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2" t="s">
        <v>232</v>
      </c>
      <c r="AU1462" s="252" t="s">
        <v>82</v>
      </c>
      <c r="AV1462" s="13" t="s">
        <v>82</v>
      </c>
      <c r="AW1462" s="13" t="s">
        <v>30</v>
      </c>
      <c r="AX1462" s="13" t="s">
        <v>73</v>
      </c>
      <c r="AY1462" s="252" t="s">
        <v>223</v>
      </c>
    </row>
    <row r="1463" s="15" customFormat="1">
      <c r="A1463" s="15"/>
      <c r="B1463" s="263"/>
      <c r="C1463" s="264"/>
      <c r="D1463" s="243" t="s">
        <v>232</v>
      </c>
      <c r="E1463" s="265" t="s">
        <v>1</v>
      </c>
      <c r="F1463" s="266" t="s">
        <v>245</v>
      </c>
      <c r="G1463" s="264"/>
      <c r="H1463" s="267">
        <v>78.322999999999993</v>
      </c>
      <c r="I1463" s="268"/>
      <c r="J1463" s="264"/>
      <c r="K1463" s="264"/>
      <c r="L1463" s="269"/>
      <c r="M1463" s="270"/>
      <c r="N1463" s="271"/>
      <c r="O1463" s="271"/>
      <c r="P1463" s="271"/>
      <c r="Q1463" s="271"/>
      <c r="R1463" s="271"/>
      <c r="S1463" s="271"/>
      <c r="T1463" s="272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T1463" s="273" t="s">
        <v>232</v>
      </c>
      <c r="AU1463" s="273" t="s">
        <v>82</v>
      </c>
      <c r="AV1463" s="15" t="s">
        <v>230</v>
      </c>
      <c r="AW1463" s="15" t="s">
        <v>30</v>
      </c>
      <c r="AX1463" s="15" t="s">
        <v>80</v>
      </c>
      <c r="AY1463" s="273" t="s">
        <v>223</v>
      </c>
    </row>
    <row r="1464" s="2" customFormat="1" ht="24.15" customHeight="1">
      <c r="A1464" s="39"/>
      <c r="B1464" s="40"/>
      <c r="C1464" s="228" t="s">
        <v>1891</v>
      </c>
      <c r="D1464" s="228" t="s">
        <v>225</v>
      </c>
      <c r="E1464" s="229" t="s">
        <v>1892</v>
      </c>
      <c r="F1464" s="230" t="s">
        <v>1893</v>
      </c>
      <c r="G1464" s="231" t="s">
        <v>293</v>
      </c>
      <c r="H1464" s="232">
        <v>207.77600000000001</v>
      </c>
      <c r="I1464" s="233"/>
      <c r="J1464" s="234">
        <f>ROUND(I1464*H1464,2)</f>
        <v>0</v>
      </c>
      <c r="K1464" s="230" t="s">
        <v>229</v>
      </c>
      <c r="L1464" s="45"/>
      <c r="M1464" s="235" t="s">
        <v>1</v>
      </c>
      <c r="N1464" s="236" t="s">
        <v>38</v>
      </c>
      <c r="O1464" s="92"/>
      <c r="P1464" s="237">
        <f>O1464*H1464</f>
        <v>0</v>
      </c>
      <c r="Q1464" s="237">
        <v>0</v>
      </c>
      <c r="R1464" s="237">
        <f>Q1464*H1464</f>
        <v>0</v>
      </c>
      <c r="S1464" s="237">
        <v>0</v>
      </c>
      <c r="T1464" s="238">
        <f>S1464*H1464</f>
        <v>0</v>
      </c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R1464" s="239" t="s">
        <v>230</v>
      </c>
      <c r="AT1464" s="239" t="s">
        <v>225</v>
      </c>
      <c r="AU1464" s="239" t="s">
        <v>82</v>
      </c>
      <c r="AY1464" s="18" t="s">
        <v>223</v>
      </c>
      <c r="BE1464" s="240">
        <f>IF(N1464="základní",J1464,0)</f>
        <v>0</v>
      </c>
      <c r="BF1464" s="240">
        <f>IF(N1464="snížená",J1464,0)</f>
        <v>0</v>
      </c>
      <c r="BG1464" s="240">
        <f>IF(N1464="zákl. přenesená",J1464,0)</f>
        <v>0</v>
      </c>
      <c r="BH1464" s="240">
        <f>IF(N1464="sníž. přenesená",J1464,0)</f>
        <v>0</v>
      </c>
      <c r="BI1464" s="240">
        <f>IF(N1464="nulová",J1464,0)</f>
        <v>0</v>
      </c>
      <c r="BJ1464" s="18" t="s">
        <v>80</v>
      </c>
      <c r="BK1464" s="240">
        <f>ROUND(I1464*H1464,2)</f>
        <v>0</v>
      </c>
      <c r="BL1464" s="18" t="s">
        <v>230</v>
      </c>
      <c r="BM1464" s="239" t="s">
        <v>1894</v>
      </c>
    </row>
    <row r="1465" s="13" customFormat="1">
      <c r="A1465" s="13"/>
      <c r="B1465" s="241"/>
      <c r="C1465" s="242"/>
      <c r="D1465" s="243" t="s">
        <v>232</v>
      </c>
      <c r="E1465" s="244" t="s">
        <v>1</v>
      </c>
      <c r="F1465" s="245" t="s">
        <v>1895</v>
      </c>
      <c r="G1465" s="242"/>
      <c r="H1465" s="246">
        <v>207.77600000000001</v>
      </c>
      <c r="I1465" s="247"/>
      <c r="J1465" s="242"/>
      <c r="K1465" s="242"/>
      <c r="L1465" s="248"/>
      <c r="M1465" s="249"/>
      <c r="N1465" s="250"/>
      <c r="O1465" s="250"/>
      <c r="P1465" s="250"/>
      <c r="Q1465" s="250"/>
      <c r="R1465" s="250"/>
      <c r="S1465" s="250"/>
      <c r="T1465" s="251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2" t="s">
        <v>232</v>
      </c>
      <c r="AU1465" s="252" t="s">
        <v>82</v>
      </c>
      <c r="AV1465" s="13" t="s">
        <v>82</v>
      </c>
      <c r="AW1465" s="13" t="s">
        <v>30</v>
      </c>
      <c r="AX1465" s="13" t="s">
        <v>80</v>
      </c>
      <c r="AY1465" s="252" t="s">
        <v>223</v>
      </c>
    </row>
    <row r="1466" s="2" customFormat="1" ht="16.5" customHeight="1">
      <c r="A1466" s="39"/>
      <c r="B1466" s="40"/>
      <c r="C1466" s="228" t="s">
        <v>1896</v>
      </c>
      <c r="D1466" s="228" t="s">
        <v>225</v>
      </c>
      <c r="E1466" s="229" t="s">
        <v>1897</v>
      </c>
      <c r="F1466" s="230" t="s">
        <v>1898</v>
      </c>
      <c r="G1466" s="231" t="s">
        <v>475</v>
      </c>
      <c r="H1466" s="232">
        <v>15</v>
      </c>
      <c r="I1466" s="233"/>
      <c r="J1466" s="234">
        <f>ROUND(I1466*H1466,2)</f>
        <v>0</v>
      </c>
      <c r="K1466" s="230" t="s">
        <v>386</v>
      </c>
      <c r="L1466" s="45"/>
      <c r="M1466" s="235" t="s">
        <v>1</v>
      </c>
      <c r="N1466" s="236" t="s">
        <v>38</v>
      </c>
      <c r="O1466" s="92"/>
      <c r="P1466" s="237">
        <f>O1466*H1466</f>
        <v>0</v>
      </c>
      <c r="Q1466" s="237">
        <v>0</v>
      </c>
      <c r="R1466" s="237">
        <f>Q1466*H1466</f>
        <v>0</v>
      </c>
      <c r="S1466" s="237">
        <v>0</v>
      </c>
      <c r="T1466" s="238">
        <f>S1466*H1466</f>
        <v>0</v>
      </c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R1466" s="239" t="s">
        <v>230</v>
      </c>
      <c r="AT1466" s="239" t="s">
        <v>225</v>
      </c>
      <c r="AU1466" s="239" t="s">
        <v>82</v>
      </c>
      <c r="AY1466" s="18" t="s">
        <v>223</v>
      </c>
      <c r="BE1466" s="240">
        <f>IF(N1466="základní",J1466,0)</f>
        <v>0</v>
      </c>
      <c r="BF1466" s="240">
        <f>IF(N1466="snížená",J1466,0)</f>
        <v>0</v>
      </c>
      <c r="BG1466" s="240">
        <f>IF(N1466="zákl. přenesená",J1466,0)</f>
        <v>0</v>
      </c>
      <c r="BH1466" s="240">
        <f>IF(N1466="sníž. přenesená",J1466,0)</f>
        <v>0</v>
      </c>
      <c r="BI1466" s="240">
        <f>IF(N1466="nulová",J1466,0)</f>
        <v>0</v>
      </c>
      <c r="BJ1466" s="18" t="s">
        <v>80</v>
      </c>
      <c r="BK1466" s="240">
        <f>ROUND(I1466*H1466,2)</f>
        <v>0</v>
      </c>
      <c r="BL1466" s="18" t="s">
        <v>230</v>
      </c>
      <c r="BM1466" s="239" t="s">
        <v>1899</v>
      </c>
    </row>
    <row r="1467" s="12" customFormat="1" ht="22.8" customHeight="1">
      <c r="A1467" s="12"/>
      <c r="B1467" s="212"/>
      <c r="C1467" s="213"/>
      <c r="D1467" s="214" t="s">
        <v>72</v>
      </c>
      <c r="E1467" s="226" t="s">
        <v>647</v>
      </c>
      <c r="F1467" s="226" t="s">
        <v>1900</v>
      </c>
      <c r="G1467" s="213"/>
      <c r="H1467" s="213"/>
      <c r="I1467" s="216"/>
      <c r="J1467" s="227">
        <f>BK1467</f>
        <v>0</v>
      </c>
      <c r="K1467" s="213"/>
      <c r="L1467" s="218"/>
      <c r="M1467" s="219"/>
      <c r="N1467" s="220"/>
      <c r="O1467" s="220"/>
      <c r="P1467" s="221">
        <f>SUM(P1468:P1778)</f>
        <v>0</v>
      </c>
      <c r="Q1467" s="220"/>
      <c r="R1467" s="221">
        <f>SUM(R1468:R1778)</f>
        <v>654.79148134999991</v>
      </c>
      <c r="S1467" s="220"/>
      <c r="T1467" s="222">
        <f>SUM(T1468:T1778)</f>
        <v>0</v>
      </c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R1467" s="223" t="s">
        <v>80</v>
      </c>
      <c r="AT1467" s="224" t="s">
        <v>72</v>
      </c>
      <c r="AU1467" s="224" t="s">
        <v>80</v>
      </c>
      <c r="AY1467" s="223" t="s">
        <v>223</v>
      </c>
      <c r="BK1467" s="225">
        <f>SUM(BK1468:BK1778)</f>
        <v>0</v>
      </c>
    </row>
    <row r="1468" s="2" customFormat="1" ht="33" customHeight="1">
      <c r="A1468" s="39"/>
      <c r="B1468" s="40"/>
      <c r="C1468" s="228" t="s">
        <v>1901</v>
      </c>
      <c r="D1468" s="228" t="s">
        <v>225</v>
      </c>
      <c r="E1468" s="229" t="s">
        <v>1902</v>
      </c>
      <c r="F1468" s="230" t="s">
        <v>1903</v>
      </c>
      <c r="G1468" s="231" t="s">
        <v>228</v>
      </c>
      <c r="H1468" s="232">
        <v>45.476999999999997</v>
      </c>
      <c r="I1468" s="233"/>
      <c r="J1468" s="234">
        <f>ROUND(I1468*H1468,2)</f>
        <v>0</v>
      </c>
      <c r="K1468" s="230" t="s">
        <v>229</v>
      </c>
      <c r="L1468" s="45"/>
      <c r="M1468" s="235" t="s">
        <v>1</v>
      </c>
      <c r="N1468" s="236" t="s">
        <v>38</v>
      </c>
      <c r="O1468" s="92"/>
      <c r="P1468" s="237">
        <f>O1468*H1468</f>
        <v>0</v>
      </c>
      <c r="Q1468" s="237">
        <v>2.5018699999999998</v>
      </c>
      <c r="R1468" s="237">
        <f>Q1468*H1468</f>
        <v>113.77754198999999</v>
      </c>
      <c r="S1468" s="237">
        <v>0</v>
      </c>
      <c r="T1468" s="238">
        <f>S1468*H1468</f>
        <v>0</v>
      </c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R1468" s="239" t="s">
        <v>230</v>
      </c>
      <c r="AT1468" s="239" t="s">
        <v>225</v>
      </c>
      <c r="AU1468" s="239" t="s">
        <v>82</v>
      </c>
      <c r="AY1468" s="18" t="s">
        <v>223</v>
      </c>
      <c r="BE1468" s="240">
        <f>IF(N1468="základní",J1468,0)</f>
        <v>0</v>
      </c>
      <c r="BF1468" s="240">
        <f>IF(N1468="snížená",J1468,0)</f>
        <v>0</v>
      </c>
      <c r="BG1468" s="240">
        <f>IF(N1468="zákl. přenesená",J1468,0)</f>
        <v>0</v>
      </c>
      <c r="BH1468" s="240">
        <f>IF(N1468="sníž. přenesená",J1468,0)</f>
        <v>0</v>
      </c>
      <c r="BI1468" s="240">
        <f>IF(N1468="nulová",J1468,0)</f>
        <v>0</v>
      </c>
      <c r="BJ1468" s="18" t="s">
        <v>80</v>
      </c>
      <c r="BK1468" s="240">
        <f>ROUND(I1468*H1468,2)</f>
        <v>0</v>
      </c>
      <c r="BL1468" s="18" t="s">
        <v>230</v>
      </c>
      <c r="BM1468" s="239" t="s">
        <v>1904</v>
      </c>
    </row>
    <row r="1469" s="14" customFormat="1">
      <c r="A1469" s="14"/>
      <c r="B1469" s="253"/>
      <c r="C1469" s="254"/>
      <c r="D1469" s="243" t="s">
        <v>232</v>
      </c>
      <c r="E1469" s="255" t="s">
        <v>1</v>
      </c>
      <c r="F1469" s="256" t="s">
        <v>1905</v>
      </c>
      <c r="G1469" s="254"/>
      <c r="H1469" s="255" t="s">
        <v>1</v>
      </c>
      <c r="I1469" s="257"/>
      <c r="J1469" s="254"/>
      <c r="K1469" s="254"/>
      <c r="L1469" s="258"/>
      <c r="M1469" s="259"/>
      <c r="N1469" s="260"/>
      <c r="O1469" s="260"/>
      <c r="P1469" s="260"/>
      <c r="Q1469" s="260"/>
      <c r="R1469" s="260"/>
      <c r="S1469" s="260"/>
      <c r="T1469" s="261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62" t="s">
        <v>232</v>
      </c>
      <c r="AU1469" s="262" t="s">
        <v>82</v>
      </c>
      <c r="AV1469" s="14" t="s">
        <v>80</v>
      </c>
      <c r="AW1469" s="14" t="s">
        <v>30</v>
      </c>
      <c r="AX1469" s="14" t="s">
        <v>73</v>
      </c>
      <c r="AY1469" s="262" t="s">
        <v>223</v>
      </c>
    </row>
    <row r="1470" s="13" customFormat="1">
      <c r="A1470" s="13"/>
      <c r="B1470" s="241"/>
      <c r="C1470" s="242"/>
      <c r="D1470" s="243" t="s">
        <v>232</v>
      </c>
      <c r="E1470" s="244" t="s">
        <v>1</v>
      </c>
      <c r="F1470" s="245" t="s">
        <v>1906</v>
      </c>
      <c r="G1470" s="242"/>
      <c r="H1470" s="246">
        <v>0.185</v>
      </c>
      <c r="I1470" s="247"/>
      <c r="J1470" s="242"/>
      <c r="K1470" s="242"/>
      <c r="L1470" s="248"/>
      <c r="M1470" s="249"/>
      <c r="N1470" s="250"/>
      <c r="O1470" s="250"/>
      <c r="P1470" s="250"/>
      <c r="Q1470" s="250"/>
      <c r="R1470" s="250"/>
      <c r="S1470" s="250"/>
      <c r="T1470" s="251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2" t="s">
        <v>232</v>
      </c>
      <c r="AU1470" s="252" t="s">
        <v>82</v>
      </c>
      <c r="AV1470" s="13" t="s">
        <v>82</v>
      </c>
      <c r="AW1470" s="13" t="s">
        <v>30</v>
      </c>
      <c r="AX1470" s="13" t="s">
        <v>73</v>
      </c>
      <c r="AY1470" s="252" t="s">
        <v>223</v>
      </c>
    </row>
    <row r="1471" s="13" customFormat="1">
      <c r="A1471" s="13"/>
      <c r="B1471" s="241"/>
      <c r="C1471" s="242"/>
      <c r="D1471" s="243" t="s">
        <v>232</v>
      </c>
      <c r="E1471" s="244" t="s">
        <v>1</v>
      </c>
      <c r="F1471" s="245" t="s">
        <v>1907</v>
      </c>
      <c r="G1471" s="242"/>
      <c r="H1471" s="246">
        <v>0.24099999999999999</v>
      </c>
      <c r="I1471" s="247"/>
      <c r="J1471" s="242"/>
      <c r="K1471" s="242"/>
      <c r="L1471" s="248"/>
      <c r="M1471" s="249"/>
      <c r="N1471" s="250"/>
      <c r="O1471" s="250"/>
      <c r="P1471" s="250"/>
      <c r="Q1471" s="250"/>
      <c r="R1471" s="250"/>
      <c r="S1471" s="250"/>
      <c r="T1471" s="251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2" t="s">
        <v>232</v>
      </c>
      <c r="AU1471" s="252" t="s">
        <v>82</v>
      </c>
      <c r="AV1471" s="13" t="s">
        <v>82</v>
      </c>
      <c r="AW1471" s="13" t="s">
        <v>30</v>
      </c>
      <c r="AX1471" s="13" t="s">
        <v>73</v>
      </c>
      <c r="AY1471" s="252" t="s">
        <v>223</v>
      </c>
    </row>
    <row r="1472" s="13" customFormat="1">
      <c r="A1472" s="13"/>
      <c r="B1472" s="241"/>
      <c r="C1472" s="242"/>
      <c r="D1472" s="243" t="s">
        <v>232</v>
      </c>
      <c r="E1472" s="244" t="s">
        <v>1</v>
      </c>
      <c r="F1472" s="245" t="s">
        <v>1908</v>
      </c>
      <c r="G1472" s="242"/>
      <c r="H1472" s="246">
        <v>0.43099999999999999</v>
      </c>
      <c r="I1472" s="247"/>
      <c r="J1472" s="242"/>
      <c r="K1472" s="242"/>
      <c r="L1472" s="248"/>
      <c r="M1472" s="249"/>
      <c r="N1472" s="250"/>
      <c r="O1472" s="250"/>
      <c r="P1472" s="250"/>
      <c r="Q1472" s="250"/>
      <c r="R1472" s="250"/>
      <c r="S1472" s="250"/>
      <c r="T1472" s="251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2" t="s">
        <v>232</v>
      </c>
      <c r="AU1472" s="252" t="s">
        <v>82</v>
      </c>
      <c r="AV1472" s="13" t="s">
        <v>82</v>
      </c>
      <c r="AW1472" s="13" t="s">
        <v>30</v>
      </c>
      <c r="AX1472" s="13" t="s">
        <v>73</v>
      </c>
      <c r="AY1472" s="252" t="s">
        <v>223</v>
      </c>
    </row>
    <row r="1473" s="13" customFormat="1">
      <c r="A1473" s="13"/>
      <c r="B1473" s="241"/>
      <c r="C1473" s="242"/>
      <c r="D1473" s="243" t="s">
        <v>232</v>
      </c>
      <c r="E1473" s="244" t="s">
        <v>1</v>
      </c>
      <c r="F1473" s="245" t="s">
        <v>1909</v>
      </c>
      <c r="G1473" s="242"/>
      <c r="H1473" s="246">
        <v>0.64200000000000002</v>
      </c>
      <c r="I1473" s="247"/>
      <c r="J1473" s="242"/>
      <c r="K1473" s="242"/>
      <c r="L1473" s="248"/>
      <c r="M1473" s="249"/>
      <c r="N1473" s="250"/>
      <c r="O1473" s="250"/>
      <c r="P1473" s="250"/>
      <c r="Q1473" s="250"/>
      <c r="R1473" s="250"/>
      <c r="S1473" s="250"/>
      <c r="T1473" s="251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2" t="s">
        <v>232</v>
      </c>
      <c r="AU1473" s="252" t="s">
        <v>82</v>
      </c>
      <c r="AV1473" s="13" t="s">
        <v>82</v>
      </c>
      <c r="AW1473" s="13" t="s">
        <v>30</v>
      </c>
      <c r="AX1473" s="13" t="s">
        <v>73</v>
      </c>
      <c r="AY1473" s="252" t="s">
        <v>223</v>
      </c>
    </row>
    <row r="1474" s="13" customFormat="1">
      <c r="A1474" s="13"/>
      <c r="B1474" s="241"/>
      <c r="C1474" s="242"/>
      <c r="D1474" s="243" t="s">
        <v>232</v>
      </c>
      <c r="E1474" s="244" t="s">
        <v>1</v>
      </c>
      <c r="F1474" s="245" t="s">
        <v>1910</v>
      </c>
      <c r="G1474" s="242"/>
      <c r="H1474" s="246">
        <v>0.64200000000000002</v>
      </c>
      <c r="I1474" s="247"/>
      <c r="J1474" s="242"/>
      <c r="K1474" s="242"/>
      <c r="L1474" s="248"/>
      <c r="M1474" s="249"/>
      <c r="N1474" s="250"/>
      <c r="O1474" s="250"/>
      <c r="P1474" s="250"/>
      <c r="Q1474" s="250"/>
      <c r="R1474" s="250"/>
      <c r="S1474" s="250"/>
      <c r="T1474" s="251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2" t="s">
        <v>232</v>
      </c>
      <c r="AU1474" s="252" t="s">
        <v>82</v>
      </c>
      <c r="AV1474" s="13" t="s">
        <v>82</v>
      </c>
      <c r="AW1474" s="13" t="s">
        <v>30</v>
      </c>
      <c r="AX1474" s="13" t="s">
        <v>73</v>
      </c>
      <c r="AY1474" s="252" t="s">
        <v>223</v>
      </c>
    </row>
    <row r="1475" s="13" customFormat="1">
      <c r="A1475" s="13"/>
      <c r="B1475" s="241"/>
      <c r="C1475" s="242"/>
      <c r="D1475" s="243" t="s">
        <v>232</v>
      </c>
      <c r="E1475" s="244" t="s">
        <v>1</v>
      </c>
      <c r="F1475" s="245" t="s">
        <v>1911</v>
      </c>
      <c r="G1475" s="242"/>
      <c r="H1475" s="246">
        <v>2.2719999999999998</v>
      </c>
      <c r="I1475" s="247"/>
      <c r="J1475" s="242"/>
      <c r="K1475" s="242"/>
      <c r="L1475" s="248"/>
      <c r="M1475" s="249"/>
      <c r="N1475" s="250"/>
      <c r="O1475" s="250"/>
      <c r="P1475" s="250"/>
      <c r="Q1475" s="250"/>
      <c r="R1475" s="250"/>
      <c r="S1475" s="250"/>
      <c r="T1475" s="251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2" t="s">
        <v>232</v>
      </c>
      <c r="AU1475" s="252" t="s">
        <v>82</v>
      </c>
      <c r="AV1475" s="13" t="s">
        <v>82</v>
      </c>
      <c r="AW1475" s="13" t="s">
        <v>30</v>
      </c>
      <c r="AX1475" s="13" t="s">
        <v>73</v>
      </c>
      <c r="AY1475" s="252" t="s">
        <v>223</v>
      </c>
    </row>
    <row r="1476" s="13" customFormat="1">
      <c r="A1476" s="13"/>
      <c r="B1476" s="241"/>
      <c r="C1476" s="242"/>
      <c r="D1476" s="243" t="s">
        <v>232</v>
      </c>
      <c r="E1476" s="244" t="s">
        <v>1</v>
      </c>
      <c r="F1476" s="245" t="s">
        <v>1912</v>
      </c>
      <c r="G1476" s="242"/>
      <c r="H1476" s="246">
        <v>2.5270000000000001</v>
      </c>
      <c r="I1476" s="247"/>
      <c r="J1476" s="242"/>
      <c r="K1476" s="242"/>
      <c r="L1476" s="248"/>
      <c r="M1476" s="249"/>
      <c r="N1476" s="250"/>
      <c r="O1476" s="250"/>
      <c r="P1476" s="250"/>
      <c r="Q1476" s="250"/>
      <c r="R1476" s="250"/>
      <c r="S1476" s="250"/>
      <c r="T1476" s="251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2" t="s">
        <v>232</v>
      </c>
      <c r="AU1476" s="252" t="s">
        <v>82</v>
      </c>
      <c r="AV1476" s="13" t="s">
        <v>82</v>
      </c>
      <c r="AW1476" s="13" t="s">
        <v>30</v>
      </c>
      <c r="AX1476" s="13" t="s">
        <v>73</v>
      </c>
      <c r="AY1476" s="252" t="s">
        <v>223</v>
      </c>
    </row>
    <row r="1477" s="13" customFormat="1">
      <c r="A1477" s="13"/>
      <c r="B1477" s="241"/>
      <c r="C1477" s="242"/>
      <c r="D1477" s="243" t="s">
        <v>232</v>
      </c>
      <c r="E1477" s="244" t="s">
        <v>1</v>
      </c>
      <c r="F1477" s="245" t="s">
        <v>1913</v>
      </c>
      <c r="G1477" s="242"/>
      <c r="H1477" s="246">
        <v>5.3369999999999997</v>
      </c>
      <c r="I1477" s="247"/>
      <c r="J1477" s="242"/>
      <c r="K1477" s="242"/>
      <c r="L1477" s="248"/>
      <c r="M1477" s="249"/>
      <c r="N1477" s="250"/>
      <c r="O1477" s="250"/>
      <c r="P1477" s="250"/>
      <c r="Q1477" s="250"/>
      <c r="R1477" s="250"/>
      <c r="S1477" s="250"/>
      <c r="T1477" s="251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2" t="s">
        <v>232</v>
      </c>
      <c r="AU1477" s="252" t="s">
        <v>82</v>
      </c>
      <c r="AV1477" s="13" t="s">
        <v>82</v>
      </c>
      <c r="AW1477" s="13" t="s">
        <v>30</v>
      </c>
      <c r="AX1477" s="13" t="s">
        <v>73</v>
      </c>
      <c r="AY1477" s="252" t="s">
        <v>223</v>
      </c>
    </row>
    <row r="1478" s="13" customFormat="1">
      <c r="A1478" s="13"/>
      <c r="B1478" s="241"/>
      <c r="C1478" s="242"/>
      <c r="D1478" s="243" t="s">
        <v>232</v>
      </c>
      <c r="E1478" s="244" t="s">
        <v>1</v>
      </c>
      <c r="F1478" s="245" t="s">
        <v>1914</v>
      </c>
      <c r="G1478" s="242"/>
      <c r="H1478" s="246">
        <v>1.4290000000000001</v>
      </c>
      <c r="I1478" s="247"/>
      <c r="J1478" s="242"/>
      <c r="K1478" s="242"/>
      <c r="L1478" s="248"/>
      <c r="M1478" s="249"/>
      <c r="N1478" s="250"/>
      <c r="O1478" s="250"/>
      <c r="P1478" s="250"/>
      <c r="Q1478" s="250"/>
      <c r="R1478" s="250"/>
      <c r="S1478" s="250"/>
      <c r="T1478" s="251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2" t="s">
        <v>232</v>
      </c>
      <c r="AU1478" s="252" t="s">
        <v>82</v>
      </c>
      <c r="AV1478" s="13" t="s">
        <v>82</v>
      </c>
      <c r="AW1478" s="13" t="s">
        <v>30</v>
      </c>
      <c r="AX1478" s="13" t="s">
        <v>73</v>
      </c>
      <c r="AY1478" s="252" t="s">
        <v>223</v>
      </c>
    </row>
    <row r="1479" s="13" customFormat="1">
      <c r="A1479" s="13"/>
      <c r="B1479" s="241"/>
      <c r="C1479" s="242"/>
      <c r="D1479" s="243" t="s">
        <v>232</v>
      </c>
      <c r="E1479" s="244" t="s">
        <v>1</v>
      </c>
      <c r="F1479" s="245" t="s">
        <v>1915</v>
      </c>
      <c r="G1479" s="242"/>
      <c r="H1479" s="246">
        <v>1.405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232</v>
      </c>
      <c r="AU1479" s="252" t="s">
        <v>82</v>
      </c>
      <c r="AV1479" s="13" t="s">
        <v>82</v>
      </c>
      <c r="AW1479" s="13" t="s">
        <v>30</v>
      </c>
      <c r="AX1479" s="13" t="s">
        <v>73</v>
      </c>
      <c r="AY1479" s="252" t="s">
        <v>223</v>
      </c>
    </row>
    <row r="1480" s="13" customFormat="1">
      <c r="A1480" s="13"/>
      <c r="B1480" s="241"/>
      <c r="C1480" s="242"/>
      <c r="D1480" s="243" t="s">
        <v>232</v>
      </c>
      <c r="E1480" s="244" t="s">
        <v>1</v>
      </c>
      <c r="F1480" s="245" t="s">
        <v>1916</v>
      </c>
      <c r="G1480" s="242"/>
      <c r="H1480" s="246">
        <v>0.70399999999999996</v>
      </c>
      <c r="I1480" s="247"/>
      <c r="J1480" s="242"/>
      <c r="K1480" s="242"/>
      <c r="L1480" s="248"/>
      <c r="M1480" s="249"/>
      <c r="N1480" s="250"/>
      <c r="O1480" s="250"/>
      <c r="P1480" s="250"/>
      <c r="Q1480" s="250"/>
      <c r="R1480" s="250"/>
      <c r="S1480" s="250"/>
      <c r="T1480" s="251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2" t="s">
        <v>232</v>
      </c>
      <c r="AU1480" s="252" t="s">
        <v>82</v>
      </c>
      <c r="AV1480" s="13" t="s">
        <v>82</v>
      </c>
      <c r="AW1480" s="13" t="s">
        <v>30</v>
      </c>
      <c r="AX1480" s="13" t="s">
        <v>73</v>
      </c>
      <c r="AY1480" s="252" t="s">
        <v>223</v>
      </c>
    </row>
    <row r="1481" s="14" customFormat="1">
      <c r="A1481" s="14"/>
      <c r="B1481" s="253"/>
      <c r="C1481" s="254"/>
      <c r="D1481" s="243" t="s">
        <v>232</v>
      </c>
      <c r="E1481" s="255" t="s">
        <v>1</v>
      </c>
      <c r="F1481" s="256" t="s">
        <v>410</v>
      </c>
      <c r="G1481" s="254"/>
      <c r="H1481" s="255" t="s">
        <v>1</v>
      </c>
      <c r="I1481" s="257"/>
      <c r="J1481" s="254"/>
      <c r="K1481" s="254"/>
      <c r="L1481" s="258"/>
      <c r="M1481" s="259"/>
      <c r="N1481" s="260"/>
      <c r="O1481" s="260"/>
      <c r="P1481" s="260"/>
      <c r="Q1481" s="260"/>
      <c r="R1481" s="260"/>
      <c r="S1481" s="260"/>
      <c r="T1481" s="261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62" t="s">
        <v>232</v>
      </c>
      <c r="AU1481" s="262" t="s">
        <v>82</v>
      </c>
      <c r="AV1481" s="14" t="s">
        <v>80</v>
      </c>
      <c r="AW1481" s="14" t="s">
        <v>30</v>
      </c>
      <c r="AX1481" s="14" t="s">
        <v>73</v>
      </c>
      <c r="AY1481" s="262" t="s">
        <v>223</v>
      </c>
    </row>
    <row r="1482" s="14" customFormat="1">
      <c r="A1482" s="14"/>
      <c r="B1482" s="253"/>
      <c r="C1482" s="254"/>
      <c r="D1482" s="243" t="s">
        <v>232</v>
      </c>
      <c r="E1482" s="255" t="s">
        <v>1</v>
      </c>
      <c r="F1482" s="256" t="s">
        <v>1917</v>
      </c>
      <c r="G1482" s="254"/>
      <c r="H1482" s="255" t="s">
        <v>1</v>
      </c>
      <c r="I1482" s="257"/>
      <c r="J1482" s="254"/>
      <c r="K1482" s="254"/>
      <c r="L1482" s="258"/>
      <c r="M1482" s="259"/>
      <c r="N1482" s="260"/>
      <c r="O1482" s="260"/>
      <c r="P1482" s="260"/>
      <c r="Q1482" s="260"/>
      <c r="R1482" s="260"/>
      <c r="S1482" s="260"/>
      <c r="T1482" s="261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62" t="s">
        <v>232</v>
      </c>
      <c r="AU1482" s="262" t="s">
        <v>82</v>
      </c>
      <c r="AV1482" s="14" t="s">
        <v>80</v>
      </c>
      <c r="AW1482" s="14" t="s">
        <v>30</v>
      </c>
      <c r="AX1482" s="14" t="s">
        <v>73</v>
      </c>
      <c r="AY1482" s="262" t="s">
        <v>223</v>
      </c>
    </row>
    <row r="1483" s="13" customFormat="1">
      <c r="A1483" s="13"/>
      <c r="B1483" s="241"/>
      <c r="C1483" s="242"/>
      <c r="D1483" s="243" t="s">
        <v>232</v>
      </c>
      <c r="E1483" s="244" t="s">
        <v>1</v>
      </c>
      <c r="F1483" s="245" t="s">
        <v>1918</v>
      </c>
      <c r="G1483" s="242"/>
      <c r="H1483" s="246">
        <v>1.6779999999999999</v>
      </c>
      <c r="I1483" s="247"/>
      <c r="J1483" s="242"/>
      <c r="K1483" s="242"/>
      <c r="L1483" s="248"/>
      <c r="M1483" s="249"/>
      <c r="N1483" s="250"/>
      <c r="O1483" s="250"/>
      <c r="P1483" s="250"/>
      <c r="Q1483" s="250"/>
      <c r="R1483" s="250"/>
      <c r="S1483" s="250"/>
      <c r="T1483" s="251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2" t="s">
        <v>232</v>
      </c>
      <c r="AU1483" s="252" t="s">
        <v>82</v>
      </c>
      <c r="AV1483" s="13" t="s">
        <v>82</v>
      </c>
      <c r="AW1483" s="13" t="s">
        <v>30</v>
      </c>
      <c r="AX1483" s="13" t="s">
        <v>73</v>
      </c>
      <c r="AY1483" s="252" t="s">
        <v>223</v>
      </c>
    </row>
    <row r="1484" s="13" customFormat="1">
      <c r="A1484" s="13"/>
      <c r="B1484" s="241"/>
      <c r="C1484" s="242"/>
      <c r="D1484" s="243" t="s">
        <v>232</v>
      </c>
      <c r="E1484" s="244" t="s">
        <v>1</v>
      </c>
      <c r="F1484" s="245" t="s">
        <v>1919</v>
      </c>
      <c r="G1484" s="242"/>
      <c r="H1484" s="246">
        <v>0.81699999999999995</v>
      </c>
      <c r="I1484" s="247"/>
      <c r="J1484" s="242"/>
      <c r="K1484" s="242"/>
      <c r="L1484" s="248"/>
      <c r="M1484" s="249"/>
      <c r="N1484" s="250"/>
      <c r="O1484" s="250"/>
      <c r="P1484" s="250"/>
      <c r="Q1484" s="250"/>
      <c r="R1484" s="250"/>
      <c r="S1484" s="250"/>
      <c r="T1484" s="251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2" t="s">
        <v>232</v>
      </c>
      <c r="AU1484" s="252" t="s">
        <v>82</v>
      </c>
      <c r="AV1484" s="13" t="s">
        <v>82</v>
      </c>
      <c r="AW1484" s="13" t="s">
        <v>30</v>
      </c>
      <c r="AX1484" s="13" t="s">
        <v>73</v>
      </c>
      <c r="AY1484" s="252" t="s">
        <v>223</v>
      </c>
    </row>
    <row r="1485" s="13" customFormat="1">
      <c r="A1485" s="13"/>
      <c r="B1485" s="241"/>
      <c r="C1485" s="242"/>
      <c r="D1485" s="243" t="s">
        <v>232</v>
      </c>
      <c r="E1485" s="244" t="s">
        <v>1</v>
      </c>
      <c r="F1485" s="245" t="s">
        <v>1920</v>
      </c>
      <c r="G1485" s="242"/>
      <c r="H1485" s="246">
        <v>2.819</v>
      </c>
      <c r="I1485" s="247"/>
      <c r="J1485" s="242"/>
      <c r="K1485" s="242"/>
      <c r="L1485" s="248"/>
      <c r="M1485" s="249"/>
      <c r="N1485" s="250"/>
      <c r="O1485" s="250"/>
      <c r="P1485" s="250"/>
      <c r="Q1485" s="250"/>
      <c r="R1485" s="250"/>
      <c r="S1485" s="250"/>
      <c r="T1485" s="251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2" t="s">
        <v>232</v>
      </c>
      <c r="AU1485" s="252" t="s">
        <v>82</v>
      </c>
      <c r="AV1485" s="13" t="s">
        <v>82</v>
      </c>
      <c r="AW1485" s="13" t="s">
        <v>30</v>
      </c>
      <c r="AX1485" s="13" t="s">
        <v>73</v>
      </c>
      <c r="AY1485" s="252" t="s">
        <v>223</v>
      </c>
    </row>
    <row r="1486" s="13" customFormat="1">
      <c r="A1486" s="13"/>
      <c r="B1486" s="241"/>
      <c r="C1486" s="242"/>
      <c r="D1486" s="243" t="s">
        <v>232</v>
      </c>
      <c r="E1486" s="244" t="s">
        <v>1</v>
      </c>
      <c r="F1486" s="245" t="s">
        <v>1921</v>
      </c>
      <c r="G1486" s="242"/>
      <c r="H1486" s="246">
        <v>1.746</v>
      </c>
      <c r="I1486" s="247"/>
      <c r="J1486" s="242"/>
      <c r="K1486" s="242"/>
      <c r="L1486" s="248"/>
      <c r="M1486" s="249"/>
      <c r="N1486" s="250"/>
      <c r="O1486" s="250"/>
      <c r="P1486" s="250"/>
      <c r="Q1486" s="250"/>
      <c r="R1486" s="250"/>
      <c r="S1486" s="250"/>
      <c r="T1486" s="251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2" t="s">
        <v>232</v>
      </c>
      <c r="AU1486" s="252" t="s">
        <v>82</v>
      </c>
      <c r="AV1486" s="13" t="s">
        <v>82</v>
      </c>
      <c r="AW1486" s="13" t="s">
        <v>30</v>
      </c>
      <c r="AX1486" s="13" t="s">
        <v>73</v>
      </c>
      <c r="AY1486" s="252" t="s">
        <v>223</v>
      </c>
    </row>
    <row r="1487" s="13" customFormat="1">
      <c r="A1487" s="13"/>
      <c r="B1487" s="241"/>
      <c r="C1487" s="242"/>
      <c r="D1487" s="243" t="s">
        <v>232</v>
      </c>
      <c r="E1487" s="244" t="s">
        <v>1</v>
      </c>
      <c r="F1487" s="245" t="s">
        <v>1922</v>
      </c>
      <c r="G1487" s="242"/>
      <c r="H1487" s="246">
        <v>1.1719999999999999</v>
      </c>
      <c r="I1487" s="247"/>
      <c r="J1487" s="242"/>
      <c r="K1487" s="242"/>
      <c r="L1487" s="248"/>
      <c r="M1487" s="249"/>
      <c r="N1487" s="250"/>
      <c r="O1487" s="250"/>
      <c r="P1487" s="250"/>
      <c r="Q1487" s="250"/>
      <c r="R1487" s="250"/>
      <c r="S1487" s="250"/>
      <c r="T1487" s="251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2" t="s">
        <v>232</v>
      </c>
      <c r="AU1487" s="252" t="s">
        <v>82</v>
      </c>
      <c r="AV1487" s="13" t="s">
        <v>82</v>
      </c>
      <c r="AW1487" s="13" t="s">
        <v>30</v>
      </c>
      <c r="AX1487" s="13" t="s">
        <v>73</v>
      </c>
      <c r="AY1487" s="252" t="s">
        <v>223</v>
      </c>
    </row>
    <row r="1488" s="13" customFormat="1">
      <c r="A1488" s="13"/>
      <c r="B1488" s="241"/>
      <c r="C1488" s="242"/>
      <c r="D1488" s="243" t="s">
        <v>232</v>
      </c>
      <c r="E1488" s="244" t="s">
        <v>1</v>
      </c>
      <c r="F1488" s="245" t="s">
        <v>1923</v>
      </c>
      <c r="G1488" s="242"/>
      <c r="H1488" s="246">
        <v>0.66600000000000004</v>
      </c>
      <c r="I1488" s="247"/>
      <c r="J1488" s="242"/>
      <c r="K1488" s="242"/>
      <c r="L1488" s="248"/>
      <c r="M1488" s="249"/>
      <c r="N1488" s="250"/>
      <c r="O1488" s="250"/>
      <c r="P1488" s="250"/>
      <c r="Q1488" s="250"/>
      <c r="R1488" s="250"/>
      <c r="S1488" s="250"/>
      <c r="T1488" s="251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2" t="s">
        <v>232</v>
      </c>
      <c r="AU1488" s="252" t="s">
        <v>82</v>
      </c>
      <c r="AV1488" s="13" t="s">
        <v>82</v>
      </c>
      <c r="AW1488" s="13" t="s">
        <v>30</v>
      </c>
      <c r="AX1488" s="13" t="s">
        <v>73</v>
      </c>
      <c r="AY1488" s="252" t="s">
        <v>223</v>
      </c>
    </row>
    <row r="1489" s="13" customFormat="1">
      <c r="A1489" s="13"/>
      <c r="B1489" s="241"/>
      <c r="C1489" s="242"/>
      <c r="D1489" s="243" t="s">
        <v>232</v>
      </c>
      <c r="E1489" s="244" t="s">
        <v>1</v>
      </c>
      <c r="F1489" s="245" t="s">
        <v>1924</v>
      </c>
      <c r="G1489" s="242"/>
      <c r="H1489" s="246">
        <v>0.67100000000000004</v>
      </c>
      <c r="I1489" s="247"/>
      <c r="J1489" s="242"/>
      <c r="K1489" s="242"/>
      <c r="L1489" s="248"/>
      <c r="M1489" s="249"/>
      <c r="N1489" s="250"/>
      <c r="O1489" s="250"/>
      <c r="P1489" s="250"/>
      <c r="Q1489" s="250"/>
      <c r="R1489" s="250"/>
      <c r="S1489" s="250"/>
      <c r="T1489" s="251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2" t="s">
        <v>232</v>
      </c>
      <c r="AU1489" s="252" t="s">
        <v>82</v>
      </c>
      <c r="AV1489" s="13" t="s">
        <v>82</v>
      </c>
      <c r="AW1489" s="13" t="s">
        <v>30</v>
      </c>
      <c r="AX1489" s="13" t="s">
        <v>73</v>
      </c>
      <c r="AY1489" s="252" t="s">
        <v>223</v>
      </c>
    </row>
    <row r="1490" s="13" customFormat="1">
      <c r="A1490" s="13"/>
      <c r="B1490" s="241"/>
      <c r="C1490" s="242"/>
      <c r="D1490" s="243" t="s">
        <v>232</v>
      </c>
      <c r="E1490" s="244" t="s">
        <v>1</v>
      </c>
      <c r="F1490" s="245" t="s">
        <v>1925</v>
      </c>
      <c r="G1490" s="242"/>
      <c r="H1490" s="246">
        <v>1.282</v>
      </c>
      <c r="I1490" s="247"/>
      <c r="J1490" s="242"/>
      <c r="K1490" s="242"/>
      <c r="L1490" s="248"/>
      <c r="M1490" s="249"/>
      <c r="N1490" s="250"/>
      <c r="O1490" s="250"/>
      <c r="P1490" s="250"/>
      <c r="Q1490" s="250"/>
      <c r="R1490" s="250"/>
      <c r="S1490" s="250"/>
      <c r="T1490" s="251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2" t="s">
        <v>232</v>
      </c>
      <c r="AU1490" s="252" t="s">
        <v>82</v>
      </c>
      <c r="AV1490" s="13" t="s">
        <v>82</v>
      </c>
      <c r="AW1490" s="13" t="s">
        <v>30</v>
      </c>
      <c r="AX1490" s="13" t="s">
        <v>73</v>
      </c>
      <c r="AY1490" s="252" t="s">
        <v>223</v>
      </c>
    </row>
    <row r="1491" s="13" customFormat="1">
      <c r="A1491" s="13"/>
      <c r="B1491" s="241"/>
      <c r="C1491" s="242"/>
      <c r="D1491" s="243" t="s">
        <v>232</v>
      </c>
      <c r="E1491" s="244" t="s">
        <v>1</v>
      </c>
      <c r="F1491" s="245" t="s">
        <v>1926</v>
      </c>
      <c r="G1491" s="242"/>
      <c r="H1491" s="246">
        <v>1.236</v>
      </c>
      <c r="I1491" s="247"/>
      <c r="J1491" s="242"/>
      <c r="K1491" s="242"/>
      <c r="L1491" s="248"/>
      <c r="M1491" s="249"/>
      <c r="N1491" s="250"/>
      <c r="O1491" s="250"/>
      <c r="P1491" s="250"/>
      <c r="Q1491" s="250"/>
      <c r="R1491" s="250"/>
      <c r="S1491" s="250"/>
      <c r="T1491" s="251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2" t="s">
        <v>232</v>
      </c>
      <c r="AU1491" s="252" t="s">
        <v>82</v>
      </c>
      <c r="AV1491" s="13" t="s">
        <v>82</v>
      </c>
      <c r="AW1491" s="13" t="s">
        <v>30</v>
      </c>
      <c r="AX1491" s="13" t="s">
        <v>73</v>
      </c>
      <c r="AY1491" s="252" t="s">
        <v>223</v>
      </c>
    </row>
    <row r="1492" s="13" customFormat="1">
      <c r="A1492" s="13"/>
      <c r="B1492" s="241"/>
      <c r="C1492" s="242"/>
      <c r="D1492" s="243" t="s">
        <v>232</v>
      </c>
      <c r="E1492" s="244" t="s">
        <v>1</v>
      </c>
      <c r="F1492" s="245" t="s">
        <v>1927</v>
      </c>
      <c r="G1492" s="242"/>
      <c r="H1492" s="246">
        <v>0.221</v>
      </c>
      <c r="I1492" s="247"/>
      <c r="J1492" s="242"/>
      <c r="K1492" s="242"/>
      <c r="L1492" s="248"/>
      <c r="M1492" s="249"/>
      <c r="N1492" s="250"/>
      <c r="O1492" s="250"/>
      <c r="P1492" s="250"/>
      <c r="Q1492" s="250"/>
      <c r="R1492" s="250"/>
      <c r="S1492" s="250"/>
      <c r="T1492" s="251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2" t="s">
        <v>232</v>
      </c>
      <c r="AU1492" s="252" t="s">
        <v>82</v>
      </c>
      <c r="AV1492" s="13" t="s">
        <v>82</v>
      </c>
      <c r="AW1492" s="13" t="s">
        <v>30</v>
      </c>
      <c r="AX1492" s="13" t="s">
        <v>73</v>
      </c>
      <c r="AY1492" s="252" t="s">
        <v>223</v>
      </c>
    </row>
    <row r="1493" s="13" customFormat="1">
      <c r="A1493" s="13"/>
      <c r="B1493" s="241"/>
      <c r="C1493" s="242"/>
      <c r="D1493" s="243" t="s">
        <v>232</v>
      </c>
      <c r="E1493" s="244" t="s">
        <v>1</v>
      </c>
      <c r="F1493" s="245" t="s">
        <v>1928</v>
      </c>
      <c r="G1493" s="242"/>
      <c r="H1493" s="246">
        <v>0.215</v>
      </c>
      <c r="I1493" s="247"/>
      <c r="J1493" s="242"/>
      <c r="K1493" s="242"/>
      <c r="L1493" s="248"/>
      <c r="M1493" s="249"/>
      <c r="N1493" s="250"/>
      <c r="O1493" s="250"/>
      <c r="P1493" s="250"/>
      <c r="Q1493" s="250"/>
      <c r="R1493" s="250"/>
      <c r="S1493" s="250"/>
      <c r="T1493" s="251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2" t="s">
        <v>232</v>
      </c>
      <c r="AU1493" s="252" t="s">
        <v>82</v>
      </c>
      <c r="AV1493" s="13" t="s">
        <v>82</v>
      </c>
      <c r="AW1493" s="13" t="s">
        <v>30</v>
      </c>
      <c r="AX1493" s="13" t="s">
        <v>73</v>
      </c>
      <c r="AY1493" s="252" t="s">
        <v>223</v>
      </c>
    </row>
    <row r="1494" s="13" customFormat="1">
      <c r="A1494" s="13"/>
      <c r="B1494" s="241"/>
      <c r="C1494" s="242"/>
      <c r="D1494" s="243" t="s">
        <v>232</v>
      </c>
      <c r="E1494" s="244" t="s">
        <v>1</v>
      </c>
      <c r="F1494" s="245" t="s">
        <v>1929</v>
      </c>
      <c r="G1494" s="242"/>
      <c r="H1494" s="246">
        <v>0.57799999999999996</v>
      </c>
      <c r="I1494" s="247"/>
      <c r="J1494" s="242"/>
      <c r="K1494" s="242"/>
      <c r="L1494" s="248"/>
      <c r="M1494" s="249"/>
      <c r="N1494" s="250"/>
      <c r="O1494" s="250"/>
      <c r="P1494" s="250"/>
      <c r="Q1494" s="250"/>
      <c r="R1494" s="250"/>
      <c r="S1494" s="250"/>
      <c r="T1494" s="251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2" t="s">
        <v>232</v>
      </c>
      <c r="AU1494" s="252" t="s">
        <v>82</v>
      </c>
      <c r="AV1494" s="13" t="s">
        <v>82</v>
      </c>
      <c r="AW1494" s="13" t="s">
        <v>30</v>
      </c>
      <c r="AX1494" s="13" t="s">
        <v>73</v>
      </c>
      <c r="AY1494" s="252" t="s">
        <v>223</v>
      </c>
    </row>
    <row r="1495" s="13" customFormat="1">
      <c r="A1495" s="13"/>
      <c r="B1495" s="241"/>
      <c r="C1495" s="242"/>
      <c r="D1495" s="243" t="s">
        <v>232</v>
      </c>
      <c r="E1495" s="244" t="s">
        <v>1</v>
      </c>
      <c r="F1495" s="245" t="s">
        <v>1930</v>
      </c>
      <c r="G1495" s="242"/>
      <c r="H1495" s="246">
        <v>0.57699999999999996</v>
      </c>
      <c r="I1495" s="247"/>
      <c r="J1495" s="242"/>
      <c r="K1495" s="242"/>
      <c r="L1495" s="248"/>
      <c r="M1495" s="249"/>
      <c r="N1495" s="250"/>
      <c r="O1495" s="250"/>
      <c r="P1495" s="250"/>
      <c r="Q1495" s="250"/>
      <c r="R1495" s="250"/>
      <c r="S1495" s="250"/>
      <c r="T1495" s="251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2" t="s">
        <v>232</v>
      </c>
      <c r="AU1495" s="252" t="s">
        <v>82</v>
      </c>
      <c r="AV1495" s="13" t="s">
        <v>82</v>
      </c>
      <c r="AW1495" s="13" t="s">
        <v>30</v>
      </c>
      <c r="AX1495" s="13" t="s">
        <v>73</v>
      </c>
      <c r="AY1495" s="252" t="s">
        <v>223</v>
      </c>
    </row>
    <row r="1496" s="13" customFormat="1">
      <c r="A1496" s="13"/>
      <c r="B1496" s="241"/>
      <c r="C1496" s="242"/>
      <c r="D1496" s="243" t="s">
        <v>232</v>
      </c>
      <c r="E1496" s="244" t="s">
        <v>1</v>
      </c>
      <c r="F1496" s="245" t="s">
        <v>1931</v>
      </c>
      <c r="G1496" s="242"/>
      <c r="H1496" s="246">
        <v>0.625</v>
      </c>
      <c r="I1496" s="247"/>
      <c r="J1496" s="242"/>
      <c r="K1496" s="242"/>
      <c r="L1496" s="248"/>
      <c r="M1496" s="249"/>
      <c r="N1496" s="250"/>
      <c r="O1496" s="250"/>
      <c r="P1496" s="250"/>
      <c r="Q1496" s="250"/>
      <c r="R1496" s="250"/>
      <c r="S1496" s="250"/>
      <c r="T1496" s="251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2" t="s">
        <v>232</v>
      </c>
      <c r="AU1496" s="252" t="s">
        <v>82</v>
      </c>
      <c r="AV1496" s="13" t="s">
        <v>82</v>
      </c>
      <c r="AW1496" s="13" t="s">
        <v>30</v>
      </c>
      <c r="AX1496" s="13" t="s">
        <v>73</v>
      </c>
      <c r="AY1496" s="252" t="s">
        <v>223</v>
      </c>
    </row>
    <row r="1497" s="13" customFormat="1">
      <c r="A1497" s="13"/>
      <c r="B1497" s="241"/>
      <c r="C1497" s="242"/>
      <c r="D1497" s="243" t="s">
        <v>232</v>
      </c>
      <c r="E1497" s="244" t="s">
        <v>1</v>
      </c>
      <c r="F1497" s="245" t="s">
        <v>1932</v>
      </c>
      <c r="G1497" s="242"/>
      <c r="H1497" s="246">
        <v>3.4620000000000002</v>
      </c>
      <c r="I1497" s="247"/>
      <c r="J1497" s="242"/>
      <c r="K1497" s="242"/>
      <c r="L1497" s="248"/>
      <c r="M1497" s="249"/>
      <c r="N1497" s="250"/>
      <c r="O1497" s="250"/>
      <c r="P1497" s="250"/>
      <c r="Q1497" s="250"/>
      <c r="R1497" s="250"/>
      <c r="S1497" s="250"/>
      <c r="T1497" s="25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2" t="s">
        <v>232</v>
      </c>
      <c r="AU1497" s="252" t="s">
        <v>82</v>
      </c>
      <c r="AV1497" s="13" t="s">
        <v>82</v>
      </c>
      <c r="AW1497" s="13" t="s">
        <v>30</v>
      </c>
      <c r="AX1497" s="13" t="s">
        <v>73</v>
      </c>
      <c r="AY1497" s="252" t="s">
        <v>223</v>
      </c>
    </row>
    <row r="1498" s="13" customFormat="1">
      <c r="A1498" s="13"/>
      <c r="B1498" s="241"/>
      <c r="C1498" s="242"/>
      <c r="D1498" s="243" t="s">
        <v>232</v>
      </c>
      <c r="E1498" s="244" t="s">
        <v>1</v>
      </c>
      <c r="F1498" s="245" t="s">
        <v>1933</v>
      </c>
      <c r="G1498" s="242"/>
      <c r="H1498" s="246">
        <v>1.1140000000000001</v>
      </c>
      <c r="I1498" s="247"/>
      <c r="J1498" s="242"/>
      <c r="K1498" s="242"/>
      <c r="L1498" s="248"/>
      <c r="M1498" s="249"/>
      <c r="N1498" s="250"/>
      <c r="O1498" s="250"/>
      <c r="P1498" s="250"/>
      <c r="Q1498" s="250"/>
      <c r="R1498" s="250"/>
      <c r="S1498" s="250"/>
      <c r="T1498" s="251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2" t="s">
        <v>232</v>
      </c>
      <c r="AU1498" s="252" t="s">
        <v>82</v>
      </c>
      <c r="AV1498" s="13" t="s">
        <v>82</v>
      </c>
      <c r="AW1498" s="13" t="s">
        <v>30</v>
      </c>
      <c r="AX1498" s="13" t="s">
        <v>73</v>
      </c>
      <c r="AY1498" s="252" t="s">
        <v>223</v>
      </c>
    </row>
    <row r="1499" s="13" customFormat="1">
      <c r="A1499" s="13"/>
      <c r="B1499" s="241"/>
      <c r="C1499" s="242"/>
      <c r="D1499" s="243" t="s">
        <v>232</v>
      </c>
      <c r="E1499" s="244" t="s">
        <v>1</v>
      </c>
      <c r="F1499" s="245" t="s">
        <v>1934</v>
      </c>
      <c r="G1499" s="242"/>
      <c r="H1499" s="246">
        <v>1.278</v>
      </c>
      <c r="I1499" s="247"/>
      <c r="J1499" s="242"/>
      <c r="K1499" s="242"/>
      <c r="L1499" s="248"/>
      <c r="M1499" s="249"/>
      <c r="N1499" s="250"/>
      <c r="O1499" s="250"/>
      <c r="P1499" s="250"/>
      <c r="Q1499" s="250"/>
      <c r="R1499" s="250"/>
      <c r="S1499" s="250"/>
      <c r="T1499" s="251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2" t="s">
        <v>232</v>
      </c>
      <c r="AU1499" s="252" t="s">
        <v>82</v>
      </c>
      <c r="AV1499" s="13" t="s">
        <v>82</v>
      </c>
      <c r="AW1499" s="13" t="s">
        <v>30</v>
      </c>
      <c r="AX1499" s="13" t="s">
        <v>73</v>
      </c>
      <c r="AY1499" s="252" t="s">
        <v>223</v>
      </c>
    </row>
    <row r="1500" s="13" customFormat="1">
      <c r="A1500" s="13"/>
      <c r="B1500" s="241"/>
      <c r="C1500" s="242"/>
      <c r="D1500" s="243" t="s">
        <v>232</v>
      </c>
      <c r="E1500" s="244" t="s">
        <v>1</v>
      </c>
      <c r="F1500" s="245" t="s">
        <v>1935</v>
      </c>
      <c r="G1500" s="242"/>
      <c r="H1500" s="246">
        <v>0.85999999999999999</v>
      </c>
      <c r="I1500" s="247"/>
      <c r="J1500" s="242"/>
      <c r="K1500" s="242"/>
      <c r="L1500" s="248"/>
      <c r="M1500" s="249"/>
      <c r="N1500" s="250"/>
      <c r="O1500" s="250"/>
      <c r="P1500" s="250"/>
      <c r="Q1500" s="250"/>
      <c r="R1500" s="250"/>
      <c r="S1500" s="250"/>
      <c r="T1500" s="251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2" t="s">
        <v>232</v>
      </c>
      <c r="AU1500" s="252" t="s">
        <v>82</v>
      </c>
      <c r="AV1500" s="13" t="s">
        <v>82</v>
      </c>
      <c r="AW1500" s="13" t="s">
        <v>30</v>
      </c>
      <c r="AX1500" s="13" t="s">
        <v>73</v>
      </c>
      <c r="AY1500" s="252" t="s">
        <v>223</v>
      </c>
    </row>
    <row r="1501" s="13" customFormat="1">
      <c r="A1501" s="13"/>
      <c r="B1501" s="241"/>
      <c r="C1501" s="242"/>
      <c r="D1501" s="243" t="s">
        <v>232</v>
      </c>
      <c r="E1501" s="244" t="s">
        <v>1</v>
      </c>
      <c r="F1501" s="245" t="s">
        <v>1936</v>
      </c>
      <c r="G1501" s="242"/>
      <c r="H1501" s="246">
        <v>5.4009999999999998</v>
      </c>
      <c r="I1501" s="247"/>
      <c r="J1501" s="242"/>
      <c r="K1501" s="242"/>
      <c r="L1501" s="248"/>
      <c r="M1501" s="249"/>
      <c r="N1501" s="250"/>
      <c r="O1501" s="250"/>
      <c r="P1501" s="250"/>
      <c r="Q1501" s="250"/>
      <c r="R1501" s="250"/>
      <c r="S1501" s="250"/>
      <c r="T1501" s="251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2" t="s">
        <v>232</v>
      </c>
      <c r="AU1501" s="252" t="s">
        <v>82</v>
      </c>
      <c r="AV1501" s="13" t="s">
        <v>82</v>
      </c>
      <c r="AW1501" s="13" t="s">
        <v>30</v>
      </c>
      <c r="AX1501" s="13" t="s">
        <v>73</v>
      </c>
      <c r="AY1501" s="252" t="s">
        <v>223</v>
      </c>
    </row>
    <row r="1502" s="13" customFormat="1">
      <c r="A1502" s="13"/>
      <c r="B1502" s="241"/>
      <c r="C1502" s="242"/>
      <c r="D1502" s="243" t="s">
        <v>232</v>
      </c>
      <c r="E1502" s="244" t="s">
        <v>1</v>
      </c>
      <c r="F1502" s="245" t="s">
        <v>1937</v>
      </c>
      <c r="G1502" s="242"/>
      <c r="H1502" s="246">
        <v>3.2440000000000002</v>
      </c>
      <c r="I1502" s="247"/>
      <c r="J1502" s="242"/>
      <c r="K1502" s="242"/>
      <c r="L1502" s="248"/>
      <c r="M1502" s="249"/>
      <c r="N1502" s="250"/>
      <c r="O1502" s="250"/>
      <c r="P1502" s="250"/>
      <c r="Q1502" s="250"/>
      <c r="R1502" s="250"/>
      <c r="S1502" s="250"/>
      <c r="T1502" s="251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2" t="s">
        <v>232</v>
      </c>
      <c r="AU1502" s="252" t="s">
        <v>82</v>
      </c>
      <c r="AV1502" s="13" t="s">
        <v>82</v>
      </c>
      <c r="AW1502" s="13" t="s">
        <v>30</v>
      </c>
      <c r="AX1502" s="13" t="s">
        <v>73</v>
      </c>
      <c r="AY1502" s="252" t="s">
        <v>223</v>
      </c>
    </row>
    <row r="1503" s="15" customFormat="1">
      <c r="A1503" s="15"/>
      <c r="B1503" s="263"/>
      <c r="C1503" s="264"/>
      <c r="D1503" s="243" t="s">
        <v>232</v>
      </c>
      <c r="E1503" s="265" t="s">
        <v>1</v>
      </c>
      <c r="F1503" s="266" t="s">
        <v>245</v>
      </c>
      <c r="G1503" s="264"/>
      <c r="H1503" s="267">
        <v>45.476999999999997</v>
      </c>
      <c r="I1503" s="268"/>
      <c r="J1503" s="264"/>
      <c r="K1503" s="264"/>
      <c r="L1503" s="269"/>
      <c r="M1503" s="270"/>
      <c r="N1503" s="271"/>
      <c r="O1503" s="271"/>
      <c r="P1503" s="271"/>
      <c r="Q1503" s="271"/>
      <c r="R1503" s="271"/>
      <c r="S1503" s="271"/>
      <c r="T1503" s="272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73" t="s">
        <v>232</v>
      </c>
      <c r="AU1503" s="273" t="s">
        <v>82</v>
      </c>
      <c r="AV1503" s="15" t="s">
        <v>230</v>
      </c>
      <c r="AW1503" s="15" t="s">
        <v>30</v>
      </c>
      <c r="AX1503" s="15" t="s">
        <v>80</v>
      </c>
      <c r="AY1503" s="273" t="s">
        <v>223</v>
      </c>
    </row>
    <row r="1504" s="2" customFormat="1" ht="33" customHeight="1">
      <c r="A1504" s="39"/>
      <c r="B1504" s="40"/>
      <c r="C1504" s="228" t="s">
        <v>1938</v>
      </c>
      <c r="D1504" s="228" t="s">
        <v>225</v>
      </c>
      <c r="E1504" s="229" t="s">
        <v>1939</v>
      </c>
      <c r="F1504" s="230" t="s">
        <v>1940</v>
      </c>
      <c r="G1504" s="231" t="s">
        <v>228</v>
      </c>
      <c r="H1504" s="232">
        <v>23.927</v>
      </c>
      <c r="I1504" s="233"/>
      <c r="J1504" s="234">
        <f>ROUND(I1504*H1504,2)</f>
        <v>0</v>
      </c>
      <c r="K1504" s="230" t="s">
        <v>229</v>
      </c>
      <c r="L1504" s="45"/>
      <c r="M1504" s="235" t="s">
        <v>1</v>
      </c>
      <c r="N1504" s="236" t="s">
        <v>38</v>
      </c>
      <c r="O1504" s="92"/>
      <c r="P1504" s="237">
        <f>O1504*H1504</f>
        <v>0</v>
      </c>
      <c r="Q1504" s="237">
        <v>2.5018699999999998</v>
      </c>
      <c r="R1504" s="237">
        <f>Q1504*H1504</f>
        <v>59.862243489999997</v>
      </c>
      <c r="S1504" s="237">
        <v>0</v>
      </c>
      <c r="T1504" s="238">
        <f>S1504*H1504</f>
        <v>0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239" t="s">
        <v>230</v>
      </c>
      <c r="AT1504" s="239" t="s">
        <v>225</v>
      </c>
      <c r="AU1504" s="239" t="s">
        <v>82</v>
      </c>
      <c r="AY1504" s="18" t="s">
        <v>223</v>
      </c>
      <c r="BE1504" s="240">
        <f>IF(N1504="základní",J1504,0)</f>
        <v>0</v>
      </c>
      <c r="BF1504" s="240">
        <f>IF(N1504="snížená",J1504,0)</f>
        <v>0</v>
      </c>
      <c r="BG1504" s="240">
        <f>IF(N1504="zákl. přenesená",J1504,0)</f>
        <v>0</v>
      </c>
      <c r="BH1504" s="240">
        <f>IF(N1504="sníž. přenesená",J1504,0)</f>
        <v>0</v>
      </c>
      <c r="BI1504" s="240">
        <f>IF(N1504="nulová",J1504,0)</f>
        <v>0</v>
      </c>
      <c r="BJ1504" s="18" t="s">
        <v>80</v>
      </c>
      <c r="BK1504" s="240">
        <f>ROUND(I1504*H1504,2)</f>
        <v>0</v>
      </c>
      <c r="BL1504" s="18" t="s">
        <v>230</v>
      </c>
      <c r="BM1504" s="239" t="s">
        <v>1941</v>
      </c>
    </row>
    <row r="1505" s="14" customFormat="1">
      <c r="A1505" s="14"/>
      <c r="B1505" s="253"/>
      <c r="C1505" s="254"/>
      <c r="D1505" s="243" t="s">
        <v>232</v>
      </c>
      <c r="E1505" s="255" t="s">
        <v>1</v>
      </c>
      <c r="F1505" s="256" t="s">
        <v>1942</v>
      </c>
      <c r="G1505" s="254"/>
      <c r="H1505" s="255" t="s">
        <v>1</v>
      </c>
      <c r="I1505" s="257"/>
      <c r="J1505" s="254"/>
      <c r="K1505" s="254"/>
      <c r="L1505" s="258"/>
      <c r="M1505" s="259"/>
      <c r="N1505" s="260"/>
      <c r="O1505" s="260"/>
      <c r="P1505" s="260"/>
      <c r="Q1505" s="260"/>
      <c r="R1505" s="260"/>
      <c r="S1505" s="260"/>
      <c r="T1505" s="261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62" t="s">
        <v>232</v>
      </c>
      <c r="AU1505" s="262" t="s">
        <v>82</v>
      </c>
      <c r="AV1505" s="14" t="s">
        <v>80</v>
      </c>
      <c r="AW1505" s="14" t="s">
        <v>30</v>
      </c>
      <c r="AX1505" s="14" t="s">
        <v>73</v>
      </c>
      <c r="AY1505" s="262" t="s">
        <v>223</v>
      </c>
    </row>
    <row r="1506" s="13" customFormat="1">
      <c r="A1506" s="13"/>
      <c r="B1506" s="241"/>
      <c r="C1506" s="242"/>
      <c r="D1506" s="243" t="s">
        <v>232</v>
      </c>
      <c r="E1506" s="244" t="s">
        <v>1</v>
      </c>
      <c r="F1506" s="245" t="s">
        <v>1943</v>
      </c>
      <c r="G1506" s="242"/>
      <c r="H1506" s="246">
        <v>0.90500000000000003</v>
      </c>
      <c r="I1506" s="247"/>
      <c r="J1506" s="242"/>
      <c r="K1506" s="242"/>
      <c r="L1506" s="248"/>
      <c r="M1506" s="249"/>
      <c r="N1506" s="250"/>
      <c r="O1506" s="250"/>
      <c r="P1506" s="250"/>
      <c r="Q1506" s="250"/>
      <c r="R1506" s="250"/>
      <c r="S1506" s="250"/>
      <c r="T1506" s="251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2" t="s">
        <v>232</v>
      </c>
      <c r="AU1506" s="252" t="s">
        <v>82</v>
      </c>
      <c r="AV1506" s="13" t="s">
        <v>82</v>
      </c>
      <c r="AW1506" s="13" t="s">
        <v>30</v>
      </c>
      <c r="AX1506" s="13" t="s">
        <v>73</v>
      </c>
      <c r="AY1506" s="252" t="s">
        <v>223</v>
      </c>
    </row>
    <row r="1507" s="13" customFormat="1">
      <c r="A1507" s="13"/>
      <c r="B1507" s="241"/>
      <c r="C1507" s="242"/>
      <c r="D1507" s="243" t="s">
        <v>232</v>
      </c>
      <c r="E1507" s="244" t="s">
        <v>1</v>
      </c>
      <c r="F1507" s="245" t="s">
        <v>1944</v>
      </c>
      <c r="G1507" s="242"/>
      <c r="H1507" s="246">
        <v>1.897</v>
      </c>
      <c r="I1507" s="247"/>
      <c r="J1507" s="242"/>
      <c r="K1507" s="242"/>
      <c r="L1507" s="248"/>
      <c r="M1507" s="249"/>
      <c r="N1507" s="250"/>
      <c r="O1507" s="250"/>
      <c r="P1507" s="250"/>
      <c r="Q1507" s="250"/>
      <c r="R1507" s="250"/>
      <c r="S1507" s="250"/>
      <c r="T1507" s="251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2" t="s">
        <v>232</v>
      </c>
      <c r="AU1507" s="252" t="s">
        <v>82</v>
      </c>
      <c r="AV1507" s="13" t="s">
        <v>82</v>
      </c>
      <c r="AW1507" s="13" t="s">
        <v>30</v>
      </c>
      <c r="AX1507" s="13" t="s">
        <v>73</v>
      </c>
      <c r="AY1507" s="252" t="s">
        <v>223</v>
      </c>
    </row>
    <row r="1508" s="13" customFormat="1">
      <c r="A1508" s="13"/>
      <c r="B1508" s="241"/>
      <c r="C1508" s="242"/>
      <c r="D1508" s="243" t="s">
        <v>232</v>
      </c>
      <c r="E1508" s="244" t="s">
        <v>1</v>
      </c>
      <c r="F1508" s="245" t="s">
        <v>1945</v>
      </c>
      <c r="G1508" s="242"/>
      <c r="H1508" s="246">
        <v>0.89000000000000001</v>
      </c>
      <c r="I1508" s="247"/>
      <c r="J1508" s="242"/>
      <c r="K1508" s="242"/>
      <c r="L1508" s="248"/>
      <c r="M1508" s="249"/>
      <c r="N1508" s="250"/>
      <c r="O1508" s="250"/>
      <c r="P1508" s="250"/>
      <c r="Q1508" s="250"/>
      <c r="R1508" s="250"/>
      <c r="S1508" s="250"/>
      <c r="T1508" s="25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2" t="s">
        <v>232</v>
      </c>
      <c r="AU1508" s="252" t="s">
        <v>82</v>
      </c>
      <c r="AV1508" s="13" t="s">
        <v>82</v>
      </c>
      <c r="AW1508" s="13" t="s">
        <v>30</v>
      </c>
      <c r="AX1508" s="13" t="s">
        <v>73</v>
      </c>
      <c r="AY1508" s="252" t="s">
        <v>223</v>
      </c>
    </row>
    <row r="1509" s="13" customFormat="1">
      <c r="A1509" s="13"/>
      <c r="B1509" s="241"/>
      <c r="C1509" s="242"/>
      <c r="D1509" s="243" t="s">
        <v>232</v>
      </c>
      <c r="E1509" s="244" t="s">
        <v>1</v>
      </c>
      <c r="F1509" s="245" t="s">
        <v>1946</v>
      </c>
      <c r="G1509" s="242"/>
      <c r="H1509" s="246">
        <v>0.70799999999999996</v>
      </c>
      <c r="I1509" s="247"/>
      <c r="J1509" s="242"/>
      <c r="K1509" s="242"/>
      <c r="L1509" s="248"/>
      <c r="M1509" s="249"/>
      <c r="N1509" s="250"/>
      <c r="O1509" s="250"/>
      <c r="P1509" s="250"/>
      <c r="Q1509" s="250"/>
      <c r="R1509" s="250"/>
      <c r="S1509" s="250"/>
      <c r="T1509" s="251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2" t="s">
        <v>232</v>
      </c>
      <c r="AU1509" s="252" t="s">
        <v>82</v>
      </c>
      <c r="AV1509" s="13" t="s">
        <v>82</v>
      </c>
      <c r="AW1509" s="13" t="s">
        <v>30</v>
      </c>
      <c r="AX1509" s="13" t="s">
        <v>73</v>
      </c>
      <c r="AY1509" s="252" t="s">
        <v>223</v>
      </c>
    </row>
    <row r="1510" s="13" customFormat="1">
      <c r="A1510" s="13"/>
      <c r="B1510" s="241"/>
      <c r="C1510" s="242"/>
      <c r="D1510" s="243" t="s">
        <v>232</v>
      </c>
      <c r="E1510" s="244" t="s">
        <v>1</v>
      </c>
      <c r="F1510" s="245" t="s">
        <v>1947</v>
      </c>
      <c r="G1510" s="242"/>
      <c r="H1510" s="246">
        <v>0.82599999999999996</v>
      </c>
      <c r="I1510" s="247"/>
      <c r="J1510" s="242"/>
      <c r="K1510" s="242"/>
      <c r="L1510" s="248"/>
      <c r="M1510" s="249"/>
      <c r="N1510" s="250"/>
      <c r="O1510" s="250"/>
      <c r="P1510" s="250"/>
      <c r="Q1510" s="250"/>
      <c r="R1510" s="250"/>
      <c r="S1510" s="250"/>
      <c r="T1510" s="251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2" t="s">
        <v>232</v>
      </c>
      <c r="AU1510" s="252" t="s">
        <v>82</v>
      </c>
      <c r="AV1510" s="13" t="s">
        <v>82</v>
      </c>
      <c r="AW1510" s="13" t="s">
        <v>30</v>
      </c>
      <c r="AX1510" s="13" t="s">
        <v>73</v>
      </c>
      <c r="AY1510" s="252" t="s">
        <v>223</v>
      </c>
    </row>
    <row r="1511" s="13" customFormat="1">
      <c r="A1511" s="13"/>
      <c r="B1511" s="241"/>
      <c r="C1511" s="242"/>
      <c r="D1511" s="243" t="s">
        <v>232</v>
      </c>
      <c r="E1511" s="244" t="s">
        <v>1</v>
      </c>
      <c r="F1511" s="245" t="s">
        <v>1948</v>
      </c>
      <c r="G1511" s="242"/>
      <c r="H1511" s="246">
        <v>1.032</v>
      </c>
      <c r="I1511" s="247"/>
      <c r="J1511" s="242"/>
      <c r="K1511" s="242"/>
      <c r="L1511" s="248"/>
      <c r="M1511" s="249"/>
      <c r="N1511" s="250"/>
      <c r="O1511" s="250"/>
      <c r="P1511" s="250"/>
      <c r="Q1511" s="250"/>
      <c r="R1511" s="250"/>
      <c r="S1511" s="250"/>
      <c r="T1511" s="251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2" t="s">
        <v>232</v>
      </c>
      <c r="AU1511" s="252" t="s">
        <v>82</v>
      </c>
      <c r="AV1511" s="13" t="s">
        <v>82</v>
      </c>
      <c r="AW1511" s="13" t="s">
        <v>30</v>
      </c>
      <c r="AX1511" s="13" t="s">
        <v>73</v>
      </c>
      <c r="AY1511" s="252" t="s">
        <v>223</v>
      </c>
    </row>
    <row r="1512" s="13" customFormat="1">
      <c r="A1512" s="13"/>
      <c r="B1512" s="241"/>
      <c r="C1512" s="242"/>
      <c r="D1512" s="243" t="s">
        <v>232</v>
      </c>
      <c r="E1512" s="244" t="s">
        <v>1</v>
      </c>
      <c r="F1512" s="245" t="s">
        <v>1949</v>
      </c>
      <c r="G1512" s="242"/>
      <c r="H1512" s="246">
        <v>0.93000000000000005</v>
      </c>
      <c r="I1512" s="247"/>
      <c r="J1512" s="242"/>
      <c r="K1512" s="242"/>
      <c r="L1512" s="248"/>
      <c r="M1512" s="249"/>
      <c r="N1512" s="250"/>
      <c r="O1512" s="250"/>
      <c r="P1512" s="250"/>
      <c r="Q1512" s="250"/>
      <c r="R1512" s="250"/>
      <c r="S1512" s="250"/>
      <c r="T1512" s="251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2" t="s">
        <v>232</v>
      </c>
      <c r="AU1512" s="252" t="s">
        <v>82</v>
      </c>
      <c r="AV1512" s="13" t="s">
        <v>82</v>
      </c>
      <c r="AW1512" s="13" t="s">
        <v>30</v>
      </c>
      <c r="AX1512" s="13" t="s">
        <v>73</v>
      </c>
      <c r="AY1512" s="252" t="s">
        <v>223</v>
      </c>
    </row>
    <row r="1513" s="13" customFormat="1">
      <c r="A1513" s="13"/>
      <c r="B1513" s="241"/>
      <c r="C1513" s="242"/>
      <c r="D1513" s="243" t="s">
        <v>232</v>
      </c>
      <c r="E1513" s="244" t="s">
        <v>1</v>
      </c>
      <c r="F1513" s="245" t="s">
        <v>1950</v>
      </c>
      <c r="G1513" s="242"/>
      <c r="H1513" s="246">
        <v>1.1339999999999999</v>
      </c>
      <c r="I1513" s="247"/>
      <c r="J1513" s="242"/>
      <c r="K1513" s="242"/>
      <c r="L1513" s="248"/>
      <c r="M1513" s="249"/>
      <c r="N1513" s="250"/>
      <c r="O1513" s="250"/>
      <c r="P1513" s="250"/>
      <c r="Q1513" s="250"/>
      <c r="R1513" s="250"/>
      <c r="S1513" s="250"/>
      <c r="T1513" s="251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2" t="s">
        <v>232</v>
      </c>
      <c r="AU1513" s="252" t="s">
        <v>82</v>
      </c>
      <c r="AV1513" s="13" t="s">
        <v>82</v>
      </c>
      <c r="AW1513" s="13" t="s">
        <v>30</v>
      </c>
      <c r="AX1513" s="13" t="s">
        <v>73</v>
      </c>
      <c r="AY1513" s="252" t="s">
        <v>223</v>
      </c>
    </row>
    <row r="1514" s="13" customFormat="1">
      <c r="A1514" s="13"/>
      <c r="B1514" s="241"/>
      <c r="C1514" s="242"/>
      <c r="D1514" s="243" t="s">
        <v>232</v>
      </c>
      <c r="E1514" s="244" t="s">
        <v>1</v>
      </c>
      <c r="F1514" s="245" t="s">
        <v>1951</v>
      </c>
      <c r="G1514" s="242"/>
      <c r="H1514" s="246">
        <v>0.53600000000000003</v>
      </c>
      <c r="I1514" s="247"/>
      <c r="J1514" s="242"/>
      <c r="K1514" s="242"/>
      <c r="L1514" s="248"/>
      <c r="M1514" s="249"/>
      <c r="N1514" s="250"/>
      <c r="O1514" s="250"/>
      <c r="P1514" s="250"/>
      <c r="Q1514" s="250"/>
      <c r="R1514" s="250"/>
      <c r="S1514" s="250"/>
      <c r="T1514" s="251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2" t="s">
        <v>232</v>
      </c>
      <c r="AU1514" s="252" t="s">
        <v>82</v>
      </c>
      <c r="AV1514" s="13" t="s">
        <v>82</v>
      </c>
      <c r="AW1514" s="13" t="s">
        <v>30</v>
      </c>
      <c r="AX1514" s="13" t="s">
        <v>73</v>
      </c>
      <c r="AY1514" s="252" t="s">
        <v>223</v>
      </c>
    </row>
    <row r="1515" s="13" customFormat="1">
      <c r="A1515" s="13"/>
      <c r="B1515" s="241"/>
      <c r="C1515" s="242"/>
      <c r="D1515" s="243" t="s">
        <v>232</v>
      </c>
      <c r="E1515" s="244" t="s">
        <v>1</v>
      </c>
      <c r="F1515" s="245" t="s">
        <v>1952</v>
      </c>
      <c r="G1515" s="242"/>
      <c r="H1515" s="246">
        <v>0.83999999999999997</v>
      </c>
      <c r="I1515" s="247"/>
      <c r="J1515" s="242"/>
      <c r="K1515" s="242"/>
      <c r="L1515" s="248"/>
      <c r="M1515" s="249"/>
      <c r="N1515" s="250"/>
      <c r="O1515" s="250"/>
      <c r="P1515" s="250"/>
      <c r="Q1515" s="250"/>
      <c r="R1515" s="250"/>
      <c r="S1515" s="250"/>
      <c r="T1515" s="251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2" t="s">
        <v>232</v>
      </c>
      <c r="AU1515" s="252" t="s">
        <v>82</v>
      </c>
      <c r="AV1515" s="13" t="s">
        <v>82</v>
      </c>
      <c r="AW1515" s="13" t="s">
        <v>30</v>
      </c>
      <c r="AX1515" s="13" t="s">
        <v>73</v>
      </c>
      <c r="AY1515" s="252" t="s">
        <v>223</v>
      </c>
    </row>
    <row r="1516" s="13" customFormat="1">
      <c r="A1516" s="13"/>
      <c r="B1516" s="241"/>
      <c r="C1516" s="242"/>
      <c r="D1516" s="243" t="s">
        <v>232</v>
      </c>
      <c r="E1516" s="244" t="s">
        <v>1</v>
      </c>
      <c r="F1516" s="245" t="s">
        <v>1953</v>
      </c>
      <c r="G1516" s="242"/>
      <c r="H1516" s="246">
        <v>2.8079999999999998</v>
      </c>
      <c r="I1516" s="247"/>
      <c r="J1516" s="242"/>
      <c r="K1516" s="242"/>
      <c r="L1516" s="248"/>
      <c r="M1516" s="249"/>
      <c r="N1516" s="250"/>
      <c r="O1516" s="250"/>
      <c r="P1516" s="250"/>
      <c r="Q1516" s="250"/>
      <c r="R1516" s="250"/>
      <c r="S1516" s="250"/>
      <c r="T1516" s="251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2" t="s">
        <v>232</v>
      </c>
      <c r="AU1516" s="252" t="s">
        <v>82</v>
      </c>
      <c r="AV1516" s="13" t="s">
        <v>82</v>
      </c>
      <c r="AW1516" s="13" t="s">
        <v>30</v>
      </c>
      <c r="AX1516" s="13" t="s">
        <v>73</v>
      </c>
      <c r="AY1516" s="252" t="s">
        <v>223</v>
      </c>
    </row>
    <row r="1517" s="13" customFormat="1">
      <c r="A1517" s="13"/>
      <c r="B1517" s="241"/>
      <c r="C1517" s="242"/>
      <c r="D1517" s="243" t="s">
        <v>232</v>
      </c>
      <c r="E1517" s="244" t="s">
        <v>1</v>
      </c>
      <c r="F1517" s="245" t="s">
        <v>1954</v>
      </c>
      <c r="G1517" s="242"/>
      <c r="H1517" s="246">
        <v>1.02</v>
      </c>
      <c r="I1517" s="247"/>
      <c r="J1517" s="242"/>
      <c r="K1517" s="242"/>
      <c r="L1517" s="248"/>
      <c r="M1517" s="249"/>
      <c r="N1517" s="250"/>
      <c r="O1517" s="250"/>
      <c r="P1517" s="250"/>
      <c r="Q1517" s="250"/>
      <c r="R1517" s="250"/>
      <c r="S1517" s="250"/>
      <c r="T1517" s="251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2" t="s">
        <v>232</v>
      </c>
      <c r="AU1517" s="252" t="s">
        <v>82</v>
      </c>
      <c r="AV1517" s="13" t="s">
        <v>82</v>
      </c>
      <c r="AW1517" s="13" t="s">
        <v>30</v>
      </c>
      <c r="AX1517" s="13" t="s">
        <v>73</v>
      </c>
      <c r="AY1517" s="252" t="s">
        <v>223</v>
      </c>
    </row>
    <row r="1518" s="13" customFormat="1">
      <c r="A1518" s="13"/>
      <c r="B1518" s="241"/>
      <c r="C1518" s="242"/>
      <c r="D1518" s="243" t="s">
        <v>232</v>
      </c>
      <c r="E1518" s="244" t="s">
        <v>1</v>
      </c>
      <c r="F1518" s="245" t="s">
        <v>1955</v>
      </c>
      <c r="G1518" s="242"/>
      <c r="H1518" s="246">
        <v>0.99299999999999999</v>
      </c>
      <c r="I1518" s="247"/>
      <c r="J1518" s="242"/>
      <c r="K1518" s="242"/>
      <c r="L1518" s="248"/>
      <c r="M1518" s="249"/>
      <c r="N1518" s="250"/>
      <c r="O1518" s="250"/>
      <c r="P1518" s="250"/>
      <c r="Q1518" s="250"/>
      <c r="R1518" s="250"/>
      <c r="S1518" s="250"/>
      <c r="T1518" s="251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2" t="s">
        <v>232</v>
      </c>
      <c r="AU1518" s="252" t="s">
        <v>82</v>
      </c>
      <c r="AV1518" s="13" t="s">
        <v>82</v>
      </c>
      <c r="AW1518" s="13" t="s">
        <v>30</v>
      </c>
      <c r="AX1518" s="13" t="s">
        <v>73</v>
      </c>
      <c r="AY1518" s="252" t="s">
        <v>223</v>
      </c>
    </row>
    <row r="1519" s="13" customFormat="1">
      <c r="A1519" s="13"/>
      <c r="B1519" s="241"/>
      <c r="C1519" s="242"/>
      <c r="D1519" s="243" t="s">
        <v>232</v>
      </c>
      <c r="E1519" s="244" t="s">
        <v>1</v>
      </c>
      <c r="F1519" s="245" t="s">
        <v>1956</v>
      </c>
      <c r="G1519" s="242"/>
      <c r="H1519" s="246">
        <v>7.3650000000000002</v>
      </c>
      <c r="I1519" s="247"/>
      <c r="J1519" s="242"/>
      <c r="K1519" s="242"/>
      <c r="L1519" s="248"/>
      <c r="M1519" s="249"/>
      <c r="N1519" s="250"/>
      <c r="O1519" s="250"/>
      <c r="P1519" s="250"/>
      <c r="Q1519" s="250"/>
      <c r="R1519" s="250"/>
      <c r="S1519" s="250"/>
      <c r="T1519" s="251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2" t="s">
        <v>232</v>
      </c>
      <c r="AU1519" s="252" t="s">
        <v>82</v>
      </c>
      <c r="AV1519" s="13" t="s">
        <v>82</v>
      </c>
      <c r="AW1519" s="13" t="s">
        <v>30</v>
      </c>
      <c r="AX1519" s="13" t="s">
        <v>73</v>
      </c>
      <c r="AY1519" s="252" t="s">
        <v>223</v>
      </c>
    </row>
    <row r="1520" s="13" customFormat="1">
      <c r="A1520" s="13"/>
      <c r="B1520" s="241"/>
      <c r="C1520" s="242"/>
      <c r="D1520" s="243" t="s">
        <v>232</v>
      </c>
      <c r="E1520" s="244" t="s">
        <v>1</v>
      </c>
      <c r="F1520" s="245" t="s">
        <v>1957</v>
      </c>
      <c r="G1520" s="242"/>
      <c r="H1520" s="246">
        <v>0.80800000000000005</v>
      </c>
      <c r="I1520" s="247"/>
      <c r="J1520" s="242"/>
      <c r="K1520" s="242"/>
      <c r="L1520" s="248"/>
      <c r="M1520" s="249"/>
      <c r="N1520" s="250"/>
      <c r="O1520" s="250"/>
      <c r="P1520" s="250"/>
      <c r="Q1520" s="250"/>
      <c r="R1520" s="250"/>
      <c r="S1520" s="250"/>
      <c r="T1520" s="251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2" t="s">
        <v>232</v>
      </c>
      <c r="AU1520" s="252" t="s">
        <v>82</v>
      </c>
      <c r="AV1520" s="13" t="s">
        <v>82</v>
      </c>
      <c r="AW1520" s="13" t="s">
        <v>30</v>
      </c>
      <c r="AX1520" s="13" t="s">
        <v>73</v>
      </c>
      <c r="AY1520" s="252" t="s">
        <v>223</v>
      </c>
    </row>
    <row r="1521" s="14" customFormat="1">
      <c r="A1521" s="14"/>
      <c r="B1521" s="253"/>
      <c r="C1521" s="254"/>
      <c r="D1521" s="243" t="s">
        <v>232</v>
      </c>
      <c r="E1521" s="255" t="s">
        <v>1</v>
      </c>
      <c r="F1521" s="256" t="s">
        <v>410</v>
      </c>
      <c r="G1521" s="254"/>
      <c r="H1521" s="255" t="s">
        <v>1</v>
      </c>
      <c r="I1521" s="257"/>
      <c r="J1521" s="254"/>
      <c r="K1521" s="254"/>
      <c r="L1521" s="258"/>
      <c r="M1521" s="259"/>
      <c r="N1521" s="260"/>
      <c r="O1521" s="260"/>
      <c r="P1521" s="260"/>
      <c r="Q1521" s="260"/>
      <c r="R1521" s="260"/>
      <c r="S1521" s="260"/>
      <c r="T1521" s="261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62" t="s">
        <v>232</v>
      </c>
      <c r="AU1521" s="262" t="s">
        <v>82</v>
      </c>
      <c r="AV1521" s="14" t="s">
        <v>80</v>
      </c>
      <c r="AW1521" s="14" t="s">
        <v>30</v>
      </c>
      <c r="AX1521" s="14" t="s">
        <v>73</v>
      </c>
      <c r="AY1521" s="262" t="s">
        <v>223</v>
      </c>
    </row>
    <row r="1522" s="14" customFormat="1">
      <c r="A1522" s="14"/>
      <c r="B1522" s="253"/>
      <c r="C1522" s="254"/>
      <c r="D1522" s="243" t="s">
        <v>232</v>
      </c>
      <c r="E1522" s="255" t="s">
        <v>1</v>
      </c>
      <c r="F1522" s="256" t="s">
        <v>1958</v>
      </c>
      <c r="G1522" s="254"/>
      <c r="H1522" s="255" t="s">
        <v>1</v>
      </c>
      <c r="I1522" s="257"/>
      <c r="J1522" s="254"/>
      <c r="K1522" s="254"/>
      <c r="L1522" s="258"/>
      <c r="M1522" s="259"/>
      <c r="N1522" s="260"/>
      <c r="O1522" s="260"/>
      <c r="P1522" s="260"/>
      <c r="Q1522" s="260"/>
      <c r="R1522" s="260"/>
      <c r="S1522" s="260"/>
      <c r="T1522" s="261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2" t="s">
        <v>232</v>
      </c>
      <c r="AU1522" s="262" t="s">
        <v>82</v>
      </c>
      <c r="AV1522" s="14" t="s">
        <v>80</v>
      </c>
      <c r="AW1522" s="14" t="s">
        <v>30</v>
      </c>
      <c r="AX1522" s="14" t="s">
        <v>73</v>
      </c>
      <c r="AY1522" s="262" t="s">
        <v>223</v>
      </c>
    </row>
    <row r="1523" s="13" customFormat="1">
      <c r="A1523" s="13"/>
      <c r="B1523" s="241"/>
      <c r="C1523" s="242"/>
      <c r="D1523" s="243" t="s">
        <v>232</v>
      </c>
      <c r="E1523" s="244" t="s">
        <v>1</v>
      </c>
      <c r="F1523" s="245" t="s">
        <v>1959</v>
      </c>
      <c r="G1523" s="242"/>
      <c r="H1523" s="246">
        <v>0.64300000000000002</v>
      </c>
      <c r="I1523" s="247"/>
      <c r="J1523" s="242"/>
      <c r="K1523" s="242"/>
      <c r="L1523" s="248"/>
      <c r="M1523" s="249"/>
      <c r="N1523" s="250"/>
      <c r="O1523" s="250"/>
      <c r="P1523" s="250"/>
      <c r="Q1523" s="250"/>
      <c r="R1523" s="250"/>
      <c r="S1523" s="250"/>
      <c r="T1523" s="251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2" t="s">
        <v>232</v>
      </c>
      <c r="AU1523" s="252" t="s">
        <v>82</v>
      </c>
      <c r="AV1523" s="13" t="s">
        <v>82</v>
      </c>
      <c r="AW1523" s="13" t="s">
        <v>30</v>
      </c>
      <c r="AX1523" s="13" t="s">
        <v>73</v>
      </c>
      <c r="AY1523" s="252" t="s">
        <v>223</v>
      </c>
    </row>
    <row r="1524" s="13" customFormat="1">
      <c r="A1524" s="13"/>
      <c r="B1524" s="241"/>
      <c r="C1524" s="242"/>
      <c r="D1524" s="243" t="s">
        <v>232</v>
      </c>
      <c r="E1524" s="244" t="s">
        <v>1</v>
      </c>
      <c r="F1524" s="245" t="s">
        <v>1960</v>
      </c>
      <c r="G1524" s="242"/>
      <c r="H1524" s="246">
        <v>0.59199999999999997</v>
      </c>
      <c r="I1524" s="247"/>
      <c r="J1524" s="242"/>
      <c r="K1524" s="242"/>
      <c r="L1524" s="248"/>
      <c r="M1524" s="249"/>
      <c r="N1524" s="250"/>
      <c r="O1524" s="250"/>
      <c r="P1524" s="250"/>
      <c r="Q1524" s="250"/>
      <c r="R1524" s="250"/>
      <c r="S1524" s="250"/>
      <c r="T1524" s="25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2" t="s">
        <v>232</v>
      </c>
      <c r="AU1524" s="252" t="s">
        <v>82</v>
      </c>
      <c r="AV1524" s="13" t="s">
        <v>82</v>
      </c>
      <c r="AW1524" s="13" t="s">
        <v>30</v>
      </c>
      <c r="AX1524" s="13" t="s">
        <v>73</v>
      </c>
      <c r="AY1524" s="252" t="s">
        <v>223</v>
      </c>
    </row>
    <row r="1525" s="15" customFormat="1">
      <c r="A1525" s="15"/>
      <c r="B1525" s="263"/>
      <c r="C1525" s="264"/>
      <c r="D1525" s="243" t="s">
        <v>232</v>
      </c>
      <c r="E1525" s="265" t="s">
        <v>1</v>
      </c>
      <c r="F1525" s="266" t="s">
        <v>245</v>
      </c>
      <c r="G1525" s="264"/>
      <c r="H1525" s="267">
        <v>23.927</v>
      </c>
      <c r="I1525" s="268"/>
      <c r="J1525" s="264"/>
      <c r="K1525" s="264"/>
      <c r="L1525" s="269"/>
      <c r="M1525" s="270"/>
      <c r="N1525" s="271"/>
      <c r="O1525" s="271"/>
      <c r="P1525" s="271"/>
      <c r="Q1525" s="271"/>
      <c r="R1525" s="271"/>
      <c r="S1525" s="271"/>
      <c r="T1525" s="272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73" t="s">
        <v>232</v>
      </c>
      <c r="AU1525" s="273" t="s">
        <v>82</v>
      </c>
      <c r="AV1525" s="15" t="s">
        <v>230</v>
      </c>
      <c r="AW1525" s="15" t="s">
        <v>30</v>
      </c>
      <c r="AX1525" s="15" t="s">
        <v>80</v>
      </c>
      <c r="AY1525" s="273" t="s">
        <v>223</v>
      </c>
    </row>
    <row r="1526" s="2" customFormat="1" ht="33" customHeight="1">
      <c r="A1526" s="39"/>
      <c r="B1526" s="40"/>
      <c r="C1526" s="228" t="s">
        <v>1961</v>
      </c>
      <c r="D1526" s="228" t="s">
        <v>225</v>
      </c>
      <c r="E1526" s="229" t="s">
        <v>1962</v>
      </c>
      <c r="F1526" s="230" t="s">
        <v>1963</v>
      </c>
      <c r="G1526" s="231" t="s">
        <v>228</v>
      </c>
      <c r="H1526" s="232">
        <v>40.838000000000001</v>
      </c>
      <c r="I1526" s="233"/>
      <c r="J1526" s="234">
        <f>ROUND(I1526*H1526,2)</f>
        <v>0</v>
      </c>
      <c r="K1526" s="230" t="s">
        <v>229</v>
      </c>
      <c r="L1526" s="45"/>
      <c r="M1526" s="235" t="s">
        <v>1</v>
      </c>
      <c r="N1526" s="236" t="s">
        <v>38</v>
      </c>
      <c r="O1526" s="92"/>
      <c r="P1526" s="237">
        <f>O1526*H1526</f>
        <v>0</v>
      </c>
      <c r="Q1526" s="237">
        <v>2.5018699999999998</v>
      </c>
      <c r="R1526" s="237">
        <f>Q1526*H1526</f>
        <v>102.17136705999999</v>
      </c>
      <c r="S1526" s="237">
        <v>0</v>
      </c>
      <c r="T1526" s="238">
        <f>S1526*H1526</f>
        <v>0</v>
      </c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R1526" s="239" t="s">
        <v>230</v>
      </c>
      <c r="AT1526" s="239" t="s">
        <v>225</v>
      </c>
      <c r="AU1526" s="239" t="s">
        <v>82</v>
      </c>
      <c r="AY1526" s="18" t="s">
        <v>223</v>
      </c>
      <c r="BE1526" s="240">
        <f>IF(N1526="základní",J1526,0)</f>
        <v>0</v>
      </c>
      <c r="BF1526" s="240">
        <f>IF(N1526="snížená",J1526,0)</f>
        <v>0</v>
      </c>
      <c r="BG1526" s="240">
        <f>IF(N1526="zákl. přenesená",J1526,0)</f>
        <v>0</v>
      </c>
      <c r="BH1526" s="240">
        <f>IF(N1526="sníž. přenesená",J1526,0)</f>
        <v>0</v>
      </c>
      <c r="BI1526" s="240">
        <f>IF(N1526="nulová",J1526,0)</f>
        <v>0</v>
      </c>
      <c r="BJ1526" s="18" t="s">
        <v>80</v>
      </c>
      <c r="BK1526" s="240">
        <f>ROUND(I1526*H1526,2)</f>
        <v>0</v>
      </c>
      <c r="BL1526" s="18" t="s">
        <v>230</v>
      </c>
      <c r="BM1526" s="239" t="s">
        <v>1964</v>
      </c>
    </row>
    <row r="1527" s="13" customFormat="1">
      <c r="A1527" s="13"/>
      <c r="B1527" s="241"/>
      <c r="C1527" s="242"/>
      <c r="D1527" s="243" t="s">
        <v>232</v>
      </c>
      <c r="E1527" s="244" t="s">
        <v>1</v>
      </c>
      <c r="F1527" s="245" t="s">
        <v>1965</v>
      </c>
      <c r="G1527" s="242"/>
      <c r="H1527" s="246">
        <v>40.838000000000001</v>
      </c>
      <c r="I1527" s="247"/>
      <c r="J1527" s="242"/>
      <c r="K1527" s="242"/>
      <c r="L1527" s="248"/>
      <c r="M1527" s="249"/>
      <c r="N1527" s="250"/>
      <c r="O1527" s="250"/>
      <c r="P1527" s="250"/>
      <c r="Q1527" s="250"/>
      <c r="R1527" s="250"/>
      <c r="S1527" s="250"/>
      <c r="T1527" s="251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2" t="s">
        <v>232</v>
      </c>
      <c r="AU1527" s="252" t="s">
        <v>82</v>
      </c>
      <c r="AV1527" s="13" t="s">
        <v>82</v>
      </c>
      <c r="AW1527" s="13" t="s">
        <v>30</v>
      </c>
      <c r="AX1527" s="13" t="s">
        <v>80</v>
      </c>
      <c r="AY1527" s="252" t="s">
        <v>223</v>
      </c>
    </row>
    <row r="1528" s="2" customFormat="1" ht="33" customHeight="1">
      <c r="A1528" s="39"/>
      <c r="B1528" s="40"/>
      <c r="C1528" s="228" t="s">
        <v>1966</v>
      </c>
      <c r="D1528" s="228" t="s">
        <v>225</v>
      </c>
      <c r="E1528" s="229" t="s">
        <v>1967</v>
      </c>
      <c r="F1528" s="230" t="s">
        <v>1968</v>
      </c>
      <c r="G1528" s="231" t="s">
        <v>228</v>
      </c>
      <c r="H1528" s="232">
        <v>97.012</v>
      </c>
      <c r="I1528" s="233"/>
      <c r="J1528" s="234">
        <f>ROUND(I1528*H1528,2)</f>
        <v>0</v>
      </c>
      <c r="K1528" s="230" t="s">
        <v>229</v>
      </c>
      <c r="L1528" s="45"/>
      <c r="M1528" s="235" t="s">
        <v>1</v>
      </c>
      <c r="N1528" s="236" t="s">
        <v>38</v>
      </c>
      <c r="O1528" s="92"/>
      <c r="P1528" s="237">
        <f>O1528*H1528</f>
        <v>0</v>
      </c>
      <c r="Q1528" s="237">
        <v>2.5018699999999998</v>
      </c>
      <c r="R1528" s="237">
        <f>Q1528*H1528</f>
        <v>242.71141243999998</v>
      </c>
      <c r="S1528" s="237">
        <v>0</v>
      </c>
      <c r="T1528" s="238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239" t="s">
        <v>230</v>
      </c>
      <c r="AT1528" s="239" t="s">
        <v>225</v>
      </c>
      <c r="AU1528" s="239" t="s">
        <v>82</v>
      </c>
      <c r="AY1528" s="18" t="s">
        <v>223</v>
      </c>
      <c r="BE1528" s="240">
        <f>IF(N1528="základní",J1528,0)</f>
        <v>0</v>
      </c>
      <c r="BF1528" s="240">
        <f>IF(N1528="snížená",J1528,0)</f>
        <v>0</v>
      </c>
      <c r="BG1528" s="240">
        <f>IF(N1528="zákl. přenesená",J1528,0)</f>
        <v>0</v>
      </c>
      <c r="BH1528" s="240">
        <f>IF(N1528="sníž. přenesená",J1528,0)</f>
        <v>0</v>
      </c>
      <c r="BI1528" s="240">
        <f>IF(N1528="nulová",J1528,0)</f>
        <v>0</v>
      </c>
      <c r="BJ1528" s="18" t="s">
        <v>80</v>
      </c>
      <c r="BK1528" s="240">
        <f>ROUND(I1528*H1528,2)</f>
        <v>0</v>
      </c>
      <c r="BL1528" s="18" t="s">
        <v>230</v>
      </c>
      <c r="BM1528" s="239" t="s">
        <v>1969</v>
      </c>
    </row>
    <row r="1529" s="14" customFormat="1">
      <c r="A1529" s="14"/>
      <c r="B1529" s="253"/>
      <c r="C1529" s="254"/>
      <c r="D1529" s="243" t="s">
        <v>232</v>
      </c>
      <c r="E1529" s="255" t="s">
        <v>1</v>
      </c>
      <c r="F1529" s="256" t="s">
        <v>1970</v>
      </c>
      <c r="G1529" s="254"/>
      <c r="H1529" s="255" t="s">
        <v>1</v>
      </c>
      <c r="I1529" s="257"/>
      <c r="J1529" s="254"/>
      <c r="K1529" s="254"/>
      <c r="L1529" s="258"/>
      <c r="M1529" s="259"/>
      <c r="N1529" s="260"/>
      <c r="O1529" s="260"/>
      <c r="P1529" s="260"/>
      <c r="Q1529" s="260"/>
      <c r="R1529" s="260"/>
      <c r="S1529" s="260"/>
      <c r="T1529" s="261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62" t="s">
        <v>232</v>
      </c>
      <c r="AU1529" s="262" t="s">
        <v>82</v>
      </c>
      <c r="AV1529" s="14" t="s">
        <v>80</v>
      </c>
      <c r="AW1529" s="14" t="s">
        <v>30</v>
      </c>
      <c r="AX1529" s="14" t="s">
        <v>73</v>
      </c>
      <c r="AY1529" s="262" t="s">
        <v>223</v>
      </c>
    </row>
    <row r="1530" s="13" customFormat="1">
      <c r="A1530" s="13"/>
      <c r="B1530" s="241"/>
      <c r="C1530" s="242"/>
      <c r="D1530" s="243" t="s">
        <v>232</v>
      </c>
      <c r="E1530" s="244" t="s">
        <v>1</v>
      </c>
      <c r="F1530" s="245" t="s">
        <v>1971</v>
      </c>
      <c r="G1530" s="242"/>
      <c r="H1530" s="246">
        <v>50.085999999999999</v>
      </c>
      <c r="I1530" s="247"/>
      <c r="J1530" s="242"/>
      <c r="K1530" s="242"/>
      <c r="L1530" s="248"/>
      <c r="M1530" s="249"/>
      <c r="N1530" s="250"/>
      <c r="O1530" s="250"/>
      <c r="P1530" s="250"/>
      <c r="Q1530" s="250"/>
      <c r="R1530" s="250"/>
      <c r="S1530" s="250"/>
      <c r="T1530" s="251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2" t="s">
        <v>232</v>
      </c>
      <c r="AU1530" s="252" t="s">
        <v>82</v>
      </c>
      <c r="AV1530" s="13" t="s">
        <v>82</v>
      </c>
      <c r="AW1530" s="13" t="s">
        <v>30</v>
      </c>
      <c r="AX1530" s="13" t="s">
        <v>73</v>
      </c>
      <c r="AY1530" s="252" t="s">
        <v>223</v>
      </c>
    </row>
    <row r="1531" s="13" customFormat="1">
      <c r="A1531" s="13"/>
      <c r="B1531" s="241"/>
      <c r="C1531" s="242"/>
      <c r="D1531" s="243" t="s">
        <v>232</v>
      </c>
      <c r="E1531" s="244" t="s">
        <v>1</v>
      </c>
      <c r="F1531" s="245" t="s">
        <v>1972</v>
      </c>
      <c r="G1531" s="242"/>
      <c r="H1531" s="246">
        <v>7.5229999999999997</v>
      </c>
      <c r="I1531" s="247"/>
      <c r="J1531" s="242"/>
      <c r="K1531" s="242"/>
      <c r="L1531" s="248"/>
      <c r="M1531" s="249"/>
      <c r="N1531" s="250"/>
      <c r="O1531" s="250"/>
      <c r="P1531" s="250"/>
      <c r="Q1531" s="250"/>
      <c r="R1531" s="250"/>
      <c r="S1531" s="250"/>
      <c r="T1531" s="251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2" t="s">
        <v>232</v>
      </c>
      <c r="AU1531" s="252" t="s">
        <v>82</v>
      </c>
      <c r="AV1531" s="13" t="s">
        <v>82</v>
      </c>
      <c r="AW1531" s="13" t="s">
        <v>30</v>
      </c>
      <c r="AX1531" s="13" t="s">
        <v>73</v>
      </c>
      <c r="AY1531" s="252" t="s">
        <v>223</v>
      </c>
    </row>
    <row r="1532" s="13" customFormat="1">
      <c r="A1532" s="13"/>
      <c r="B1532" s="241"/>
      <c r="C1532" s="242"/>
      <c r="D1532" s="243" t="s">
        <v>232</v>
      </c>
      <c r="E1532" s="244" t="s">
        <v>1</v>
      </c>
      <c r="F1532" s="245" t="s">
        <v>1973</v>
      </c>
      <c r="G1532" s="242"/>
      <c r="H1532" s="246">
        <v>5.1799999999999997</v>
      </c>
      <c r="I1532" s="247"/>
      <c r="J1532" s="242"/>
      <c r="K1532" s="242"/>
      <c r="L1532" s="248"/>
      <c r="M1532" s="249"/>
      <c r="N1532" s="250"/>
      <c r="O1532" s="250"/>
      <c r="P1532" s="250"/>
      <c r="Q1532" s="250"/>
      <c r="R1532" s="250"/>
      <c r="S1532" s="250"/>
      <c r="T1532" s="251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2" t="s">
        <v>232</v>
      </c>
      <c r="AU1532" s="252" t="s">
        <v>82</v>
      </c>
      <c r="AV1532" s="13" t="s">
        <v>82</v>
      </c>
      <c r="AW1532" s="13" t="s">
        <v>30</v>
      </c>
      <c r="AX1532" s="13" t="s">
        <v>73</v>
      </c>
      <c r="AY1532" s="252" t="s">
        <v>223</v>
      </c>
    </row>
    <row r="1533" s="13" customFormat="1">
      <c r="A1533" s="13"/>
      <c r="B1533" s="241"/>
      <c r="C1533" s="242"/>
      <c r="D1533" s="243" t="s">
        <v>232</v>
      </c>
      <c r="E1533" s="244" t="s">
        <v>1</v>
      </c>
      <c r="F1533" s="245" t="s">
        <v>1974</v>
      </c>
      <c r="G1533" s="242"/>
      <c r="H1533" s="246">
        <v>3.7850000000000001</v>
      </c>
      <c r="I1533" s="247"/>
      <c r="J1533" s="242"/>
      <c r="K1533" s="242"/>
      <c r="L1533" s="248"/>
      <c r="M1533" s="249"/>
      <c r="N1533" s="250"/>
      <c r="O1533" s="250"/>
      <c r="P1533" s="250"/>
      <c r="Q1533" s="250"/>
      <c r="R1533" s="250"/>
      <c r="S1533" s="250"/>
      <c r="T1533" s="251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2" t="s">
        <v>232</v>
      </c>
      <c r="AU1533" s="252" t="s">
        <v>82</v>
      </c>
      <c r="AV1533" s="13" t="s">
        <v>82</v>
      </c>
      <c r="AW1533" s="13" t="s">
        <v>30</v>
      </c>
      <c r="AX1533" s="13" t="s">
        <v>73</v>
      </c>
      <c r="AY1533" s="252" t="s">
        <v>223</v>
      </c>
    </row>
    <row r="1534" s="13" customFormat="1">
      <c r="A1534" s="13"/>
      <c r="B1534" s="241"/>
      <c r="C1534" s="242"/>
      <c r="D1534" s="243" t="s">
        <v>232</v>
      </c>
      <c r="E1534" s="244" t="s">
        <v>1</v>
      </c>
      <c r="F1534" s="245" t="s">
        <v>1975</v>
      </c>
      <c r="G1534" s="242"/>
      <c r="H1534" s="246">
        <v>16.681000000000001</v>
      </c>
      <c r="I1534" s="247"/>
      <c r="J1534" s="242"/>
      <c r="K1534" s="242"/>
      <c r="L1534" s="248"/>
      <c r="M1534" s="249"/>
      <c r="N1534" s="250"/>
      <c r="O1534" s="250"/>
      <c r="P1534" s="250"/>
      <c r="Q1534" s="250"/>
      <c r="R1534" s="250"/>
      <c r="S1534" s="250"/>
      <c r="T1534" s="251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2" t="s">
        <v>232</v>
      </c>
      <c r="AU1534" s="252" t="s">
        <v>82</v>
      </c>
      <c r="AV1534" s="13" t="s">
        <v>82</v>
      </c>
      <c r="AW1534" s="13" t="s">
        <v>30</v>
      </c>
      <c r="AX1534" s="13" t="s">
        <v>73</v>
      </c>
      <c r="AY1534" s="252" t="s">
        <v>223</v>
      </c>
    </row>
    <row r="1535" s="13" customFormat="1">
      <c r="A1535" s="13"/>
      <c r="B1535" s="241"/>
      <c r="C1535" s="242"/>
      <c r="D1535" s="243" t="s">
        <v>232</v>
      </c>
      <c r="E1535" s="244" t="s">
        <v>1</v>
      </c>
      <c r="F1535" s="245" t="s">
        <v>1976</v>
      </c>
      <c r="G1535" s="242"/>
      <c r="H1535" s="246">
        <v>1.99</v>
      </c>
      <c r="I1535" s="247"/>
      <c r="J1535" s="242"/>
      <c r="K1535" s="242"/>
      <c r="L1535" s="248"/>
      <c r="M1535" s="249"/>
      <c r="N1535" s="250"/>
      <c r="O1535" s="250"/>
      <c r="P1535" s="250"/>
      <c r="Q1535" s="250"/>
      <c r="R1535" s="250"/>
      <c r="S1535" s="250"/>
      <c r="T1535" s="251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2" t="s">
        <v>232</v>
      </c>
      <c r="AU1535" s="252" t="s">
        <v>82</v>
      </c>
      <c r="AV1535" s="13" t="s">
        <v>82</v>
      </c>
      <c r="AW1535" s="13" t="s">
        <v>30</v>
      </c>
      <c r="AX1535" s="13" t="s">
        <v>73</v>
      </c>
      <c r="AY1535" s="252" t="s">
        <v>223</v>
      </c>
    </row>
    <row r="1536" s="13" customFormat="1">
      <c r="A1536" s="13"/>
      <c r="B1536" s="241"/>
      <c r="C1536" s="242"/>
      <c r="D1536" s="243" t="s">
        <v>232</v>
      </c>
      <c r="E1536" s="244" t="s">
        <v>1</v>
      </c>
      <c r="F1536" s="245" t="s">
        <v>1977</v>
      </c>
      <c r="G1536" s="242"/>
      <c r="H1536" s="246">
        <v>2.2040000000000002</v>
      </c>
      <c r="I1536" s="247"/>
      <c r="J1536" s="242"/>
      <c r="K1536" s="242"/>
      <c r="L1536" s="248"/>
      <c r="M1536" s="249"/>
      <c r="N1536" s="250"/>
      <c r="O1536" s="250"/>
      <c r="P1536" s="250"/>
      <c r="Q1536" s="250"/>
      <c r="R1536" s="250"/>
      <c r="S1536" s="250"/>
      <c r="T1536" s="251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2" t="s">
        <v>232</v>
      </c>
      <c r="AU1536" s="252" t="s">
        <v>82</v>
      </c>
      <c r="AV1536" s="13" t="s">
        <v>82</v>
      </c>
      <c r="AW1536" s="13" t="s">
        <v>30</v>
      </c>
      <c r="AX1536" s="13" t="s">
        <v>73</v>
      </c>
      <c r="AY1536" s="252" t="s">
        <v>223</v>
      </c>
    </row>
    <row r="1537" s="13" customFormat="1">
      <c r="A1537" s="13"/>
      <c r="B1537" s="241"/>
      <c r="C1537" s="242"/>
      <c r="D1537" s="243" t="s">
        <v>232</v>
      </c>
      <c r="E1537" s="244" t="s">
        <v>1</v>
      </c>
      <c r="F1537" s="245" t="s">
        <v>1978</v>
      </c>
      <c r="G1537" s="242"/>
      <c r="H1537" s="246">
        <v>4.0270000000000001</v>
      </c>
      <c r="I1537" s="247"/>
      <c r="J1537" s="242"/>
      <c r="K1537" s="242"/>
      <c r="L1537" s="248"/>
      <c r="M1537" s="249"/>
      <c r="N1537" s="250"/>
      <c r="O1537" s="250"/>
      <c r="P1537" s="250"/>
      <c r="Q1537" s="250"/>
      <c r="R1537" s="250"/>
      <c r="S1537" s="250"/>
      <c r="T1537" s="251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2" t="s">
        <v>232</v>
      </c>
      <c r="AU1537" s="252" t="s">
        <v>82</v>
      </c>
      <c r="AV1537" s="13" t="s">
        <v>82</v>
      </c>
      <c r="AW1537" s="13" t="s">
        <v>30</v>
      </c>
      <c r="AX1537" s="13" t="s">
        <v>73</v>
      </c>
      <c r="AY1537" s="252" t="s">
        <v>223</v>
      </c>
    </row>
    <row r="1538" s="13" customFormat="1">
      <c r="A1538" s="13"/>
      <c r="B1538" s="241"/>
      <c r="C1538" s="242"/>
      <c r="D1538" s="243" t="s">
        <v>232</v>
      </c>
      <c r="E1538" s="244" t="s">
        <v>1</v>
      </c>
      <c r="F1538" s="245" t="s">
        <v>1979</v>
      </c>
      <c r="G1538" s="242"/>
      <c r="H1538" s="246">
        <v>5.5359999999999996</v>
      </c>
      <c r="I1538" s="247"/>
      <c r="J1538" s="242"/>
      <c r="K1538" s="242"/>
      <c r="L1538" s="248"/>
      <c r="M1538" s="249"/>
      <c r="N1538" s="250"/>
      <c r="O1538" s="250"/>
      <c r="P1538" s="250"/>
      <c r="Q1538" s="250"/>
      <c r="R1538" s="250"/>
      <c r="S1538" s="250"/>
      <c r="T1538" s="251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2" t="s">
        <v>232</v>
      </c>
      <c r="AU1538" s="252" t="s">
        <v>82</v>
      </c>
      <c r="AV1538" s="13" t="s">
        <v>82</v>
      </c>
      <c r="AW1538" s="13" t="s">
        <v>30</v>
      </c>
      <c r="AX1538" s="13" t="s">
        <v>73</v>
      </c>
      <c r="AY1538" s="252" t="s">
        <v>223</v>
      </c>
    </row>
    <row r="1539" s="15" customFormat="1">
      <c r="A1539" s="15"/>
      <c r="B1539" s="263"/>
      <c r="C1539" s="264"/>
      <c r="D1539" s="243" t="s">
        <v>232</v>
      </c>
      <c r="E1539" s="265" t="s">
        <v>1</v>
      </c>
      <c r="F1539" s="266" t="s">
        <v>245</v>
      </c>
      <c r="G1539" s="264"/>
      <c r="H1539" s="267">
        <v>97.012</v>
      </c>
      <c r="I1539" s="268"/>
      <c r="J1539" s="264"/>
      <c r="K1539" s="264"/>
      <c r="L1539" s="269"/>
      <c r="M1539" s="270"/>
      <c r="N1539" s="271"/>
      <c r="O1539" s="271"/>
      <c r="P1539" s="271"/>
      <c r="Q1539" s="271"/>
      <c r="R1539" s="271"/>
      <c r="S1539" s="271"/>
      <c r="T1539" s="272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T1539" s="273" t="s">
        <v>232</v>
      </c>
      <c r="AU1539" s="273" t="s">
        <v>82</v>
      </c>
      <c r="AV1539" s="15" t="s">
        <v>230</v>
      </c>
      <c r="AW1539" s="15" t="s">
        <v>30</v>
      </c>
      <c r="AX1539" s="15" t="s">
        <v>80</v>
      </c>
      <c r="AY1539" s="273" t="s">
        <v>223</v>
      </c>
    </row>
    <row r="1540" s="2" customFormat="1" ht="37.8" customHeight="1">
      <c r="A1540" s="39"/>
      <c r="B1540" s="40"/>
      <c r="C1540" s="228" t="s">
        <v>1980</v>
      </c>
      <c r="D1540" s="228" t="s">
        <v>225</v>
      </c>
      <c r="E1540" s="229" t="s">
        <v>1981</v>
      </c>
      <c r="F1540" s="230" t="s">
        <v>1982</v>
      </c>
      <c r="G1540" s="231" t="s">
        <v>293</v>
      </c>
      <c r="H1540" s="232">
        <v>584.41300000000001</v>
      </c>
      <c r="I1540" s="233"/>
      <c r="J1540" s="234">
        <f>ROUND(I1540*H1540,2)</f>
        <v>0</v>
      </c>
      <c r="K1540" s="230" t="s">
        <v>229</v>
      </c>
      <c r="L1540" s="45"/>
      <c r="M1540" s="235" t="s">
        <v>1</v>
      </c>
      <c r="N1540" s="236" t="s">
        <v>38</v>
      </c>
      <c r="O1540" s="92"/>
      <c r="P1540" s="237">
        <f>O1540*H1540</f>
        <v>0</v>
      </c>
      <c r="Q1540" s="237">
        <v>0.0052399999999999999</v>
      </c>
      <c r="R1540" s="237">
        <f>Q1540*H1540</f>
        <v>3.06232412</v>
      </c>
      <c r="S1540" s="237">
        <v>0</v>
      </c>
      <c r="T1540" s="238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39" t="s">
        <v>230</v>
      </c>
      <c r="AT1540" s="239" t="s">
        <v>225</v>
      </c>
      <c r="AU1540" s="239" t="s">
        <v>82</v>
      </c>
      <c r="AY1540" s="18" t="s">
        <v>223</v>
      </c>
      <c r="BE1540" s="240">
        <f>IF(N1540="základní",J1540,0)</f>
        <v>0</v>
      </c>
      <c r="BF1540" s="240">
        <f>IF(N1540="snížená",J1540,0)</f>
        <v>0</v>
      </c>
      <c r="BG1540" s="240">
        <f>IF(N1540="zákl. přenesená",J1540,0)</f>
        <v>0</v>
      </c>
      <c r="BH1540" s="240">
        <f>IF(N1540="sníž. přenesená",J1540,0)</f>
        <v>0</v>
      </c>
      <c r="BI1540" s="240">
        <f>IF(N1540="nulová",J1540,0)</f>
        <v>0</v>
      </c>
      <c r="BJ1540" s="18" t="s">
        <v>80</v>
      </c>
      <c r="BK1540" s="240">
        <f>ROUND(I1540*H1540,2)</f>
        <v>0</v>
      </c>
      <c r="BL1540" s="18" t="s">
        <v>230</v>
      </c>
      <c r="BM1540" s="239" t="s">
        <v>1983</v>
      </c>
    </row>
    <row r="1541" s="14" customFormat="1">
      <c r="A1541" s="14"/>
      <c r="B1541" s="253"/>
      <c r="C1541" s="254"/>
      <c r="D1541" s="243" t="s">
        <v>232</v>
      </c>
      <c r="E1541" s="255" t="s">
        <v>1</v>
      </c>
      <c r="F1541" s="256" t="s">
        <v>1970</v>
      </c>
      <c r="G1541" s="254"/>
      <c r="H1541" s="255" t="s">
        <v>1</v>
      </c>
      <c r="I1541" s="257"/>
      <c r="J1541" s="254"/>
      <c r="K1541" s="254"/>
      <c r="L1541" s="258"/>
      <c r="M1541" s="259"/>
      <c r="N1541" s="260"/>
      <c r="O1541" s="260"/>
      <c r="P1541" s="260"/>
      <c r="Q1541" s="260"/>
      <c r="R1541" s="260"/>
      <c r="S1541" s="260"/>
      <c r="T1541" s="261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62" t="s">
        <v>232</v>
      </c>
      <c r="AU1541" s="262" t="s">
        <v>82</v>
      </c>
      <c r="AV1541" s="14" t="s">
        <v>80</v>
      </c>
      <c r="AW1541" s="14" t="s">
        <v>30</v>
      </c>
      <c r="AX1541" s="14" t="s">
        <v>73</v>
      </c>
      <c r="AY1541" s="262" t="s">
        <v>223</v>
      </c>
    </row>
    <row r="1542" s="13" customFormat="1">
      <c r="A1542" s="13"/>
      <c r="B1542" s="241"/>
      <c r="C1542" s="242"/>
      <c r="D1542" s="243" t="s">
        <v>232</v>
      </c>
      <c r="E1542" s="244" t="s">
        <v>1</v>
      </c>
      <c r="F1542" s="245" t="s">
        <v>1984</v>
      </c>
      <c r="G1542" s="242"/>
      <c r="H1542" s="246">
        <v>301.72000000000003</v>
      </c>
      <c r="I1542" s="247"/>
      <c r="J1542" s="242"/>
      <c r="K1542" s="242"/>
      <c r="L1542" s="248"/>
      <c r="M1542" s="249"/>
      <c r="N1542" s="250"/>
      <c r="O1542" s="250"/>
      <c r="P1542" s="250"/>
      <c r="Q1542" s="250"/>
      <c r="R1542" s="250"/>
      <c r="S1542" s="250"/>
      <c r="T1542" s="25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2" t="s">
        <v>232</v>
      </c>
      <c r="AU1542" s="252" t="s">
        <v>82</v>
      </c>
      <c r="AV1542" s="13" t="s">
        <v>82</v>
      </c>
      <c r="AW1542" s="13" t="s">
        <v>30</v>
      </c>
      <c r="AX1542" s="13" t="s">
        <v>73</v>
      </c>
      <c r="AY1542" s="252" t="s">
        <v>223</v>
      </c>
    </row>
    <row r="1543" s="13" customFormat="1">
      <c r="A1543" s="13"/>
      <c r="B1543" s="241"/>
      <c r="C1543" s="242"/>
      <c r="D1543" s="243" t="s">
        <v>232</v>
      </c>
      <c r="E1543" s="244" t="s">
        <v>1</v>
      </c>
      <c r="F1543" s="245" t="s">
        <v>1985</v>
      </c>
      <c r="G1543" s="242"/>
      <c r="H1543" s="246">
        <v>45.32</v>
      </c>
      <c r="I1543" s="247"/>
      <c r="J1543" s="242"/>
      <c r="K1543" s="242"/>
      <c r="L1543" s="248"/>
      <c r="M1543" s="249"/>
      <c r="N1543" s="250"/>
      <c r="O1543" s="250"/>
      <c r="P1543" s="250"/>
      <c r="Q1543" s="250"/>
      <c r="R1543" s="250"/>
      <c r="S1543" s="250"/>
      <c r="T1543" s="251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2" t="s">
        <v>232</v>
      </c>
      <c r="AU1543" s="252" t="s">
        <v>82</v>
      </c>
      <c r="AV1543" s="13" t="s">
        <v>82</v>
      </c>
      <c r="AW1543" s="13" t="s">
        <v>30</v>
      </c>
      <c r="AX1543" s="13" t="s">
        <v>73</v>
      </c>
      <c r="AY1543" s="252" t="s">
        <v>223</v>
      </c>
    </row>
    <row r="1544" s="13" customFormat="1">
      <c r="A1544" s="13"/>
      <c r="B1544" s="241"/>
      <c r="C1544" s="242"/>
      <c r="D1544" s="243" t="s">
        <v>232</v>
      </c>
      <c r="E1544" s="244" t="s">
        <v>1</v>
      </c>
      <c r="F1544" s="245" t="s">
        <v>1986</v>
      </c>
      <c r="G1544" s="242"/>
      <c r="H1544" s="246">
        <v>31.202999999999999</v>
      </c>
      <c r="I1544" s="247"/>
      <c r="J1544" s="242"/>
      <c r="K1544" s="242"/>
      <c r="L1544" s="248"/>
      <c r="M1544" s="249"/>
      <c r="N1544" s="250"/>
      <c r="O1544" s="250"/>
      <c r="P1544" s="250"/>
      <c r="Q1544" s="250"/>
      <c r="R1544" s="250"/>
      <c r="S1544" s="250"/>
      <c r="T1544" s="251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2" t="s">
        <v>232</v>
      </c>
      <c r="AU1544" s="252" t="s">
        <v>82</v>
      </c>
      <c r="AV1544" s="13" t="s">
        <v>82</v>
      </c>
      <c r="AW1544" s="13" t="s">
        <v>30</v>
      </c>
      <c r="AX1544" s="13" t="s">
        <v>73</v>
      </c>
      <c r="AY1544" s="252" t="s">
        <v>223</v>
      </c>
    </row>
    <row r="1545" s="13" customFormat="1">
      <c r="A1545" s="13"/>
      <c r="B1545" s="241"/>
      <c r="C1545" s="242"/>
      <c r="D1545" s="243" t="s">
        <v>232</v>
      </c>
      <c r="E1545" s="244" t="s">
        <v>1</v>
      </c>
      <c r="F1545" s="245" t="s">
        <v>1414</v>
      </c>
      <c r="G1545" s="242"/>
      <c r="H1545" s="246">
        <v>22.800000000000001</v>
      </c>
      <c r="I1545" s="247"/>
      <c r="J1545" s="242"/>
      <c r="K1545" s="242"/>
      <c r="L1545" s="248"/>
      <c r="M1545" s="249"/>
      <c r="N1545" s="250"/>
      <c r="O1545" s="250"/>
      <c r="P1545" s="250"/>
      <c r="Q1545" s="250"/>
      <c r="R1545" s="250"/>
      <c r="S1545" s="250"/>
      <c r="T1545" s="251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2" t="s">
        <v>232</v>
      </c>
      <c r="AU1545" s="252" t="s">
        <v>82</v>
      </c>
      <c r="AV1545" s="13" t="s">
        <v>82</v>
      </c>
      <c r="AW1545" s="13" t="s">
        <v>30</v>
      </c>
      <c r="AX1545" s="13" t="s">
        <v>73</v>
      </c>
      <c r="AY1545" s="252" t="s">
        <v>223</v>
      </c>
    </row>
    <row r="1546" s="13" customFormat="1">
      <c r="A1546" s="13"/>
      <c r="B1546" s="241"/>
      <c r="C1546" s="242"/>
      <c r="D1546" s="243" t="s">
        <v>232</v>
      </c>
      <c r="E1546" s="244" t="s">
        <v>1</v>
      </c>
      <c r="F1546" s="245" t="s">
        <v>1987</v>
      </c>
      <c r="G1546" s="242"/>
      <c r="H1546" s="246">
        <v>100.49</v>
      </c>
      <c r="I1546" s="247"/>
      <c r="J1546" s="242"/>
      <c r="K1546" s="242"/>
      <c r="L1546" s="248"/>
      <c r="M1546" s="249"/>
      <c r="N1546" s="250"/>
      <c r="O1546" s="250"/>
      <c r="P1546" s="250"/>
      <c r="Q1546" s="250"/>
      <c r="R1546" s="250"/>
      <c r="S1546" s="250"/>
      <c r="T1546" s="251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2" t="s">
        <v>232</v>
      </c>
      <c r="AU1546" s="252" t="s">
        <v>82</v>
      </c>
      <c r="AV1546" s="13" t="s">
        <v>82</v>
      </c>
      <c r="AW1546" s="13" t="s">
        <v>30</v>
      </c>
      <c r="AX1546" s="13" t="s">
        <v>73</v>
      </c>
      <c r="AY1546" s="252" t="s">
        <v>223</v>
      </c>
    </row>
    <row r="1547" s="13" customFormat="1">
      <c r="A1547" s="13"/>
      <c r="B1547" s="241"/>
      <c r="C1547" s="242"/>
      <c r="D1547" s="243" t="s">
        <v>232</v>
      </c>
      <c r="E1547" s="244" t="s">
        <v>1</v>
      </c>
      <c r="F1547" s="245" t="s">
        <v>1417</v>
      </c>
      <c r="G1547" s="242"/>
      <c r="H1547" s="246">
        <v>11.99</v>
      </c>
      <c r="I1547" s="247"/>
      <c r="J1547" s="242"/>
      <c r="K1547" s="242"/>
      <c r="L1547" s="248"/>
      <c r="M1547" s="249"/>
      <c r="N1547" s="250"/>
      <c r="O1547" s="250"/>
      <c r="P1547" s="250"/>
      <c r="Q1547" s="250"/>
      <c r="R1547" s="250"/>
      <c r="S1547" s="250"/>
      <c r="T1547" s="251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2" t="s">
        <v>232</v>
      </c>
      <c r="AU1547" s="252" t="s">
        <v>82</v>
      </c>
      <c r="AV1547" s="13" t="s">
        <v>82</v>
      </c>
      <c r="AW1547" s="13" t="s">
        <v>30</v>
      </c>
      <c r="AX1547" s="13" t="s">
        <v>73</v>
      </c>
      <c r="AY1547" s="252" t="s">
        <v>223</v>
      </c>
    </row>
    <row r="1548" s="13" customFormat="1">
      <c r="A1548" s="13"/>
      <c r="B1548" s="241"/>
      <c r="C1548" s="242"/>
      <c r="D1548" s="243" t="s">
        <v>232</v>
      </c>
      <c r="E1548" s="244" t="s">
        <v>1</v>
      </c>
      <c r="F1548" s="245" t="s">
        <v>1418</v>
      </c>
      <c r="G1548" s="242"/>
      <c r="H1548" s="246">
        <v>13.279999999999999</v>
      </c>
      <c r="I1548" s="247"/>
      <c r="J1548" s="242"/>
      <c r="K1548" s="242"/>
      <c r="L1548" s="248"/>
      <c r="M1548" s="249"/>
      <c r="N1548" s="250"/>
      <c r="O1548" s="250"/>
      <c r="P1548" s="250"/>
      <c r="Q1548" s="250"/>
      <c r="R1548" s="250"/>
      <c r="S1548" s="250"/>
      <c r="T1548" s="251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2" t="s">
        <v>232</v>
      </c>
      <c r="AU1548" s="252" t="s">
        <v>82</v>
      </c>
      <c r="AV1548" s="13" t="s">
        <v>82</v>
      </c>
      <c r="AW1548" s="13" t="s">
        <v>30</v>
      </c>
      <c r="AX1548" s="13" t="s">
        <v>73</v>
      </c>
      <c r="AY1548" s="252" t="s">
        <v>223</v>
      </c>
    </row>
    <row r="1549" s="13" customFormat="1">
      <c r="A1549" s="13"/>
      <c r="B1549" s="241"/>
      <c r="C1549" s="242"/>
      <c r="D1549" s="243" t="s">
        <v>232</v>
      </c>
      <c r="E1549" s="244" t="s">
        <v>1</v>
      </c>
      <c r="F1549" s="245" t="s">
        <v>1988</v>
      </c>
      <c r="G1549" s="242"/>
      <c r="H1549" s="246">
        <v>24.260000000000002</v>
      </c>
      <c r="I1549" s="247"/>
      <c r="J1549" s="242"/>
      <c r="K1549" s="242"/>
      <c r="L1549" s="248"/>
      <c r="M1549" s="249"/>
      <c r="N1549" s="250"/>
      <c r="O1549" s="250"/>
      <c r="P1549" s="250"/>
      <c r="Q1549" s="250"/>
      <c r="R1549" s="250"/>
      <c r="S1549" s="250"/>
      <c r="T1549" s="25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2" t="s">
        <v>232</v>
      </c>
      <c r="AU1549" s="252" t="s">
        <v>82</v>
      </c>
      <c r="AV1549" s="13" t="s">
        <v>82</v>
      </c>
      <c r="AW1549" s="13" t="s">
        <v>30</v>
      </c>
      <c r="AX1549" s="13" t="s">
        <v>73</v>
      </c>
      <c r="AY1549" s="252" t="s">
        <v>223</v>
      </c>
    </row>
    <row r="1550" s="13" customFormat="1">
      <c r="A1550" s="13"/>
      <c r="B1550" s="241"/>
      <c r="C1550" s="242"/>
      <c r="D1550" s="243" t="s">
        <v>232</v>
      </c>
      <c r="E1550" s="244" t="s">
        <v>1</v>
      </c>
      <c r="F1550" s="245" t="s">
        <v>1989</v>
      </c>
      <c r="G1550" s="242"/>
      <c r="H1550" s="246">
        <v>33.350000000000001</v>
      </c>
      <c r="I1550" s="247"/>
      <c r="J1550" s="242"/>
      <c r="K1550" s="242"/>
      <c r="L1550" s="248"/>
      <c r="M1550" s="249"/>
      <c r="N1550" s="250"/>
      <c r="O1550" s="250"/>
      <c r="P1550" s="250"/>
      <c r="Q1550" s="250"/>
      <c r="R1550" s="250"/>
      <c r="S1550" s="250"/>
      <c r="T1550" s="251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2" t="s">
        <v>232</v>
      </c>
      <c r="AU1550" s="252" t="s">
        <v>82</v>
      </c>
      <c r="AV1550" s="13" t="s">
        <v>82</v>
      </c>
      <c r="AW1550" s="13" t="s">
        <v>30</v>
      </c>
      <c r="AX1550" s="13" t="s">
        <v>73</v>
      </c>
      <c r="AY1550" s="252" t="s">
        <v>223</v>
      </c>
    </row>
    <row r="1551" s="15" customFormat="1">
      <c r="A1551" s="15"/>
      <c r="B1551" s="263"/>
      <c r="C1551" s="264"/>
      <c r="D1551" s="243" t="s">
        <v>232</v>
      </c>
      <c r="E1551" s="265" t="s">
        <v>1</v>
      </c>
      <c r="F1551" s="266" t="s">
        <v>245</v>
      </c>
      <c r="G1551" s="264"/>
      <c r="H1551" s="267">
        <v>584.41300000000001</v>
      </c>
      <c r="I1551" s="268"/>
      <c r="J1551" s="264"/>
      <c r="K1551" s="264"/>
      <c r="L1551" s="269"/>
      <c r="M1551" s="270"/>
      <c r="N1551" s="271"/>
      <c r="O1551" s="271"/>
      <c r="P1551" s="271"/>
      <c r="Q1551" s="271"/>
      <c r="R1551" s="271"/>
      <c r="S1551" s="271"/>
      <c r="T1551" s="272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T1551" s="273" t="s">
        <v>232</v>
      </c>
      <c r="AU1551" s="273" t="s">
        <v>82</v>
      </c>
      <c r="AV1551" s="15" t="s">
        <v>230</v>
      </c>
      <c r="AW1551" s="15" t="s">
        <v>30</v>
      </c>
      <c r="AX1551" s="15" t="s">
        <v>80</v>
      </c>
      <c r="AY1551" s="273" t="s">
        <v>223</v>
      </c>
    </row>
    <row r="1552" s="2" customFormat="1" ht="24.15" customHeight="1">
      <c r="A1552" s="39"/>
      <c r="B1552" s="40"/>
      <c r="C1552" s="228" t="s">
        <v>1990</v>
      </c>
      <c r="D1552" s="228" t="s">
        <v>225</v>
      </c>
      <c r="E1552" s="229" t="s">
        <v>1991</v>
      </c>
      <c r="F1552" s="230" t="s">
        <v>1992</v>
      </c>
      <c r="G1552" s="231" t="s">
        <v>293</v>
      </c>
      <c r="H1552" s="232">
        <v>584.41300000000001</v>
      </c>
      <c r="I1552" s="233"/>
      <c r="J1552" s="234">
        <f>ROUND(I1552*H1552,2)</f>
        <v>0</v>
      </c>
      <c r="K1552" s="230" t="s">
        <v>229</v>
      </c>
      <c r="L1552" s="45"/>
      <c r="M1552" s="235" t="s">
        <v>1</v>
      </c>
      <c r="N1552" s="236" t="s">
        <v>38</v>
      </c>
      <c r="O1552" s="92"/>
      <c r="P1552" s="237">
        <f>O1552*H1552</f>
        <v>0</v>
      </c>
      <c r="Q1552" s="237">
        <v>0.00022000000000000001</v>
      </c>
      <c r="R1552" s="237">
        <f>Q1552*H1552</f>
        <v>0.12857086000000001</v>
      </c>
      <c r="S1552" s="237">
        <v>0</v>
      </c>
      <c r="T1552" s="238">
        <f>S1552*H1552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R1552" s="239" t="s">
        <v>230</v>
      </c>
      <c r="AT1552" s="239" t="s">
        <v>225</v>
      </c>
      <c r="AU1552" s="239" t="s">
        <v>82</v>
      </c>
      <c r="AY1552" s="18" t="s">
        <v>223</v>
      </c>
      <c r="BE1552" s="240">
        <f>IF(N1552="základní",J1552,0)</f>
        <v>0</v>
      </c>
      <c r="BF1552" s="240">
        <f>IF(N1552="snížená",J1552,0)</f>
        <v>0</v>
      </c>
      <c r="BG1552" s="240">
        <f>IF(N1552="zákl. přenesená",J1552,0)</f>
        <v>0</v>
      </c>
      <c r="BH1552" s="240">
        <f>IF(N1552="sníž. přenesená",J1552,0)</f>
        <v>0</v>
      </c>
      <c r="BI1552" s="240">
        <f>IF(N1552="nulová",J1552,0)</f>
        <v>0</v>
      </c>
      <c r="BJ1552" s="18" t="s">
        <v>80</v>
      </c>
      <c r="BK1552" s="240">
        <f>ROUND(I1552*H1552,2)</f>
        <v>0</v>
      </c>
      <c r="BL1552" s="18" t="s">
        <v>230</v>
      </c>
      <c r="BM1552" s="239" t="s">
        <v>1993</v>
      </c>
    </row>
    <row r="1553" s="14" customFormat="1">
      <c r="A1553" s="14"/>
      <c r="B1553" s="253"/>
      <c r="C1553" s="254"/>
      <c r="D1553" s="243" t="s">
        <v>232</v>
      </c>
      <c r="E1553" s="255" t="s">
        <v>1</v>
      </c>
      <c r="F1553" s="256" t="s">
        <v>1970</v>
      </c>
      <c r="G1553" s="254"/>
      <c r="H1553" s="255" t="s">
        <v>1</v>
      </c>
      <c r="I1553" s="257"/>
      <c r="J1553" s="254"/>
      <c r="K1553" s="254"/>
      <c r="L1553" s="258"/>
      <c r="M1553" s="259"/>
      <c r="N1553" s="260"/>
      <c r="O1553" s="260"/>
      <c r="P1553" s="260"/>
      <c r="Q1553" s="260"/>
      <c r="R1553" s="260"/>
      <c r="S1553" s="260"/>
      <c r="T1553" s="261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62" t="s">
        <v>232</v>
      </c>
      <c r="AU1553" s="262" t="s">
        <v>82</v>
      </c>
      <c r="AV1553" s="14" t="s">
        <v>80</v>
      </c>
      <c r="AW1553" s="14" t="s">
        <v>30</v>
      </c>
      <c r="AX1553" s="14" t="s">
        <v>73</v>
      </c>
      <c r="AY1553" s="262" t="s">
        <v>223</v>
      </c>
    </row>
    <row r="1554" s="13" customFormat="1">
      <c r="A1554" s="13"/>
      <c r="B1554" s="241"/>
      <c r="C1554" s="242"/>
      <c r="D1554" s="243" t="s">
        <v>232</v>
      </c>
      <c r="E1554" s="244" t="s">
        <v>1</v>
      </c>
      <c r="F1554" s="245" t="s">
        <v>1984</v>
      </c>
      <c r="G1554" s="242"/>
      <c r="H1554" s="246">
        <v>301.72000000000003</v>
      </c>
      <c r="I1554" s="247"/>
      <c r="J1554" s="242"/>
      <c r="K1554" s="242"/>
      <c r="L1554" s="248"/>
      <c r="M1554" s="249"/>
      <c r="N1554" s="250"/>
      <c r="O1554" s="250"/>
      <c r="P1554" s="250"/>
      <c r="Q1554" s="250"/>
      <c r="R1554" s="250"/>
      <c r="S1554" s="250"/>
      <c r="T1554" s="251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2" t="s">
        <v>232</v>
      </c>
      <c r="AU1554" s="252" t="s">
        <v>82</v>
      </c>
      <c r="AV1554" s="13" t="s">
        <v>82</v>
      </c>
      <c r="AW1554" s="13" t="s">
        <v>30</v>
      </c>
      <c r="AX1554" s="13" t="s">
        <v>73</v>
      </c>
      <c r="AY1554" s="252" t="s">
        <v>223</v>
      </c>
    </row>
    <row r="1555" s="13" customFormat="1">
      <c r="A1555" s="13"/>
      <c r="B1555" s="241"/>
      <c r="C1555" s="242"/>
      <c r="D1555" s="243" t="s">
        <v>232</v>
      </c>
      <c r="E1555" s="244" t="s">
        <v>1</v>
      </c>
      <c r="F1555" s="245" t="s">
        <v>1985</v>
      </c>
      <c r="G1555" s="242"/>
      <c r="H1555" s="246">
        <v>45.32</v>
      </c>
      <c r="I1555" s="247"/>
      <c r="J1555" s="242"/>
      <c r="K1555" s="242"/>
      <c r="L1555" s="248"/>
      <c r="M1555" s="249"/>
      <c r="N1555" s="250"/>
      <c r="O1555" s="250"/>
      <c r="P1555" s="250"/>
      <c r="Q1555" s="250"/>
      <c r="R1555" s="250"/>
      <c r="S1555" s="250"/>
      <c r="T1555" s="251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2" t="s">
        <v>232</v>
      </c>
      <c r="AU1555" s="252" t="s">
        <v>82</v>
      </c>
      <c r="AV1555" s="13" t="s">
        <v>82</v>
      </c>
      <c r="AW1555" s="13" t="s">
        <v>30</v>
      </c>
      <c r="AX1555" s="13" t="s">
        <v>73</v>
      </c>
      <c r="AY1555" s="252" t="s">
        <v>223</v>
      </c>
    </row>
    <row r="1556" s="13" customFormat="1">
      <c r="A1556" s="13"/>
      <c r="B1556" s="241"/>
      <c r="C1556" s="242"/>
      <c r="D1556" s="243" t="s">
        <v>232</v>
      </c>
      <c r="E1556" s="244" t="s">
        <v>1</v>
      </c>
      <c r="F1556" s="245" t="s">
        <v>1986</v>
      </c>
      <c r="G1556" s="242"/>
      <c r="H1556" s="246">
        <v>31.202999999999999</v>
      </c>
      <c r="I1556" s="247"/>
      <c r="J1556" s="242"/>
      <c r="K1556" s="242"/>
      <c r="L1556" s="248"/>
      <c r="M1556" s="249"/>
      <c r="N1556" s="250"/>
      <c r="O1556" s="250"/>
      <c r="P1556" s="250"/>
      <c r="Q1556" s="250"/>
      <c r="R1556" s="250"/>
      <c r="S1556" s="250"/>
      <c r="T1556" s="251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2" t="s">
        <v>232</v>
      </c>
      <c r="AU1556" s="252" t="s">
        <v>82</v>
      </c>
      <c r="AV1556" s="13" t="s">
        <v>82</v>
      </c>
      <c r="AW1556" s="13" t="s">
        <v>30</v>
      </c>
      <c r="AX1556" s="13" t="s">
        <v>73</v>
      </c>
      <c r="AY1556" s="252" t="s">
        <v>223</v>
      </c>
    </row>
    <row r="1557" s="13" customFormat="1">
      <c r="A1557" s="13"/>
      <c r="B1557" s="241"/>
      <c r="C1557" s="242"/>
      <c r="D1557" s="243" t="s">
        <v>232</v>
      </c>
      <c r="E1557" s="244" t="s">
        <v>1</v>
      </c>
      <c r="F1557" s="245" t="s">
        <v>1414</v>
      </c>
      <c r="G1557" s="242"/>
      <c r="H1557" s="246">
        <v>22.800000000000001</v>
      </c>
      <c r="I1557" s="247"/>
      <c r="J1557" s="242"/>
      <c r="K1557" s="242"/>
      <c r="L1557" s="248"/>
      <c r="M1557" s="249"/>
      <c r="N1557" s="250"/>
      <c r="O1557" s="250"/>
      <c r="P1557" s="250"/>
      <c r="Q1557" s="250"/>
      <c r="R1557" s="250"/>
      <c r="S1557" s="250"/>
      <c r="T1557" s="251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2" t="s">
        <v>232</v>
      </c>
      <c r="AU1557" s="252" t="s">
        <v>82</v>
      </c>
      <c r="AV1557" s="13" t="s">
        <v>82</v>
      </c>
      <c r="AW1557" s="13" t="s">
        <v>30</v>
      </c>
      <c r="AX1557" s="13" t="s">
        <v>73</v>
      </c>
      <c r="AY1557" s="252" t="s">
        <v>223</v>
      </c>
    </row>
    <row r="1558" s="13" customFormat="1">
      <c r="A1558" s="13"/>
      <c r="B1558" s="241"/>
      <c r="C1558" s="242"/>
      <c r="D1558" s="243" t="s">
        <v>232</v>
      </c>
      <c r="E1558" s="244" t="s">
        <v>1</v>
      </c>
      <c r="F1558" s="245" t="s">
        <v>1987</v>
      </c>
      <c r="G1558" s="242"/>
      <c r="H1558" s="246">
        <v>100.49</v>
      </c>
      <c r="I1558" s="247"/>
      <c r="J1558" s="242"/>
      <c r="K1558" s="242"/>
      <c r="L1558" s="248"/>
      <c r="M1558" s="249"/>
      <c r="N1558" s="250"/>
      <c r="O1558" s="250"/>
      <c r="P1558" s="250"/>
      <c r="Q1558" s="250"/>
      <c r="R1558" s="250"/>
      <c r="S1558" s="250"/>
      <c r="T1558" s="251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52" t="s">
        <v>232</v>
      </c>
      <c r="AU1558" s="252" t="s">
        <v>82</v>
      </c>
      <c r="AV1558" s="13" t="s">
        <v>82</v>
      </c>
      <c r="AW1558" s="13" t="s">
        <v>30</v>
      </c>
      <c r="AX1558" s="13" t="s">
        <v>73</v>
      </c>
      <c r="AY1558" s="252" t="s">
        <v>223</v>
      </c>
    </row>
    <row r="1559" s="13" customFormat="1">
      <c r="A1559" s="13"/>
      <c r="B1559" s="241"/>
      <c r="C1559" s="242"/>
      <c r="D1559" s="243" t="s">
        <v>232</v>
      </c>
      <c r="E1559" s="244" t="s">
        <v>1</v>
      </c>
      <c r="F1559" s="245" t="s">
        <v>1417</v>
      </c>
      <c r="G1559" s="242"/>
      <c r="H1559" s="246">
        <v>11.99</v>
      </c>
      <c r="I1559" s="247"/>
      <c r="J1559" s="242"/>
      <c r="K1559" s="242"/>
      <c r="L1559" s="248"/>
      <c r="M1559" s="249"/>
      <c r="N1559" s="250"/>
      <c r="O1559" s="250"/>
      <c r="P1559" s="250"/>
      <c r="Q1559" s="250"/>
      <c r="R1559" s="250"/>
      <c r="S1559" s="250"/>
      <c r="T1559" s="251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2" t="s">
        <v>232</v>
      </c>
      <c r="AU1559" s="252" t="s">
        <v>82</v>
      </c>
      <c r="AV1559" s="13" t="s">
        <v>82</v>
      </c>
      <c r="AW1559" s="13" t="s">
        <v>30</v>
      </c>
      <c r="AX1559" s="13" t="s">
        <v>73</v>
      </c>
      <c r="AY1559" s="252" t="s">
        <v>223</v>
      </c>
    </row>
    <row r="1560" s="13" customFormat="1">
      <c r="A1560" s="13"/>
      <c r="B1560" s="241"/>
      <c r="C1560" s="242"/>
      <c r="D1560" s="243" t="s">
        <v>232</v>
      </c>
      <c r="E1560" s="244" t="s">
        <v>1</v>
      </c>
      <c r="F1560" s="245" t="s">
        <v>1418</v>
      </c>
      <c r="G1560" s="242"/>
      <c r="H1560" s="246">
        <v>13.279999999999999</v>
      </c>
      <c r="I1560" s="247"/>
      <c r="J1560" s="242"/>
      <c r="K1560" s="242"/>
      <c r="L1560" s="248"/>
      <c r="M1560" s="249"/>
      <c r="N1560" s="250"/>
      <c r="O1560" s="250"/>
      <c r="P1560" s="250"/>
      <c r="Q1560" s="250"/>
      <c r="R1560" s="250"/>
      <c r="S1560" s="250"/>
      <c r="T1560" s="251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2" t="s">
        <v>232</v>
      </c>
      <c r="AU1560" s="252" t="s">
        <v>82</v>
      </c>
      <c r="AV1560" s="13" t="s">
        <v>82</v>
      </c>
      <c r="AW1560" s="13" t="s">
        <v>30</v>
      </c>
      <c r="AX1560" s="13" t="s">
        <v>73</v>
      </c>
      <c r="AY1560" s="252" t="s">
        <v>223</v>
      </c>
    </row>
    <row r="1561" s="13" customFormat="1">
      <c r="A1561" s="13"/>
      <c r="B1561" s="241"/>
      <c r="C1561" s="242"/>
      <c r="D1561" s="243" t="s">
        <v>232</v>
      </c>
      <c r="E1561" s="244" t="s">
        <v>1</v>
      </c>
      <c r="F1561" s="245" t="s">
        <v>1988</v>
      </c>
      <c r="G1561" s="242"/>
      <c r="H1561" s="246">
        <v>24.260000000000002</v>
      </c>
      <c r="I1561" s="247"/>
      <c r="J1561" s="242"/>
      <c r="K1561" s="242"/>
      <c r="L1561" s="248"/>
      <c r="M1561" s="249"/>
      <c r="N1561" s="250"/>
      <c r="O1561" s="250"/>
      <c r="P1561" s="250"/>
      <c r="Q1561" s="250"/>
      <c r="R1561" s="250"/>
      <c r="S1561" s="250"/>
      <c r="T1561" s="251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2" t="s">
        <v>232</v>
      </c>
      <c r="AU1561" s="252" t="s">
        <v>82</v>
      </c>
      <c r="AV1561" s="13" t="s">
        <v>82</v>
      </c>
      <c r="AW1561" s="13" t="s">
        <v>30</v>
      </c>
      <c r="AX1561" s="13" t="s">
        <v>73</v>
      </c>
      <c r="AY1561" s="252" t="s">
        <v>223</v>
      </c>
    </row>
    <row r="1562" s="13" customFormat="1">
      <c r="A1562" s="13"/>
      <c r="B1562" s="241"/>
      <c r="C1562" s="242"/>
      <c r="D1562" s="243" t="s">
        <v>232</v>
      </c>
      <c r="E1562" s="244" t="s">
        <v>1</v>
      </c>
      <c r="F1562" s="245" t="s">
        <v>1989</v>
      </c>
      <c r="G1562" s="242"/>
      <c r="H1562" s="246">
        <v>33.350000000000001</v>
      </c>
      <c r="I1562" s="247"/>
      <c r="J1562" s="242"/>
      <c r="K1562" s="242"/>
      <c r="L1562" s="248"/>
      <c r="M1562" s="249"/>
      <c r="N1562" s="250"/>
      <c r="O1562" s="250"/>
      <c r="P1562" s="250"/>
      <c r="Q1562" s="250"/>
      <c r="R1562" s="250"/>
      <c r="S1562" s="250"/>
      <c r="T1562" s="251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2" t="s">
        <v>232</v>
      </c>
      <c r="AU1562" s="252" t="s">
        <v>82</v>
      </c>
      <c r="AV1562" s="13" t="s">
        <v>82</v>
      </c>
      <c r="AW1562" s="13" t="s">
        <v>30</v>
      </c>
      <c r="AX1562" s="13" t="s">
        <v>73</v>
      </c>
      <c r="AY1562" s="252" t="s">
        <v>223</v>
      </c>
    </row>
    <row r="1563" s="15" customFormat="1">
      <c r="A1563" s="15"/>
      <c r="B1563" s="263"/>
      <c r="C1563" s="264"/>
      <c r="D1563" s="243" t="s">
        <v>232</v>
      </c>
      <c r="E1563" s="265" t="s">
        <v>1</v>
      </c>
      <c r="F1563" s="266" t="s">
        <v>245</v>
      </c>
      <c r="G1563" s="264"/>
      <c r="H1563" s="267">
        <v>584.41300000000001</v>
      </c>
      <c r="I1563" s="268"/>
      <c r="J1563" s="264"/>
      <c r="K1563" s="264"/>
      <c r="L1563" s="269"/>
      <c r="M1563" s="270"/>
      <c r="N1563" s="271"/>
      <c r="O1563" s="271"/>
      <c r="P1563" s="271"/>
      <c r="Q1563" s="271"/>
      <c r="R1563" s="271"/>
      <c r="S1563" s="271"/>
      <c r="T1563" s="272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T1563" s="273" t="s">
        <v>232</v>
      </c>
      <c r="AU1563" s="273" t="s">
        <v>82</v>
      </c>
      <c r="AV1563" s="15" t="s">
        <v>230</v>
      </c>
      <c r="AW1563" s="15" t="s">
        <v>30</v>
      </c>
      <c r="AX1563" s="15" t="s">
        <v>80</v>
      </c>
      <c r="AY1563" s="273" t="s">
        <v>223</v>
      </c>
    </row>
    <row r="1564" s="2" customFormat="1" ht="44.25" customHeight="1">
      <c r="A1564" s="39"/>
      <c r="B1564" s="40"/>
      <c r="C1564" s="228" t="s">
        <v>1994</v>
      </c>
      <c r="D1564" s="228" t="s">
        <v>225</v>
      </c>
      <c r="E1564" s="229" t="s">
        <v>1995</v>
      </c>
      <c r="F1564" s="230" t="s">
        <v>1996</v>
      </c>
      <c r="G1564" s="231" t="s">
        <v>228</v>
      </c>
      <c r="H1564" s="232">
        <v>140.12200000000001</v>
      </c>
      <c r="I1564" s="233"/>
      <c r="J1564" s="234">
        <f>ROUND(I1564*H1564,2)</f>
        <v>0</v>
      </c>
      <c r="K1564" s="230" t="s">
        <v>229</v>
      </c>
      <c r="L1564" s="45"/>
      <c r="M1564" s="235" t="s">
        <v>1</v>
      </c>
      <c r="N1564" s="236" t="s">
        <v>38</v>
      </c>
      <c r="O1564" s="92"/>
      <c r="P1564" s="237">
        <f>O1564*H1564</f>
        <v>0</v>
      </c>
      <c r="Q1564" s="237">
        <v>0</v>
      </c>
      <c r="R1564" s="237">
        <f>Q1564*H1564</f>
        <v>0</v>
      </c>
      <c r="S1564" s="237">
        <v>0</v>
      </c>
      <c r="T1564" s="238">
        <f>S1564*H1564</f>
        <v>0</v>
      </c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R1564" s="239" t="s">
        <v>230</v>
      </c>
      <c r="AT1564" s="239" t="s">
        <v>225</v>
      </c>
      <c r="AU1564" s="239" t="s">
        <v>82</v>
      </c>
      <c r="AY1564" s="18" t="s">
        <v>223</v>
      </c>
      <c r="BE1564" s="240">
        <f>IF(N1564="základní",J1564,0)</f>
        <v>0</v>
      </c>
      <c r="BF1564" s="240">
        <f>IF(N1564="snížená",J1564,0)</f>
        <v>0</v>
      </c>
      <c r="BG1564" s="240">
        <f>IF(N1564="zákl. přenesená",J1564,0)</f>
        <v>0</v>
      </c>
      <c r="BH1564" s="240">
        <f>IF(N1564="sníž. přenesená",J1564,0)</f>
        <v>0</v>
      </c>
      <c r="BI1564" s="240">
        <f>IF(N1564="nulová",J1564,0)</f>
        <v>0</v>
      </c>
      <c r="BJ1564" s="18" t="s">
        <v>80</v>
      </c>
      <c r="BK1564" s="240">
        <f>ROUND(I1564*H1564,2)</f>
        <v>0</v>
      </c>
      <c r="BL1564" s="18" t="s">
        <v>230</v>
      </c>
      <c r="BM1564" s="239" t="s">
        <v>1997</v>
      </c>
    </row>
    <row r="1565" s="14" customFormat="1">
      <c r="A1565" s="14"/>
      <c r="B1565" s="253"/>
      <c r="C1565" s="254"/>
      <c r="D1565" s="243" t="s">
        <v>232</v>
      </c>
      <c r="E1565" s="255" t="s">
        <v>1</v>
      </c>
      <c r="F1565" s="256" t="s">
        <v>1970</v>
      </c>
      <c r="G1565" s="254"/>
      <c r="H1565" s="255" t="s">
        <v>1</v>
      </c>
      <c r="I1565" s="257"/>
      <c r="J1565" s="254"/>
      <c r="K1565" s="254"/>
      <c r="L1565" s="258"/>
      <c r="M1565" s="259"/>
      <c r="N1565" s="260"/>
      <c r="O1565" s="260"/>
      <c r="P1565" s="260"/>
      <c r="Q1565" s="260"/>
      <c r="R1565" s="260"/>
      <c r="S1565" s="260"/>
      <c r="T1565" s="261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62" t="s">
        <v>232</v>
      </c>
      <c r="AU1565" s="262" t="s">
        <v>82</v>
      </c>
      <c r="AV1565" s="14" t="s">
        <v>80</v>
      </c>
      <c r="AW1565" s="14" t="s">
        <v>30</v>
      </c>
      <c r="AX1565" s="14" t="s">
        <v>73</v>
      </c>
      <c r="AY1565" s="262" t="s">
        <v>223</v>
      </c>
    </row>
    <row r="1566" s="13" customFormat="1">
      <c r="A1566" s="13"/>
      <c r="B1566" s="241"/>
      <c r="C1566" s="242"/>
      <c r="D1566" s="243" t="s">
        <v>232</v>
      </c>
      <c r="E1566" s="244" t="s">
        <v>1</v>
      </c>
      <c r="F1566" s="245" t="s">
        <v>1971</v>
      </c>
      <c r="G1566" s="242"/>
      <c r="H1566" s="246">
        <v>50.085999999999999</v>
      </c>
      <c r="I1566" s="247"/>
      <c r="J1566" s="242"/>
      <c r="K1566" s="242"/>
      <c r="L1566" s="248"/>
      <c r="M1566" s="249"/>
      <c r="N1566" s="250"/>
      <c r="O1566" s="250"/>
      <c r="P1566" s="250"/>
      <c r="Q1566" s="250"/>
      <c r="R1566" s="250"/>
      <c r="S1566" s="250"/>
      <c r="T1566" s="251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2" t="s">
        <v>232</v>
      </c>
      <c r="AU1566" s="252" t="s">
        <v>82</v>
      </c>
      <c r="AV1566" s="13" t="s">
        <v>82</v>
      </c>
      <c r="AW1566" s="13" t="s">
        <v>30</v>
      </c>
      <c r="AX1566" s="13" t="s">
        <v>73</v>
      </c>
      <c r="AY1566" s="252" t="s">
        <v>223</v>
      </c>
    </row>
    <row r="1567" s="13" customFormat="1">
      <c r="A1567" s="13"/>
      <c r="B1567" s="241"/>
      <c r="C1567" s="242"/>
      <c r="D1567" s="243" t="s">
        <v>232</v>
      </c>
      <c r="E1567" s="244" t="s">
        <v>1</v>
      </c>
      <c r="F1567" s="245" t="s">
        <v>1972</v>
      </c>
      <c r="G1567" s="242"/>
      <c r="H1567" s="246">
        <v>7.5229999999999997</v>
      </c>
      <c r="I1567" s="247"/>
      <c r="J1567" s="242"/>
      <c r="K1567" s="242"/>
      <c r="L1567" s="248"/>
      <c r="M1567" s="249"/>
      <c r="N1567" s="250"/>
      <c r="O1567" s="250"/>
      <c r="P1567" s="250"/>
      <c r="Q1567" s="250"/>
      <c r="R1567" s="250"/>
      <c r="S1567" s="250"/>
      <c r="T1567" s="251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2" t="s">
        <v>232</v>
      </c>
      <c r="AU1567" s="252" t="s">
        <v>82</v>
      </c>
      <c r="AV1567" s="13" t="s">
        <v>82</v>
      </c>
      <c r="AW1567" s="13" t="s">
        <v>30</v>
      </c>
      <c r="AX1567" s="13" t="s">
        <v>73</v>
      </c>
      <c r="AY1567" s="252" t="s">
        <v>223</v>
      </c>
    </row>
    <row r="1568" s="13" customFormat="1">
      <c r="A1568" s="13"/>
      <c r="B1568" s="241"/>
      <c r="C1568" s="242"/>
      <c r="D1568" s="243" t="s">
        <v>232</v>
      </c>
      <c r="E1568" s="244" t="s">
        <v>1</v>
      </c>
      <c r="F1568" s="245" t="s">
        <v>1973</v>
      </c>
      <c r="G1568" s="242"/>
      <c r="H1568" s="246">
        <v>5.1799999999999997</v>
      </c>
      <c r="I1568" s="247"/>
      <c r="J1568" s="242"/>
      <c r="K1568" s="242"/>
      <c r="L1568" s="248"/>
      <c r="M1568" s="249"/>
      <c r="N1568" s="250"/>
      <c r="O1568" s="250"/>
      <c r="P1568" s="250"/>
      <c r="Q1568" s="250"/>
      <c r="R1568" s="250"/>
      <c r="S1568" s="250"/>
      <c r="T1568" s="251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2" t="s">
        <v>232</v>
      </c>
      <c r="AU1568" s="252" t="s">
        <v>82</v>
      </c>
      <c r="AV1568" s="13" t="s">
        <v>82</v>
      </c>
      <c r="AW1568" s="13" t="s">
        <v>30</v>
      </c>
      <c r="AX1568" s="13" t="s">
        <v>73</v>
      </c>
      <c r="AY1568" s="252" t="s">
        <v>223</v>
      </c>
    </row>
    <row r="1569" s="13" customFormat="1">
      <c r="A1569" s="13"/>
      <c r="B1569" s="241"/>
      <c r="C1569" s="242"/>
      <c r="D1569" s="243" t="s">
        <v>232</v>
      </c>
      <c r="E1569" s="244" t="s">
        <v>1</v>
      </c>
      <c r="F1569" s="245" t="s">
        <v>1974</v>
      </c>
      <c r="G1569" s="242"/>
      <c r="H1569" s="246">
        <v>3.7850000000000001</v>
      </c>
      <c r="I1569" s="247"/>
      <c r="J1569" s="242"/>
      <c r="K1569" s="242"/>
      <c r="L1569" s="248"/>
      <c r="M1569" s="249"/>
      <c r="N1569" s="250"/>
      <c r="O1569" s="250"/>
      <c r="P1569" s="250"/>
      <c r="Q1569" s="250"/>
      <c r="R1569" s="250"/>
      <c r="S1569" s="250"/>
      <c r="T1569" s="251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2" t="s">
        <v>232</v>
      </c>
      <c r="AU1569" s="252" t="s">
        <v>82</v>
      </c>
      <c r="AV1569" s="13" t="s">
        <v>82</v>
      </c>
      <c r="AW1569" s="13" t="s">
        <v>30</v>
      </c>
      <c r="AX1569" s="13" t="s">
        <v>73</v>
      </c>
      <c r="AY1569" s="252" t="s">
        <v>223</v>
      </c>
    </row>
    <row r="1570" s="13" customFormat="1">
      <c r="A1570" s="13"/>
      <c r="B1570" s="241"/>
      <c r="C1570" s="242"/>
      <c r="D1570" s="243" t="s">
        <v>232</v>
      </c>
      <c r="E1570" s="244" t="s">
        <v>1</v>
      </c>
      <c r="F1570" s="245" t="s">
        <v>1975</v>
      </c>
      <c r="G1570" s="242"/>
      <c r="H1570" s="246">
        <v>16.681000000000001</v>
      </c>
      <c r="I1570" s="247"/>
      <c r="J1570" s="242"/>
      <c r="K1570" s="242"/>
      <c r="L1570" s="248"/>
      <c r="M1570" s="249"/>
      <c r="N1570" s="250"/>
      <c r="O1570" s="250"/>
      <c r="P1570" s="250"/>
      <c r="Q1570" s="250"/>
      <c r="R1570" s="250"/>
      <c r="S1570" s="250"/>
      <c r="T1570" s="251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2" t="s">
        <v>232</v>
      </c>
      <c r="AU1570" s="252" t="s">
        <v>82</v>
      </c>
      <c r="AV1570" s="13" t="s">
        <v>82</v>
      </c>
      <c r="AW1570" s="13" t="s">
        <v>30</v>
      </c>
      <c r="AX1570" s="13" t="s">
        <v>73</v>
      </c>
      <c r="AY1570" s="252" t="s">
        <v>223</v>
      </c>
    </row>
    <row r="1571" s="13" customFormat="1">
      <c r="A1571" s="13"/>
      <c r="B1571" s="241"/>
      <c r="C1571" s="242"/>
      <c r="D1571" s="243" t="s">
        <v>232</v>
      </c>
      <c r="E1571" s="244" t="s">
        <v>1</v>
      </c>
      <c r="F1571" s="245" t="s">
        <v>1976</v>
      </c>
      <c r="G1571" s="242"/>
      <c r="H1571" s="246">
        <v>1.99</v>
      </c>
      <c r="I1571" s="247"/>
      <c r="J1571" s="242"/>
      <c r="K1571" s="242"/>
      <c r="L1571" s="248"/>
      <c r="M1571" s="249"/>
      <c r="N1571" s="250"/>
      <c r="O1571" s="250"/>
      <c r="P1571" s="250"/>
      <c r="Q1571" s="250"/>
      <c r="R1571" s="250"/>
      <c r="S1571" s="250"/>
      <c r="T1571" s="251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2" t="s">
        <v>232</v>
      </c>
      <c r="AU1571" s="252" t="s">
        <v>82</v>
      </c>
      <c r="AV1571" s="13" t="s">
        <v>82</v>
      </c>
      <c r="AW1571" s="13" t="s">
        <v>30</v>
      </c>
      <c r="AX1571" s="13" t="s">
        <v>73</v>
      </c>
      <c r="AY1571" s="252" t="s">
        <v>223</v>
      </c>
    </row>
    <row r="1572" s="13" customFormat="1">
      <c r="A1572" s="13"/>
      <c r="B1572" s="241"/>
      <c r="C1572" s="242"/>
      <c r="D1572" s="243" t="s">
        <v>232</v>
      </c>
      <c r="E1572" s="244" t="s">
        <v>1</v>
      </c>
      <c r="F1572" s="245" t="s">
        <v>1977</v>
      </c>
      <c r="G1572" s="242"/>
      <c r="H1572" s="246">
        <v>2.2040000000000002</v>
      </c>
      <c r="I1572" s="247"/>
      <c r="J1572" s="242"/>
      <c r="K1572" s="242"/>
      <c r="L1572" s="248"/>
      <c r="M1572" s="249"/>
      <c r="N1572" s="250"/>
      <c r="O1572" s="250"/>
      <c r="P1572" s="250"/>
      <c r="Q1572" s="250"/>
      <c r="R1572" s="250"/>
      <c r="S1572" s="250"/>
      <c r="T1572" s="25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2" t="s">
        <v>232</v>
      </c>
      <c r="AU1572" s="252" t="s">
        <v>82</v>
      </c>
      <c r="AV1572" s="13" t="s">
        <v>82</v>
      </c>
      <c r="AW1572" s="13" t="s">
        <v>30</v>
      </c>
      <c r="AX1572" s="13" t="s">
        <v>73</v>
      </c>
      <c r="AY1572" s="252" t="s">
        <v>223</v>
      </c>
    </row>
    <row r="1573" s="13" customFormat="1">
      <c r="A1573" s="13"/>
      <c r="B1573" s="241"/>
      <c r="C1573" s="242"/>
      <c r="D1573" s="243" t="s">
        <v>232</v>
      </c>
      <c r="E1573" s="244" t="s">
        <v>1</v>
      </c>
      <c r="F1573" s="245" t="s">
        <v>1978</v>
      </c>
      <c r="G1573" s="242"/>
      <c r="H1573" s="246">
        <v>4.0270000000000001</v>
      </c>
      <c r="I1573" s="247"/>
      <c r="J1573" s="242"/>
      <c r="K1573" s="242"/>
      <c r="L1573" s="248"/>
      <c r="M1573" s="249"/>
      <c r="N1573" s="250"/>
      <c r="O1573" s="250"/>
      <c r="P1573" s="250"/>
      <c r="Q1573" s="250"/>
      <c r="R1573" s="250"/>
      <c r="S1573" s="250"/>
      <c r="T1573" s="251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2" t="s">
        <v>232</v>
      </c>
      <c r="AU1573" s="252" t="s">
        <v>82</v>
      </c>
      <c r="AV1573" s="13" t="s">
        <v>82</v>
      </c>
      <c r="AW1573" s="13" t="s">
        <v>30</v>
      </c>
      <c r="AX1573" s="13" t="s">
        <v>73</v>
      </c>
      <c r="AY1573" s="252" t="s">
        <v>223</v>
      </c>
    </row>
    <row r="1574" s="13" customFormat="1">
      <c r="A1574" s="13"/>
      <c r="B1574" s="241"/>
      <c r="C1574" s="242"/>
      <c r="D1574" s="243" t="s">
        <v>232</v>
      </c>
      <c r="E1574" s="244" t="s">
        <v>1</v>
      </c>
      <c r="F1574" s="245" t="s">
        <v>1979</v>
      </c>
      <c r="G1574" s="242"/>
      <c r="H1574" s="246">
        <v>5.5359999999999996</v>
      </c>
      <c r="I1574" s="247"/>
      <c r="J1574" s="242"/>
      <c r="K1574" s="242"/>
      <c r="L1574" s="248"/>
      <c r="M1574" s="249"/>
      <c r="N1574" s="250"/>
      <c r="O1574" s="250"/>
      <c r="P1574" s="250"/>
      <c r="Q1574" s="250"/>
      <c r="R1574" s="250"/>
      <c r="S1574" s="250"/>
      <c r="T1574" s="251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2" t="s">
        <v>232</v>
      </c>
      <c r="AU1574" s="252" t="s">
        <v>82</v>
      </c>
      <c r="AV1574" s="13" t="s">
        <v>82</v>
      </c>
      <c r="AW1574" s="13" t="s">
        <v>30</v>
      </c>
      <c r="AX1574" s="13" t="s">
        <v>73</v>
      </c>
      <c r="AY1574" s="252" t="s">
        <v>223</v>
      </c>
    </row>
    <row r="1575" s="14" customFormat="1">
      <c r="A1575" s="14"/>
      <c r="B1575" s="253"/>
      <c r="C1575" s="254"/>
      <c r="D1575" s="243" t="s">
        <v>232</v>
      </c>
      <c r="E1575" s="255" t="s">
        <v>1</v>
      </c>
      <c r="F1575" s="256" t="s">
        <v>394</v>
      </c>
      <c r="G1575" s="254"/>
      <c r="H1575" s="255" t="s">
        <v>1</v>
      </c>
      <c r="I1575" s="257"/>
      <c r="J1575" s="254"/>
      <c r="K1575" s="254"/>
      <c r="L1575" s="258"/>
      <c r="M1575" s="259"/>
      <c r="N1575" s="260"/>
      <c r="O1575" s="260"/>
      <c r="P1575" s="260"/>
      <c r="Q1575" s="260"/>
      <c r="R1575" s="260"/>
      <c r="S1575" s="260"/>
      <c r="T1575" s="261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62" t="s">
        <v>232</v>
      </c>
      <c r="AU1575" s="262" t="s">
        <v>82</v>
      </c>
      <c r="AV1575" s="14" t="s">
        <v>80</v>
      </c>
      <c r="AW1575" s="14" t="s">
        <v>30</v>
      </c>
      <c r="AX1575" s="14" t="s">
        <v>73</v>
      </c>
      <c r="AY1575" s="262" t="s">
        <v>223</v>
      </c>
    </row>
    <row r="1576" s="13" customFormat="1">
      <c r="A1576" s="13"/>
      <c r="B1576" s="241"/>
      <c r="C1576" s="242"/>
      <c r="D1576" s="243" t="s">
        <v>232</v>
      </c>
      <c r="E1576" s="244" t="s">
        <v>1</v>
      </c>
      <c r="F1576" s="245" t="s">
        <v>1998</v>
      </c>
      <c r="G1576" s="242"/>
      <c r="H1576" s="246">
        <v>40.838000000000001</v>
      </c>
      <c r="I1576" s="247"/>
      <c r="J1576" s="242"/>
      <c r="K1576" s="242"/>
      <c r="L1576" s="248"/>
      <c r="M1576" s="249"/>
      <c r="N1576" s="250"/>
      <c r="O1576" s="250"/>
      <c r="P1576" s="250"/>
      <c r="Q1576" s="250"/>
      <c r="R1576" s="250"/>
      <c r="S1576" s="250"/>
      <c r="T1576" s="251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2" t="s">
        <v>232</v>
      </c>
      <c r="AU1576" s="252" t="s">
        <v>82</v>
      </c>
      <c r="AV1576" s="13" t="s">
        <v>82</v>
      </c>
      <c r="AW1576" s="13" t="s">
        <v>30</v>
      </c>
      <c r="AX1576" s="13" t="s">
        <v>73</v>
      </c>
      <c r="AY1576" s="252" t="s">
        <v>223</v>
      </c>
    </row>
    <row r="1577" s="13" customFormat="1">
      <c r="A1577" s="13"/>
      <c r="B1577" s="241"/>
      <c r="C1577" s="242"/>
      <c r="D1577" s="243" t="s">
        <v>232</v>
      </c>
      <c r="E1577" s="244" t="s">
        <v>1</v>
      </c>
      <c r="F1577" s="245" t="s">
        <v>1999</v>
      </c>
      <c r="G1577" s="242"/>
      <c r="H1577" s="246">
        <v>2.2719999999999998</v>
      </c>
      <c r="I1577" s="247"/>
      <c r="J1577" s="242"/>
      <c r="K1577" s="242"/>
      <c r="L1577" s="248"/>
      <c r="M1577" s="249"/>
      <c r="N1577" s="250"/>
      <c r="O1577" s="250"/>
      <c r="P1577" s="250"/>
      <c r="Q1577" s="250"/>
      <c r="R1577" s="250"/>
      <c r="S1577" s="250"/>
      <c r="T1577" s="251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2" t="s">
        <v>232</v>
      </c>
      <c r="AU1577" s="252" t="s">
        <v>82</v>
      </c>
      <c r="AV1577" s="13" t="s">
        <v>82</v>
      </c>
      <c r="AW1577" s="13" t="s">
        <v>30</v>
      </c>
      <c r="AX1577" s="13" t="s">
        <v>73</v>
      </c>
      <c r="AY1577" s="252" t="s">
        <v>223</v>
      </c>
    </row>
    <row r="1578" s="15" customFormat="1">
      <c r="A1578" s="15"/>
      <c r="B1578" s="263"/>
      <c r="C1578" s="264"/>
      <c r="D1578" s="243" t="s">
        <v>232</v>
      </c>
      <c r="E1578" s="265" t="s">
        <v>1</v>
      </c>
      <c r="F1578" s="266" t="s">
        <v>245</v>
      </c>
      <c r="G1578" s="264"/>
      <c r="H1578" s="267">
        <v>140.12200000000001</v>
      </c>
      <c r="I1578" s="268"/>
      <c r="J1578" s="264"/>
      <c r="K1578" s="264"/>
      <c r="L1578" s="269"/>
      <c r="M1578" s="270"/>
      <c r="N1578" s="271"/>
      <c r="O1578" s="271"/>
      <c r="P1578" s="271"/>
      <c r="Q1578" s="271"/>
      <c r="R1578" s="271"/>
      <c r="S1578" s="271"/>
      <c r="T1578" s="272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73" t="s">
        <v>232</v>
      </c>
      <c r="AU1578" s="273" t="s">
        <v>82</v>
      </c>
      <c r="AV1578" s="15" t="s">
        <v>230</v>
      </c>
      <c r="AW1578" s="15" t="s">
        <v>30</v>
      </c>
      <c r="AX1578" s="15" t="s">
        <v>80</v>
      </c>
      <c r="AY1578" s="273" t="s">
        <v>223</v>
      </c>
    </row>
    <row r="1579" s="2" customFormat="1" ht="21.75" customHeight="1">
      <c r="A1579" s="39"/>
      <c r="B1579" s="40"/>
      <c r="C1579" s="228" t="s">
        <v>2000</v>
      </c>
      <c r="D1579" s="228" t="s">
        <v>225</v>
      </c>
      <c r="E1579" s="229" t="s">
        <v>2001</v>
      </c>
      <c r="F1579" s="230" t="s">
        <v>2002</v>
      </c>
      <c r="G1579" s="231" t="s">
        <v>265</v>
      </c>
      <c r="H1579" s="232">
        <v>6.843</v>
      </c>
      <c r="I1579" s="233"/>
      <c r="J1579" s="234">
        <f>ROUND(I1579*H1579,2)</f>
        <v>0</v>
      </c>
      <c r="K1579" s="230" t="s">
        <v>229</v>
      </c>
      <c r="L1579" s="45"/>
      <c r="M1579" s="235" t="s">
        <v>1</v>
      </c>
      <c r="N1579" s="236" t="s">
        <v>38</v>
      </c>
      <c r="O1579" s="92"/>
      <c r="P1579" s="237">
        <f>O1579*H1579</f>
        <v>0</v>
      </c>
      <c r="Q1579" s="237">
        <v>1.06277</v>
      </c>
      <c r="R1579" s="237">
        <f>Q1579*H1579</f>
        <v>7.2725351099999997</v>
      </c>
      <c r="S1579" s="237">
        <v>0</v>
      </c>
      <c r="T1579" s="238">
        <f>S1579*H1579</f>
        <v>0</v>
      </c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R1579" s="239" t="s">
        <v>230</v>
      </c>
      <c r="AT1579" s="239" t="s">
        <v>225</v>
      </c>
      <c r="AU1579" s="239" t="s">
        <v>82</v>
      </c>
      <c r="AY1579" s="18" t="s">
        <v>223</v>
      </c>
      <c r="BE1579" s="240">
        <f>IF(N1579="základní",J1579,0)</f>
        <v>0</v>
      </c>
      <c r="BF1579" s="240">
        <f>IF(N1579="snížená",J1579,0)</f>
        <v>0</v>
      </c>
      <c r="BG1579" s="240">
        <f>IF(N1579="zákl. přenesená",J1579,0)</f>
        <v>0</v>
      </c>
      <c r="BH1579" s="240">
        <f>IF(N1579="sníž. přenesená",J1579,0)</f>
        <v>0</v>
      </c>
      <c r="BI1579" s="240">
        <f>IF(N1579="nulová",J1579,0)</f>
        <v>0</v>
      </c>
      <c r="BJ1579" s="18" t="s">
        <v>80</v>
      </c>
      <c r="BK1579" s="240">
        <f>ROUND(I1579*H1579,2)</f>
        <v>0</v>
      </c>
      <c r="BL1579" s="18" t="s">
        <v>230</v>
      </c>
      <c r="BM1579" s="239" t="s">
        <v>2003</v>
      </c>
    </row>
    <row r="1580" s="14" customFormat="1">
      <c r="A1580" s="14"/>
      <c r="B1580" s="253"/>
      <c r="C1580" s="254"/>
      <c r="D1580" s="243" t="s">
        <v>232</v>
      </c>
      <c r="E1580" s="255" t="s">
        <v>1</v>
      </c>
      <c r="F1580" s="256" t="s">
        <v>1970</v>
      </c>
      <c r="G1580" s="254"/>
      <c r="H1580" s="255" t="s">
        <v>1</v>
      </c>
      <c r="I1580" s="257"/>
      <c r="J1580" s="254"/>
      <c r="K1580" s="254"/>
      <c r="L1580" s="258"/>
      <c r="M1580" s="259"/>
      <c r="N1580" s="260"/>
      <c r="O1580" s="260"/>
      <c r="P1580" s="260"/>
      <c r="Q1580" s="260"/>
      <c r="R1580" s="260"/>
      <c r="S1580" s="260"/>
      <c r="T1580" s="261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62" t="s">
        <v>232</v>
      </c>
      <c r="AU1580" s="262" t="s">
        <v>82</v>
      </c>
      <c r="AV1580" s="14" t="s">
        <v>80</v>
      </c>
      <c r="AW1580" s="14" t="s">
        <v>30</v>
      </c>
      <c r="AX1580" s="14" t="s">
        <v>73</v>
      </c>
      <c r="AY1580" s="262" t="s">
        <v>223</v>
      </c>
    </row>
    <row r="1581" s="13" customFormat="1">
      <c r="A1581" s="13"/>
      <c r="B1581" s="241"/>
      <c r="C1581" s="242"/>
      <c r="D1581" s="243" t="s">
        <v>232</v>
      </c>
      <c r="E1581" s="244" t="s">
        <v>1</v>
      </c>
      <c r="F1581" s="245" t="s">
        <v>2004</v>
      </c>
      <c r="G1581" s="242"/>
      <c r="H1581" s="246">
        <v>2.9470000000000001</v>
      </c>
      <c r="I1581" s="247"/>
      <c r="J1581" s="242"/>
      <c r="K1581" s="242"/>
      <c r="L1581" s="248"/>
      <c r="M1581" s="249"/>
      <c r="N1581" s="250"/>
      <c r="O1581" s="250"/>
      <c r="P1581" s="250"/>
      <c r="Q1581" s="250"/>
      <c r="R1581" s="250"/>
      <c r="S1581" s="250"/>
      <c r="T1581" s="251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2" t="s">
        <v>232</v>
      </c>
      <c r="AU1581" s="252" t="s">
        <v>82</v>
      </c>
      <c r="AV1581" s="13" t="s">
        <v>82</v>
      </c>
      <c r="AW1581" s="13" t="s">
        <v>30</v>
      </c>
      <c r="AX1581" s="13" t="s">
        <v>73</v>
      </c>
      <c r="AY1581" s="252" t="s">
        <v>223</v>
      </c>
    </row>
    <row r="1582" s="13" customFormat="1">
      <c r="A1582" s="13"/>
      <c r="B1582" s="241"/>
      <c r="C1582" s="242"/>
      <c r="D1582" s="243" t="s">
        <v>232</v>
      </c>
      <c r="E1582" s="244" t="s">
        <v>1</v>
      </c>
      <c r="F1582" s="245" t="s">
        <v>2005</v>
      </c>
      <c r="G1582" s="242"/>
      <c r="H1582" s="246">
        <v>0.443</v>
      </c>
      <c r="I1582" s="247"/>
      <c r="J1582" s="242"/>
      <c r="K1582" s="242"/>
      <c r="L1582" s="248"/>
      <c r="M1582" s="249"/>
      <c r="N1582" s="250"/>
      <c r="O1582" s="250"/>
      <c r="P1582" s="250"/>
      <c r="Q1582" s="250"/>
      <c r="R1582" s="250"/>
      <c r="S1582" s="250"/>
      <c r="T1582" s="25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2" t="s">
        <v>232</v>
      </c>
      <c r="AU1582" s="252" t="s">
        <v>82</v>
      </c>
      <c r="AV1582" s="13" t="s">
        <v>82</v>
      </c>
      <c r="AW1582" s="13" t="s">
        <v>30</v>
      </c>
      <c r="AX1582" s="13" t="s">
        <v>73</v>
      </c>
      <c r="AY1582" s="252" t="s">
        <v>223</v>
      </c>
    </row>
    <row r="1583" s="13" customFormat="1">
      <c r="A1583" s="13"/>
      <c r="B1583" s="241"/>
      <c r="C1583" s="242"/>
      <c r="D1583" s="243" t="s">
        <v>232</v>
      </c>
      <c r="E1583" s="244" t="s">
        <v>1</v>
      </c>
      <c r="F1583" s="245" t="s">
        <v>2006</v>
      </c>
      <c r="G1583" s="242"/>
      <c r="H1583" s="246">
        <v>0.30499999999999999</v>
      </c>
      <c r="I1583" s="247"/>
      <c r="J1583" s="242"/>
      <c r="K1583" s="242"/>
      <c r="L1583" s="248"/>
      <c r="M1583" s="249"/>
      <c r="N1583" s="250"/>
      <c r="O1583" s="250"/>
      <c r="P1583" s="250"/>
      <c r="Q1583" s="250"/>
      <c r="R1583" s="250"/>
      <c r="S1583" s="250"/>
      <c r="T1583" s="251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2" t="s">
        <v>232</v>
      </c>
      <c r="AU1583" s="252" t="s">
        <v>82</v>
      </c>
      <c r="AV1583" s="13" t="s">
        <v>82</v>
      </c>
      <c r="AW1583" s="13" t="s">
        <v>30</v>
      </c>
      <c r="AX1583" s="13" t="s">
        <v>73</v>
      </c>
      <c r="AY1583" s="252" t="s">
        <v>223</v>
      </c>
    </row>
    <row r="1584" s="13" customFormat="1">
      <c r="A1584" s="13"/>
      <c r="B1584" s="241"/>
      <c r="C1584" s="242"/>
      <c r="D1584" s="243" t="s">
        <v>232</v>
      </c>
      <c r="E1584" s="244" t="s">
        <v>1</v>
      </c>
      <c r="F1584" s="245" t="s">
        <v>2007</v>
      </c>
      <c r="G1584" s="242"/>
      <c r="H1584" s="246">
        <v>0.223</v>
      </c>
      <c r="I1584" s="247"/>
      <c r="J1584" s="242"/>
      <c r="K1584" s="242"/>
      <c r="L1584" s="248"/>
      <c r="M1584" s="249"/>
      <c r="N1584" s="250"/>
      <c r="O1584" s="250"/>
      <c r="P1584" s="250"/>
      <c r="Q1584" s="250"/>
      <c r="R1584" s="250"/>
      <c r="S1584" s="250"/>
      <c r="T1584" s="251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2" t="s">
        <v>232</v>
      </c>
      <c r="AU1584" s="252" t="s">
        <v>82</v>
      </c>
      <c r="AV1584" s="13" t="s">
        <v>82</v>
      </c>
      <c r="AW1584" s="13" t="s">
        <v>30</v>
      </c>
      <c r="AX1584" s="13" t="s">
        <v>73</v>
      </c>
      <c r="AY1584" s="252" t="s">
        <v>223</v>
      </c>
    </row>
    <row r="1585" s="13" customFormat="1">
      <c r="A1585" s="13"/>
      <c r="B1585" s="241"/>
      <c r="C1585" s="242"/>
      <c r="D1585" s="243" t="s">
        <v>232</v>
      </c>
      <c r="E1585" s="244" t="s">
        <v>1</v>
      </c>
      <c r="F1585" s="245" t="s">
        <v>2008</v>
      </c>
      <c r="G1585" s="242"/>
      <c r="H1585" s="246">
        <v>0.98199999999999998</v>
      </c>
      <c r="I1585" s="247"/>
      <c r="J1585" s="242"/>
      <c r="K1585" s="242"/>
      <c r="L1585" s="248"/>
      <c r="M1585" s="249"/>
      <c r="N1585" s="250"/>
      <c r="O1585" s="250"/>
      <c r="P1585" s="250"/>
      <c r="Q1585" s="250"/>
      <c r="R1585" s="250"/>
      <c r="S1585" s="250"/>
      <c r="T1585" s="251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2" t="s">
        <v>232</v>
      </c>
      <c r="AU1585" s="252" t="s">
        <v>82</v>
      </c>
      <c r="AV1585" s="13" t="s">
        <v>82</v>
      </c>
      <c r="AW1585" s="13" t="s">
        <v>30</v>
      </c>
      <c r="AX1585" s="13" t="s">
        <v>73</v>
      </c>
      <c r="AY1585" s="252" t="s">
        <v>223</v>
      </c>
    </row>
    <row r="1586" s="13" customFormat="1">
      <c r="A1586" s="13"/>
      <c r="B1586" s="241"/>
      <c r="C1586" s="242"/>
      <c r="D1586" s="243" t="s">
        <v>232</v>
      </c>
      <c r="E1586" s="244" t="s">
        <v>1</v>
      </c>
      <c r="F1586" s="245" t="s">
        <v>2009</v>
      </c>
      <c r="G1586" s="242"/>
      <c r="H1586" s="246">
        <v>0.11700000000000001</v>
      </c>
      <c r="I1586" s="247"/>
      <c r="J1586" s="242"/>
      <c r="K1586" s="242"/>
      <c r="L1586" s="248"/>
      <c r="M1586" s="249"/>
      <c r="N1586" s="250"/>
      <c r="O1586" s="250"/>
      <c r="P1586" s="250"/>
      <c r="Q1586" s="250"/>
      <c r="R1586" s="250"/>
      <c r="S1586" s="250"/>
      <c r="T1586" s="25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2" t="s">
        <v>232</v>
      </c>
      <c r="AU1586" s="252" t="s">
        <v>82</v>
      </c>
      <c r="AV1586" s="13" t="s">
        <v>82</v>
      </c>
      <c r="AW1586" s="13" t="s">
        <v>30</v>
      </c>
      <c r="AX1586" s="13" t="s">
        <v>73</v>
      </c>
      <c r="AY1586" s="252" t="s">
        <v>223</v>
      </c>
    </row>
    <row r="1587" s="13" customFormat="1">
      <c r="A1587" s="13"/>
      <c r="B1587" s="241"/>
      <c r="C1587" s="242"/>
      <c r="D1587" s="243" t="s">
        <v>232</v>
      </c>
      <c r="E1587" s="244" t="s">
        <v>1</v>
      </c>
      <c r="F1587" s="245" t="s">
        <v>2010</v>
      </c>
      <c r="G1587" s="242"/>
      <c r="H1587" s="246">
        <v>0.13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232</v>
      </c>
      <c r="AU1587" s="252" t="s">
        <v>82</v>
      </c>
      <c r="AV1587" s="13" t="s">
        <v>82</v>
      </c>
      <c r="AW1587" s="13" t="s">
        <v>30</v>
      </c>
      <c r="AX1587" s="13" t="s">
        <v>73</v>
      </c>
      <c r="AY1587" s="252" t="s">
        <v>223</v>
      </c>
    </row>
    <row r="1588" s="13" customFormat="1">
      <c r="A1588" s="13"/>
      <c r="B1588" s="241"/>
      <c r="C1588" s="242"/>
      <c r="D1588" s="243" t="s">
        <v>232</v>
      </c>
      <c r="E1588" s="244" t="s">
        <v>1</v>
      </c>
      <c r="F1588" s="245" t="s">
        <v>2011</v>
      </c>
      <c r="G1588" s="242"/>
      <c r="H1588" s="246">
        <v>0.23699999999999999</v>
      </c>
      <c r="I1588" s="247"/>
      <c r="J1588" s="242"/>
      <c r="K1588" s="242"/>
      <c r="L1588" s="248"/>
      <c r="M1588" s="249"/>
      <c r="N1588" s="250"/>
      <c r="O1588" s="250"/>
      <c r="P1588" s="250"/>
      <c r="Q1588" s="250"/>
      <c r="R1588" s="250"/>
      <c r="S1588" s="250"/>
      <c r="T1588" s="251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2" t="s">
        <v>232</v>
      </c>
      <c r="AU1588" s="252" t="s">
        <v>82</v>
      </c>
      <c r="AV1588" s="13" t="s">
        <v>82</v>
      </c>
      <c r="AW1588" s="13" t="s">
        <v>30</v>
      </c>
      <c r="AX1588" s="13" t="s">
        <v>73</v>
      </c>
      <c r="AY1588" s="252" t="s">
        <v>223</v>
      </c>
    </row>
    <row r="1589" s="13" customFormat="1">
      <c r="A1589" s="13"/>
      <c r="B1589" s="241"/>
      <c r="C1589" s="242"/>
      <c r="D1589" s="243" t="s">
        <v>232</v>
      </c>
      <c r="E1589" s="244" t="s">
        <v>1</v>
      </c>
      <c r="F1589" s="245" t="s">
        <v>2012</v>
      </c>
      <c r="G1589" s="242"/>
      <c r="H1589" s="246">
        <v>0.32600000000000001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232</v>
      </c>
      <c r="AU1589" s="252" t="s">
        <v>82</v>
      </c>
      <c r="AV1589" s="13" t="s">
        <v>82</v>
      </c>
      <c r="AW1589" s="13" t="s">
        <v>30</v>
      </c>
      <c r="AX1589" s="13" t="s">
        <v>73</v>
      </c>
      <c r="AY1589" s="252" t="s">
        <v>223</v>
      </c>
    </row>
    <row r="1590" s="14" customFormat="1">
      <c r="A1590" s="14"/>
      <c r="B1590" s="253"/>
      <c r="C1590" s="254"/>
      <c r="D1590" s="243" t="s">
        <v>232</v>
      </c>
      <c r="E1590" s="255" t="s">
        <v>1</v>
      </c>
      <c r="F1590" s="256" t="s">
        <v>242</v>
      </c>
      <c r="G1590" s="254"/>
      <c r="H1590" s="255" t="s">
        <v>1</v>
      </c>
      <c r="I1590" s="257"/>
      <c r="J1590" s="254"/>
      <c r="K1590" s="254"/>
      <c r="L1590" s="258"/>
      <c r="M1590" s="259"/>
      <c r="N1590" s="260"/>
      <c r="O1590" s="260"/>
      <c r="P1590" s="260"/>
      <c r="Q1590" s="260"/>
      <c r="R1590" s="260"/>
      <c r="S1590" s="260"/>
      <c r="T1590" s="261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2" t="s">
        <v>232</v>
      </c>
      <c r="AU1590" s="262" t="s">
        <v>82</v>
      </c>
      <c r="AV1590" s="14" t="s">
        <v>80</v>
      </c>
      <c r="AW1590" s="14" t="s">
        <v>30</v>
      </c>
      <c r="AX1590" s="14" t="s">
        <v>73</v>
      </c>
      <c r="AY1590" s="262" t="s">
        <v>223</v>
      </c>
    </row>
    <row r="1591" s="13" customFormat="1">
      <c r="A1591" s="13"/>
      <c r="B1591" s="241"/>
      <c r="C1591" s="242"/>
      <c r="D1591" s="243" t="s">
        <v>232</v>
      </c>
      <c r="E1591" s="244" t="s">
        <v>1</v>
      </c>
      <c r="F1591" s="245" t="s">
        <v>2013</v>
      </c>
      <c r="G1591" s="242"/>
      <c r="H1591" s="246">
        <v>0.90800000000000003</v>
      </c>
      <c r="I1591" s="247"/>
      <c r="J1591" s="242"/>
      <c r="K1591" s="242"/>
      <c r="L1591" s="248"/>
      <c r="M1591" s="249"/>
      <c r="N1591" s="250"/>
      <c r="O1591" s="250"/>
      <c r="P1591" s="250"/>
      <c r="Q1591" s="250"/>
      <c r="R1591" s="250"/>
      <c r="S1591" s="250"/>
      <c r="T1591" s="251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52" t="s">
        <v>232</v>
      </c>
      <c r="AU1591" s="252" t="s">
        <v>82</v>
      </c>
      <c r="AV1591" s="13" t="s">
        <v>82</v>
      </c>
      <c r="AW1591" s="13" t="s">
        <v>30</v>
      </c>
      <c r="AX1591" s="13" t="s">
        <v>73</v>
      </c>
      <c r="AY1591" s="252" t="s">
        <v>223</v>
      </c>
    </row>
    <row r="1592" s="13" customFormat="1">
      <c r="A1592" s="13"/>
      <c r="B1592" s="241"/>
      <c r="C1592" s="242"/>
      <c r="D1592" s="243" t="s">
        <v>232</v>
      </c>
      <c r="E1592" s="244" t="s">
        <v>1</v>
      </c>
      <c r="F1592" s="245" t="s">
        <v>2014</v>
      </c>
      <c r="G1592" s="242"/>
      <c r="H1592" s="246">
        <v>0.22500000000000001</v>
      </c>
      <c r="I1592" s="247"/>
      <c r="J1592" s="242"/>
      <c r="K1592" s="242"/>
      <c r="L1592" s="248"/>
      <c r="M1592" s="249"/>
      <c r="N1592" s="250"/>
      <c r="O1592" s="250"/>
      <c r="P1592" s="250"/>
      <c r="Q1592" s="250"/>
      <c r="R1592" s="250"/>
      <c r="S1592" s="250"/>
      <c r="T1592" s="251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2" t="s">
        <v>232</v>
      </c>
      <c r="AU1592" s="252" t="s">
        <v>82</v>
      </c>
      <c r="AV1592" s="13" t="s">
        <v>82</v>
      </c>
      <c r="AW1592" s="13" t="s">
        <v>30</v>
      </c>
      <c r="AX1592" s="13" t="s">
        <v>73</v>
      </c>
      <c r="AY1592" s="252" t="s">
        <v>223</v>
      </c>
    </row>
    <row r="1593" s="15" customFormat="1">
      <c r="A1593" s="15"/>
      <c r="B1593" s="263"/>
      <c r="C1593" s="264"/>
      <c r="D1593" s="243" t="s">
        <v>232</v>
      </c>
      <c r="E1593" s="265" t="s">
        <v>1</v>
      </c>
      <c r="F1593" s="266" t="s">
        <v>245</v>
      </c>
      <c r="G1593" s="264"/>
      <c r="H1593" s="267">
        <v>6.843</v>
      </c>
      <c r="I1593" s="268"/>
      <c r="J1593" s="264"/>
      <c r="K1593" s="264"/>
      <c r="L1593" s="269"/>
      <c r="M1593" s="270"/>
      <c r="N1593" s="271"/>
      <c r="O1593" s="271"/>
      <c r="P1593" s="271"/>
      <c r="Q1593" s="271"/>
      <c r="R1593" s="271"/>
      <c r="S1593" s="271"/>
      <c r="T1593" s="272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T1593" s="273" t="s">
        <v>232</v>
      </c>
      <c r="AU1593" s="273" t="s">
        <v>82</v>
      </c>
      <c r="AV1593" s="15" t="s">
        <v>230</v>
      </c>
      <c r="AW1593" s="15" t="s">
        <v>30</v>
      </c>
      <c r="AX1593" s="15" t="s">
        <v>80</v>
      </c>
      <c r="AY1593" s="273" t="s">
        <v>223</v>
      </c>
    </row>
    <row r="1594" s="2" customFormat="1" ht="37.8" customHeight="1">
      <c r="A1594" s="39"/>
      <c r="B1594" s="40"/>
      <c r="C1594" s="228" t="s">
        <v>2015</v>
      </c>
      <c r="D1594" s="228" t="s">
        <v>225</v>
      </c>
      <c r="E1594" s="229" t="s">
        <v>2016</v>
      </c>
      <c r="F1594" s="230" t="s">
        <v>2017</v>
      </c>
      <c r="G1594" s="231" t="s">
        <v>228</v>
      </c>
      <c r="H1594" s="232">
        <v>165.18100000000001</v>
      </c>
      <c r="I1594" s="233"/>
      <c r="J1594" s="234">
        <f>ROUND(I1594*H1594,2)</f>
        <v>0</v>
      </c>
      <c r="K1594" s="230" t="s">
        <v>229</v>
      </c>
      <c r="L1594" s="45"/>
      <c r="M1594" s="235" t="s">
        <v>1</v>
      </c>
      <c r="N1594" s="236" t="s">
        <v>38</v>
      </c>
      <c r="O1594" s="92"/>
      <c r="P1594" s="237">
        <f>O1594*H1594</f>
        <v>0</v>
      </c>
      <c r="Q1594" s="237">
        <v>0.00091</v>
      </c>
      <c r="R1594" s="237">
        <f>Q1594*H1594</f>
        <v>0.15031471000000002</v>
      </c>
      <c r="S1594" s="237">
        <v>0</v>
      </c>
      <c r="T1594" s="238">
        <f>S1594*H1594</f>
        <v>0</v>
      </c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R1594" s="239" t="s">
        <v>230</v>
      </c>
      <c r="AT1594" s="239" t="s">
        <v>225</v>
      </c>
      <c r="AU1594" s="239" t="s">
        <v>82</v>
      </c>
      <c r="AY1594" s="18" t="s">
        <v>223</v>
      </c>
      <c r="BE1594" s="240">
        <f>IF(N1594="základní",J1594,0)</f>
        <v>0</v>
      </c>
      <c r="BF1594" s="240">
        <f>IF(N1594="snížená",J1594,0)</f>
        <v>0</v>
      </c>
      <c r="BG1594" s="240">
        <f>IF(N1594="zákl. přenesená",J1594,0)</f>
        <v>0</v>
      </c>
      <c r="BH1594" s="240">
        <f>IF(N1594="sníž. přenesená",J1594,0)</f>
        <v>0</v>
      </c>
      <c r="BI1594" s="240">
        <f>IF(N1594="nulová",J1594,0)</f>
        <v>0</v>
      </c>
      <c r="BJ1594" s="18" t="s">
        <v>80</v>
      </c>
      <c r="BK1594" s="240">
        <f>ROUND(I1594*H1594,2)</f>
        <v>0</v>
      </c>
      <c r="BL1594" s="18" t="s">
        <v>230</v>
      </c>
      <c r="BM1594" s="239" t="s">
        <v>2018</v>
      </c>
    </row>
    <row r="1595" s="14" customFormat="1">
      <c r="A1595" s="14"/>
      <c r="B1595" s="253"/>
      <c r="C1595" s="254"/>
      <c r="D1595" s="243" t="s">
        <v>232</v>
      </c>
      <c r="E1595" s="255" t="s">
        <v>1</v>
      </c>
      <c r="F1595" s="256" t="s">
        <v>2019</v>
      </c>
      <c r="G1595" s="254"/>
      <c r="H1595" s="255" t="s">
        <v>1</v>
      </c>
      <c r="I1595" s="257"/>
      <c r="J1595" s="254"/>
      <c r="K1595" s="254"/>
      <c r="L1595" s="258"/>
      <c r="M1595" s="259"/>
      <c r="N1595" s="260"/>
      <c r="O1595" s="260"/>
      <c r="P1595" s="260"/>
      <c r="Q1595" s="260"/>
      <c r="R1595" s="260"/>
      <c r="S1595" s="260"/>
      <c r="T1595" s="261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62" t="s">
        <v>232</v>
      </c>
      <c r="AU1595" s="262" t="s">
        <v>82</v>
      </c>
      <c r="AV1595" s="14" t="s">
        <v>80</v>
      </c>
      <c r="AW1595" s="14" t="s">
        <v>30</v>
      </c>
      <c r="AX1595" s="14" t="s">
        <v>73</v>
      </c>
      <c r="AY1595" s="262" t="s">
        <v>223</v>
      </c>
    </row>
    <row r="1596" s="13" customFormat="1">
      <c r="A1596" s="13"/>
      <c r="B1596" s="241"/>
      <c r="C1596" s="242"/>
      <c r="D1596" s="243" t="s">
        <v>232</v>
      </c>
      <c r="E1596" s="244" t="s">
        <v>1</v>
      </c>
      <c r="F1596" s="245" t="s">
        <v>2020</v>
      </c>
      <c r="G1596" s="242"/>
      <c r="H1596" s="246">
        <v>97.012</v>
      </c>
      <c r="I1596" s="247"/>
      <c r="J1596" s="242"/>
      <c r="K1596" s="242"/>
      <c r="L1596" s="248"/>
      <c r="M1596" s="249"/>
      <c r="N1596" s="250"/>
      <c r="O1596" s="250"/>
      <c r="P1596" s="250"/>
      <c r="Q1596" s="250"/>
      <c r="R1596" s="250"/>
      <c r="S1596" s="250"/>
      <c r="T1596" s="251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2" t="s">
        <v>232</v>
      </c>
      <c r="AU1596" s="252" t="s">
        <v>82</v>
      </c>
      <c r="AV1596" s="13" t="s">
        <v>82</v>
      </c>
      <c r="AW1596" s="13" t="s">
        <v>30</v>
      </c>
      <c r="AX1596" s="13" t="s">
        <v>73</v>
      </c>
      <c r="AY1596" s="252" t="s">
        <v>223</v>
      </c>
    </row>
    <row r="1597" s="13" customFormat="1">
      <c r="A1597" s="13"/>
      <c r="B1597" s="241"/>
      <c r="C1597" s="242"/>
      <c r="D1597" s="243" t="s">
        <v>232</v>
      </c>
      <c r="E1597" s="244" t="s">
        <v>1</v>
      </c>
      <c r="F1597" s="245" t="s">
        <v>2021</v>
      </c>
      <c r="G1597" s="242"/>
      <c r="H1597" s="246">
        <v>22.692</v>
      </c>
      <c r="I1597" s="247"/>
      <c r="J1597" s="242"/>
      <c r="K1597" s="242"/>
      <c r="L1597" s="248"/>
      <c r="M1597" s="249"/>
      <c r="N1597" s="250"/>
      <c r="O1597" s="250"/>
      <c r="P1597" s="250"/>
      <c r="Q1597" s="250"/>
      <c r="R1597" s="250"/>
      <c r="S1597" s="250"/>
      <c r="T1597" s="25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2" t="s">
        <v>232</v>
      </c>
      <c r="AU1597" s="252" t="s">
        <v>82</v>
      </c>
      <c r="AV1597" s="13" t="s">
        <v>82</v>
      </c>
      <c r="AW1597" s="13" t="s">
        <v>30</v>
      </c>
      <c r="AX1597" s="13" t="s">
        <v>73</v>
      </c>
      <c r="AY1597" s="252" t="s">
        <v>223</v>
      </c>
    </row>
    <row r="1598" s="13" customFormat="1">
      <c r="A1598" s="13"/>
      <c r="B1598" s="241"/>
      <c r="C1598" s="242"/>
      <c r="D1598" s="243" t="s">
        <v>232</v>
      </c>
      <c r="E1598" s="244" t="s">
        <v>1</v>
      </c>
      <c r="F1598" s="245" t="s">
        <v>2022</v>
      </c>
      <c r="G1598" s="242"/>
      <c r="H1598" s="246">
        <v>15.815</v>
      </c>
      <c r="I1598" s="247"/>
      <c r="J1598" s="242"/>
      <c r="K1598" s="242"/>
      <c r="L1598" s="248"/>
      <c r="M1598" s="249"/>
      <c r="N1598" s="250"/>
      <c r="O1598" s="250"/>
      <c r="P1598" s="250"/>
      <c r="Q1598" s="250"/>
      <c r="R1598" s="250"/>
      <c r="S1598" s="250"/>
      <c r="T1598" s="251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52" t="s">
        <v>232</v>
      </c>
      <c r="AU1598" s="252" t="s">
        <v>82</v>
      </c>
      <c r="AV1598" s="13" t="s">
        <v>82</v>
      </c>
      <c r="AW1598" s="13" t="s">
        <v>30</v>
      </c>
      <c r="AX1598" s="13" t="s">
        <v>73</v>
      </c>
      <c r="AY1598" s="252" t="s">
        <v>223</v>
      </c>
    </row>
    <row r="1599" s="13" customFormat="1">
      <c r="A1599" s="13"/>
      <c r="B1599" s="241"/>
      <c r="C1599" s="242"/>
      <c r="D1599" s="243" t="s">
        <v>232</v>
      </c>
      <c r="E1599" s="244" t="s">
        <v>1</v>
      </c>
      <c r="F1599" s="245" t="s">
        <v>2023</v>
      </c>
      <c r="G1599" s="242"/>
      <c r="H1599" s="246">
        <v>29.661999999999999</v>
      </c>
      <c r="I1599" s="247"/>
      <c r="J1599" s="242"/>
      <c r="K1599" s="242"/>
      <c r="L1599" s="248"/>
      <c r="M1599" s="249"/>
      <c r="N1599" s="250"/>
      <c r="O1599" s="250"/>
      <c r="P1599" s="250"/>
      <c r="Q1599" s="250"/>
      <c r="R1599" s="250"/>
      <c r="S1599" s="250"/>
      <c r="T1599" s="251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2" t="s">
        <v>232</v>
      </c>
      <c r="AU1599" s="252" t="s">
        <v>82</v>
      </c>
      <c r="AV1599" s="13" t="s">
        <v>82</v>
      </c>
      <c r="AW1599" s="13" t="s">
        <v>30</v>
      </c>
      <c r="AX1599" s="13" t="s">
        <v>73</v>
      </c>
      <c r="AY1599" s="252" t="s">
        <v>223</v>
      </c>
    </row>
    <row r="1600" s="15" customFormat="1">
      <c r="A1600" s="15"/>
      <c r="B1600" s="263"/>
      <c r="C1600" s="264"/>
      <c r="D1600" s="243" t="s">
        <v>232</v>
      </c>
      <c r="E1600" s="265" t="s">
        <v>1</v>
      </c>
      <c r="F1600" s="266" t="s">
        <v>245</v>
      </c>
      <c r="G1600" s="264"/>
      <c r="H1600" s="267">
        <v>165.18100000000001</v>
      </c>
      <c r="I1600" s="268"/>
      <c r="J1600" s="264"/>
      <c r="K1600" s="264"/>
      <c r="L1600" s="269"/>
      <c r="M1600" s="270"/>
      <c r="N1600" s="271"/>
      <c r="O1600" s="271"/>
      <c r="P1600" s="271"/>
      <c r="Q1600" s="271"/>
      <c r="R1600" s="271"/>
      <c r="S1600" s="271"/>
      <c r="T1600" s="272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T1600" s="273" t="s">
        <v>232</v>
      </c>
      <c r="AU1600" s="273" t="s">
        <v>82</v>
      </c>
      <c r="AV1600" s="15" t="s">
        <v>230</v>
      </c>
      <c r="AW1600" s="15" t="s">
        <v>30</v>
      </c>
      <c r="AX1600" s="15" t="s">
        <v>80</v>
      </c>
      <c r="AY1600" s="273" t="s">
        <v>223</v>
      </c>
    </row>
    <row r="1601" s="2" customFormat="1" ht="21.75" customHeight="1">
      <c r="A1601" s="39"/>
      <c r="B1601" s="40"/>
      <c r="C1601" s="274" t="s">
        <v>2024</v>
      </c>
      <c r="D1601" s="274" t="s">
        <v>285</v>
      </c>
      <c r="E1601" s="275" t="s">
        <v>2025</v>
      </c>
      <c r="F1601" s="276" t="s">
        <v>2026</v>
      </c>
      <c r="G1601" s="277" t="s">
        <v>475</v>
      </c>
      <c r="H1601" s="278">
        <v>438.31099999999998</v>
      </c>
      <c r="I1601" s="279"/>
      <c r="J1601" s="280">
        <f>ROUND(I1601*H1601,2)</f>
        <v>0</v>
      </c>
      <c r="K1601" s="276" t="s">
        <v>386</v>
      </c>
      <c r="L1601" s="281"/>
      <c r="M1601" s="282" t="s">
        <v>1</v>
      </c>
      <c r="N1601" s="283" t="s">
        <v>38</v>
      </c>
      <c r="O1601" s="92"/>
      <c r="P1601" s="237">
        <f>O1601*H1601</f>
        <v>0</v>
      </c>
      <c r="Q1601" s="237">
        <v>0.00048000000000000001</v>
      </c>
      <c r="R1601" s="237">
        <f>Q1601*H1601</f>
        <v>0.21038927999999998</v>
      </c>
      <c r="S1601" s="237">
        <v>0</v>
      </c>
      <c r="T1601" s="238">
        <f>S1601*H1601</f>
        <v>0</v>
      </c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R1601" s="239" t="s">
        <v>262</v>
      </c>
      <c r="AT1601" s="239" t="s">
        <v>285</v>
      </c>
      <c r="AU1601" s="239" t="s">
        <v>82</v>
      </c>
      <c r="AY1601" s="18" t="s">
        <v>223</v>
      </c>
      <c r="BE1601" s="240">
        <f>IF(N1601="základní",J1601,0)</f>
        <v>0</v>
      </c>
      <c r="BF1601" s="240">
        <f>IF(N1601="snížená",J1601,0)</f>
        <v>0</v>
      </c>
      <c r="BG1601" s="240">
        <f>IF(N1601="zákl. přenesená",J1601,0)</f>
        <v>0</v>
      </c>
      <c r="BH1601" s="240">
        <f>IF(N1601="sníž. přenesená",J1601,0)</f>
        <v>0</v>
      </c>
      <c r="BI1601" s="240">
        <f>IF(N1601="nulová",J1601,0)</f>
        <v>0</v>
      </c>
      <c r="BJ1601" s="18" t="s">
        <v>80</v>
      </c>
      <c r="BK1601" s="240">
        <f>ROUND(I1601*H1601,2)</f>
        <v>0</v>
      </c>
      <c r="BL1601" s="18" t="s">
        <v>230</v>
      </c>
      <c r="BM1601" s="239" t="s">
        <v>2027</v>
      </c>
    </row>
    <row r="1602" s="14" customFormat="1">
      <c r="A1602" s="14"/>
      <c r="B1602" s="253"/>
      <c r="C1602" s="254"/>
      <c r="D1602" s="243" t="s">
        <v>232</v>
      </c>
      <c r="E1602" s="255" t="s">
        <v>1</v>
      </c>
      <c r="F1602" s="256" t="s">
        <v>2028</v>
      </c>
      <c r="G1602" s="254"/>
      <c r="H1602" s="255" t="s">
        <v>1</v>
      </c>
      <c r="I1602" s="257"/>
      <c r="J1602" s="254"/>
      <c r="K1602" s="254"/>
      <c r="L1602" s="258"/>
      <c r="M1602" s="259"/>
      <c r="N1602" s="260"/>
      <c r="O1602" s="260"/>
      <c r="P1602" s="260"/>
      <c r="Q1602" s="260"/>
      <c r="R1602" s="260"/>
      <c r="S1602" s="260"/>
      <c r="T1602" s="261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62" t="s">
        <v>232</v>
      </c>
      <c r="AU1602" s="262" t="s">
        <v>82</v>
      </c>
      <c r="AV1602" s="14" t="s">
        <v>80</v>
      </c>
      <c r="AW1602" s="14" t="s">
        <v>30</v>
      </c>
      <c r="AX1602" s="14" t="s">
        <v>73</v>
      </c>
      <c r="AY1602" s="262" t="s">
        <v>223</v>
      </c>
    </row>
    <row r="1603" s="13" customFormat="1">
      <c r="A1603" s="13"/>
      <c r="B1603" s="241"/>
      <c r="C1603" s="242"/>
      <c r="D1603" s="243" t="s">
        <v>232</v>
      </c>
      <c r="E1603" s="244" t="s">
        <v>1</v>
      </c>
      <c r="F1603" s="245" t="s">
        <v>2029</v>
      </c>
      <c r="G1603" s="242"/>
      <c r="H1603" s="246">
        <v>226.28999999999999</v>
      </c>
      <c r="I1603" s="247"/>
      <c r="J1603" s="242"/>
      <c r="K1603" s="242"/>
      <c r="L1603" s="248"/>
      <c r="M1603" s="249"/>
      <c r="N1603" s="250"/>
      <c r="O1603" s="250"/>
      <c r="P1603" s="250"/>
      <c r="Q1603" s="250"/>
      <c r="R1603" s="250"/>
      <c r="S1603" s="250"/>
      <c r="T1603" s="25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2" t="s">
        <v>232</v>
      </c>
      <c r="AU1603" s="252" t="s">
        <v>82</v>
      </c>
      <c r="AV1603" s="13" t="s">
        <v>82</v>
      </c>
      <c r="AW1603" s="13" t="s">
        <v>30</v>
      </c>
      <c r="AX1603" s="13" t="s">
        <v>73</v>
      </c>
      <c r="AY1603" s="252" t="s">
        <v>223</v>
      </c>
    </row>
    <row r="1604" s="13" customFormat="1">
      <c r="A1604" s="13"/>
      <c r="B1604" s="241"/>
      <c r="C1604" s="242"/>
      <c r="D1604" s="243" t="s">
        <v>232</v>
      </c>
      <c r="E1604" s="244" t="s">
        <v>1</v>
      </c>
      <c r="F1604" s="245" t="s">
        <v>2030</v>
      </c>
      <c r="G1604" s="242"/>
      <c r="H1604" s="246">
        <v>33.990000000000002</v>
      </c>
      <c r="I1604" s="247"/>
      <c r="J1604" s="242"/>
      <c r="K1604" s="242"/>
      <c r="L1604" s="248"/>
      <c r="M1604" s="249"/>
      <c r="N1604" s="250"/>
      <c r="O1604" s="250"/>
      <c r="P1604" s="250"/>
      <c r="Q1604" s="250"/>
      <c r="R1604" s="250"/>
      <c r="S1604" s="250"/>
      <c r="T1604" s="251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2" t="s">
        <v>232</v>
      </c>
      <c r="AU1604" s="252" t="s">
        <v>82</v>
      </c>
      <c r="AV1604" s="13" t="s">
        <v>82</v>
      </c>
      <c r="AW1604" s="13" t="s">
        <v>30</v>
      </c>
      <c r="AX1604" s="13" t="s">
        <v>73</v>
      </c>
      <c r="AY1604" s="252" t="s">
        <v>223</v>
      </c>
    </row>
    <row r="1605" s="13" customFormat="1">
      <c r="A1605" s="13"/>
      <c r="B1605" s="241"/>
      <c r="C1605" s="242"/>
      <c r="D1605" s="243" t="s">
        <v>232</v>
      </c>
      <c r="E1605" s="244" t="s">
        <v>1</v>
      </c>
      <c r="F1605" s="245" t="s">
        <v>2031</v>
      </c>
      <c r="G1605" s="242"/>
      <c r="H1605" s="246">
        <v>23.402000000000001</v>
      </c>
      <c r="I1605" s="247"/>
      <c r="J1605" s="242"/>
      <c r="K1605" s="242"/>
      <c r="L1605" s="248"/>
      <c r="M1605" s="249"/>
      <c r="N1605" s="250"/>
      <c r="O1605" s="250"/>
      <c r="P1605" s="250"/>
      <c r="Q1605" s="250"/>
      <c r="R1605" s="250"/>
      <c r="S1605" s="250"/>
      <c r="T1605" s="25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2" t="s">
        <v>232</v>
      </c>
      <c r="AU1605" s="252" t="s">
        <v>82</v>
      </c>
      <c r="AV1605" s="13" t="s">
        <v>82</v>
      </c>
      <c r="AW1605" s="13" t="s">
        <v>30</v>
      </c>
      <c r="AX1605" s="13" t="s">
        <v>73</v>
      </c>
      <c r="AY1605" s="252" t="s">
        <v>223</v>
      </c>
    </row>
    <row r="1606" s="13" customFormat="1">
      <c r="A1606" s="13"/>
      <c r="B1606" s="241"/>
      <c r="C1606" s="242"/>
      <c r="D1606" s="243" t="s">
        <v>232</v>
      </c>
      <c r="E1606" s="244" t="s">
        <v>1</v>
      </c>
      <c r="F1606" s="245" t="s">
        <v>2032</v>
      </c>
      <c r="G1606" s="242"/>
      <c r="H1606" s="246">
        <v>17.100000000000001</v>
      </c>
      <c r="I1606" s="247"/>
      <c r="J1606" s="242"/>
      <c r="K1606" s="242"/>
      <c r="L1606" s="248"/>
      <c r="M1606" s="249"/>
      <c r="N1606" s="250"/>
      <c r="O1606" s="250"/>
      <c r="P1606" s="250"/>
      <c r="Q1606" s="250"/>
      <c r="R1606" s="250"/>
      <c r="S1606" s="250"/>
      <c r="T1606" s="251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2" t="s">
        <v>232</v>
      </c>
      <c r="AU1606" s="252" t="s">
        <v>82</v>
      </c>
      <c r="AV1606" s="13" t="s">
        <v>82</v>
      </c>
      <c r="AW1606" s="13" t="s">
        <v>30</v>
      </c>
      <c r="AX1606" s="13" t="s">
        <v>73</v>
      </c>
      <c r="AY1606" s="252" t="s">
        <v>223</v>
      </c>
    </row>
    <row r="1607" s="13" customFormat="1">
      <c r="A1607" s="13"/>
      <c r="B1607" s="241"/>
      <c r="C1607" s="242"/>
      <c r="D1607" s="243" t="s">
        <v>232</v>
      </c>
      <c r="E1607" s="244" t="s">
        <v>1</v>
      </c>
      <c r="F1607" s="245" t="s">
        <v>2033</v>
      </c>
      <c r="G1607" s="242"/>
      <c r="H1607" s="246">
        <v>75.367999999999995</v>
      </c>
      <c r="I1607" s="247"/>
      <c r="J1607" s="242"/>
      <c r="K1607" s="242"/>
      <c r="L1607" s="248"/>
      <c r="M1607" s="249"/>
      <c r="N1607" s="250"/>
      <c r="O1607" s="250"/>
      <c r="P1607" s="250"/>
      <c r="Q1607" s="250"/>
      <c r="R1607" s="250"/>
      <c r="S1607" s="250"/>
      <c r="T1607" s="251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2" t="s">
        <v>232</v>
      </c>
      <c r="AU1607" s="252" t="s">
        <v>82</v>
      </c>
      <c r="AV1607" s="13" t="s">
        <v>82</v>
      </c>
      <c r="AW1607" s="13" t="s">
        <v>30</v>
      </c>
      <c r="AX1607" s="13" t="s">
        <v>73</v>
      </c>
      <c r="AY1607" s="252" t="s">
        <v>223</v>
      </c>
    </row>
    <row r="1608" s="13" customFormat="1">
      <c r="A1608" s="13"/>
      <c r="B1608" s="241"/>
      <c r="C1608" s="242"/>
      <c r="D1608" s="243" t="s">
        <v>232</v>
      </c>
      <c r="E1608" s="244" t="s">
        <v>1</v>
      </c>
      <c r="F1608" s="245" t="s">
        <v>2034</v>
      </c>
      <c r="G1608" s="242"/>
      <c r="H1608" s="246">
        <v>8.9930000000000003</v>
      </c>
      <c r="I1608" s="247"/>
      <c r="J1608" s="242"/>
      <c r="K1608" s="242"/>
      <c r="L1608" s="248"/>
      <c r="M1608" s="249"/>
      <c r="N1608" s="250"/>
      <c r="O1608" s="250"/>
      <c r="P1608" s="250"/>
      <c r="Q1608" s="250"/>
      <c r="R1608" s="250"/>
      <c r="S1608" s="250"/>
      <c r="T1608" s="251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2" t="s">
        <v>232</v>
      </c>
      <c r="AU1608" s="252" t="s">
        <v>82</v>
      </c>
      <c r="AV1608" s="13" t="s">
        <v>82</v>
      </c>
      <c r="AW1608" s="13" t="s">
        <v>30</v>
      </c>
      <c r="AX1608" s="13" t="s">
        <v>73</v>
      </c>
      <c r="AY1608" s="252" t="s">
        <v>223</v>
      </c>
    </row>
    <row r="1609" s="13" customFormat="1">
      <c r="A1609" s="13"/>
      <c r="B1609" s="241"/>
      <c r="C1609" s="242"/>
      <c r="D1609" s="243" t="s">
        <v>232</v>
      </c>
      <c r="E1609" s="244" t="s">
        <v>1</v>
      </c>
      <c r="F1609" s="245" t="s">
        <v>2035</v>
      </c>
      <c r="G1609" s="242"/>
      <c r="H1609" s="246">
        <v>9.9600000000000009</v>
      </c>
      <c r="I1609" s="247"/>
      <c r="J1609" s="242"/>
      <c r="K1609" s="242"/>
      <c r="L1609" s="248"/>
      <c r="M1609" s="249"/>
      <c r="N1609" s="250"/>
      <c r="O1609" s="250"/>
      <c r="P1609" s="250"/>
      <c r="Q1609" s="250"/>
      <c r="R1609" s="250"/>
      <c r="S1609" s="250"/>
      <c r="T1609" s="251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2" t="s">
        <v>232</v>
      </c>
      <c r="AU1609" s="252" t="s">
        <v>82</v>
      </c>
      <c r="AV1609" s="13" t="s">
        <v>82</v>
      </c>
      <c r="AW1609" s="13" t="s">
        <v>30</v>
      </c>
      <c r="AX1609" s="13" t="s">
        <v>73</v>
      </c>
      <c r="AY1609" s="252" t="s">
        <v>223</v>
      </c>
    </row>
    <row r="1610" s="13" customFormat="1">
      <c r="A1610" s="13"/>
      <c r="B1610" s="241"/>
      <c r="C1610" s="242"/>
      <c r="D1610" s="243" t="s">
        <v>232</v>
      </c>
      <c r="E1610" s="244" t="s">
        <v>1</v>
      </c>
      <c r="F1610" s="245" t="s">
        <v>2036</v>
      </c>
      <c r="G1610" s="242"/>
      <c r="H1610" s="246">
        <v>18.195</v>
      </c>
      <c r="I1610" s="247"/>
      <c r="J1610" s="242"/>
      <c r="K1610" s="242"/>
      <c r="L1610" s="248"/>
      <c r="M1610" s="249"/>
      <c r="N1610" s="250"/>
      <c r="O1610" s="250"/>
      <c r="P1610" s="250"/>
      <c r="Q1610" s="250"/>
      <c r="R1610" s="250"/>
      <c r="S1610" s="250"/>
      <c r="T1610" s="251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2" t="s">
        <v>232</v>
      </c>
      <c r="AU1610" s="252" t="s">
        <v>82</v>
      </c>
      <c r="AV1610" s="13" t="s">
        <v>82</v>
      </c>
      <c r="AW1610" s="13" t="s">
        <v>30</v>
      </c>
      <c r="AX1610" s="13" t="s">
        <v>73</v>
      </c>
      <c r="AY1610" s="252" t="s">
        <v>223</v>
      </c>
    </row>
    <row r="1611" s="13" customFormat="1">
      <c r="A1611" s="13"/>
      <c r="B1611" s="241"/>
      <c r="C1611" s="242"/>
      <c r="D1611" s="243" t="s">
        <v>232</v>
      </c>
      <c r="E1611" s="244" t="s">
        <v>1</v>
      </c>
      <c r="F1611" s="245" t="s">
        <v>2037</v>
      </c>
      <c r="G1611" s="242"/>
      <c r="H1611" s="246">
        <v>25.013000000000002</v>
      </c>
      <c r="I1611" s="247"/>
      <c r="J1611" s="242"/>
      <c r="K1611" s="242"/>
      <c r="L1611" s="248"/>
      <c r="M1611" s="249"/>
      <c r="N1611" s="250"/>
      <c r="O1611" s="250"/>
      <c r="P1611" s="250"/>
      <c r="Q1611" s="250"/>
      <c r="R1611" s="250"/>
      <c r="S1611" s="250"/>
      <c r="T1611" s="251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2" t="s">
        <v>232</v>
      </c>
      <c r="AU1611" s="252" t="s">
        <v>82</v>
      </c>
      <c r="AV1611" s="13" t="s">
        <v>82</v>
      </c>
      <c r="AW1611" s="13" t="s">
        <v>30</v>
      </c>
      <c r="AX1611" s="13" t="s">
        <v>73</v>
      </c>
      <c r="AY1611" s="252" t="s">
        <v>223</v>
      </c>
    </row>
    <row r="1612" s="15" customFormat="1">
      <c r="A1612" s="15"/>
      <c r="B1612" s="263"/>
      <c r="C1612" s="264"/>
      <c r="D1612" s="243" t="s">
        <v>232</v>
      </c>
      <c r="E1612" s="265" t="s">
        <v>1</v>
      </c>
      <c r="F1612" s="266" t="s">
        <v>245</v>
      </c>
      <c r="G1612" s="264"/>
      <c r="H1612" s="267">
        <v>438.31099999999998</v>
      </c>
      <c r="I1612" s="268"/>
      <c r="J1612" s="264"/>
      <c r="K1612" s="264"/>
      <c r="L1612" s="269"/>
      <c r="M1612" s="270"/>
      <c r="N1612" s="271"/>
      <c r="O1612" s="271"/>
      <c r="P1612" s="271"/>
      <c r="Q1612" s="271"/>
      <c r="R1612" s="271"/>
      <c r="S1612" s="271"/>
      <c r="T1612" s="272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73" t="s">
        <v>232</v>
      </c>
      <c r="AU1612" s="273" t="s">
        <v>82</v>
      </c>
      <c r="AV1612" s="15" t="s">
        <v>230</v>
      </c>
      <c r="AW1612" s="15" t="s">
        <v>30</v>
      </c>
      <c r="AX1612" s="15" t="s">
        <v>80</v>
      </c>
      <c r="AY1612" s="273" t="s">
        <v>223</v>
      </c>
    </row>
    <row r="1613" s="2" customFormat="1" ht="24.15" customHeight="1">
      <c r="A1613" s="39"/>
      <c r="B1613" s="40"/>
      <c r="C1613" s="274" t="s">
        <v>2038</v>
      </c>
      <c r="D1613" s="274" t="s">
        <v>285</v>
      </c>
      <c r="E1613" s="275" t="s">
        <v>2039</v>
      </c>
      <c r="F1613" s="276" t="s">
        <v>2040</v>
      </c>
      <c r="G1613" s="277" t="s">
        <v>351</v>
      </c>
      <c r="H1613" s="278">
        <v>1284.9980000000001</v>
      </c>
      <c r="I1613" s="279"/>
      <c r="J1613" s="280">
        <f>ROUND(I1613*H1613,2)</f>
        <v>0</v>
      </c>
      <c r="K1613" s="276" t="s">
        <v>229</v>
      </c>
      <c r="L1613" s="281"/>
      <c r="M1613" s="282" t="s">
        <v>1</v>
      </c>
      <c r="N1613" s="283" t="s">
        <v>38</v>
      </c>
      <c r="O1613" s="92"/>
      <c r="P1613" s="237">
        <f>O1613*H1613</f>
        <v>0</v>
      </c>
      <c r="Q1613" s="237">
        <v>0.00017000000000000001</v>
      </c>
      <c r="R1613" s="237">
        <f>Q1613*H1613</f>
        <v>0.21844966000000002</v>
      </c>
      <c r="S1613" s="237">
        <v>0</v>
      </c>
      <c r="T1613" s="238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39" t="s">
        <v>262</v>
      </c>
      <c r="AT1613" s="239" t="s">
        <v>285</v>
      </c>
      <c r="AU1613" s="239" t="s">
        <v>82</v>
      </c>
      <c r="AY1613" s="18" t="s">
        <v>223</v>
      </c>
      <c r="BE1613" s="240">
        <f>IF(N1613="základní",J1613,0)</f>
        <v>0</v>
      </c>
      <c r="BF1613" s="240">
        <f>IF(N1613="snížená",J1613,0)</f>
        <v>0</v>
      </c>
      <c r="BG1613" s="240">
        <f>IF(N1613="zákl. přenesená",J1613,0)</f>
        <v>0</v>
      </c>
      <c r="BH1613" s="240">
        <f>IF(N1613="sníž. přenesená",J1613,0)</f>
        <v>0</v>
      </c>
      <c r="BI1613" s="240">
        <f>IF(N1613="nulová",J1613,0)</f>
        <v>0</v>
      </c>
      <c r="BJ1613" s="18" t="s">
        <v>80</v>
      </c>
      <c r="BK1613" s="240">
        <f>ROUND(I1613*H1613,2)</f>
        <v>0</v>
      </c>
      <c r="BL1613" s="18" t="s">
        <v>230</v>
      </c>
      <c r="BM1613" s="239" t="s">
        <v>2041</v>
      </c>
    </row>
    <row r="1614" s="14" customFormat="1">
      <c r="A1614" s="14"/>
      <c r="B1614" s="253"/>
      <c r="C1614" s="254"/>
      <c r="D1614" s="243" t="s">
        <v>232</v>
      </c>
      <c r="E1614" s="255" t="s">
        <v>1</v>
      </c>
      <c r="F1614" s="256" t="s">
        <v>1970</v>
      </c>
      <c r="G1614" s="254"/>
      <c r="H1614" s="255" t="s">
        <v>1</v>
      </c>
      <c r="I1614" s="257"/>
      <c r="J1614" s="254"/>
      <c r="K1614" s="254"/>
      <c r="L1614" s="258"/>
      <c r="M1614" s="259"/>
      <c r="N1614" s="260"/>
      <c r="O1614" s="260"/>
      <c r="P1614" s="260"/>
      <c r="Q1614" s="260"/>
      <c r="R1614" s="260"/>
      <c r="S1614" s="260"/>
      <c r="T1614" s="261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62" t="s">
        <v>232</v>
      </c>
      <c r="AU1614" s="262" t="s">
        <v>82</v>
      </c>
      <c r="AV1614" s="14" t="s">
        <v>80</v>
      </c>
      <c r="AW1614" s="14" t="s">
        <v>30</v>
      </c>
      <c r="AX1614" s="14" t="s">
        <v>73</v>
      </c>
      <c r="AY1614" s="262" t="s">
        <v>223</v>
      </c>
    </row>
    <row r="1615" s="13" customFormat="1">
      <c r="A1615" s="13"/>
      <c r="B1615" s="241"/>
      <c r="C1615" s="242"/>
      <c r="D1615" s="243" t="s">
        <v>232</v>
      </c>
      <c r="E1615" s="244" t="s">
        <v>1</v>
      </c>
      <c r="F1615" s="245" t="s">
        <v>2042</v>
      </c>
      <c r="G1615" s="242"/>
      <c r="H1615" s="246">
        <v>452.57999999999998</v>
      </c>
      <c r="I1615" s="247"/>
      <c r="J1615" s="242"/>
      <c r="K1615" s="242"/>
      <c r="L1615" s="248"/>
      <c r="M1615" s="249"/>
      <c r="N1615" s="250"/>
      <c r="O1615" s="250"/>
      <c r="P1615" s="250"/>
      <c r="Q1615" s="250"/>
      <c r="R1615" s="250"/>
      <c r="S1615" s="250"/>
      <c r="T1615" s="251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2" t="s">
        <v>232</v>
      </c>
      <c r="AU1615" s="252" t="s">
        <v>82</v>
      </c>
      <c r="AV1615" s="13" t="s">
        <v>82</v>
      </c>
      <c r="AW1615" s="13" t="s">
        <v>30</v>
      </c>
      <c r="AX1615" s="13" t="s">
        <v>73</v>
      </c>
      <c r="AY1615" s="252" t="s">
        <v>223</v>
      </c>
    </row>
    <row r="1616" s="13" customFormat="1">
      <c r="A1616" s="13"/>
      <c r="B1616" s="241"/>
      <c r="C1616" s="242"/>
      <c r="D1616" s="243" t="s">
        <v>232</v>
      </c>
      <c r="E1616" s="244" t="s">
        <v>1</v>
      </c>
      <c r="F1616" s="245" t="s">
        <v>2043</v>
      </c>
      <c r="G1616" s="242"/>
      <c r="H1616" s="246">
        <v>67.980000000000004</v>
      </c>
      <c r="I1616" s="247"/>
      <c r="J1616" s="242"/>
      <c r="K1616" s="242"/>
      <c r="L1616" s="248"/>
      <c r="M1616" s="249"/>
      <c r="N1616" s="250"/>
      <c r="O1616" s="250"/>
      <c r="P1616" s="250"/>
      <c r="Q1616" s="250"/>
      <c r="R1616" s="250"/>
      <c r="S1616" s="250"/>
      <c r="T1616" s="251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2" t="s">
        <v>232</v>
      </c>
      <c r="AU1616" s="252" t="s">
        <v>82</v>
      </c>
      <c r="AV1616" s="13" t="s">
        <v>82</v>
      </c>
      <c r="AW1616" s="13" t="s">
        <v>30</v>
      </c>
      <c r="AX1616" s="13" t="s">
        <v>73</v>
      </c>
      <c r="AY1616" s="252" t="s">
        <v>223</v>
      </c>
    </row>
    <row r="1617" s="13" customFormat="1">
      <c r="A1617" s="13"/>
      <c r="B1617" s="241"/>
      <c r="C1617" s="242"/>
      <c r="D1617" s="243" t="s">
        <v>232</v>
      </c>
      <c r="E1617" s="244" t="s">
        <v>1</v>
      </c>
      <c r="F1617" s="245" t="s">
        <v>2044</v>
      </c>
      <c r="G1617" s="242"/>
      <c r="H1617" s="246">
        <v>46.804000000000002</v>
      </c>
      <c r="I1617" s="247"/>
      <c r="J1617" s="242"/>
      <c r="K1617" s="242"/>
      <c r="L1617" s="248"/>
      <c r="M1617" s="249"/>
      <c r="N1617" s="250"/>
      <c r="O1617" s="250"/>
      <c r="P1617" s="250"/>
      <c r="Q1617" s="250"/>
      <c r="R1617" s="250"/>
      <c r="S1617" s="250"/>
      <c r="T1617" s="251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2" t="s">
        <v>232</v>
      </c>
      <c r="AU1617" s="252" t="s">
        <v>82</v>
      </c>
      <c r="AV1617" s="13" t="s">
        <v>82</v>
      </c>
      <c r="AW1617" s="13" t="s">
        <v>30</v>
      </c>
      <c r="AX1617" s="13" t="s">
        <v>73</v>
      </c>
      <c r="AY1617" s="252" t="s">
        <v>223</v>
      </c>
    </row>
    <row r="1618" s="13" customFormat="1">
      <c r="A1618" s="13"/>
      <c r="B1618" s="241"/>
      <c r="C1618" s="242"/>
      <c r="D1618" s="243" t="s">
        <v>232</v>
      </c>
      <c r="E1618" s="244" t="s">
        <v>1</v>
      </c>
      <c r="F1618" s="245" t="s">
        <v>2045</v>
      </c>
      <c r="G1618" s="242"/>
      <c r="H1618" s="246">
        <v>34.200000000000003</v>
      </c>
      <c r="I1618" s="247"/>
      <c r="J1618" s="242"/>
      <c r="K1618" s="242"/>
      <c r="L1618" s="248"/>
      <c r="M1618" s="249"/>
      <c r="N1618" s="250"/>
      <c r="O1618" s="250"/>
      <c r="P1618" s="250"/>
      <c r="Q1618" s="250"/>
      <c r="R1618" s="250"/>
      <c r="S1618" s="250"/>
      <c r="T1618" s="251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2" t="s">
        <v>232</v>
      </c>
      <c r="AU1618" s="252" t="s">
        <v>82</v>
      </c>
      <c r="AV1618" s="13" t="s">
        <v>82</v>
      </c>
      <c r="AW1618" s="13" t="s">
        <v>30</v>
      </c>
      <c r="AX1618" s="13" t="s">
        <v>73</v>
      </c>
      <c r="AY1618" s="252" t="s">
        <v>223</v>
      </c>
    </row>
    <row r="1619" s="13" customFormat="1">
      <c r="A1619" s="13"/>
      <c r="B1619" s="241"/>
      <c r="C1619" s="242"/>
      <c r="D1619" s="243" t="s">
        <v>232</v>
      </c>
      <c r="E1619" s="244" t="s">
        <v>1</v>
      </c>
      <c r="F1619" s="245" t="s">
        <v>2046</v>
      </c>
      <c r="G1619" s="242"/>
      <c r="H1619" s="246">
        <v>150.73500000000001</v>
      </c>
      <c r="I1619" s="247"/>
      <c r="J1619" s="242"/>
      <c r="K1619" s="242"/>
      <c r="L1619" s="248"/>
      <c r="M1619" s="249"/>
      <c r="N1619" s="250"/>
      <c r="O1619" s="250"/>
      <c r="P1619" s="250"/>
      <c r="Q1619" s="250"/>
      <c r="R1619" s="250"/>
      <c r="S1619" s="250"/>
      <c r="T1619" s="251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2" t="s">
        <v>232</v>
      </c>
      <c r="AU1619" s="252" t="s">
        <v>82</v>
      </c>
      <c r="AV1619" s="13" t="s">
        <v>82</v>
      </c>
      <c r="AW1619" s="13" t="s">
        <v>30</v>
      </c>
      <c r="AX1619" s="13" t="s">
        <v>73</v>
      </c>
      <c r="AY1619" s="252" t="s">
        <v>223</v>
      </c>
    </row>
    <row r="1620" s="13" customFormat="1">
      <c r="A1620" s="13"/>
      <c r="B1620" s="241"/>
      <c r="C1620" s="242"/>
      <c r="D1620" s="243" t="s">
        <v>232</v>
      </c>
      <c r="E1620" s="244" t="s">
        <v>1</v>
      </c>
      <c r="F1620" s="245" t="s">
        <v>2047</v>
      </c>
      <c r="G1620" s="242"/>
      <c r="H1620" s="246">
        <v>17.984999999999999</v>
      </c>
      <c r="I1620" s="247"/>
      <c r="J1620" s="242"/>
      <c r="K1620" s="242"/>
      <c r="L1620" s="248"/>
      <c r="M1620" s="249"/>
      <c r="N1620" s="250"/>
      <c r="O1620" s="250"/>
      <c r="P1620" s="250"/>
      <c r="Q1620" s="250"/>
      <c r="R1620" s="250"/>
      <c r="S1620" s="250"/>
      <c r="T1620" s="251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2" t="s">
        <v>232</v>
      </c>
      <c r="AU1620" s="252" t="s">
        <v>82</v>
      </c>
      <c r="AV1620" s="13" t="s">
        <v>82</v>
      </c>
      <c r="AW1620" s="13" t="s">
        <v>30</v>
      </c>
      <c r="AX1620" s="13" t="s">
        <v>73</v>
      </c>
      <c r="AY1620" s="252" t="s">
        <v>223</v>
      </c>
    </row>
    <row r="1621" s="13" customFormat="1">
      <c r="A1621" s="13"/>
      <c r="B1621" s="241"/>
      <c r="C1621" s="242"/>
      <c r="D1621" s="243" t="s">
        <v>232</v>
      </c>
      <c r="E1621" s="244" t="s">
        <v>1</v>
      </c>
      <c r="F1621" s="245" t="s">
        <v>2048</v>
      </c>
      <c r="G1621" s="242"/>
      <c r="H1621" s="246">
        <v>19.920000000000002</v>
      </c>
      <c r="I1621" s="247"/>
      <c r="J1621" s="242"/>
      <c r="K1621" s="242"/>
      <c r="L1621" s="248"/>
      <c r="M1621" s="249"/>
      <c r="N1621" s="250"/>
      <c r="O1621" s="250"/>
      <c r="P1621" s="250"/>
      <c r="Q1621" s="250"/>
      <c r="R1621" s="250"/>
      <c r="S1621" s="250"/>
      <c r="T1621" s="251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2" t="s">
        <v>232</v>
      </c>
      <c r="AU1621" s="252" t="s">
        <v>82</v>
      </c>
      <c r="AV1621" s="13" t="s">
        <v>82</v>
      </c>
      <c r="AW1621" s="13" t="s">
        <v>30</v>
      </c>
      <c r="AX1621" s="13" t="s">
        <v>73</v>
      </c>
      <c r="AY1621" s="252" t="s">
        <v>223</v>
      </c>
    </row>
    <row r="1622" s="13" customFormat="1">
      <c r="A1622" s="13"/>
      <c r="B1622" s="241"/>
      <c r="C1622" s="242"/>
      <c r="D1622" s="243" t="s">
        <v>232</v>
      </c>
      <c r="E1622" s="244" t="s">
        <v>1</v>
      </c>
      <c r="F1622" s="245" t="s">
        <v>2049</v>
      </c>
      <c r="G1622" s="242"/>
      <c r="H1622" s="246">
        <v>36.390000000000001</v>
      </c>
      <c r="I1622" s="247"/>
      <c r="J1622" s="242"/>
      <c r="K1622" s="242"/>
      <c r="L1622" s="248"/>
      <c r="M1622" s="249"/>
      <c r="N1622" s="250"/>
      <c r="O1622" s="250"/>
      <c r="P1622" s="250"/>
      <c r="Q1622" s="250"/>
      <c r="R1622" s="250"/>
      <c r="S1622" s="250"/>
      <c r="T1622" s="25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2" t="s">
        <v>232</v>
      </c>
      <c r="AU1622" s="252" t="s">
        <v>82</v>
      </c>
      <c r="AV1622" s="13" t="s">
        <v>82</v>
      </c>
      <c r="AW1622" s="13" t="s">
        <v>30</v>
      </c>
      <c r="AX1622" s="13" t="s">
        <v>73</v>
      </c>
      <c r="AY1622" s="252" t="s">
        <v>223</v>
      </c>
    </row>
    <row r="1623" s="13" customFormat="1">
      <c r="A1623" s="13"/>
      <c r="B1623" s="241"/>
      <c r="C1623" s="242"/>
      <c r="D1623" s="243" t="s">
        <v>232</v>
      </c>
      <c r="E1623" s="244" t="s">
        <v>1</v>
      </c>
      <c r="F1623" s="245" t="s">
        <v>2050</v>
      </c>
      <c r="G1623" s="242"/>
      <c r="H1623" s="246">
        <v>50.024999999999999</v>
      </c>
      <c r="I1623" s="247"/>
      <c r="J1623" s="242"/>
      <c r="K1623" s="242"/>
      <c r="L1623" s="248"/>
      <c r="M1623" s="249"/>
      <c r="N1623" s="250"/>
      <c r="O1623" s="250"/>
      <c r="P1623" s="250"/>
      <c r="Q1623" s="250"/>
      <c r="R1623" s="250"/>
      <c r="S1623" s="250"/>
      <c r="T1623" s="251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2" t="s">
        <v>232</v>
      </c>
      <c r="AU1623" s="252" t="s">
        <v>82</v>
      </c>
      <c r="AV1623" s="13" t="s">
        <v>82</v>
      </c>
      <c r="AW1623" s="13" t="s">
        <v>30</v>
      </c>
      <c r="AX1623" s="13" t="s">
        <v>73</v>
      </c>
      <c r="AY1623" s="252" t="s">
        <v>223</v>
      </c>
    </row>
    <row r="1624" s="14" customFormat="1">
      <c r="A1624" s="14"/>
      <c r="B1624" s="253"/>
      <c r="C1624" s="254"/>
      <c r="D1624" s="243" t="s">
        <v>232</v>
      </c>
      <c r="E1624" s="255" t="s">
        <v>1</v>
      </c>
      <c r="F1624" s="256" t="s">
        <v>242</v>
      </c>
      <c r="G1624" s="254"/>
      <c r="H1624" s="255" t="s">
        <v>1</v>
      </c>
      <c r="I1624" s="257"/>
      <c r="J1624" s="254"/>
      <c r="K1624" s="254"/>
      <c r="L1624" s="258"/>
      <c r="M1624" s="259"/>
      <c r="N1624" s="260"/>
      <c r="O1624" s="260"/>
      <c r="P1624" s="260"/>
      <c r="Q1624" s="260"/>
      <c r="R1624" s="260"/>
      <c r="S1624" s="260"/>
      <c r="T1624" s="261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62" t="s">
        <v>232</v>
      </c>
      <c r="AU1624" s="262" t="s">
        <v>82</v>
      </c>
      <c r="AV1624" s="14" t="s">
        <v>80</v>
      </c>
      <c r="AW1624" s="14" t="s">
        <v>30</v>
      </c>
      <c r="AX1624" s="14" t="s">
        <v>73</v>
      </c>
      <c r="AY1624" s="262" t="s">
        <v>223</v>
      </c>
    </row>
    <row r="1625" s="13" customFormat="1">
      <c r="A1625" s="13"/>
      <c r="B1625" s="241"/>
      <c r="C1625" s="242"/>
      <c r="D1625" s="243" t="s">
        <v>232</v>
      </c>
      <c r="E1625" s="244" t="s">
        <v>1</v>
      </c>
      <c r="F1625" s="245" t="s">
        <v>2051</v>
      </c>
      <c r="G1625" s="242"/>
      <c r="H1625" s="246">
        <v>408.37900000000002</v>
      </c>
      <c r="I1625" s="247"/>
      <c r="J1625" s="242"/>
      <c r="K1625" s="242"/>
      <c r="L1625" s="248"/>
      <c r="M1625" s="249"/>
      <c r="N1625" s="250"/>
      <c r="O1625" s="250"/>
      <c r="P1625" s="250"/>
      <c r="Q1625" s="250"/>
      <c r="R1625" s="250"/>
      <c r="S1625" s="250"/>
      <c r="T1625" s="25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2" t="s">
        <v>232</v>
      </c>
      <c r="AU1625" s="252" t="s">
        <v>82</v>
      </c>
      <c r="AV1625" s="13" t="s">
        <v>82</v>
      </c>
      <c r="AW1625" s="13" t="s">
        <v>30</v>
      </c>
      <c r="AX1625" s="13" t="s">
        <v>73</v>
      </c>
      <c r="AY1625" s="252" t="s">
        <v>223</v>
      </c>
    </row>
    <row r="1626" s="15" customFormat="1">
      <c r="A1626" s="15"/>
      <c r="B1626" s="263"/>
      <c r="C1626" s="264"/>
      <c r="D1626" s="243" t="s">
        <v>232</v>
      </c>
      <c r="E1626" s="265" t="s">
        <v>1</v>
      </c>
      <c r="F1626" s="266" t="s">
        <v>245</v>
      </c>
      <c r="G1626" s="264"/>
      <c r="H1626" s="267">
        <v>1284.9980000000001</v>
      </c>
      <c r="I1626" s="268"/>
      <c r="J1626" s="264"/>
      <c r="K1626" s="264"/>
      <c r="L1626" s="269"/>
      <c r="M1626" s="270"/>
      <c r="N1626" s="271"/>
      <c r="O1626" s="271"/>
      <c r="P1626" s="271"/>
      <c r="Q1626" s="271"/>
      <c r="R1626" s="271"/>
      <c r="S1626" s="271"/>
      <c r="T1626" s="272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73" t="s">
        <v>232</v>
      </c>
      <c r="AU1626" s="273" t="s">
        <v>82</v>
      </c>
      <c r="AV1626" s="15" t="s">
        <v>230</v>
      </c>
      <c r="AW1626" s="15" t="s">
        <v>30</v>
      </c>
      <c r="AX1626" s="15" t="s">
        <v>80</v>
      </c>
      <c r="AY1626" s="273" t="s">
        <v>223</v>
      </c>
    </row>
    <row r="1627" s="2" customFormat="1" ht="16.5" customHeight="1">
      <c r="A1627" s="39"/>
      <c r="B1627" s="40"/>
      <c r="C1627" s="228" t="s">
        <v>2052</v>
      </c>
      <c r="D1627" s="228" t="s">
        <v>225</v>
      </c>
      <c r="E1627" s="229" t="s">
        <v>2053</v>
      </c>
      <c r="F1627" s="230" t="s">
        <v>2054</v>
      </c>
      <c r="G1627" s="231" t="s">
        <v>293</v>
      </c>
      <c r="H1627" s="232">
        <v>6.8710000000000004</v>
      </c>
      <c r="I1627" s="233"/>
      <c r="J1627" s="234">
        <f>ROUND(I1627*H1627,2)</f>
        <v>0</v>
      </c>
      <c r="K1627" s="230" t="s">
        <v>229</v>
      </c>
      <c r="L1627" s="45"/>
      <c r="M1627" s="235" t="s">
        <v>1</v>
      </c>
      <c r="N1627" s="236" t="s">
        <v>38</v>
      </c>
      <c r="O1627" s="92"/>
      <c r="P1627" s="237">
        <f>O1627*H1627</f>
        <v>0</v>
      </c>
      <c r="Q1627" s="237">
        <v>0.016070000000000001</v>
      </c>
      <c r="R1627" s="237">
        <f>Q1627*H1627</f>
        <v>0.11041697000000002</v>
      </c>
      <c r="S1627" s="237">
        <v>0</v>
      </c>
      <c r="T1627" s="238">
        <f>S1627*H1627</f>
        <v>0</v>
      </c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R1627" s="239" t="s">
        <v>230</v>
      </c>
      <c r="AT1627" s="239" t="s">
        <v>225</v>
      </c>
      <c r="AU1627" s="239" t="s">
        <v>82</v>
      </c>
      <c r="AY1627" s="18" t="s">
        <v>223</v>
      </c>
      <c r="BE1627" s="240">
        <f>IF(N1627="základní",J1627,0)</f>
        <v>0</v>
      </c>
      <c r="BF1627" s="240">
        <f>IF(N1627="snížená",J1627,0)</f>
        <v>0</v>
      </c>
      <c r="BG1627" s="240">
        <f>IF(N1627="zákl. přenesená",J1627,0)</f>
        <v>0</v>
      </c>
      <c r="BH1627" s="240">
        <f>IF(N1627="sníž. přenesená",J1627,0)</f>
        <v>0</v>
      </c>
      <c r="BI1627" s="240">
        <f>IF(N1627="nulová",J1627,0)</f>
        <v>0</v>
      </c>
      <c r="BJ1627" s="18" t="s">
        <v>80</v>
      </c>
      <c r="BK1627" s="240">
        <f>ROUND(I1627*H1627,2)</f>
        <v>0</v>
      </c>
      <c r="BL1627" s="18" t="s">
        <v>230</v>
      </c>
      <c r="BM1627" s="239" t="s">
        <v>2055</v>
      </c>
    </row>
    <row r="1628" s="13" customFormat="1">
      <c r="A1628" s="13"/>
      <c r="B1628" s="241"/>
      <c r="C1628" s="242"/>
      <c r="D1628" s="243" t="s">
        <v>232</v>
      </c>
      <c r="E1628" s="244" t="s">
        <v>1</v>
      </c>
      <c r="F1628" s="245" t="s">
        <v>2056</v>
      </c>
      <c r="G1628" s="242"/>
      <c r="H1628" s="246">
        <v>6.8710000000000004</v>
      </c>
      <c r="I1628" s="247"/>
      <c r="J1628" s="242"/>
      <c r="K1628" s="242"/>
      <c r="L1628" s="248"/>
      <c r="M1628" s="249"/>
      <c r="N1628" s="250"/>
      <c r="O1628" s="250"/>
      <c r="P1628" s="250"/>
      <c r="Q1628" s="250"/>
      <c r="R1628" s="250"/>
      <c r="S1628" s="250"/>
      <c r="T1628" s="251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2" t="s">
        <v>232</v>
      </c>
      <c r="AU1628" s="252" t="s">
        <v>82</v>
      </c>
      <c r="AV1628" s="13" t="s">
        <v>82</v>
      </c>
      <c r="AW1628" s="13" t="s">
        <v>30</v>
      </c>
      <c r="AX1628" s="13" t="s">
        <v>80</v>
      </c>
      <c r="AY1628" s="252" t="s">
        <v>223</v>
      </c>
    </row>
    <row r="1629" s="2" customFormat="1" ht="16.5" customHeight="1">
      <c r="A1629" s="39"/>
      <c r="B1629" s="40"/>
      <c r="C1629" s="228" t="s">
        <v>2057</v>
      </c>
      <c r="D1629" s="228" t="s">
        <v>225</v>
      </c>
      <c r="E1629" s="229" t="s">
        <v>2058</v>
      </c>
      <c r="F1629" s="230" t="s">
        <v>2059</v>
      </c>
      <c r="G1629" s="231" t="s">
        <v>293</v>
      </c>
      <c r="H1629" s="232">
        <v>6.8710000000000004</v>
      </c>
      <c r="I1629" s="233"/>
      <c r="J1629" s="234">
        <f>ROUND(I1629*H1629,2)</f>
        <v>0</v>
      </c>
      <c r="K1629" s="230" t="s">
        <v>229</v>
      </c>
      <c r="L1629" s="45"/>
      <c r="M1629" s="235" t="s">
        <v>1</v>
      </c>
      <c r="N1629" s="236" t="s">
        <v>38</v>
      </c>
      <c r="O1629" s="92"/>
      <c r="P1629" s="237">
        <f>O1629*H1629</f>
        <v>0</v>
      </c>
      <c r="Q1629" s="237">
        <v>0</v>
      </c>
      <c r="R1629" s="237">
        <f>Q1629*H1629</f>
        <v>0</v>
      </c>
      <c r="S1629" s="237">
        <v>0</v>
      </c>
      <c r="T1629" s="238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39" t="s">
        <v>230</v>
      </c>
      <c r="AT1629" s="239" t="s">
        <v>225</v>
      </c>
      <c r="AU1629" s="239" t="s">
        <v>82</v>
      </c>
      <c r="AY1629" s="18" t="s">
        <v>223</v>
      </c>
      <c r="BE1629" s="240">
        <f>IF(N1629="základní",J1629,0)</f>
        <v>0</v>
      </c>
      <c r="BF1629" s="240">
        <f>IF(N1629="snížená",J1629,0)</f>
        <v>0</v>
      </c>
      <c r="BG1629" s="240">
        <f>IF(N1629="zákl. přenesená",J1629,0)</f>
        <v>0</v>
      </c>
      <c r="BH1629" s="240">
        <f>IF(N1629="sníž. přenesená",J1629,0)</f>
        <v>0</v>
      </c>
      <c r="BI1629" s="240">
        <f>IF(N1629="nulová",J1629,0)</f>
        <v>0</v>
      </c>
      <c r="BJ1629" s="18" t="s">
        <v>80</v>
      </c>
      <c r="BK1629" s="240">
        <f>ROUND(I1629*H1629,2)</f>
        <v>0</v>
      </c>
      <c r="BL1629" s="18" t="s">
        <v>230</v>
      </c>
      <c r="BM1629" s="239" t="s">
        <v>2060</v>
      </c>
    </row>
    <row r="1630" s="2" customFormat="1" ht="24.15" customHeight="1">
      <c r="A1630" s="39"/>
      <c r="B1630" s="40"/>
      <c r="C1630" s="228" t="s">
        <v>2061</v>
      </c>
      <c r="D1630" s="228" t="s">
        <v>225</v>
      </c>
      <c r="E1630" s="229" t="s">
        <v>2062</v>
      </c>
      <c r="F1630" s="230" t="s">
        <v>2063</v>
      </c>
      <c r="G1630" s="231" t="s">
        <v>293</v>
      </c>
      <c r="H1630" s="232">
        <v>861.25599999999997</v>
      </c>
      <c r="I1630" s="233"/>
      <c r="J1630" s="234">
        <f>ROUND(I1630*H1630,2)</f>
        <v>0</v>
      </c>
      <c r="K1630" s="230" t="s">
        <v>229</v>
      </c>
      <c r="L1630" s="45"/>
      <c r="M1630" s="235" t="s">
        <v>1</v>
      </c>
      <c r="N1630" s="236" t="s">
        <v>38</v>
      </c>
      <c r="O1630" s="92"/>
      <c r="P1630" s="237">
        <f>O1630*H1630</f>
        <v>0</v>
      </c>
      <c r="Q1630" s="237">
        <v>0.067019999999999996</v>
      </c>
      <c r="R1630" s="237">
        <f>Q1630*H1630</f>
        <v>57.721377119999993</v>
      </c>
      <c r="S1630" s="237">
        <v>0</v>
      </c>
      <c r="T1630" s="238">
        <f>S1630*H1630</f>
        <v>0</v>
      </c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R1630" s="239" t="s">
        <v>230</v>
      </c>
      <c r="AT1630" s="239" t="s">
        <v>225</v>
      </c>
      <c r="AU1630" s="239" t="s">
        <v>82</v>
      </c>
      <c r="AY1630" s="18" t="s">
        <v>223</v>
      </c>
      <c r="BE1630" s="240">
        <f>IF(N1630="základní",J1630,0)</f>
        <v>0</v>
      </c>
      <c r="BF1630" s="240">
        <f>IF(N1630="snížená",J1630,0)</f>
        <v>0</v>
      </c>
      <c r="BG1630" s="240">
        <f>IF(N1630="zákl. přenesená",J1630,0)</f>
        <v>0</v>
      </c>
      <c r="BH1630" s="240">
        <f>IF(N1630="sníž. přenesená",J1630,0)</f>
        <v>0</v>
      </c>
      <c r="BI1630" s="240">
        <f>IF(N1630="nulová",J1630,0)</f>
        <v>0</v>
      </c>
      <c r="BJ1630" s="18" t="s">
        <v>80</v>
      </c>
      <c r="BK1630" s="240">
        <f>ROUND(I1630*H1630,2)</f>
        <v>0</v>
      </c>
      <c r="BL1630" s="18" t="s">
        <v>230</v>
      </c>
      <c r="BM1630" s="239" t="s">
        <v>2064</v>
      </c>
    </row>
    <row r="1631" s="14" customFormat="1">
      <c r="A1631" s="14"/>
      <c r="B1631" s="253"/>
      <c r="C1631" s="254"/>
      <c r="D1631" s="243" t="s">
        <v>232</v>
      </c>
      <c r="E1631" s="255" t="s">
        <v>1</v>
      </c>
      <c r="F1631" s="256" t="s">
        <v>2065</v>
      </c>
      <c r="G1631" s="254"/>
      <c r="H1631" s="255" t="s">
        <v>1</v>
      </c>
      <c r="I1631" s="257"/>
      <c r="J1631" s="254"/>
      <c r="K1631" s="254"/>
      <c r="L1631" s="258"/>
      <c r="M1631" s="259"/>
      <c r="N1631" s="260"/>
      <c r="O1631" s="260"/>
      <c r="P1631" s="260"/>
      <c r="Q1631" s="260"/>
      <c r="R1631" s="260"/>
      <c r="S1631" s="260"/>
      <c r="T1631" s="261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62" t="s">
        <v>232</v>
      </c>
      <c r="AU1631" s="262" t="s">
        <v>82</v>
      </c>
      <c r="AV1631" s="14" t="s">
        <v>80</v>
      </c>
      <c r="AW1631" s="14" t="s">
        <v>30</v>
      </c>
      <c r="AX1631" s="14" t="s">
        <v>73</v>
      </c>
      <c r="AY1631" s="262" t="s">
        <v>223</v>
      </c>
    </row>
    <row r="1632" s="13" customFormat="1">
      <c r="A1632" s="13"/>
      <c r="B1632" s="241"/>
      <c r="C1632" s="242"/>
      <c r="D1632" s="243" t="s">
        <v>232</v>
      </c>
      <c r="E1632" s="244" t="s">
        <v>1</v>
      </c>
      <c r="F1632" s="245" t="s">
        <v>2066</v>
      </c>
      <c r="G1632" s="242"/>
      <c r="H1632" s="246">
        <v>861.96000000000004</v>
      </c>
      <c r="I1632" s="247"/>
      <c r="J1632" s="242"/>
      <c r="K1632" s="242"/>
      <c r="L1632" s="248"/>
      <c r="M1632" s="249"/>
      <c r="N1632" s="250"/>
      <c r="O1632" s="250"/>
      <c r="P1632" s="250"/>
      <c r="Q1632" s="250"/>
      <c r="R1632" s="250"/>
      <c r="S1632" s="250"/>
      <c r="T1632" s="25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2" t="s">
        <v>232</v>
      </c>
      <c r="AU1632" s="252" t="s">
        <v>82</v>
      </c>
      <c r="AV1632" s="13" t="s">
        <v>82</v>
      </c>
      <c r="AW1632" s="13" t="s">
        <v>30</v>
      </c>
      <c r="AX1632" s="13" t="s">
        <v>73</v>
      </c>
      <c r="AY1632" s="252" t="s">
        <v>223</v>
      </c>
    </row>
    <row r="1633" s="13" customFormat="1">
      <c r="A1633" s="13"/>
      <c r="B1633" s="241"/>
      <c r="C1633" s="242"/>
      <c r="D1633" s="243" t="s">
        <v>232</v>
      </c>
      <c r="E1633" s="244" t="s">
        <v>1</v>
      </c>
      <c r="F1633" s="245" t="s">
        <v>2067</v>
      </c>
      <c r="G1633" s="242"/>
      <c r="H1633" s="246">
        <v>-14.507</v>
      </c>
      <c r="I1633" s="247"/>
      <c r="J1633" s="242"/>
      <c r="K1633" s="242"/>
      <c r="L1633" s="248"/>
      <c r="M1633" s="249"/>
      <c r="N1633" s="250"/>
      <c r="O1633" s="250"/>
      <c r="P1633" s="250"/>
      <c r="Q1633" s="250"/>
      <c r="R1633" s="250"/>
      <c r="S1633" s="250"/>
      <c r="T1633" s="25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2" t="s">
        <v>232</v>
      </c>
      <c r="AU1633" s="252" t="s">
        <v>82</v>
      </c>
      <c r="AV1633" s="13" t="s">
        <v>82</v>
      </c>
      <c r="AW1633" s="13" t="s">
        <v>30</v>
      </c>
      <c r="AX1633" s="13" t="s">
        <v>73</v>
      </c>
      <c r="AY1633" s="252" t="s">
        <v>223</v>
      </c>
    </row>
    <row r="1634" s="13" customFormat="1">
      <c r="A1634" s="13"/>
      <c r="B1634" s="241"/>
      <c r="C1634" s="242"/>
      <c r="D1634" s="243" t="s">
        <v>232</v>
      </c>
      <c r="E1634" s="244" t="s">
        <v>1</v>
      </c>
      <c r="F1634" s="245" t="s">
        <v>2068</v>
      </c>
      <c r="G1634" s="242"/>
      <c r="H1634" s="246">
        <v>13.803000000000001</v>
      </c>
      <c r="I1634" s="247"/>
      <c r="J1634" s="242"/>
      <c r="K1634" s="242"/>
      <c r="L1634" s="248"/>
      <c r="M1634" s="249"/>
      <c r="N1634" s="250"/>
      <c r="O1634" s="250"/>
      <c r="P1634" s="250"/>
      <c r="Q1634" s="250"/>
      <c r="R1634" s="250"/>
      <c r="S1634" s="250"/>
      <c r="T1634" s="251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2" t="s">
        <v>232</v>
      </c>
      <c r="AU1634" s="252" t="s">
        <v>82</v>
      </c>
      <c r="AV1634" s="13" t="s">
        <v>82</v>
      </c>
      <c r="AW1634" s="13" t="s">
        <v>30</v>
      </c>
      <c r="AX1634" s="13" t="s">
        <v>73</v>
      </c>
      <c r="AY1634" s="252" t="s">
        <v>223</v>
      </c>
    </row>
    <row r="1635" s="15" customFormat="1">
      <c r="A1635" s="15"/>
      <c r="B1635" s="263"/>
      <c r="C1635" s="264"/>
      <c r="D1635" s="243" t="s">
        <v>232</v>
      </c>
      <c r="E1635" s="265" t="s">
        <v>1</v>
      </c>
      <c r="F1635" s="266" t="s">
        <v>245</v>
      </c>
      <c r="G1635" s="264"/>
      <c r="H1635" s="267">
        <v>861.25599999999997</v>
      </c>
      <c r="I1635" s="268"/>
      <c r="J1635" s="264"/>
      <c r="K1635" s="264"/>
      <c r="L1635" s="269"/>
      <c r="M1635" s="270"/>
      <c r="N1635" s="271"/>
      <c r="O1635" s="271"/>
      <c r="P1635" s="271"/>
      <c r="Q1635" s="271"/>
      <c r="R1635" s="271"/>
      <c r="S1635" s="271"/>
      <c r="T1635" s="272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73" t="s">
        <v>232</v>
      </c>
      <c r="AU1635" s="273" t="s">
        <v>82</v>
      </c>
      <c r="AV1635" s="15" t="s">
        <v>230</v>
      </c>
      <c r="AW1635" s="15" t="s">
        <v>30</v>
      </c>
      <c r="AX1635" s="15" t="s">
        <v>80</v>
      </c>
      <c r="AY1635" s="273" t="s">
        <v>223</v>
      </c>
    </row>
    <row r="1636" s="2" customFormat="1" ht="37.8" customHeight="1">
      <c r="A1636" s="39"/>
      <c r="B1636" s="40"/>
      <c r="C1636" s="228" t="s">
        <v>2069</v>
      </c>
      <c r="D1636" s="228" t="s">
        <v>225</v>
      </c>
      <c r="E1636" s="229" t="s">
        <v>2070</v>
      </c>
      <c r="F1636" s="230" t="s">
        <v>2071</v>
      </c>
      <c r="G1636" s="231" t="s">
        <v>293</v>
      </c>
      <c r="H1636" s="232">
        <v>1076.8900000000001</v>
      </c>
      <c r="I1636" s="233"/>
      <c r="J1636" s="234">
        <f>ROUND(I1636*H1636,2)</f>
        <v>0</v>
      </c>
      <c r="K1636" s="230" t="s">
        <v>229</v>
      </c>
      <c r="L1636" s="45"/>
      <c r="M1636" s="235" t="s">
        <v>1</v>
      </c>
      <c r="N1636" s="236" t="s">
        <v>38</v>
      </c>
      <c r="O1636" s="92"/>
      <c r="P1636" s="237">
        <f>O1636*H1636</f>
        <v>0</v>
      </c>
      <c r="Q1636" s="237">
        <v>0.03696</v>
      </c>
      <c r="R1636" s="237">
        <f>Q1636*H1636</f>
        <v>39.801854400000003</v>
      </c>
      <c r="S1636" s="237">
        <v>0</v>
      </c>
      <c r="T1636" s="238">
        <f>S1636*H1636</f>
        <v>0</v>
      </c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R1636" s="239" t="s">
        <v>230</v>
      </c>
      <c r="AT1636" s="239" t="s">
        <v>225</v>
      </c>
      <c r="AU1636" s="239" t="s">
        <v>82</v>
      </c>
      <c r="AY1636" s="18" t="s">
        <v>223</v>
      </c>
      <c r="BE1636" s="240">
        <f>IF(N1636="základní",J1636,0)</f>
        <v>0</v>
      </c>
      <c r="BF1636" s="240">
        <f>IF(N1636="snížená",J1636,0)</f>
        <v>0</v>
      </c>
      <c r="BG1636" s="240">
        <f>IF(N1636="zákl. přenesená",J1636,0)</f>
        <v>0</v>
      </c>
      <c r="BH1636" s="240">
        <f>IF(N1636="sníž. přenesená",J1636,0)</f>
        <v>0</v>
      </c>
      <c r="BI1636" s="240">
        <f>IF(N1636="nulová",J1636,0)</f>
        <v>0</v>
      </c>
      <c r="BJ1636" s="18" t="s">
        <v>80</v>
      </c>
      <c r="BK1636" s="240">
        <f>ROUND(I1636*H1636,2)</f>
        <v>0</v>
      </c>
      <c r="BL1636" s="18" t="s">
        <v>230</v>
      </c>
      <c r="BM1636" s="239" t="s">
        <v>2072</v>
      </c>
    </row>
    <row r="1637" s="14" customFormat="1">
      <c r="A1637" s="14"/>
      <c r="B1637" s="253"/>
      <c r="C1637" s="254"/>
      <c r="D1637" s="243" t="s">
        <v>232</v>
      </c>
      <c r="E1637" s="255" t="s">
        <v>1</v>
      </c>
      <c r="F1637" s="256" t="s">
        <v>1942</v>
      </c>
      <c r="G1637" s="254"/>
      <c r="H1637" s="255" t="s">
        <v>1</v>
      </c>
      <c r="I1637" s="257"/>
      <c r="J1637" s="254"/>
      <c r="K1637" s="254"/>
      <c r="L1637" s="258"/>
      <c r="M1637" s="259"/>
      <c r="N1637" s="260"/>
      <c r="O1637" s="260"/>
      <c r="P1637" s="260"/>
      <c r="Q1637" s="260"/>
      <c r="R1637" s="260"/>
      <c r="S1637" s="260"/>
      <c r="T1637" s="261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62" t="s">
        <v>232</v>
      </c>
      <c r="AU1637" s="262" t="s">
        <v>82</v>
      </c>
      <c r="AV1637" s="14" t="s">
        <v>80</v>
      </c>
      <c r="AW1637" s="14" t="s">
        <v>30</v>
      </c>
      <c r="AX1637" s="14" t="s">
        <v>73</v>
      </c>
      <c r="AY1637" s="262" t="s">
        <v>223</v>
      </c>
    </row>
    <row r="1638" s="13" customFormat="1">
      <c r="A1638" s="13"/>
      <c r="B1638" s="241"/>
      <c r="C1638" s="242"/>
      <c r="D1638" s="243" t="s">
        <v>232</v>
      </c>
      <c r="E1638" s="244" t="s">
        <v>1</v>
      </c>
      <c r="F1638" s="245" t="s">
        <v>1404</v>
      </c>
      <c r="G1638" s="242"/>
      <c r="H1638" s="246">
        <v>10.060000000000001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232</v>
      </c>
      <c r="AU1638" s="252" t="s">
        <v>82</v>
      </c>
      <c r="AV1638" s="13" t="s">
        <v>82</v>
      </c>
      <c r="AW1638" s="13" t="s">
        <v>30</v>
      </c>
      <c r="AX1638" s="13" t="s">
        <v>73</v>
      </c>
      <c r="AY1638" s="252" t="s">
        <v>223</v>
      </c>
    </row>
    <row r="1639" s="13" customFormat="1">
      <c r="A1639" s="13"/>
      <c r="B1639" s="241"/>
      <c r="C1639" s="242"/>
      <c r="D1639" s="243" t="s">
        <v>232</v>
      </c>
      <c r="E1639" s="244" t="s">
        <v>1</v>
      </c>
      <c r="F1639" s="245" t="s">
        <v>1405</v>
      </c>
      <c r="G1639" s="242"/>
      <c r="H1639" s="246">
        <v>21.079999999999998</v>
      </c>
      <c r="I1639" s="247"/>
      <c r="J1639" s="242"/>
      <c r="K1639" s="242"/>
      <c r="L1639" s="248"/>
      <c r="M1639" s="249"/>
      <c r="N1639" s="250"/>
      <c r="O1639" s="250"/>
      <c r="P1639" s="250"/>
      <c r="Q1639" s="250"/>
      <c r="R1639" s="250"/>
      <c r="S1639" s="250"/>
      <c r="T1639" s="251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2" t="s">
        <v>232</v>
      </c>
      <c r="AU1639" s="252" t="s">
        <v>82</v>
      </c>
      <c r="AV1639" s="13" t="s">
        <v>82</v>
      </c>
      <c r="AW1639" s="13" t="s">
        <v>30</v>
      </c>
      <c r="AX1639" s="13" t="s">
        <v>73</v>
      </c>
      <c r="AY1639" s="252" t="s">
        <v>223</v>
      </c>
    </row>
    <row r="1640" s="13" customFormat="1">
      <c r="A1640" s="13"/>
      <c r="B1640" s="241"/>
      <c r="C1640" s="242"/>
      <c r="D1640" s="243" t="s">
        <v>232</v>
      </c>
      <c r="E1640" s="244" t="s">
        <v>1</v>
      </c>
      <c r="F1640" s="245" t="s">
        <v>1407</v>
      </c>
      <c r="G1640" s="242"/>
      <c r="H1640" s="246">
        <v>9.8900000000000006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232</v>
      </c>
      <c r="AU1640" s="252" t="s">
        <v>82</v>
      </c>
      <c r="AV1640" s="13" t="s">
        <v>82</v>
      </c>
      <c r="AW1640" s="13" t="s">
        <v>30</v>
      </c>
      <c r="AX1640" s="13" t="s">
        <v>73</v>
      </c>
      <c r="AY1640" s="252" t="s">
        <v>223</v>
      </c>
    </row>
    <row r="1641" s="13" customFormat="1">
      <c r="A1641" s="13"/>
      <c r="B1641" s="241"/>
      <c r="C1641" s="242"/>
      <c r="D1641" s="243" t="s">
        <v>232</v>
      </c>
      <c r="E1641" s="244" t="s">
        <v>1</v>
      </c>
      <c r="F1641" s="245" t="s">
        <v>2073</v>
      </c>
      <c r="G1641" s="242"/>
      <c r="H1641" s="246">
        <v>7.8700000000000001</v>
      </c>
      <c r="I1641" s="247"/>
      <c r="J1641" s="242"/>
      <c r="K1641" s="242"/>
      <c r="L1641" s="248"/>
      <c r="M1641" s="249"/>
      <c r="N1641" s="250"/>
      <c r="O1641" s="250"/>
      <c r="P1641" s="250"/>
      <c r="Q1641" s="250"/>
      <c r="R1641" s="250"/>
      <c r="S1641" s="250"/>
      <c r="T1641" s="251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2" t="s">
        <v>232</v>
      </c>
      <c r="AU1641" s="252" t="s">
        <v>82</v>
      </c>
      <c r="AV1641" s="13" t="s">
        <v>82</v>
      </c>
      <c r="AW1641" s="13" t="s">
        <v>30</v>
      </c>
      <c r="AX1641" s="13" t="s">
        <v>73</v>
      </c>
      <c r="AY1641" s="252" t="s">
        <v>223</v>
      </c>
    </row>
    <row r="1642" s="13" customFormat="1">
      <c r="A1642" s="13"/>
      <c r="B1642" s="241"/>
      <c r="C1642" s="242"/>
      <c r="D1642" s="243" t="s">
        <v>232</v>
      </c>
      <c r="E1642" s="244" t="s">
        <v>1</v>
      </c>
      <c r="F1642" s="245" t="s">
        <v>2074</v>
      </c>
      <c r="G1642" s="242"/>
      <c r="H1642" s="246">
        <v>9.1799999999999997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232</v>
      </c>
      <c r="AU1642" s="252" t="s">
        <v>82</v>
      </c>
      <c r="AV1642" s="13" t="s">
        <v>82</v>
      </c>
      <c r="AW1642" s="13" t="s">
        <v>30</v>
      </c>
      <c r="AX1642" s="13" t="s">
        <v>73</v>
      </c>
      <c r="AY1642" s="252" t="s">
        <v>223</v>
      </c>
    </row>
    <row r="1643" s="13" customFormat="1">
      <c r="A1643" s="13"/>
      <c r="B1643" s="241"/>
      <c r="C1643" s="242"/>
      <c r="D1643" s="243" t="s">
        <v>232</v>
      </c>
      <c r="E1643" s="244" t="s">
        <v>1</v>
      </c>
      <c r="F1643" s="245" t="s">
        <v>1408</v>
      </c>
      <c r="G1643" s="242"/>
      <c r="H1643" s="246">
        <v>11.470000000000001</v>
      </c>
      <c r="I1643" s="247"/>
      <c r="J1643" s="242"/>
      <c r="K1643" s="242"/>
      <c r="L1643" s="248"/>
      <c r="M1643" s="249"/>
      <c r="N1643" s="250"/>
      <c r="O1643" s="250"/>
      <c r="P1643" s="250"/>
      <c r="Q1643" s="250"/>
      <c r="R1643" s="250"/>
      <c r="S1643" s="250"/>
      <c r="T1643" s="251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2" t="s">
        <v>232</v>
      </c>
      <c r="AU1643" s="252" t="s">
        <v>82</v>
      </c>
      <c r="AV1643" s="13" t="s">
        <v>82</v>
      </c>
      <c r="AW1643" s="13" t="s">
        <v>30</v>
      </c>
      <c r="AX1643" s="13" t="s">
        <v>73</v>
      </c>
      <c r="AY1643" s="252" t="s">
        <v>223</v>
      </c>
    </row>
    <row r="1644" s="13" customFormat="1">
      <c r="A1644" s="13"/>
      <c r="B1644" s="241"/>
      <c r="C1644" s="242"/>
      <c r="D1644" s="243" t="s">
        <v>232</v>
      </c>
      <c r="E1644" s="244" t="s">
        <v>1</v>
      </c>
      <c r="F1644" s="245" t="s">
        <v>1409</v>
      </c>
      <c r="G1644" s="242"/>
      <c r="H1644" s="246">
        <v>10.33</v>
      </c>
      <c r="I1644" s="247"/>
      <c r="J1644" s="242"/>
      <c r="K1644" s="242"/>
      <c r="L1644" s="248"/>
      <c r="M1644" s="249"/>
      <c r="N1644" s="250"/>
      <c r="O1644" s="250"/>
      <c r="P1644" s="250"/>
      <c r="Q1644" s="250"/>
      <c r="R1644" s="250"/>
      <c r="S1644" s="250"/>
      <c r="T1644" s="251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2" t="s">
        <v>232</v>
      </c>
      <c r="AU1644" s="252" t="s">
        <v>82</v>
      </c>
      <c r="AV1644" s="13" t="s">
        <v>82</v>
      </c>
      <c r="AW1644" s="13" t="s">
        <v>30</v>
      </c>
      <c r="AX1644" s="13" t="s">
        <v>73</v>
      </c>
      <c r="AY1644" s="252" t="s">
        <v>223</v>
      </c>
    </row>
    <row r="1645" s="13" customFormat="1">
      <c r="A1645" s="13"/>
      <c r="B1645" s="241"/>
      <c r="C1645" s="242"/>
      <c r="D1645" s="243" t="s">
        <v>232</v>
      </c>
      <c r="E1645" s="244" t="s">
        <v>1</v>
      </c>
      <c r="F1645" s="245" t="s">
        <v>2075</v>
      </c>
      <c r="G1645" s="242"/>
      <c r="H1645" s="246">
        <v>12.6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232</v>
      </c>
      <c r="AU1645" s="252" t="s">
        <v>82</v>
      </c>
      <c r="AV1645" s="13" t="s">
        <v>82</v>
      </c>
      <c r="AW1645" s="13" t="s">
        <v>30</v>
      </c>
      <c r="AX1645" s="13" t="s">
        <v>73</v>
      </c>
      <c r="AY1645" s="252" t="s">
        <v>223</v>
      </c>
    </row>
    <row r="1646" s="13" customFormat="1">
      <c r="A1646" s="13"/>
      <c r="B1646" s="241"/>
      <c r="C1646" s="242"/>
      <c r="D1646" s="243" t="s">
        <v>232</v>
      </c>
      <c r="E1646" s="244" t="s">
        <v>1</v>
      </c>
      <c r="F1646" s="245" t="s">
        <v>1410</v>
      </c>
      <c r="G1646" s="242"/>
      <c r="H1646" s="246">
        <v>5.9500000000000002</v>
      </c>
      <c r="I1646" s="247"/>
      <c r="J1646" s="242"/>
      <c r="K1646" s="242"/>
      <c r="L1646" s="248"/>
      <c r="M1646" s="249"/>
      <c r="N1646" s="250"/>
      <c r="O1646" s="250"/>
      <c r="P1646" s="250"/>
      <c r="Q1646" s="250"/>
      <c r="R1646" s="250"/>
      <c r="S1646" s="250"/>
      <c r="T1646" s="251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2" t="s">
        <v>232</v>
      </c>
      <c r="AU1646" s="252" t="s">
        <v>82</v>
      </c>
      <c r="AV1646" s="13" t="s">
        <v>82</v>
      </c>
      <c r="AW1646" s="13" t="s">
        <v>30</v>
      </c>
      <c r="AX1646" s="13" t="s">
        <v>73</v>
      </c>
      <c r="AY1646" s="252" t="s">
        <v>223</v>
      </c>
    </row>
    <row r="1647" s="13" customFormat="1">
      <c r="A1647" s="13"/>
      <c r="B1647" s="241"/>
      <c r="C1647" s="242"/>
      <c r="D1647" s="243" t="s">
        <v>232</v>
      </c>
      <c r="E1647" s="244" t="s">
        <v>1</v>
      </c>
      <c r="F1647" s="245" t="s">
        <v>1411</v>
      </c>
      <c r="G1647" s="242"/>
      <c r="H1647" s="246">
        <v>9.3300000000000001</v>
      </c>
      <c r="I1647" s="247"/>
      <c r="J1647" s="242"/>
      <c r="K1647" s="242"/>
      <c r="L1647" s="248"/>
      <c r="M1647" s="249"/>
      <c r="N1647" s="250"/>
      <c r="O1647" s="250"/>
      <c r="P1647" s="250"/>
      <c r="Q1647" s="250"/>
      <c r="R1647" s="250"/>
      <c r="S1647" s="250"/>
      <c r="T1647" s="25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2" t="s">
        <v>232</v>
      </c>
      <c r="AU1647" s="252" t="s">
        <v>82</v>
      </c>
      <c r="AV1647" s="13" t="s">
        <v>82</v>
      </c>
      <c r="AW1647" s="13" t="s">
        <v>30</v>
      </c>
      <c r="AX1647" s="13" t="s">
        <v>73</v>
      </c>
      <c r="AY1647" s="252" t="s">
        <v>223</v>
      </c>
    </row>
    <row r="1648" s="13" customFormat="1">
      <c r="A1648" s="13"/>
      <c r="B1648" s="241"/>
      <c r="C1648" s="242"/>
      <c r="D1648" s="243" t="s">
        <v>232</v>
      </c>
      <c r="E1648" s="244" t="s">
        <v>1</v>
      </c>
      <c r="F1648" s="245" t="s">
        <v>1986</v>
      </c>
      <c r="G1648" s="242"/>
      <c r="H1648" s="246">
        <v>31.202999999999999</v>
      </c>
      <c r="I1648" s="247"/>
      <c r="J1648" s="242"/>
      <c r="K1648" s="242"/>
      <c r="L1648" s="248"/>
      <c r="M1648" s="249"/>
      <c r="N1648" s="250"/>
      <c r="O1648" s="250"/>
      <c r="P1648" s="250"/>
      <c r="Q1648" s="250"/>
      <c r="R1648" s="250"/>
      <c r="S1648" s="250"/>
      <c r="T1648" s="25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2" t="s">
        <v>232</v>
      </c>
      <c r="AU1648" s="252" t="s">
        <v>82</v>
      </c>
      <c r="AV1648" s="13" t="s">
        <v>82</v>
      </c>
      <c r="AW1648" s="13" t="s">
        <v>30</v>
      </c>
      <c r="AX1648" s="13" t="s">
        <v>73</v>
      </c>
      <c r="AY1648" s="252" t="s">
        <v>223</v>
      </c>
    </row>
    <row r="1649" s="13" customFormat="1">
      <c r="A1649" s="13"/>
      <c r="B1649" s="241"/>
      <c r="C1649" s="242"/>
      <c r="D1649" s="243" t="s">
        <v>232</v>
      </c>
      <c r="E1649" s="244" t="s">
        <v>1</v>
      </c>
      <c r="F1649" s="245" t="s">
        <v>1412</v>
      </c>
      <c r="G1649" s="242"/>
      <c r="H1649" s="246">
        <v>11.33</v>
      </c>
      <c r="I1649" s="247"/>
      <c r="J1649" s="242"/>
      <c r="K1649" s="242"/>
      <c r="L1649" s="248"/>
      <c r="M1649" s="249"/>
      <c r="N1649" s="250"/>
      <c r="O1649" s="250"/>
      <c r="P1649" s="250"/>
      <c r="Q1649" s="250"/>
      <c r="R1649" s="250"/>
      <c r="S1649" s="250"/>
      <c r="T1649" s="251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2" t="s">
        <v>232</v>
      </c>
      <c r="AU1649" s="252" t="s">
        <v>82</v>
      </c>
      <c r="AV1649" s="13" t="s">
        <v>82</v>
      </c>
      <c r="AW1649" s="13" t="s">
        <v>30</v>
      </c>
      <c r="AX1649" s="13" t="s">
        <v>73</v>
      </c>
      <c r="AY1649" s="252" t="s">
        <v>223</v>
      </c>
    </row>
    <row r="1650" s="13" customFormat="1">
      <c r="A1650" s="13"/>
      <c r="B1650" s="241"/>
      <c r="C1650" s="242"/>
      <c r="D1650" s="243" t="s">
        <v>232</v>
      </c>
      <c r="E1650" s="244" t="s">
        <v>1</v>
      </c>
      <c r="F1650" s="245" t="s">
        <v>1413</v>
      </c>
      <c r="G1650" s="242"/>
      <c r="H1650" s="246">
        <v>11.029999999999999</v>
      </c>
      <c r="I1650" s="247"/>
      <c r="J1650" s="242"/>
      <c r="K1650" s="242"/>
      <c r="L1650" s="248"/>
      <c r="M1650" s="249"/>
      <c r="N1650" s="250"/>
      <c r="O1650" s="250"/>
      <c r="P1650" s="250"/>
      <c r="Q1650" s="250"/>
      <c r="R1650" s="250"/>
      <c r="S1650" s="250"/>
      <c r="T1650" s="251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2" t="s">
        <v>232</v>
      </c>
      <c r="AU1650" s="252" t="s">
        <v>82</v>
      </c>
      <c r="AV1650" s="13" t="s">
        <v>82</v>
      </c>
      <c r="AW1650" s="13" t="s">
        <v>30</v>
      </c>
      <c r="AX1650" s="13" t="s">
        <v>73</v>
      </c>
      <c r="AY1650" s="252" t="s">
        <v>223</v>
      </c>
    </row>
    <row r="1651" s="13" customFormat="1">
      <c r="A1651" s="13"/>
      <c r="B1651" s="241"/>
      <c r="C1651" s="242"/>
      <c r="D1651" s="243" t="s">
        <v>232</v>
      </c>
      <c r="E1651" s="244" t="s">
        <v>1</v>
      </c>
      <c r="F1651" s="245" t="s">
        <v>2076</v>
      </c>
      <c r="G1651" s="242"/>
      <c r="H1651" s="246">
        <v>81.829999999999998</v>
      </c>
      <c r="I1651" s="247"/>
      <c r="J1651" s="242"/>
      <c r="K1651" s="242"/>
      <c r="L1651" s="248"/>
      <c r="M1651" s="249"/>
      <c r="N1651" s="250"/>
      <c r="O1651" s="250"/>
      <c r="P1651" s="250"/>
      <c r="Q1651" s="250"/>
      <c r="R1651" s="250"/>
      <c r="S1651" s="250"/>
      <c r="T1651" s="251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2" t="s">
        <v>232</v>
      </c>
      <c r="AU1651" s="252" t="s">
        <v>82</v>
      </c>
      <c r="AV1651" s="13" t="s">
        <v>82</v>
      </c>
      <c r="AW1651" s="13" t="s">
        <v>30</v>
      </c>
      <c r="AX1651" s="13" t="s">
        <v>73</v>
      </c>
      <c r="AY1651" s="252" t="s">
        <v>223</v>
      </c>
    </row>
    <row r="1652" s="13" customFormat="1">
      <c r="A1652" s="13"/>
      <c r="B1652" s="241"/>
      <c r="C1652" s="242"/>
      <c r="D1652" s="243" t="s">
        <v>232</v>
      </c>
      <c r="E1652" s="244" t="s">
        <v>1</v>
      </c>
      <c r="F1652" s="245" t="s">
        <v>1416</v>
      </c>
      <c r="G1652" s="242"/>
      <c r="H1652" s="246">
        <v>8.9800000000000004</v>
      </c>
      <c r="I1652" s="247"/>
      <c r="J1652" s="242"/>
      <c r="K1652" s="242"/>
      <c r="L1652" s="248"/>
      <c r="M1652" s="249"/>
      <c r="N1652" s="250"/>
      <c r="O1652" s="250"/>
      <c r="P1652" s="250"/>
      <c r="Q1652" s="250"/>
      <c r="R1652" s="250"/>
      <c r="S1652" s="250"/>
      <c r="T1652" s="251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2" t="s">
        <v>232</v>
      </c>
      <c r="AU1652" s="252" t="s">
        <v>82</v>
      </c>
      <c r="AV1652" s="13" t="s">
        <v>82</v>
      </c>
      <c r="AW1652" s="13" t="s">
        <v>30</v>
      </c>
      <c r="AX1652" s="13" t="s">
        <v>73</v>
      </c>
      <c r="AY1652" s="252" t="s">
        <v>223</v>
      </c>
    </row>
    <row r="1653" s="14" customFormat="1">
      <c r="A1653" s="14"/>
      <c r="B1653" s="253"/>
      <c r="C1653" s="254"/>
      <c r="D1653" s="243" t="s">
        <v>232</v>
      </c>
      <c r="E1653" s="255" t="s">
        <v>1</v>
      </c>
      <c r="F1653" s="256" t="s">
        <v>242</v>
      </c>
      <c r="G1653" s="254"/>
      <c r="H1653" s="255" t="s">
        <v>1</v>
      </c>
      <c r="I1653" s="257"/>
      <c r="J1653" s="254"/>
      <c r="K1653" s="254"/>
      <c r="L1653" s="258"/>
      <c r="M1653" s="259"/>
      <c r="N1653" s="260"/>
      <c r="O1653" s="260"/>
      <c r="P1653" s="260"/>
      <c r="Q1653" s="260"/>
      <c r="R1653" s="260"/>
      <c r="S1653" s="260"/>
      <c r="T1653" s="261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62" t="s">
        <v>232</v>
      </c>
      <c r="AU1653" s="262" t="s">
        <v>82</v>
      </c>
      <c r="AV1653" s="14" t="s">
        <v>80</v>
      </c>
      <c r="AW1653" s="14" t="s">
        <v>30</v>
      </c>
      <c r="AX1653" s="14" t="s">
        <v>73</v>
      </c>
      <c r="AY1653" s="262" t="s">
        <v>223</v>
      </c>
    </row>
    <row r="1654" s="14" customFormat="1">
      <c r="A1654" s="14"/>
      <c r="B1654" s="253"/>
      <c r="C1654" s="254"/>
      <c r="D1654" s="243" t="s">
        <v>232</v>
      </c>
      <c r="E1654" s="255" t="s">
        <v>1</v>
      </c>
      <c r="F1654" s="256" t="s">
        <v>1905</v>
      </c>
      <c r="G1654" s="254"/>
      <c r="H1654" s="255" t="s">
        <v>1</v>
      </c>
      <c r="I1654" s="257"/>
      <c r="J1654" s="254"/>
      <c r="K1654" s="254"/>
      <c r="L1654" s="258"/>
      <c r="M1654" s="259"/>
      <c r="N1654" s="260"/>
      <c r="O1654" s="260"/>
      <c r="P1654" s="260"/>
      <c r="Q1654" s="260"/>
      <c r="R1654" s="260"/>
      <c r="S1654" s="260"/>
      <c r="T1654" s="261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62" t="s">
        <v>232</v>
      </c>
      <c r="AU1654" s="262" t="s">
        <v>82</v>
      </c>
      <c r="AV1654" s="14" t="s">
        <v>80</v>
      </c>
      <c r="AW1654" s="14" t="s">
        <v>30</v>
      </c>
      <c r="AX1654" s="14" t="s">
        <v>73</v>
      </c>
      <c r="AY1654" s="262" t="s">
        <v>223</v>
      </c>
    </row>
    <row r="1655" s="13" customFormat="1">
      <c r="A1655" s="13"/>
      <c r="B1655" s="241"/>
      <c r="C1655" s="242"/>
      <c r="D1655" s="243" t="s">
        <v>232</v>
      </c>
      <c r="E1655" s="244" t="s">
        <v>1</v>
      </c>
      <c r="F1655" s="245" t="s">
        <v>2077</v>
      </c>
      <c r="G1655" s="242"/>
      <c r="H1655" s="246">
        <v>3.0800000000000001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232</v>
      </c>
      <c r="AU1655" s="252" t="s">
        <v>82</v>
      </c>
      <c r="AV1655" s="13" t="s">
        <v>82</v>
      </c>
      <c r="AW1655" s="13" t="s">
        <v>30</v>
      </c>
      <c r="AX1655" s="13" t="s">
        <v>73</v>
      </c>
      <c r="AY1655" s="252" t="s">
        <v>223</v>
      </c>
    </row>
    <row r="1656" s="13" customFormat="1">
      <c r="A1656" s="13"/>
      <c r="B1656" s="241"/>
      <c r="C1656" s="242"/>
      <c r="D1656" s="243" t="s">
        <v>232</v>
      </c>
      <c r="E1656" s="244" t="s">
        <v>1</v>
      </c>
      <c r="F1656" s="245" t="s">
        <v>2078</v>
      </c>
      <c r="G1656" s="242"/>
      <c r="H1656" s="246">
        <v>4.0199999999999996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232</v>
      </c>
      <c r="AU1656" s="252" t="s">
        <v>82</v>
      </c>
      <c r="AV1656" s="13" t="s">
        <v>82</v>
      </c>
      <c r="AW1656" s="13" t="s">
        <v>30</v>
      </c>
      <c r="AX1656" s="13" t="s">
        <v>73</v>
      </c>
      <c r="AY1656" s="252" t="s">
        <v>223</v>
      </c>
    </row>
    <row r="1657" s="13" customFormat="1">
      <c r="A1657" s="13"/>
      <c r="B1657" s="241"/>
      <c r="C1657" s="242"/>
      <c r="D1657" s="243" t="s">
        <v>232</v>
      </c>
      <c r="E1657" s="244" t="s">
        <v>1</v>
      </c>
      <c r="F1657" s="245" t="s">
        <v>2079</v>
      </c>
      <c r="G1657" s="242"/>
      <c r="H1657" s="246">
        <v>7.1799999999999997</v>
      </c>
      <c r="I1657" s="247"/>
      <c r="J1657" s="242"/>
      <c r="K1657" s="242"/>
      <c r="L1657" s="248"/>
      <c r="M1657" s="249"/>
      <c r="N1657" s="250"/>
      <c r="O1657" s="250"/>
      <c r="P1657" s="250"/>
      <c r="Q1657" s="250"/>
      <c r="R1657" s="250"/>
      <c r="S1657" s="250"/>
      <c r="T1657" s="251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2" t="s">
        <v>232</v>
      </c>
      <c r="AU1657" s="252" t="s">
        <v>82</v>
      </c>
      <c r="AV1657" s="13" t="s">
        <v>82</v>
      </c>
      <c r="AW1657" s="13" t="s">
        <v>30</v>
      </c>
      <c r="AX1657" s="13" t="s">
        <v>73</v>
      </c>
      <c r="AY1657" s="252" t="s">
        <v>223</v>
      </c>
    </row>
    <row r="1658" s="13" customFormat="1">
      <c r="A1658" s="13"/>
      <c r="B1658" s="241"/>
      <c r="C1658" s="242"/>
      <c r="D1658" s="243" t="s">
        <v>232</v>
      </c>
      <c r="E1658" s="244" t="s">
        <v>1</v>
      </c>
      <c r="F1658" s="245" t="s">
        <v>2080</v>
      </c>
      <c r="G1658" s="242"/>
      <c r="H1658" s="246">
        <v>10.699999999999999</v>
      </c>
      <c r="I1658" s="247"/>
      <c r="J1658" s="242"/>
      <c r="K1658" s="242"/>
      <c r="L1658" s="248"/>
      <c r="M1658" s="249"/>
      <c r="N1658" s="250"/>
      <c r="O1658" s="250"/>
      <c r="P1658" s="250"/>
      <c r="Q1658" s="250"/>
      <c r="R1658" s="250"/>
      <c r="S1658" s="250"/>
      <c r="T1658" s="251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2" t="s">
        <v>232</v>
      </c>
      <c r="AU1658" s="252" t="s">
        <v>82</v>
      </c>
      <c r="AV1658" s="13" t="s">
        <v>82</v>
      </c>
      <c r="AW1658" s="13" t="s">
        <v>30</v>
      </c>
      <c r="AX1658" s="13" t="s">
        <v>73</v>
      </c>
      <c r="AY1658" s="252" t="s">
        <v>223</v>
      </c>
    </row>
    <row r="1659" s="13" customFormat="1">
      <c r="A1659" s="13"/>
      <c r="B1659" s="241"/>
      <c r="C1659" s="242"/>
      <c r="D1659" s="243" t="s">
        <v>232</v>
      </c>
      <c r="E1659" s="244" t="s">
        <v>1</v>
      </c>
      <c r="F1659" s="245" t="s">
        <v>2081</v>
      </c>
      <c r="G1659" s="242"/>
      <c r="H1659" s="246">
        <v>10.699999999999999</v>
      </c>
      <c r="I1659" s="247"/>
      <c r="J1659" s="242"/>
      <c r="K1659" s="242"/>
      <c r="L1659" s="248"/>
      <c r="M1659" s="249"/>
      <c r="N1659" s="250"/>
      <c r="O1659" s="250"/>
      <c r="P1659" s="250"/>
      <c r="Q1659" s="250"/>
      <c r="R1659" s="250"/>
      <c r="S1659" s="250"/>
      <c r="T1659" s="25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2" t="s">
        <v>232</v>
      </c>
      <c r="AU1659" s="252" t="s">
        <v>82</v>
      </c>
      <c r="AV1659" s="13" t="s">
        <v>82</v>
      </c>
      <c r="AW1659" s="13" t="s">
        <v>30</v>
      </c>
      <c r="AX1659" s="13" t="s">
        <v>73</v>
      </c>
      <c r="AY1659" s="252" t="s">
        <v>223</v>
      </c>
    </row>
    <row r="1660" s="13" customFormat="1">
      <c r="A1660" s="13"/>
      <c r="B1660" s="241"/>
      <c r="C1660" s="242"/>
      <c r="D1660" s="243" t="s">
        <v>232</v>
      </c>
      <c r="E1660" s="244" t="s">
        <v>1</v>
      </c>
      <c r="F1660" s="245" t="s">
        <v>1423</v>
      </c>
      <c r="G1660" s="242"/>
      <c r="H1660" s="246">
        <v>37.869999999999997</v>
      </c>
      <c r="I1660" s="247"/>
      <c r="J1660" s="242"/>
      <c r="K1660" s="242"/>
      <c r="L1660" s="248"/>
      <c r="M1660" s="249"/>
      <c r="N1660" s="250"/>
      <c r="O1660" s="250"/>
      <c r="P1660" s="250"/>
      <c r="Q1660" s="250"/>
      <c r="R1660" s="250"/>
      <c r="S1660" s="250"/>
      <c r="T1660" s="251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2" t="s">
        <v>232</v>
      </c>
      <c r="AU1660" s="252" t="s">
        <v>82</v>
      </c>
      <c r="AV1660" s="13" t="s">
        <v>82</v>
      </c>
      <c r="AW1660" s="13" t="s">
        <v>30</v>
      </c>
      <c r="AX1660" s="13" t="s">
        <v>73</v>
      </c>
      <c r="AY1660" s="252" t="s">
        <v>223</v>
      </c>
    </row>
    <row r="1661" s="13" customFormat="1">
      <c r="A1661" s="13"/>
      <c r="B1661" s="241"/>
      <c r="C1661" s="242"/>
      <c r="D1661" s="243" t="s">
        <v>232</v>
      </c>
      <c r="E1661" s="244" t="s">
        <v>1</v>
      </c>
      <c r="F1661" s="245" t="s">
        <v>2082</v>
      </c>
      <c r="G1661" s="242"/>
      <c r="H1661" s="246">
        <v>42.119999999999997</v>
      </c>
      <c r="I1661" s="247"/>
      <c r="J1661" s="242"/>
      <c r="K1661" s="242"/>
      <c r="L1661" s="248"/>
      <c r="M1661" s="249"/>
      <c r="N1661" s="250"/>
      <c r="O1661" s="250"/>
      <c r="P1661" s="250"/>
      <c r="Q1661" s="250"/>
      <c r="R1661" s="250"/>
      <c r="S1661" s="250"/>
      <c r="T1661" s="251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2" t="s">
        <v>232</v>
      </c>
      <c r="AU1661" s="252" t="s">
        <v>82</v>
      </c>
      <c r="AV1661" s="13" t="s">
        <v>82</v>
      </c>
      <c r="AW1661" s="13" t="s">
        <v>30</v>
      </c>
      <c r="AX1661" s="13" t="s">
        <v>73</v>
      </c>
      <c r="AY1661" s="252" t="s">
        <v>223</v>
      </c>
    </row>
    <row r="1662" s="13" customFormat="1">
      <c r="A1662" s="13"/>
      <c r="B1662" s="241"/>
      <c r="C1662" s="242"/>
      <c r="D1662" s="243" t="s">
        <v>232</v>
      </c>
      <c r="E1662" s="244" t="s">
        <v>1</v>
      </c>
      <c r="F1662" s="245" t="s">
        <v>2083</v>
      </c>
      <c r="G1662" s="242"/>
      <c r="H1662" s="246">
        <v>88.950000000000003</v>
      </c>
      <c r="I1662" s="247"/>
      <c r="J1662" s="242"/>
      <c r="K1662" s="242"/>
      <c r="L1662" s="248"/>
      <c r="M1662" s="249"/>
      <c r="N1662" s="250"/>
      <c r="O1662" s="250"/>
      <c r="P1662" s="250"/>
      <c r="Q1662" s="250"/>
      <c r="R1662" s="250"/>
      <c r="S1662" s="250"/>
      <c r="T1662" s="251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2" t="s">
        <v>232</v>
      </c>
      <c r="AU1662" s="252" t="s">
        <v>82</v>
      </c>
      <c r="AV1662" s="13" t="s">
        <v>82</v>
      </c>
      <c r="AW1662" s="13" t="s">
        <v>30</v>
      </c>
      <c r="AX1662" s="13" t="s">
        <v>73</v>
      </c>
      <c r="AY1662" s="252" t="s">
        <v>223</v>
      </c>
    </row>
    <row r="1663" s="13" customFormat="1">
      <c r="A1663" s="13"/>
      <c r="B1663" s="241"/>
      <c r="C1663" s="242"/>
      <c r="D1663" s="243" t="s">
        <v>232</v>
      </c>
      <c r="E1663" s="244" t="s">
        <v>1</v>
      </c>
      <c r="F1663" s="245" t="s">
        <v>2084</v>
      </c>
      <c r="G1663" s="242"/>
      <c r="H1663" s="246">
        <v>23.809999999999999</v>
      </c>
      <c r="I1663" s="247"/>
      <c r="J1663" s="242"/>
      <c r="K1663" s="242"/>
      <c r="L1663" s="248"/>
      <c r="M1663" s="249"/>
      <c r="N1663" s="250"/>
      <c r="O1663" s="250"/>
      <c r="P1663" s="250"/>
      <c r="Q1663" s="250"/>
      <c r="R1663" s="250"/>
      <c r="S1663" s="250"/>
      <c r="T1663" s="251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2" t="s">
        <v>232</v>
      </c>
      <c r="AU1663" s="252" t="s">
        <v>82</v>
      </c>
      <c r="AV1663" s="13" t="s">
        <v>82</v>
      </c>
      <c r="AW1663" s="13" t="s">
        <v>30</v>
      </c>
      <c r="AX1663" s="13" t="s">
        <v>73</v>
      </c>
      <c r="AY1663" s="252" t="s">
        <v>223</v>
      </c>
    </row>
    <row r="1664" s="13" customFormat="1">
      <c r="A1664" s="13"/>
      <c r="B1664" s="241"/>
      <c r="C1664" s="242"/>
      <c r="D1664" s="243" t="s">
        <v>232</v>
      </c>
      <c r="E1664" s="244" t="s">
        <v>1</v>
      </c>
      <c r="F1664" s="245" t="s">
        <v>2085</v>
      </c>
      <c r="G1664" s="242"/>
      <c r="H1664" s="246">
        <v>23.41</v>
      </c>
      <c r="I1664" s="247"/>
      <c r="J1664" s="242"/>
      <c r="K1664" s="242"/>
      <c r="L1664" s="248"/>
      <c r="M1664" s="249"/>
      <c r="N1664" s="250"/>
      <c r="O1664" s="250"/>
      <c r="P1664" s="250"/>
      <c r="Q1664" s="250"/>
      <c r="R1664" s="250"/>
      <c r="S1664" s="250"/>
      <c r="T1664" s="25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2" t="s">
        <v>232</v>
      </c>
      <c r="AU1664" s="252" t="s">
        <v>82</v>
      </c>
      <c r="AV1664" s="13" t="s">
        <v>82</v>
      </c>
      <c r="AW1664" s="13" t="s">
        <v>30</v>
      </c>
      <c r="AX1664" s="13" t="s">
        <v>73</v>
      </c>
      <c r="AY1664" s="252" t="s">
        <v>223</v>
      </c>
    </row>
    <row r="1665" s="13" customFormat="1">
      <c r="A1665" s="13"/>
      <c r="B1665" s="241"/>
      <c r="C1665" s="242"/>
      <c r="D1665" s="243" t="s">
        <v>232</v>
      </c>
      <c r="E1665" s="244" t="s">
        <v>1</v>
      </c>
      <c r="F1665" s="245" t="s">
        <v>2086</v>
      </c>
      <c r="G1665" s="242"/>
      <c r="H1665" s="246">
        <v>11.727</v>
      </c>
      <c r="I1665" s="247"/>
      <c r="J1665" s="242"/>
      <c r="K1665" s="242"/>
      <c r="L1665" s="248"/>
      <c r="M1665" s="249"/>
      <c r="N1665" s="250"/>
      <c r="O1665" s="250"/>
      <c r="P1665" s="250"/>
      <c r="Q1665" s="250"/>
      <c r="R1665" s="250"/>
      <c r="S1665" s="250"/>
      <c r="T1665" s="251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2" t="s">
        <v>232</v>
      </c>
      <c r="AU1665" s="252" t="s">
        <v>82</v>
      </c>
      <c r="AV1665" s="13" t="s">
        <v>82</v>
      </c>
      <c r="AW1665" s="13" t="s">
        <v>30</v>
      </c>
      <c r="AX1665" s="13" t="s">
        <v>73</v>
      </c>
      <c r="AY1665" s="252" t="s">
        <v>223</v>
      </c>
    </row>
    <row r="1666" s="14" customFormat="1">
      <c r="A1666" s="14"/>
      <c r="B1666" s="253"/>
      <c r="C1666" s="254"/>
      <c r="D1666" s="243" t="s">
        <v>232</v>
      </c>
      <c r="E1666" s="255" t="s">
        <v>1</v>
      </c>
      <c r="F1666" s="256" t="s">
        <v>410</v>
      </c>
      <c r="G1666" s="254"/>
      <c r="H1666" s="255" t="s">
        <v>1</v>
      </c>
      <c r="I1666" s="257"/>
      <c r="J1666" s="254"/>
      <c r="K1666" s="254"/>
      <c r="L1666" s="258"/>
      <c r="M1666" s="259"/>
      <c r="N1666" s="260"/>
      <c r="O1666" s="260"/>
      <c r="P1666" s="260"/>
      <c r="Q1666" s="260"/>
      <c r="R1666" s="260"/>
      <c r="S1666" s="260"/>
      <c r="T1666" s="261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62" t="s">
        <v>232</v>
      </c>
      <c r="AU1666" s="262" t="s">
        <v>82</v>
      </c>
      <c r="AV1666" s="14" t="s">
        <v>80</v>
      </c>
      <c r="AW1666" s="14" t="s">
        <v>30</v>
      </c>
      <c r="AX1666" s="14" t="s">
        <v>73</v>
      </c>
      <c r="AY1666" s="262" t="s">
        <v>223</v>
      </c>
    </row>
    <row r="1667" s="14" customFormat="1">
      <c r="A1667" s="14"/>
      <c r="B1667" s="253"/>
      <c r="C1667" s="254"/>
      <c r="D1667" s="243" t="s">
        <v>232</v>
      </c>
      <c r="E1667" s="255" t="s">
        <v>1</v>
      </c>
      <c r="F1667" s="256" t="s">
        <v>1917</v>
      </c>
      <c r="G1667" s="254"/>
      <c r="H1667" s="255" t="s">
        <v>1</v>
      </c>
      <c r="I1667" s="257"/>
      <c r="J1667" s="254"/>
      <c r="K1667" s="254"/>
      <c r="L1667" s="258"/>
      <c r="M1667" s="259"/>
      <c r="N1667" s="260"/>
      <c r="O1667" s="260"/>
      <c r="P1667" s="260"/>
      <c r="Q1667" s="260"/>
      <c r="R1667" s="260"/>
      <c r="S1667" s="260"/>
      <c r="T1667" s="261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62" t="s">
        <v>232</v>
      </c>
      <c r="AU1667" s="262" t="s">
        <v>82</v>
      </c>
      <c r="AV1667" s="14" t="s">
        <v>80</v>
      </c>
      <c r="AW1667" s="14" t="s">
        <v>30</v>
      </c>
      <c r="AX1667" s="14" t="s">
        <v>73</v>
      </c>
      <c r="AY1667" s="262" t="s">
        <v>223</v>
      </c>
    </row>
    <row r="1668" s="13" customFormat="1">
      <c r="A1668" s="13"/>
      <c r="B1668" s="241"/>
      <c r="C1668" s="242"/>
      <c r="D1668" s="243" t="s">
        <v>232</v>
      </c>
      <c r="E1668" s="244" t="s">
        <v>1</v>
      </c>
      <c r="F1668" s="245" t="s">
        <v>2087</v>
      </c>
      <c r="G1668" s="242"/>
      <c r="H1668" s="246">
        <v>31.079999999999998</v>
      </c>
      <c r="I1668" s="247"/>
      <c r="J1668" s="242"/>
      <c r="K1668" s="242"/>
      <c r="L1668" s="248"/>
      <c r="M1668" s="249"/>
      <c r="N1668" s="250"/>
      <c r="O1668" s="250"/>
      <c r="P1668" s="250"/>
      <c r="Q1668" s="250"/>
      <c r="R1668" s="250"/>
      <c r="S1668" s="250"/>
      <c r="T1668" s="25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2" t="s">
        <v>232</v>
      </c>
      <c r="AU1668" s="252" t="s">
        <v>82</v>
      </c>
      <c r="AV1668" s="13" t="s">
        <v>82</v>
      </c>
      <c r="AW1668" s="13" t="s">
        <v>30</v>
      </c>
      <c r="AX1668" s="13" t="s">
        <v>73</v>
      </c>
      <c r="AY1668" s="252" t="s">
        <v>223</v>
      </c>
    </row>
    <row r="1669" s="13" customFormat="1">
      <c r="A1669" s="13"/>
      <c r="B1669" s="241"/>
      <c r="C1669" s="242"/>
      <c r="D1669" s="243" t="s">
        <v>232</v>
      </c>
      <c r="E1669" s="244" t="s">
        <v>1</v>
      </c>
      <c r="F1669" s="245" t="s">
        <v>2088</v>
      </c>
      <c r="G1669" s="242"/>
      <c r="H1669" s="246">
        <v>15.130000000000001</v>
      </c>
      <c r="I1669" s="247"/>
      <c r="J1669" s="242"/>
      <c r="K1669" s="242"/>
      <c r="L1669" s="248"/>
      <c r="M1669" s="249"/>
      <c r="N1669" s="250"/>
      <c r="O1669" s="250"/>
      <c r="P1669" s="250"/>
      <c r="Q1669" s="250"/>
      <c r="R1669" s="250"/>
      <c r="S1669" s="250"/>
      <c r="T1669" s="251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2" t="s">
        <v>232</v>
      </c>
      <c r="AU1669" s="252" t="s">
        <v>82</v>
      </c>
      <c r="AV1669" s="13" t="s">
        <v>82</v>
      </c>
      <c r="AW1669" s="13" t="s">
        <v>30</v>
      </c>
      <c r="AX1669" s="13" t="s">
        <v>73</v>
      </c>
      <c r="AY1669" s="252" t="s">
        <v>223</v>
      </c>
    </row>
    <row r="1670" s="13" customFormat="1">
      <c r="A1670" s="13"/>
      <c r="B1670" s="241"/>
      <c r="C1670" s="242"/>
      <c r="D1670" s="243" t="s">
        <v>232</v>
      </c>
      <c r="E1670" s="244" t="s">
        <v>1</v>
      </c>
      <c r="F1670" s="245" t="s">
        <v>2089</v>
      </c>
      <c r="G1670" s="242"/>
      <c r="H1670" s="246">
        <v>52.210000000000001</v>
      </c>
      <c r="I1670" s="247"/>
      <c r="J1670" s="242"/>
      <c r="K1670" s="242"/>
      <c r="L1670" s="248"/>
      <c r="M1670" s="249"/>
      <c r="N1670" s="250"/>
      <c r="O1670" s="250"/>
      <c r="P1670" s="250"/>
      <c r="Q1670" s="250"/>
      <c r="R1670" s="250"/>
      <c r="S1670" s="250"/>
      <c r="T1670" s="251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2" t="s">
        <v>232</v>
      </c>
      <c r="AU1670" s="252" t="s">
        <v>82</v>
      </c>
      <c r="AV1670" s="13" t="s">
        <v>82</v>
      </c>
      <c r="AW1670" s="13" t="s">
        <v>30</v>
      </c>
      <c r="AX1670" s="13" t="s">
        <v>73</v>
      </c>
      <c r="AY1670" s="252" t="s">
        <v>223</v>
      </c>
    </row>
    <row r="1671" s="13" customFormat="1">
      <c r="A1671" s="13"/>
      <c r="B1671" s="241"/>
      <c r="C1671" s="242"/>
      <c r="D1671" s="243" t="s">
        <v>232</v>
      </c>
      <c r="E1671" s="244" t="s">
        <v>1</v>
      </c>
      <c r="F1671" s="245" t="s">
        <v>2090</v>
      </c>
      <c r="G1671" s="242"/>
      <c r="H1671" s="246">
        <v>32.340000000000003</v>
      </c>
      <c r="I1671" s="247"/>
      <c r="J1671" s="242"/>
      <c r="K1671" s="242"/>
      <c r="L1671" s="248"/>
      <c r="M1671" s="249"/>
      <c r="N1671" s="250"/>
      <c r="O1671" s="250"/>
      <c r="P1671" s="250"/>
      <c r="Q1671" s="250"/>
      <c r="R1671" s="250"/>
      <c r="S1671" s="250"/>
      <c r="T1671" s="251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2" t="s">
        <v>232</v>
      </c>
      <c r="AU1671" s="252" t="s">
        <v>82</v>
      </c>
      <c r="AV1671" s="13" t="s">
        <v>82</v>
      </c>
      <c r="AW1671" s="13" t="s">
        <v>30</v>
      </c>
      <c r="AX1671" s="13" t="s">
        <v>73</v>
      </c>
      <c r="AY1671" s="252" t="s">
        <v>223</v>
      </c>
    </row>
    <row r="1672" s="13" customFormat="1">
      <c r="A1672" s="13"/>
      <c r="B1672" s="241"/>
      <c r="C1672" s="242"/>
      <c r="D1672" s="243" t="s">
        <v>232</v>
      </c>
      <c r="E1672" s="244" t="s">
        <v>1</v>
      </c>
      <c r="F1672" s="245" t="s">
        <v>2091</v>
      </c>
      <c r="G1672" s="242"/>
      <c r="H1672" s="246">
        <v>21.699999999999999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232</v>
      </c>
      <c r="AU1672" s="252" t="s">
        <v>82</v>
      </c>
      <c r="AV1672" s="13" t="s">
        <v>82</v>
      </c>
      <c r="AW1672" s="13" t="s">
        <v>30</v>
      </c>
      <c r="AX1672" s="13" t="s">
        <v>73</v>
      </c>
      <c r="AY1672" s="252" t="s">
        <v>223</v>
      </c>
    </row>
    <row r="1673" s="13" customFormat="1">
      <c r="A1673" s="13"/>
      <c r="B1673" s="241"/>
      <c r="C1673" s="242"/>
      <c r="D1673" s="243" t="s">
        <v>232</v>
      </c>
      <c r="E1673" s="244" t="s">
        <v>1</v>
      </c>
      <c r="F1673" s="245" t="s">
        <v>2092</v>
      </c>
      <c r="G1673" s="242"/>
      <c r="H1673" s="246">
        <v>12.33</v>
      </c>
      <c r="I1673" s="247"/>
      <c r="J1673" s="242"/>
      <c r="K1673" s="242"/>
      <c r="L1673" s="248"/>
      <c r="M1673" s="249"/>
      <c r="N1673" s="250"/>
      <c r="O1673" s="250"/>
      <c r="P1673" s="250"/>
      <c r="Q1673" s="250"/>
      <c r="R1673" s="250"/>
      <c r="S1673" s="250"/>
      <c r="T1673" s="251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2" t="s">
        <v>232</v>
      </c>
      <c r="AU1673" s="252" t="s">
        <v>82</v>
      </c>
      <c r="AV1673" s="13" t="s">
        <v>82</v>
      </c>
      <c r="AW1673" s="13" t="s">
        <v>30</v>
      </c>
      <c r="AX1673" s="13" t="s">
        <v>73</v>
      </c>
      <c r="AY1673" s="252" t="s">
        <v>223</v>
      </c>
    </row>
    <row r="1674" s="13" customFormat="1">
      <c r="A1674" s="13"/>
      <c r="B1674" s="241"/>
      <c r="C1674" s="242"/>
      <c r="D1674" s="243" t="s">
        <v>232</v>
      </c>
      <c r="E1674" s="244" t="s">
        <v>1</v>
      </c>
      <c r="F1674" s="245" t="s">
        <v>2093</v>
      </c>
      <c r="G1674" s="242"/>
      <c r="H1674" s="246">
        <v>12.43</v>
      </c>
      <c r="I1674" s="247"/>
      <c r="J1674" s="242"/>
      <c r="K1674" s="242"/>
      <c r="L1674" s="248"/>
      <c r="M1674" s="249"/>
      <c r="N1674" s="250"/>
      <c r="O1674" s="250"/>
      <c r="P1674" s="250"/>
      <c r="Q1674" s="250"/>
      <c r="R1674" s="250"/>
      <c r="S1674" s="250"/>
      <c r="T1674" s="251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2" t="s">
        <v>232</v>
      </c>
      <c r="AU1674" s="252" t="s">
        <v>82</v>
      </c>
      <c r="AV1674" s="13" t="s">
        <v>82</v>
      </c>
      <c r="AW1674" s="13" t="s">
        <v>30</v>
      </c>
      <c r="AX1674" s="13" t="s">
        <v>73</v>
      </c>
      <c r="AY1674" s="252" t="s">
        <v>223</v>
      </c>
    </row>
    <row r="1675" s="13" customFormat="1">
      <c r="A1675" s="13"/>
      <c r="B1675" s="241"/>
      <c r="C1675" s="242"/>
      <c r="D1675" s="243" t="s">
        <v>232</v>
      </c>
      <c r="E1675" s="244" t="s">
        <v>1</v>
      </c>
      <c r="F1675" s="245" t="s">
        <v>2094</v>
      </c>
      <c r="G1675" s="242"/>
      <c r="H1675" s="246">
        <v>23.739999999999998</v>
      </c>
      <c r="I1675" s="247"/>
      <c r="J1675" s="242"/>
      <c r="K1675" s="242"/>
      <c r="L1675" s="248"/>
      <c r="M1675" s="249"/>
      <c r="N1675" s="250"/>
      <c r="O1675" s="250"/>
      <c r="P1675" s="250"/>
      <c r="Q1675" s="250"/>
      <c r="R1675" s="250"/>
      <c r="S1675" s="250"/>
      <c r="T1675" s="251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2" t="s">
        <v>232</v>
      </c>
      <c r="AU1675" s="252" t="s">
        <v>82</v>
      </c>
      <c r="AV1675" s="13" t="s">
        <v>82</v>
      </c>
      <c r="AW1675" s="13" t="s">
        <v>30</v>
      </c>
      <c r="AX1675" s="13" t="s">
        <v>73</v>
      </c>
      <c r="AY1675" s="252" t="s">
        <v>223</v>
      </c>
    </row>
    <row r="1676" s="13" customFormat="1">
      <c r="A1676" s="13"/>
      <c r="B1676" s="241"/>
      <c r="C1676" s="242"/>
      <c r="D1676" s="243" t="s">
        <v>232</v>
      </c>
      <c r="E1676" s="244" t="s">
        <v>1</v>
      </c>
      <c r="F1676" s="245" t="s">
        <v>2095</v>
      </c>
      <c r="G1676" s="242"/>
      <c r="H1676" s="246">
        <v>22.879999999999999</v>
      </c>
      <c r="I1676" s="247"/>
      <c r="J1676" s="242"/>
      <c r="K1676" s="242"/>
      <c r="L1676" s="248"/>
      <c r="M1676" s="249"/>
      <c r="N1676" s="250"/>
      <c r="O1676" s="250"/>
      <c r="P1676" s="250"/>
      <c r="Q1676" s="250"/>
      <c r="R1676" s="250"/>
      <c r="S1676" s="250"/>
      <c r="T1676" s="251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2" t="s">
        <v>232</v>
      </c>
      <c r="AU1676" s="252" t="s">
        <v>82</v>
      </c>
      <c r="AV1676" s="13" t="s">
        <v>82</v>
      </c>
      <c r="AW1676" s="13" t="s">
        <v>30</v>
      </c>
      <c r="AX1676" s="13" t="s">
        <v>73</v>
      </c>
      <c r="AY1676" s="252" t="s">
        <v>223</v>
      </c>
    </row>
    <row r="1677" s="13" customFormat="1">
      <c r="A1677" s="13"/>
      <c r="B1677" s="241"/>
      <c r="C1677" s="242"/>
      <c r="D1677" s="243" t="s">
        <v>232</v>
      </c>
      <c r="E1677" s="244" t="s">
        <v>1</v>
      </c>
      <c r="F1677" s="245" t="s">
        <v>1426</v>
      </c>
      <c r="G1677" s="242"/>
      <c r="H1677" s="246">
        <v>6.1799999999999997</v>
      </c>
      <c r="I1677" s="247"/>
      <c r="J1677" s="242"/>
      <c r="K1677" s="242"/>
      <c r="L1677" s="248"/>
      <c r="M1677" s="249"/>
      <c r="N1677" s="250"/>
      <c r="O1677" s="250"/>
      <c r="P1677" s="250"/>
      <c r="Q1677" s="250"/>
      <c r="R1677" s="250"/>
      <c r="S1677" s="250"/>
      <c r="T1677" s="251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2" t="s">
        <v>232</v>
      </c>
      <c r="AU1677" s="252" t="s">
        <v>82</v>
      </c>
      <c r="AV1677" s="13" t="s">
        <v>82</v>
      </c>
      <c r="AW1677" s="13" t="s">
        <v>30</v>
      </c>
      <c r="AX1677" s="13" t="s">
        <v>73</v>
      </c>
      <c r="AY1677" s="252" t="s">
        <v>223</v>
      </c>
    </row>
    <row r="1678" s="13" customFormat="1">
      <c r="A1678" s="13"/>
      <c r="B1678" s="241"/>
      <c r="C1678" s="242"/>
      <c r="D1678" s="243" t="s">
        <v>232</v>
      </c>
      <c r="E1678" s="244" t="s">
        <v>1</v>
      </c>
      <c r="F1678" s="245" t="s">
        <v>2096</v>
      </c>
      <c r="G1678" s="242"/>
      <c r="H1678" s="246">
        <v>4.0999999999999996</v>
      </c>
      <c r="I1678" s="247"/>
      <c r="J1678" s="242"/>
      <c r="K1678" s="242"/>
      <c r="L1678" s="248"/>
      <c r="M1678" s="249"/>
      <c r="N1678" s="250"/>
      <c r="O1678" s="250"/>
      <c r="P1678" s="250"/>
      <c r="Q1678" s="250"/>
      <c r="R1678" s="250"/>
      <c r="S1678" s="250"/>
      <c r="T1678" s="251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2" t="s">
        <v>232</v>
      </c>
      <c r="AU1678" s="252" t="s">
        <v>82</v>
      </c>
      <c r="AV1678" s="13" t="s">
        <v>82</v>
      </c>
      <c r="AW1678" s="13" t="s">
        <v>30</v>
      </c>
      <c r="AX1678" s="13" t="s">
        <v>73</v>
      </c>
      <c r="AY1678" s="252" t="s">
        <v>223</v>
      </c>
    </row>
    <row r="1679" s="13" customFormat="1">
      <c r="A1679" s="13"/>
      <c r="B1679" s="241"/>
      <c r="C1679" s="242"/>
      <c r="D1679" s="243" t="s">
        <v>232</v>
      </c>
      <c r="E1679" s="244" t="s">
        <v>1</v>
      </c>
      <c r="F1679" s="245" t="s">
        <v>2097</v>
      </c>
      <c r="G1679" s="242"/>
      <c r="H1679" s="246">
        <v>3.9900000000000002</v>
      </c>
      <c r="I1679" s="247"/>
      <c r="J1679" s="242"/>
      <c r="K1679" s="242"/>
      <c r="L1679" s="248"/>
      <c r="M1679" s="249"/>
      <c r="N1679" s="250"/>
      <c r="O1679" s="250"/>
      <c r="P1679" s="250"/>
      <c r="Q1679" s="250"/>
      <c r="R1679" s="250"/>
      <c r="S1679" s="250"/>
      <c r="T1679" s="251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2" t="s">
        <v>232</v>
      </c>
      <c r="AU1679" s="252" t="s">
        <v>82</v>
      </c>
      <c r="AV1679" s="13" t="s">
        <v>82</v>
      </c>
      <c r="AW1679" s="13" t="s">
        <v>30</v>
      </c>
      <c r="AX1679" s="13" t="s">
        <v>73</v>
      </c>
      <c r="AY1679" s="252" t="s">
        <v>223</v>
      </c>
    </row>
    <row r="1680" s="13" customFormat="1">
      <c r="A1680" s="13"/>
      <c r="B1680" s="241"/>
      <c r="C1680" s="242"/>
      <c r="D1680" s="243" t="s">
        <v>232</v>
      </c>
      <c r="E1680" s="244" t="s">
        <v>1</v>
      </c>
      <c r="F1680" s="245" t="s">
        <v>2098</v>
      </c>
      <c r="G1680" s="242"/>
      <c r="H1680" s="246">
        <v>10.699999999999999</v>
      </c>
      <c r="I1680" s="247"/>
      <c r="J1680" s="242"/>
      <c r="K1680" s="242"/>
      <c r="L1680" s="248"/>
      <c r="M1680" s="249"/>
      <c r="N1680" s="250"/>
      <c r="O1680" s="250"/>
      <c r="P1680" s="250"/>
      <c r="Q1680" s="250"/>
      <c r="R1680" s="250"/>
      <c r="S1680" s="250"/>
      <c r="T1680" s="251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2" t="s">
        <v>232</v>
      </c>
      <c r="AU1680" s="252" t="s">
        <v>82</v>
      </c>
      <c r="AV1680" s="13" t="s">
        <v>82</v>
      </c>
      <c r="AW1680" s="13" t="s">
        <v>30</v>
      </c>
      <c r="AX1680" s="13" t="s">
        <v>73</v>
      </c>
      <c r="AY1680" s="252" t="s">
        <v>223</v>
      </c>
    </row>
    <row r="1681" s="13" customFormat="1">
      <c r="A1681" s="13"/>
      <c r="B1681" s="241"/>
      <c r="C1681" s="242"/>
      <c r="D1681" s="243" t="s">
        <v>232</v>
      </c>
      <c r="E1681" s="244" t="s">
        <v>1</v>
      </c>
      <c r="F1681" s="245" t="s">
        <v>2099</v>
      </c>
      <c r="G1681" s="242"/>
      <c r="H1681" s="246">
        <v>10.68</v>
      </c>
      <c r="I1681" s="247"/>
      <c r="J1681" s="242"/>
      <c r="K1681" s="242"/>
      <c r="L1681" s="248"/>
      <c r="M1681" s="249"/>
      <c r="N1681" s="250"/>
      <c r="O1681" s="250"/>
      <c r="P1681" s="250"/>
      <c r="Q1681" s="250"/>
      <c r="R1681" s="250"/>
      <c r="S1681" s="250"/>
      <c r="T1681" s="251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2" t="s">
        <v>232</v>
      </c>
      <c r="AU1681" s="252" t="s">
        <v>82</v>
      </c>
      <c r="AV1681" s="13" t="s">
        <v>82</v>
      </c>
      <c r="AW1681" s="13" t="s">
        <v>30</v>
      </c>
      <c r="AX1681" s="13" t="s">
        <v>73</v>
      </c>
      <c r="AY1681" s="252" t="s">
        <v>223</v>
      </c>
    </row>
    <row r="1682" s="13" customFormat="1">
      <c r="A1682" s="13"/>
      <c r="B1682" s="241"/>
      <c r="C1682" s="242"/>
      <c r="D1682" s="243" t="s">
        <v>232</v>
      </c>
      <c r="E1682" s="244" t="s">
        <v>1</v>
      </c>
      <c r="F1682" s="245" t="s">
        <v>2100</v>
      </c>
      <c r="G1682" s="242"/>
      <c r="H1682" s="246">
        <v>11.58</v>
      </c>
      <c r="I1682" s="247"/>
      <c r="J1682" s="242"/>
      <c r="K1682" s="242"/>
      <c r="L1682" s="248"/>
      <c r="M1682" s="249"/>
      <c r="N1682" s="250"/>
      <c r="O1682" s="250"/>
      <c r="P1682" s="250"/>
      <c r="Q1682" s="250"/>
      <c r="R1682" s="250"/>
      <c r="S1682" s="250"/>
      <c r="T1682" s="251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2" t="s">
        <v>232</v>
      </c>
      <c r="AU1682" s="252" t="s">
        <v>82</v>
      </c>
      <c r="AV1682" s="13" t="s">
        <v>82</v>
      </c>
      <c r="AW1682" s="13" t="s">
        <v>30</v>
      </c>
      <c r="AX1682" s="13" t="s">
        <v>73</v>
      </c>
      <c r="AY1682" s="252" t="s">
        <v>223</v>
      </c>
    </row>
    <row r="1683" s="13" customFormat="1">
      <c r="A1683" s="13"/>
      <c r="B1683" s="241"/>
      <c r="C1683" s="242"/>
      <c r="D1683" s="243" t="s">
        <v>232</v>
      </c>
      <c r="E1683" s="244" t="s">
        <v>1</v>
      </c>
      <c r="F1683" s="245" t="s">
        <v>2101</v>
      </c>
      <c r="G1683" s="242"/>
      <c r="H1683" s="246">
        <v>64.120000000000005</v>
      </c>
      <c r="I1683" s="247"/>
      <c r="J1683" s="242"/>
      <c r="K1683" s="242"/>
      <c r="L1683" s="248"/>
      <c r="M1683" s="249"/>
      <c r="N1683" s="250"/>
      <c r="O1683" s="250"/>
      <c r="P1683" s="250"/>
      <c r="Q1683" s="250"/>
      <c r="R1683" s="250"/>
      <c r="S1683" s="250"/>
      <c r="T1683" s="251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2" t="s">
        <v>232</v>
      </c>
      <c r="AU1683" s="252" t="s">
        <v>82</v>
      </c>
      <c r="AV1683" s="13" t="s">
        <v>82</v>
      </c>
      <c r="AW1683" s="13" t="s">
        <v>30</v>
      </c>
      <c r="AX1683" s="13" t="s">
        <v>73</v>
      </c>
      <c r="AY1683" s="252" t="s">
        <v>223</v>
      </c>
    </row>
    <row r="1684" s="13" customFormat="1">
      <c r="A1684" s="13"/>
      <c r="B1684" s="241"/>
      <c r="C1684" s="242"/>
      <c r="D1684" s="243" t="s">
        <v>232</v>
      </c>
      <c r="E1684" s="244" t="s">
        <v>1</v>
      </c>
      <c r="F1684" s="245" t="s">
        <v>2102</v>
      </c>
      <c r="G1684" s="242"/>
      <c r="H1684" s="246">
        <v>20.629999999999999</v>
      </c>
      <c r="I1684" s="247"/>
      <c r="J1684" s="242"/>
      <c r="K1684" s="242"/>
      <c r="L1684" s="248"/>
      <c r="M1684" s="249"/>
      <c r="N1684" s="250"/>
      <c r="O1684" s="250"/>
      <c r="P1684" s="250"/>
      <c r="Q1684" s="250"/>
      <c r="R1684" s="250"/>
      <c r="S1684" s="250"/>
      <c r="T1684" s="25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2" t="s">
        <v>232</v>
      </c>
      <c r="AU1684" s="252" t="s">
        <v>82</v>
      </c>
      <c r="AV1684" s="13" t="s">
        <v>82</v>
      </c>
      <c r="AW1684" s="13" t="s">
        <v>30</v>
      </c>
      <c r="AX1684" s="13" t="s">
        <v>73</v>
      </c>
      <c r="AY1684" s="252" t="s">
        <v>223</v>
      </c>
    </row>
    <row r="1685" s="13" customFormat="1">
      <c r="A1685" s="13"/>
      <c r="B1685" s="241"/>
      <c r="C1685" s="242"/>
      <c r="D1685" s="243" t="s">
        <v>232</v>
      </c>
      <c r="E1685" s="244" t="s">
        <v>1</v>
      </c>
      <c r="F1685" s="245" t="s">
        <v>2103</v>
      </c>
      <c r="G1685" s="242"/>
      <c r="H1685" s="246">
        <v>23.66</v>
      </c>
      <c r="I1685" s="247"/>
      <c r="J1685" s="242"/>
      <c r="K1685" s="242"/>
      <c r="L1685" s="248"/>
      <c r="M1685" s="249"/>
      <c r="N1685" s="250"/>
      <c r="O1685" s="250"/>
      <c r="P1685" s="250"/>
      <c r="Q1685" s="250"/>
      <c r="R1685" s="250"/>
      <c r="S1685" s="250"/>
      <c r="T1685" s="251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2" t="s">
        <v>232</v>
      </c>
      <c r="AU1685" s="252" t="s">
        <v>82</v>
      </c>
      <c r="AV1685" s="13" t="s">
        <v>82</v>
      </c>
      <c r="AW1685" s="13" t="s">
        <v>30</v>
      </c>
      <c r="AX1685" s="13" t="s">
        <v>73</v>
      </c>
      <c r="AY1685" s="252" t="s">
        <v>223</v>
      </c>
    </row>
    <row r="1686" s="13" customFormat="1">
      <c r="A1686" s="13"/>
      <c r="B1686" s="241"/>
      <c r="C1686" s="242"/>
      <c r="D1686" s="243" t="s">
        <v>232</v>
      </c>
      <c r="E1686" s="244" t="s">
        <v>1</v>
      </c>
      <c r="F1686" s="245" t="s">
        <v>2104</v>
      </c>
      <c r="G1686" s="242"/>
      <c r="H1686" s="246">
        <v>15.93</v>
      </c>
      <c r="I1686" s="247"/>
      <c r="J1686" s="242"/>
      <c r="K1686" s="242"/>
      <c r="L1686" s="248"/>
      <c r="M1686" s="249"/>
      <c r="N1686" s="250"/>
      <c r="O1686" s="250"/>
      <c r="P1686" s="250"/>
      <c r="Q1686" s="250"/>
      <c r="R1686" s="250"/>
      <c r="S1686" s="250"/>
      <c r="T1686" s="251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2" t="s">
        <v>232</v>
      </c>
      <c r="AU1686" s="252" t="s">
        <v>82</v>
      </c>
      <c r="AV1686" s="13" t="s">
        <v>82</v>
      </c>
      <c r="AW1686" s="13" t="s">
        <v>30</v>
      </c>
      <c r="AX1686" s="13" t="s">
        <v>73</v>
      </c>
      <c r="AY1686" s="252" t="s">
        <v>223</v>
      </c>
    </row>
    <row r="1687" s="13" customFormat="1">
      <c r="A1687" s="13"/>
      <c r="B1687" s="241"/>
      <c r="C1687" s="242"/>
      <c r="D1687" s="243" t="s">
        <v>232</v>
      </c>
      <c r="E1687" s="244" t="s">
        <v>1</v>
      </c>
      <c r="F1687" s="245" t="s">
        <v>2105</v>
      </c>
      <c r="G1687" s="242"/>
      <c r="H1687" s="246">
        <v>100.01000000000001</v>
      </c>
      <c r="I1687" s="247"/>
      <c r="J1687" s="242"/>
      <c r="K1687" s="242"/>
      <c r="L1687" s="248"/>
      <c r="M1687" s="249"/>
      <c r="N1687" s="250"/>
      <c r="O1687" s="250"/>
      <c r="P1687" s="250"/>
      <c r="Q1687" s="250"/>
      <c r="R1687" s="250"/>
      <c r="S1687" s="250"/>
      <c r="T1687" s="25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2" t="s">
        <v>232</v>
      </c>
      <c r="AU1687" s="252" t="s">
        <v>82</v>
      </c>
      <c r="AV1687" s="13" t="s">
        <v>82</v>
      </c>
      <c r="AW1687" s="13" t="s">
        <v>30</v>
      </c>
      <c r="AX1687" s="13" t="s">
        <v>73</v>
      </c>
      <c r="AY1687" s="252" t="s">
        <v>223</v>
      </c>
    </row>
    <row r="1688" s="13" customFormat="1">
      <c r="A1688" s="13"/>
      <c r="B1688" s="241"/>
      <c r="C1688" s="242"/>
      <c r="D1688" s="243" t="s">
        <v>232</v>
      </c>
      <c r="E1688" s="244" t="s">
        <v>1</v>
      </c>
      <c r="F1688" s="245" t="s">
        <v>2106</v>
      </c>
      <c r="G1688" s="242"/>
      <c r="H1688" s="246">
        <v>65.769999999999996</v>
      </c>
      <c r="I1688" s="247"/>
      <c r="J1688" s="242"/>
      <c r="K1688" s="242"/>
      <c r="L1688" s="248"/>
      <c r="M1688" s="249"/>
      <c r="N1688" s="250"/>
      <c r="O1688" s="250"/>
      <c r="P1688" s="250"/>
      <c r="Q1688" s="250"/>
      <c r="R1688" s="250"/>
      <c r="S1688" s="250"/>
      <c r="T1688" s="251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2" t="s">
        <v>232</v>
      </c>
      <c r="AU1688" s="252" t="s">
        <v>82</v>
      </c>
      <c r="AV1688" s="13" t="s">
        <v>82</v>
      </c>
      <c r="AW1688" s="13" t="s">
        <v>30</v>
      </c>
      <c r="AX1688" s="13" t="s">
        <v>73</v>
      </c>
      <c r="AY1688" s="252" t="s">
        <v>223</v>
      </c>
    </row>
    <row r="1689" s="15" customFormat="1">
      <c r="A1689" s="15"/>
      <c r="B1689" s="263"/>
      <c r="C1689" s="264"/>
      <c r="D1689" s="243" t="s">
        <v>232</v>
      </c>
      <c r="E1689" s="265" t="s">
        <v>1</v>
      </c>
      <c r="F1689" s="266" t="s">
        <v>245</v>
      </c>
      <c r="G1689" s="264"/>
      <c r="H1689" s="267">
        <v>1076.8900000000001</v>
      </c>
      <c r="I1689" s="268"/>
      <c r="J1689" s="264"/>
      <c r="K1689" s="264"/>
      <c r="L1689" s="269"/>
      <c r="M1689" s="270"/>
      <c r="N1689" s="271"/>
      <c r="O1689" s="271"/>
      <c r="P1689" s="271"/>
      <c r="Q1689" s="271"/>
      <c r="R1689" s="271"/>
      <c r="S1689" s="271"/>
      <c r="T1689" s="272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73" t="s">
        <v>232</v>
      </c>
      <c r="AU1689" s="273" t="s">
        <v>82</v>
      </c>
      <c r="AV1689" s="15" t="s">
        <v>230</v>
      </c>
      <c r="AW1689" s="15" t="s">
        <v>30</v>
      </c>
      <c r="AX1689" s="15" t="s">
        <v>80</v>
      </c>
      <c r="AY1689" s="273" t="s">
        <v>223</v>
      </c>
    </row>
    <row r="1690" s="2" customFormat="1" ht="37.8" customHeight="1">
      <c r="A1690" s="39"/>
      <c r="B1690" s="40"/>
      <c r="C1690" s="228" t="s">
        <v>2107</v>
      </c>
      <c r="D1690" s="228" t="s">
        <v>225</v>
      </c>
      <c r="E1690" s="229" t="s">
        <v>2108</v>
      </c>
      <c r="F1690" s="230" t="s">
        <v>2109</v>
      </c>
      <c r="G1690" s="231" t="s">
        <v>351</v>
      </c>
      <c r="H1690" s="232">
        <v>64.564999999999998</v>
      </c>
      <c r="I1690" s="233"/>
      <c r="J1690" s="234">
        <f>ROUND(I1690*H1690,2)</f>
        <v>0</v>
      </c>
      <c r="K1690" s="230" t="s">
        <v>229</v>
      </c>
      <c r="L1690" s="45"/>
      <c r="M1690" s="235" t="s">
        <v>1</v>
      </c>
      <c r="N1690" s="236" t="s">
        <v>38</v>
      </c>
      <c r="O1690" s="92"/>
      <c r="P1690" s="237">
        <f>O1690*H1690</f>
        <v>0</v>
      </c>
      <c r="Q1690" s="237">
        <v>1.0000000000000001E-05</v>
      </c>
      <c r="R1690" s="237">
        <f>Q1690*H1690</f>
        <v>0.00064565</v>
      </c>
      <c r="S1690" s="237">
        <v>0</v>
      </c>
      <c r="T1690" s="238">
        <f>S1690*H1690</f>
        <v>0</v>
      </c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R1690" s="239" t="s">
        <v>230</v>
      </c>
      <c r="AT1690" s="239" t="s">
        <v>225</v>
      </c>
      <c r="AU1690" s="239" t="s">
        <v>82</v>
      </c>
      <c r="AY1690" s="18" t="s">
        <v>223</v>
      </c>
      <c r="BE1690" s="240">
        <f>IF(N1690="základní",J1690,0)</f>
        <v>0</v>
      </c>
      <c r="BF1690" s="240">
        <f>IF(N1690="snížená",J1690,0)</f>
        <v>0</v>
      </c>
      <c r="BG1690" s="240">
        <f>IF(N1690="zákl. přenesená",J1690,0)</f>
        <v>0</v>
      </c>
      <c r="BH1690" s="240">
        <f>IF(N1690="sníž. přenesená",J1690,0)</f>
        <v>0</v>
      </c>
      <c r="BI1690" s="240">
        <f>IF(N1690="nulová",J1690,0)</f>
        <v>0</v>
      </c>
      <c r="BJ1690" s="18" t="s">
        <v>80</v>
      </c>
      <c r="BK1690" s="240">
        <f>ROUND(I1690*H1690,2)</f>
        <v>0</v>
      </c>
      <c r="BL1690" s="18" t="s">
        <v>230</v>
      </c>
      <c r="BM1690" s="239" t="s">
        <v>2110</v>
      </c>
    </row>
    <row r="1691" s="13" customFormat="1">
      <c r="A1691" s="13"/>
      <c r="B1691" s="241"/>
      <c r="C1691" s="242"/>
      <c r="D1691" s="243" t="s">
        <v>232</v>
      </c>
      <c r="E1691" s="244" t="s">
        <v>1</v>
      </c>
      <c r="F1691" s="245" t="s">
        <v>2111</v>
      </c>
      <c r="G1691" s="242"/>
      <c r="H1691" s="246">
        <v>25.800000000000001</v>
      </c>
      <c r="I1691" s="247"/>
      <c r="J1691" s="242"/>
      <c r="K1691" s="242"/>
      <c r="L1691" s="248"/>
      <c r="M1691" s="249"/>
      <c r="N1691" s="250"/>
      <c r="O1691" s="250"/>
      <c r="P1691" s="250"/>
      <c r="Q1691" s="250"/>
      <c r="R1691" s="250"/>
      <c r="S1691" s="250"/>
      <c r="T1691" s="251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2" t="s">
        <v>232</v>
      </c>
      <c r="AU1691" s="252" t="s">
        <v>82</v>
      </c>
      <c r="AV1691" s="13" t="s">
        <v>82</v>
      </c>
      <c r="AW1691" s="13" t="s">
        <v>30</v>
      </c>
      <c r="AX1691" s="13" t="s">
        <v>73</v>
      </c>
      <c r="AY1691" s="252" t="s">
        <v>223</v>
      </c>
    </row>
    <row r="1692" s="13" customFormat="1">
      <c r="A1692" s="13"/>
      <c r="B1692" s="241"/>
      <c r="C1692" s="242"/>
      <c r="D1692" s="243" t="s">
        <v>232</v>
      </c>
      <c r="E1692" s="244" t="s">
        <v>1</v>
      </c>
      <c r="F1692" s="245" t="s">
        <v>2112</v>
      </c>
      <c r="G1692" s="242"/>
      <c r="H1692" s="246">
        <v>5.7400000000000002</v>
      </c>
      <c r="I1692" s="247"/>
      <c r="J1692" s="242"/>
      <c r="K1692" s="242"/>
      <c r="L1692" s="248"/>
      <c r="M1692" s="249"/>
      <c r="N1692" s="250"/>
      <c r="O1692" s="250"/>
      <c r="P1692" s="250"/>
      <c r="Q1692" s="250"/>
      <c r="R1692" s="250"/>
      <c r="S1692" s="250"/>
      <c r="T1692" s="251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2" t="s">
        <v>232</v>
      </c>
      <c r="AU1692" s="252" t="s">
        <v>82</v>
      </c>
      <c r="AV1692" s="13" t="s">
        <v>82</v>
      </c>
      <c r="AW1692" s="13" t="s">
        <v>30</v>
      </c>
      <c r="AX1692" s="13" t="s">
        <v>73</v>
      </c>
      <c r="AY1692" s="252" t="s">
        <v>223</v>
      </c>
    </row>
    <row r="1693" s="13" customFormat="1">
      <c r="A1693" s="13"/>
      <c r="B1693" s="241"/>
      <c r="C1693" s="242"/>
      <c r="D1693" s="243" t="s">
        <v>232</v>
      </c>
      <c r="E1693" s="244" t="s">
        <v>1</v>
      </c>
      <c r="F1693" s="245" t="s">
        <v>2113</v>
      </c>
      <c r="G1693" s="242"/>
      <c r="H1693" s="246">
        <v>25.885000000000002</v>
      </c>
      <c r="I1693" s="247"/>
      <c r="J1693" s="242"/>
      <c r="K1693" s="242"/>
      <c r="L1693" s="248"/>
      <c r="M1693" s="249"/>
      <c r="N1693" s="250"/>
      <c r="O1693" s="250"/>
      <c r="P1693" s="250"/>
      <c r="Q1693" s="250"/>
      <c r="R1693" s="250"/>
      <c r="S1693" s="250"/>
      <c r="T1693" s="251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2" t="s">
        <v>232</v>
      </c>
      <c r="AU1693" s="252" t="s">
        <v>82</v>
      </c>
      <c r="AV1693" s="13" t="s">
        <v>82</v>
      </c>
      <c r="AW1693" s="13" t="s">
        <v>30</v>
      </c>
      <c r="AX1693" s="13" t="s">
        <v>73</v>
      </c>
      <c r="AY1693" s="252" t="s">
        <v>223</v>
      </c>
    </row>
    <row r="1694" s="13" customFormat="1">
      <c r="A1694" s="13"/>
      <c r="B1694" s="241"/>
      <c r="C1694" s="242"/>
      <c r="D1694" s="243" t="s">
        <v>232</v>
      </c>
      <c r="E1694" s="244" t="s">
        <v>1</v>
      </c>
      <c r="F1694" s="245" t="s">
        <v>2114</v>
      </c>
      <c r="G1694" s="242"/>
      <c r="H1694" s="246">
        <v>7.1399999999999997</v>
      </c>
      <c r="I1694" s="247"/>
      <c r="J1694" s="242"/>
      <c r="K1694" s="242"/>
      <c r="L1694" s="248"/>
      <c r="M1694" s="249"/>
      <c r="N1694" s="250"/>
      <c r="O1694" s="250"/>
      <c r="P1694" s="250"/>
      <c r="Q1694" s="250"/>
      <c r="R1694" s="250"/>
      <c r="S1694" s="250"/>
      <c r="T1694" s="251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2" t="s">
        <v>232</v>
      </c>
      <c r="AU1694" s="252" t="s">
        <v>82</v>
      </c>
      <c r="AV1694" s="13" t="s">
        <v>82</v>
      </c>
      <c r="AW1694" s="13" t="s">
        <v>30</v>
      </c>
      <c r="AX1694" s="13" t="s">
        <v>73</v>
      </c>
      <c r="AY1694" s="252" t="s">
        <v>223</v>
      </c>
    </row>
    <row r="1695" s="15" customFormat="1">
      <c r="A1695" s="15"/>
      <c r="B1695" s="263"/>
      <c r="C1695" s="264"/>
      <c r="D1695" s="243" t="s">
        <v>232</v>
      </c>
      <c r="E1695" s="265" t="s">
        <v>1</v>
      </c>
      <c r="F1695" s="266" t="s">
        <v>245</v>
      </c>
      <c r="G1695" s="264"/>
      <c r="H1695" s="267">
        <v>64.564999999999998</v>
      </c>
      <c r="I1695" s="268"/>
      <c r="J1695" s="264"/>
      <c r="K1695" s="264"/>
      <c r="L1695" s="269"/>
      <c r="M1695" s="270"/>
      <c r="N1695" s="271"/>
      <c r="O1695" s="271"/>
      <c r="P1695" s="271"/>
      <c r="Q1695" s="271"/>
      <c r="R1695" s="271"/>
      <c r="S1695" s="271"/>
      <c r="T1695" s="272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T1695" s="273" t="s">
        <v>232</v>
      </c>
      <c r="AU1695" s="273" t="s">
        <v>82</v>
      </c>
      <c r="AV1695" s="15" t="s">
        <v>230</v>
      </c>
      <c r="AW1695" s="15" t="s">
        <v>30</v>
      </c>
      <c r="AX1695" s="15" t="s">
        <v>80</v>
      </c>
      <c r="AY1695" s="273" t="s">
        <v>223</v>
      </c>
    </row>
    <row r="1696" s="2" customFormat="1" ht="37.8" customHeight="1">
      <c r="A1696" s="39"/>
      <c r="B1696" s="40"/>
      <c r="C1696" s="228" t="s">
        <v>2115</v>
      </c>
      <c r="D1696" s="228" t="s">
        <v>225</v>
      </c>
      <c r="E1696" s="229" t="s">
        <v>2116</v>
      </c>
      <c r="F1696" s="230" t="s">
        <v>2117</v>
      </c>
      <c r="G1696" s="231" t="s">
        <v>351</v>
      </c>
      <c r="H1696" s="232">
        <v>140.155</v>
      </c>
      <c r="I1696" s="233"/>
      <c r="J1696" s="234">
        <f>ROUND(I1696*H1696,2)</f>
        <v>0</v>
      </c>
      <c r="K1696" s="230" t="s">
        <v>229</v>
      </c>
      <c r="L1696" s="45"/>
      <c r="M1696" s="235" t="s">
        <v>1</v>
      </c>
      <c r="N1696" s="236" t="s">
        <v>38</v>
      </c>
      <c r="O1696" s="92"/>
      <c r="P1696" s="237">
        <f>O1696*H1696</f>
        <v>0</v>
      </c>
      <c r="Q1696" s="237">
        <v>1.0000000000000001E-05</v>
      </c>
      <c r="R1696" s="237">
        <f>Q1696*H1696</f>
        <v>0.0014015500000000001</v>
      </c>
      <c r="S1696" s="237">
        <v>0</v>
      </c>
      <c r="T1696" s="238">
        <f>S1696*H1696</f>
        <v>0</v>
      </c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R1696" s="239" t="s">
        <v>230</v>
      </c>
      <c r="AT1696" s="239" t="s">
        <v>225</v>
      </c>
      <c r="AU1696" s="239" t="s">
        <v>82</v>
      </c>
      <c r="AY1696" s="18" t="s">
        <v>223</v>
      </c>
      <c r="BE1696" s="240">
        <f>IF(N1696="základní",J1696,0)</f>
        <v>0</v>
      </c>
      <c r="BF1696" s="240">
        <f>IF(N1696="snížená",J1696,0)</f>
        <v>0</v>
      </c>
      <c r="BG1696" s="240">
        <f>IF(N1696="zákl. přenesená",J1696,0)</f>
        <v>0</v>
      </c>
      <c r="BH1696" s="240">
        <f>IF(N1696="sníž. přenesená",J1696,0)</f>
        <v>0</v>
      </c>
      <c r="BI1696" s="240">
        <f>IF(N1696="nulová",J1696,0)</f>
        <v>0</v>
      </c>
      <c r="BJ1696" s="18" t="s">
        <v>80</v>
      </c>
      <c r="BK1696" s="240">
        <f>ROUND(I1696*H1696,2)</f>
        <v>0</v>
      </c>
      <c r="BL1696" s="18" t="s">
        <v>230</v>
      </c>
      <c r="BM1696" s="239" t="s">
        <v>2118</v>
      </c>
    </row>
    <row r="1697" s="13" customFormat="1">
      <c r="A1697" s="13"/>
      <c r="B1697" s="241"/>
      <c r="C1697" s="242"/>
      <c r="D1697" s="243" t="s">
        <v>232</v>
      </c>
      <c r="E1697" s="244" t="s">
        <v>1</v>
      </c>
      <c r="F1697" s="245" t="s">
        <v>2119</v>
      </c>
      <c r="G1697" s="242"/>
      <c r="H1697" s="246">
        <v>96.525000000000006</v>
      </c>
      <c r="I1697" s="247"/>
      <c r="J1697" s="242"/>
      <c r="K1697" s="242"/>
      <c r="L1697" s="248"/>
      <c r="M1697" s="249"/>
      <c r="N1697" s="250"/>
      <c r="O1697" s="250"/>
      <c r="P1697" s="250"/>
      <c r="Q1697" s="250"/>
      <c r="R1697" s="250"/>
      <c r="S1697" s="250"/>
      <c r="T1697" s="251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2" t="s">
        <v>232</v>
      </c>
      <c r="AU1697" s="252" t="s">
        <v>82</v>
      </c>
      <c r="AV1697" s="13" t="s">
        <v>82</v>
      </c>
      <c r="AW1697" s="13" t="s">
        <v>30</v>
      </c>
      <c r="AX1697" s="13" t="s">
        <v>73</v>
      </c>
      <c r="AY1697" s="252" t="s">
        <v>223</v>
      </c>
    </row>
    <row r="1698" s="13" customFormat="1">
      <c r="A1698" s="13"/>
      <c r="B1698" s="241"/>
      <c r="C1698" s="242"/>
      <c r="D1698" s="243" t="s">
        <v>232</v>
      </c>
      <c r="E1698" s="244" t="s">
        <v>1</v>
      </c>
      <c r="F1698" s="245" t="s">
        <v>2120</v>
      </c>
      <c r="G1698" s="242"/>
      <c r="H1698" s="246">
        <v>9.75</v>
      </c>
      <c r="I1698" s="247"/>
      <c r="J1698" s="242"/>
      <c r="K1698" s="242"/>
      <c r="L1698" s="248"/>
      <c r="M1698" s="249"/>
      <c r="N1698" s="250"/>
      <c r="O1698" s="250"/>
      <c r="P1698" s="250"/>
      <c r="Q1698" s="250"/>
      <c r="R1698" s="250"/>
      <c r="S1698" s="250"/>
      <c r="T1698" s="25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2" t="s">
        <v>232</v>
      </c>
      <c r="AU1698" s="252" t="s">
        <v>82</v>
      </c>
      <c r="AV1698" s="13" t="s">
        <v>82</v>
      </c>
      <c r="AW1698" s="13" t="s">
        <v>30</v>
      </c>
      <c r="AX1698" s="13" t="s">
        <v>73</v>
      </c>
      <c r="AY1698" s="252" t="s">
        <v>223</v>
      </c>
    </row>
    <row r="1699" s="13" customFormat="1">
      <c r="A1699" s="13"/>
      <c r="B1699" s="241"/>
      <c r="C1699" s="242"/>
      <c r="D1699" s="243" t="s">
        <v>232</v>
      </c>
      <c r="E1699" s="244" t="s">
        <v>1</v>
      </c>
      <c r="F1699" s="245" t="s">
        <v>2121</v>
      </c>
      <c r="G1699" s="242"/>
      <c r="H1699" s="246">
        <v>26.379999999999999</v>
      </c>
      <c r="I1699" s="247"/>
      <c r="J1699" s="242"/>
      <c r="K1699" s="242"/>
      <c r="L1699" s="248"/>
      <c r="M1699" s="249"/>
      <c r="N1699" s="250"/>
      <c r="O1699" s="250"/>
      <c r="P1699" s="250"/>
      <c r="Q1699" s="250"/>
      <c r="R1699" s="250"/>
      <c r="S1699" s="250"/>
      <c r="T1699" s="251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2" t="s">
        <v>232</v>
      </c>
      <c r="AU1699" s="252" t="s">
        <v>82</v>
      </c>
      <c r="AV1699" s="13" t="s">
        <v>82</v>
      </c>
      <c r="AW1699" s="13" t="s">
        <v>30</v>
      </c>
      <c r="AX1699" s="13" t="s">
        <v>73</v>
      </c>
      <c r="AY1699" s="252" t="s">
        <v>223</v>
      </c>
    </row>
    <row r="1700" s="13" customFormat="1">
      <c r="A1700" s="13"/>
      <c r="B1700" s="241"/>
      <c r="C1700" s="242"/>
      <c r="D1700" s="243" t="s">
        <v>232</v>
      </c>
      <c r="E1700" s="244" t="s">
        <v>1</v>
      </c>
      <c r="F1700" s="245" t="s">
        <v>2122</v>
      </c>
      <c r="G1700" s="242"/>
      <c r="H1700" s="246">
        <v>7.5</v>
      </c>
      <c r="I1700" s="247"/>
      <c r="J1700" s="242"/>
      <c r="K1700" s="242"/>
      <c r="L1700" s="248"/>
      <c r="M1700" s="249"/>
      <c r="N1700" s="250"/>
      <c r="O1700" s="250"/>
      <c r="P1700" s="250"/>
      <c r="Q1700" s="250"/>
      <c r="R1700" s="250"/>
      <c r="S1700" s="250"/>
      <c r="T1700" s="251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2" t="s">
        <v>232</v>
      </c>
      <c r="AU1700" s="252" t="s">
        <v>82</v>
      </c>
      <c r="AV1700" s="13" t="s">
        <v>82</v>
      </c>
      <c r="AW1700" s="13" t="s">
        <v>30</v>
      </c>
      <c r="AX1700" s="13" t="s">
        <v>73</v>
      </c>
      <c r="AY1700" s="252" t="s">
        <v>223</v>
      </c>
    </row>
    <row r="1701" s="15" customFormat="1">
      <c r="A1701" s="15"/>
      <c r="B1701" s="263"/>
      <c r="C1701" s="264"/>
      <c r="D1701" s="243" t="s">
        <v>232</v>
      </c>
      <c r="E1701" s="265" t="s">
        <v>1</v>
      </c>
      <c r="F1701" s="266" t="s">
        <v>245</v>
      </c>
      <c r="G1701" s="264"/>
      <c r="H1701" s="267">
        <v>140.155</v>
      </c>
      <c r="I1701" s="268"/>
      <c r="J1701" s="264"/>
      <c r="K1701" s="264"/>
      <c r="L1701" s="269"/>
      <c r="M1701" s="270"/>
      <c r="N1701" s="271"/>
      <c r="O1701" s="271"/>
      <c r="P1701" s="271"/>
      <c r="Q1701" s="271"/>
      <c r="R1701" s="271"/>
      <c r="S1701" s="271"/>
      <c r="T1701" s="272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T1701" s="273" t="s">
        <v>232</v>
      </c>
      <c r="AU1701" s="273" t="s">
        <v>82</v>
      </c>
      <c r="AV1701" s="15" t="s">
        <v>230</v>
      </c>
      <c r="AW1701" s="15" t="s">
        <v>30</v>
      </c>
      <c r="AX1701" s="15" t="s">
        <v>80</v>
      </c>
      <c r="AY1701" s="273" t="s">
        <v>223</v>
      </c>
    </row>
    <row r="1702" s="2" customFormat="1" ht="24.15" customHeight="1">
      <c r="A1702" s="39"/>
      <c r="B1702" s="40"/>
      <c r="C1702" s="228" t="s">
        <v>2123</v>
      </c>
      <c r="D1702" s="228" t="s">
        <v>225</v>
      </c>
      <c r="E1702" s="229" t="s">
        <v>2124</v>
      </c>
      <c r="F1702" s="230" t="s">
        <v>2125</v>
      </c>
      <c r="G1702" s="231" t="s">
        <v>351</v>
      </c>
      <c r="H1702" s="232">
        <v>204.72</v>
      </c>
      <c r="I1702" s="233"/>
      <c r="J1702" s="234">
        <f>ROUND(I1702*H1702,2)</f>
        <v>0</v>
      </c>
      <c r="K1702" s="230" t="s">
        <v>229</v>
      </c>
      <c r="L1702" s="45"/>
      <c r="M1702" s="235" t="s">
        <v>1</v>
      </c>
      <c r="N1702" s="236" t="s">
        <v>38</v>
      </c>
      <c r="O1702" s="92"/>
      <c r="P1702" s="237">
        <f>O1702*H1702</f>
        <v>0</v>
      </c>
      <c r="Q1702" s="237">
        <v>0.00021000000000000001</v>
      </c>
      <c r="R1702" s="237">
        <f>Q1702*H1702</f>
        <v>0.0429912</v>
      </c>
      <c r="S1702" s="237">
        <v>0</v>
      </c>
      <c r="T1702" s="238">
        <f>S1702*H1702</f>
        <v>0</v>
      </c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R1702" s="239" t="s">
        <v>230</v>
      </c>
      <c r="AT1702" s="239" t="s">
        <v>225</v>
      </c>
      <c r="AU1702" s="239" t="s">
        <v>82</v>
      </c>
      <c r="AY1702" s="18" t="s">
        <v>223</v>
      </c>
      <c r="BE1702" s="240">
        <f>IF(N1702="základní",J1702,0)</f>
        <v>0</v>
      </c>
      <c r="BF1702" s="240">
        <f>IF(N1702="snížená",J1702,0)</f>
        <v>0</v>
      </c>
      <c r="BG1702" s="240">
        <f>IF(N1702="zákl. přenesená",J1702,0)</f>
        <v>0</v>
      </c>
      <c r="BH1702" s="240">
        <f>IF(N1702="sníž. přenesená",J1702,0)</f>
        <v>0</v>
      </c>
      <c r="BI1702" s="240">
        <f>IF(N1702="nulová",J1702,0)</f>
        <v>0</v>
      </c>
      <c r="BJ1702" s="18" t="s">
        <v>80</v>
      </c>
      <c r="BK1702" s="240">
        <f>ROUND(I1702*H1702,2)</f>
        <v>0</v>
      </c>
      <c r="BL1702" s="18" t="s">
        <v>230</v>
      </c>
      <c r="BM1702" s="239" t="s">
        <v>2126</v>
      </c>
    </row>
    <row r="1703" s="13" customFormat="1">
      <c r="A1703" s="13"/>
      <c r="B1703" s="241"/>
      <c r="C1703" s="242"/>
      <c r="D1703" s="243" t="s">
        <v>232</v>
      </c>
      <c r="E1703" s="244" t="s">
        <v>1</v>
      </c>
      <c r="F1703" s="245" t="s">
        <v>2127</v>
      </c>
      <c r="G1703" s="242"/>
      <c r="H1703" s="246">
        <v>204.72</v>
      </c>
      <c r="I1703" s="247"/>
      <c r="J1703" s="242"/>
      <c r="K1703" s="242"/>
      <c r="L1703" s="248"/>
      <c r="M1703" s="249"/>
      <c r="N1703" s="250"/>
      <c r="O1703" s="250"/>
      <c r="P1703" s="250"/>
      <c r="Q1703" s="250"/>
      <c r="R1703" s="250"/>
      <c r="S1703" s="250"/>
      <c r="T1703" s="25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2" t="s">
        <v>232</v>
      </c>
      <c r="AU1703" s="252" t="s">
        <v>82</v>
      </c>
      <c r="AV1703" s="13" t="s">
        <v>82</v>
      </c>
      <c r="AW1703" s="13" t="s">
        <v>30</v>
      </c>
      <c r="AX1703" s="13" t="s">
        <v>80</v>
      </c>
      <c r="AY1703" s="252" t="s">
        <v>223</v>
      </c>
    </row>
    <row r="1704" s="2" customFormat="1" ht="37.8" customHeight="1">
      <c r="A1704" s="39"/>
      <c r="B1704" s="40"/>
      <c r="C1704" s="228" t="s">
        <v>2128</v>
      </c>
      <c r="D1704" s="228" t="s">
        <v>225</v>
      </c>
      <c r="E1704" s="229" t="s">
        <v>2129</v>
      </c>
      <c r="F1704" s="230" t="s">
        <v>2130</v>
      </c>
      <c r="G1704" s="231" t="s">
        <v>351</v>
      </c>
      <c r="H1704" s="232">
        <v>461.45699999999999</v>
      </c>
      <c r="I1704" s="233"/>
      <c r="J1704" s="234">
        <f>ROUND(I1704*H1704,2)</f>
        <v>0</v>
      </c>
      <c r="K1704" s="230" t="s">
        <v>229</v>
      </c>
      <c r="L1704" s="45"/>
      <c r="M1704" s="235" t="s">
        <v>1</v>
      </c>
      <c r="N1704" s="236" t="s">
        <v>38</v>
      </c>
      <c r="O1704" s="92"/>
      <c r="P1704" s="237">
        <f>O1704*H1704</f>
        <v>0</v>
      </c>
      <c r="Q1704" s="237">
        <v>2.0000000000000002E-05</v>
      </c>
      <c r="R1704" s="237">
        <f>Q1704*H1704</f>
        <v>0.0092291400000000003</v>
      </c>
      <c r="S1704" s="237">
        <v>0</v>
      </c>
      <c r="T1704" s="238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39" t="s">
        <v>230</v>
      </c>
      <c r="AT1704" s="239" t="s">
        <v>225</v>
      </c>
      <c r="AU1704" s="239" t="s">
        <v>82</v>
      </c>
      <c r="AY1704" s="18" t="s">
        <v>223</v>
      </c>
      <c r="BE1704" s="240">
        <f>IF(N1704="základní",J1704,0)</f>
        <v>0</v>
      </c>
      <c r="BF1704" s="240">
        <f>IF(N1704="snížená",J1704,0)</f>
        <v>0</v>
      </c>
      <c r="BG1704" s="240">
        <f>IF(N1704="zákl. přenesená",J1704,0)</f>
        <v>0</v>
      </c>
      <c r="BH1704" s="240">
        <f>IF(N1704="sníž. přenesená",J1704,0)</f>
        <v>0</v>
      </c>
      <c r="BI1704" s="240">
        <f>IF(N1704="nulová",J1704,0)</f>
        <v>0</v>
      </c>
      <c r="BJ1704" s="18" t="s">
        <v>80</v>
      </c>
      <c r="BK1704" s="240">
        <f>ROUND(I1704*H1704,2)</f>
        <v>0</v>
      </c>
      <c r="BL1704" s="18" t="s">
        <v>230</v>
      </c>
      <c r="BM1704" s="239" t="s">
        <v>2131</v>
      </c>
    </row>
    <row r="1705" s="13" customFormat="1">
      <c r="A1705" s="13"/>
      <c r="B1705" s="241"/>
      <c r="C1705" s="242"/>
      <c r="D1705" s="243" t="s">
        <v>232</v>
      </c>
      <c r="E1705" s="244" t="s">
        <v>1</v>
      </c>
      <c r="F1705" s="245" t="s">
        <v>2132</v>
      </c>
      <c r="G1705" s="242"/>
      <c r="H1705" s="246">
        <v>23.484000000000002</v>
      </c>
      <c r="I1705" s="247"/>
      <c r="J1705" s="242"/>
      <c r="K1705" s="242"/>
      <c r="L1705" s="248"/>
      <c r="M1705" s="249"/>
      <c r="N1705" s="250"/>
      <c r="O1705" s="250"/>
      <c r="P1705" s="250"/>
      <c r="Q1705" s="250"/>
      <c r="R1705" s="250"/>
      <c r="S1705" s="250"/>
      <c r="T1705" s="25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2" t="s">
        <v>232</v>
      </c>
      <c r="AU1705" s="252" t="s">
        <v>82</v>
      </c>
      <c r="AV1705" s="13" t="s">
        <v>82</v>
      </c>
      <c r="AW1705" s="13" t="s">
        <v>30</v>
      </c>
      <c r="AX1705" s="13" t="s">
        <v>73</v>
      </c>
      <c r="AY1705" s="252" t="s">
        <v>223</v>
      </c>
    </row>
    <row r="1706" s="13" customFormat="1">
      <c r="A1706" s="13"/>
      <c r="B1706" s="241"/>
      <c r="C1706" s="242"/>
      <c r="D1706" s="243" t="s">
        <v>232</v>
      </c>
      <c r="E1706" s="244" t="s">
        <v>1</v>
      </c>
      <c r="F1706" s="245" t="s">
        <v>2133</v>
      </c>
      <c r="G1706" s="242"/>
      <c r="H1706" s="246">
        <v>13.300000000000001</v>
      </c>
      <c r="I1706" s="247"/>
      <c r="J1706" s="242"/>
      <c r="K1706" s="242"/>
      <c r="L1706" s="248"/>
      <c r="M1706" s="249"/>
      <c r="N1706" s="250"/>
      <c r="O1706" s="250"/>
      <c r="P1706" s="250"/>
      <c r="Q1706" s="250"/>
      <c r="R1706" s="250"/>
      <c r="S1706" s="250"/>
      <c r="T1706" s="251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2" t="s">
        <v>232</v>
      </c>
      <c r="AU1706" s="252" t="s">
        <v>82</v>
      </c>
      <c r="AV1706" s="13" t="s">
        <v>82</v>
      </c>
      <c r="AW1706" s="13" t="s">
        <v>30</v>
      </c>
      <c r="AX1706" s="13" t="s">
        <v>73</v>
      </c>
      <c r="AY1706" s="252" t="s">
        <v>223</v>
      </c>
    </row>
    <row r="1707" s="13" customFormat="1">
      <c r="A1707" s="13"/>
      <c r="B1707" s="241"/>
      <c r="C1707" s="242"/>
      <c r="D1707" s="243" t="s">
        <v>232</v>
      </c>
      <c r="E1707" s="244" t="s">
        <v>1</v>
      </c>
      <c r="F1707" s="245" t="s">
        <v>2134</v>
      </c>
      <c r="G1707" s="242"/>
      <c r="H1707" s="246">
        <v>56.854999999999997</v>
      </c>
      <c r="I1707" s="247"/>
      <c r="J1707" s="242"/>
      <c r="K1707" s="242"/>
      <c r="L1707" s="248"/>
      <c r="M1707" s="249"/>
      <c r="N1707" s="250"/>
      <c r="O1707" s="250"/>
      <c r="P1707" s="250"/>
      <c r="Q1707" s="250"/>
      <c r="R1707" s="250"/>
      <c r="S1707" s="250"/>
      <c r="T1707" s="251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2" t="s">
        <v>232</v>
      </c>
      <c r="AU1707" s="252" t="s">
        <v>82</v>
      </c>
      <c r="AV1707" s="13" t="s">
        <v>82</v>
      </c>
      <c r="AW1707" s="13" t="s">
        <v>30</v>
      </c>
      <c r="AX1707" s="13" t="s">
        <v>73</v>
      </c>
      <c r="AY1707" s="252" t="s">
        <v>223</v>
      </c>
    </row>
    <row r="1708" s="13" customFormat="1">
      <c r="A1708" s="13"/>
      <c r="B1708" s="241"/>
      <c r="C1708" s="242"/>
      <c r="D1708" s="243" t="s">
        <v>232</v>
      </c>
      <c r="E1708" s="244" t="s">
        <v>1</v>
      </c>
      <c r="F1708" s="245" t="s">
        <v>2135</v>
      </c>
      <c r="G1708" s="242"/>
      <c r="H1708" s="246">
        <v>17.5</v>
      </c>
      <c r="I1708" s="247"/>
      <c r="J1708" s="242"/>
      <c r="K1708" s="242"/>
      <c r="L1708" s="248"/>
      <c r="M1708" s="249"/>
      <c r="N1708" s="250"/>
      <c r="O1708" s="250"/>
      <c r="P1708" s="250"/>
      <c r="Q1708" s="250"/>
      <c r="R1708" s="250"/>
      <c r="S1708" s="250"/>
      <c r="T1708" s="251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2" t="s">
        <v>232</v>
      </c>
      <c r="AU1708" s="252" t="s">
        <v>82</v>
      </c>
      <c r="AV1708" s="13" t="s">
        <v>82</v>
      </c>
      <c r="AW1708" s="13" t="s">
        <v>30</v>
      </c>
      <c r="AX1708" s="13" t="s">
        <v>73</v>
      </c>
      <c r="AY1708" s="252" t="s">
        <v>223</v>
      </c>
    </row>
    <row r="1709" s="13" customFormat="1">
      <c r="A1709" s="13"/>
      <c r="B1709" s="241"/>
      <c r="C1709" s="242"/>
      <c r="D1709" s="243" t="s">
        <v>232</v>
      </c>
      <c r="E1709" s="244" t="s">
        <v>1</v>
      </c>
      <c r="F1709" s="245" t="s">
        <v>2136</v>
      </c>
      <c r="G1709" s="242"/>
      <c r="H1709" s="246">
        <v>16.149999999999999</v>
      </c>
      <c r="I1709" s="247"/>
      <c r="J1709" s="242"/>
      <c r="K1709" s="242"/>
      <c r="L1709" s="248"/>
      <c r="M1709" s="249"/>
      <c r="N1709" s="250"/>
      <c r="O1709" s="250"/>
      <c r="P1709" s="250"/>
      <c r="Q1709" s="250"/>
      <c r="R1709" s="250"/>
      <c r="S1709" s="250"/>
      <c r="T1709" s="251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2" t="s">
        <v>232</v>
      </c>
      <c r="AU1709" s="252" t="s">
        <v>82</v>
      </c>
      <c r="AV1709" s="13" t="s">
        <v>82</v>
      </c>
      <c r="AW1709" s="13" t="s">
        <v>30</v>
      </c>
      <c r="AX1709" s="13" t="s">
        <v>73</v>
      </c>
      <c r="AY1709" s="252" t="s">
        <v>223</v>
      </c>
    </row>
    <row r="1710" s="13" customFormat="1">
      <c r="A1710" s="13"/>
      <c r="B1710" s="241"/>
      <c r="C1710" s="242"/>
      <c r="D1710" s="243" t="s">
        <v>232</v>
      </c>
      <c r="E1710" s="244" t="s">
        <v>1</v>
      </c>
      <c r="F1710" s="245" t="s">
        <v>2137</v>
      </c>
      <c r="G1710" s="242"/>
      <c r="H1710" s="246">
        <v>11.050000000000001</v>
      </c>
      <c r="I1710" s="247"/>
      <c r="J1710" s="242"/>
      <c r="K1710" s="242"/>
      <c r="L1710" s="248"/>
      <c r="M1710" s="249"/>
      <c r="N1710" s="250"/>
      <c r="O1710" s="250"/>
      <c r="P1710" s="250"/>
      <c r="Q1710" s="250"/>
      <c r="R1710" s="250"/>
      <c r="S1710" s="250"/>
      <c r="T1710" s="251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2" t="s">
        <v>232</v>
      </c>
      <c r="AU1710" s="252" t="s">
        <v>82</v>
      </c>
      <c r="AV1710" s="13" t="s">
        <v>82</v>
      </c>
      <c r="AW1710" s="13" t="s">
        <v>30</v>
      </c>
      <c r="AX1710" s="13" t="s">
        <v>73</v>
      </c>
      <c r="AY1710" s="252" t="s">
        <v>223</v>
      </c>
    </row>
    <row r="1711" s="13" customFormat="1">
      <c r="A1711" s="13"/>
      <c r="B1711" s="241"/>
      <c r="C1711" s="242"/>
      <c r="D1711" s="243" t="s">
        <v>232</v>
      </c>
      <c r="E1711" s="244" t="s">
        <v>1</v>
      </c>
      <c r="F1711" s="245" t="s">
        <v>2138</v>
      </c>
      <c r="G1711" s="242"/>
      <c r="H1711" s="246">
        <v>11.1</v>
      </c>
      <c r="I1711" s="247"/>
      <c r="J1711" s="242"/>
      <c r="K1711" s="242"/>
      <c r="L1711" s="248"/>
      <c r="M1711" s="249"/>
      <c r="N1711" s="250"/>
      <c r="O1711" s="250"/>
      <c r="P1711" s="250"/>
      <c r="Q1711" s="250"/>
      <c r="R1711" s="250"/>
      <c r="S1711" s="250"/>
      <c r="T1711" s="251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2" t="s">
        <v>232</v>
      </c>
      <c r="AU1711" s="252" t="s">
        <v>82</v>
      </c>
      <c r="AV1711" s="13" t="s">
        <v>82</v>
      </c>
      <c r="AW1711" s="13" t="s">
        <v>30</v>
      </c>
      <c r="AX1711" s="13" t="s">
        <v>73</v>
      </c>
      <c r="AY1711" s="252" t="s">
        <v>223</v>
      </c>
    </row>
    <row r="1712" s="13" customFormat="1">
      <c r="A1712" s="13"/>
      <c r="B1712" s="241"/>
      <c r="C1712" s="242"/>
      <c r="D1712" s="243" t="s">
        <v>232</v>
      </c>
      <c r="E1712" s="244" t="s">
        <v>1</v>
      </c>
      <c r="F1712" s="245" t="s">
        <v>2139</v>
      </c>
      <c r="G1712" s="242"/>
      <c r="H1712" s="246">
        <v>17.149999999999999</v>
      </c>
      <c r="I1712" s="247"/>
      <c r="J1712" s="242"/>
      <c r="K1712" s="242"/>
      <c r="L1712" s="248"/>
      <c r="M1712" s="249"/>
      <c r="N1712" s="250"/>
      <c r="O1712" s="250"/>
      <c r="P1712" s="250"/>
      <c r="Q1712" s="250"/>
      <c r="R1712" s="250"/>
      <c r="S1712" s="250"/>
      <c r="T1712" s="251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2" t="s">
        <v>232</v>
      </c>
      <c r="AU1712" s="252" t="s">
        <v>82</v>
      </c>
      <c r="AV1712" s="13" t="s">
        <v>82</v>
      </c>
      <c r="AW1712" s="13" t="s">
        <v>30</v>
      </c>
      <c r="AX1712" s="13" t="s">
        <v>73</v>
      </c>
      <c r="AY1712" s="252" t="s">
        <v>223</v>
      </c>
    </row>
    <row r="1713" s="13" customFormat="1">
      <c r="A1713" s="13"/>
      <c r="B1713" s="241"/>
      <c r="C1713" s="242"/>
      <c r="D1713" s="243" t="s">
        <v>232</v>
      </c>
      <c r="E1713" s="244" t="s">
        <v>1</v>
      </c>
      <c r="F1713" s="245" t="s">
        <v>2140</v>
      </c>
      <c r="G1713" s="242"/>
      <c r="H1713" s="246">
        <v>17.149999999999999</v>
      </c>
      <c r="I1713" s="247"/>
      <c r="J1713" s="242"/>
      <c r="K1713" s="242"/>
      <c r="L1713" s="248"/>
      <c r="M1713" s="249"/>
      <c r="N1713" s="250"/>
      <c r="O1713" s="250"/>
      <c r="P1713" s="250"/>
      <c r="Q1713" s="250"/>
      <c r="R1713" s="250"/>
      <c r="S1713" s="250"/>
      <c r="T1713" s="251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2" t="s">
        <v>232</v>
      </c>
      <c r="AU1713" s="252" t="s">
        <v>82</v>
      </c>
      <c r="AV1713" s="13" t="s">
        <v>82</v>
      </c>
      <c r="AW1713" s="13" t="s">
        <v>30</v>
      </c>
      <c r="AX1713" s="13" t="s">
        <v>73</v>
      </c>
      <c r="AY1713" s="252" t="s">
        <v>223</v>
      </c>
    </row>
    <row r="1714" s="13" customFormat="1">
      <c r="A1714" s="13"/>
      <c r="B1714" s="241"/>
      <c r="C1714" s="242"/>
      <c r="D1714" s="243" t="s">
        <v>232</v>
      </c>
      <c r="E1714" s="244" t="s">
        <v>1</v>
      </c>
      <c r="F1714" s="245" t="s">
        <v>2141</v>
      </c>
      <c r="G1714" s="242"/>
      <c r="H1714" s="246">
        <v>11.15</v>
      </c>
      <c r="I1714" s="247"/>
      <c r="J1714" s="242"/>
      <c r="K1714" s="242"/>
      <c r="L1714" s="248"/>
      <c r="M1714" s="249"/>
      <c r="N1714" s="250"/>
      <c r="O1714" s="250"/>
      <c r="P1714" s="250"/>
      <c r="Q1714" s="250"/>
      <c r="R1714" s="250"/>
      <c r="S1714" s="250"/>
      <c r="T1714" s="25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2" t="s">
        <v>232</v>
      </c>
      <c r="AU1714" s="252" t="s">
        <v>82</v>
      </c>
      <c r="AV1714" s="13" t="s">
        <v>82</v>
      </c>
      <c r="AW1714" s="13" t="s">
        <v>30</v>
      </c>
      <c r="AX1714" s="13" t="s">
        <v>73</v>
      </c>
      <c r="AY1714" s="252" t="s">
        <v>223</v>
      </c>
    </row>
    <row r="1715" s="13" customFormat="1">
      <c r="A1715" s="13"/>
      <c r="B1715" s="241"/>
      <c r="C1715" s="242"/>
      <c r="D1715" s="243" t="s">
        <v>232</v>
      </c>
      <c r="E1715" s="244" t="s">
        <v>1</v>
      </c>
      <c r="F1715" s="245" t="s">
        <v>2142</v>
      </c>
      <c r="G1715" s="242"/>
      <c r="H1715" s="246">
        <v>8.4299999999999997</v>
      </c>
      <c r="I1715" s="247"/>
      <c r="J1715" s="242"/>
      <c r="K1715" s="242"/>
      <c r="L1715" s="248"/>
      <c r="M1715" s="249"/>
      <c r="N1715" s="250"/>
      <c r="O1715" s="250"/>
      <c r="P1715" s="250"/>
      <c r="Q1715" s="250"/>
      <c r="R1715" s="250"/>
      <c r="S1715" s="250"/>
      <c r="T1715" s="251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2" t="s">
        <v>232</v>
      </c>
      <c r="AU1715" s="252" t="s">
        <v>82</v>
      </c>
      <c r="AV1715" s="13" t="s">
        <v>82</v>
      </c>
      <c r="AW1715" s="13" t="s">
        <v>30</v>
      </c>
      <c r="AX1715" s="13" t="s">
        <v>73</v>
      </c>
      <c r="AY1715" s="252" t="s">
        <v>223</v>
      </c>
    </row>
    <row r="1716" s="13" customFormat="1">
      <c r="A1716" s="13"/>
      <c r="B1716" s="241"/>
      <c r="C1716" s="242"/>
      <c r="D1716" s="243" t="s">
        <v>232</v>
      </c>
      <c r="E1716" s="244" t="s">
        <v>1</v>
      </c>
      <c r="F1716" s="245" t="s">
        <v>2143</v>
      </c>
      <c r="G1716" s="242"/>
      <c r="H1716" s="246">
        <v>8.3300000000000001</v>
      </c>
      <c r="I1716" s="247"/>
      <c r="J1716" s="242"/>
      <c r="K1716" s="242"/>
      <c r="L1716" s="248"/>
      <c r="M1716" s="249"/>
      <c r="N1716" s="250"/>
      <c r="O1716" s="250"/>
      <c r="P1716" s="250"/>
      <c r="Q1716" s="250"/>
      <c r="R1716" s="250"/>
      <c r="S1716" s="250"/>
      <c r="T1716" s="251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52" t="s">
        <v>232</v>
      </c>
      <c r="AU1716" s="252" t="s">
        <v>82</v>
      </c>
      <c r="AV1716" s="13" t="s">
        <v>82</v>
      </c>
      <c r="AW1716" s="13" t="s">
        <v>30</v>
      </c>
      <c r="AX1716" s="13" t="s">
        <v>73</v>
      </c>
      <c r="AY1716" s="252" t="s">
        <v>223</v>
      </c>
    </row>
    <row r="1717" s="13" customFormat="1">
      <c r="A1717" s="13"/>
      <c r="B1717" s="241"/>
      <c r="C1717" s="242"/>
      <c r="D1717" s="243" t="s">
        <v>232</v>
      </c>
      <c r="E1717" s="244" t="s">
        <v>1</v>
      </c>
      <c r="F1717" s="245" t="s">
        <v>2144</v>
      </c>
      <c r="G1717" s="242"/>
      <c r="H1717" s="246">
        <v>21.68</v>
      </c>
      <c r="I1717" s="247"/>
      <c r="J1717" s="242"/>
      <c r="K1717" s="242"/>
      <c r="L1717" s="248"/>
      <c r="M1717" s="249"/>
      <c r="N1717" s="250"/>
      <c r="O1717" s="250"/>
      <c r="P1717" s="250"/>
      <c r="Q1717" s="250"/>
      <c r="R1717" s="250"/>
      <c r="S1717" s="250"/>
      <c r="T1717" s="251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52" t="s">
        <v>232</v>
      </c>
      <c r="AU1717" s="252" t="s">
        <v>82</v>
      </c>
      <c r="AV1717" s="13" t="s">
        <v>82</v>
      </c>
      <c r="AW1717" s="13" t="s">
        <v>30</v>
      </c>
      <c r="AX1717" s="13" t="s">
        <v>73</v>
      </c>
      <c r="AY1717" s="252" t="s">
        <v>223</v>
      </c>
    </row>
    <row r="1718" s="13" customFormat="1">
      <c r="A1718" s="13"/>
      <c r="B1718" s="241"/>
      <c r="C1718" s="242"/>
      <c r="D1718" s="243" t="s">
        <v>232</v>
      </c>
      <c r="E1718" s="244" t="s">
        <v>1</v>
      </c>
      <c r="F1718" s="245" t="s">
        <v>2145</v>
      </c>
      <c r="G1718" s="242"/>
      <c r="H1718" s="246">
        <v>22.379999999999999</v>
      </c>
      <c r="I1718" s="247"/>
      <c r="J1718" s="242"/>
      <c r="K1718" s="242"/>
      <c r="L1718" s="248"/>
      <c r="M1718" s="249"/>
      <c r="N1718" s="250"/>
      <c r="O1718" s="250"/>
      <c r="P1718" s="250"/>
      <c r="Q1718" s="250"/>
      <c r="R1718" s="250"/>
      <c r="S1718" s="250"/>
      <c r="T1718" s="251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2" t="s">
        <v>232</v>
      </c>
      <c r="AU1718" s="252" t="s">
        <v>82</v>
      </c>
      <c r="AV1718" s="13" t="s">
        <v>82</v>
      </c>
      <c r="AW1718" s="13" t="s">
        <v>30</v>
      </c>
      <c r="AX1718" s="13" t="s">
        <v>73</v>
      </c>
      <c r="AY1718" s="252" t="s">
        <v>223</v>
      </c>
    </row>
    <row r="1719" s="13" customFormat="1">
      <c r="A1719" s="13"/>
      <c r="B1719" s="241"/>
      <c r="C1719" s="242"/>
      <c r="D1719" s="243" t="s">
        <v>232</v>
      </c>
      <c r="E1719" s="244" t="s">
        <v>1</v>
      </c>
      <c r="F1719" s="245" t="s">
        <v>2146</v>
      </c>
      <c r="G1719" s="242"/>
      <c r="H1719" s="246">
        <v>12.08</v>
      </c>
      <c r="I1719" s="247"/>
      <c r="J1719" s="242"/>
      <c r="K1719" s="242"/>
      <c r="L1719" s="248"/>
      <c r="M1719" s="249"/>
      <c r="N1719" s="250"/>
      <c r="O1719" s="250"/>
      <c r="P1719" s="250"/>
      <c r="Q1719" s="250"/>
      <c r="R1719" s="250"/>
      <c r="S1719" s="250"/>
      <c r="T1719" s="251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2" t="s">
        <v>232</v>
      </c>
      <c r="AU1719" s="252" t="s">
        <v>82</v>
      </c>
      <c r="AV1719" s="13" t="s">
        <v>82</v>
      </c>
      <c r="AW1719" s="13" t="s">
        <v>30</v>
      </c>
      <c r="AX1719" s="13" t="s">
        <v>73</v>
      </c>
      <c r="AY1719" s="252" t="s">
        <v>223</v>
      </c>
    </row>
    <row r="1720" s="13" customFormat="1">
      <c r="A1720" s="13"/>
      <c r="B1720" s="241"/>
      <c r="C1720" s="242"/>
      <c r="D1720" s="243" t="s">
        <v>232</v>
      </c>
      <c r="E1720" s="244" t="s">
        <v>1</v>
      </c>
      <c r="F1720" s="245" t="s">
        <v>2147</v>
      </c>
      <c r="G1720" s="242"/>
      <c r="H1720" s="246">
        <v>36.969999999999999</v>
      </c>
      <c r="I1720" s="247"/>
      <c r="J1720" s="242"/>
      <c r="K1720" s="242"/>
      <c r="L1720" s="248"/>
      <c r="M1720" s="249"/>
      <c r="N1720" s="250"/>
      <c r="O1720" s="250"/>
      <c r="P1720" s="250"/>
      <c r="Q1720" s="250"/>
      <c r="R1720" s="250"/>
      <c r="S1720" s="250"/>
      <c r="T1720" s="251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2" t="s">
        <v>232</v>
      </c>
      <c r="AU1720" s="252" t="s">
        <v>82</v>
      </c>
      <c r="AV1720" s="13" t="s">
        <v>82</v>
      </c>
      <c r="AW1720" s="13" t="s">
        <v>30</v>
      </c>
      <c r="AX1720" s="13" t="s">
        <v>73</v>
      </c>
      <c r="AY1720" s="252" t="s">
        <v>223</v>
      </c>
    </row>
    <row r="1721" s="13" customFormat="1">
      <c r="A1721" s="13"/>
      <c r="B1721" s="241"/>
      <c r="C1721" s="242"/>
      <c r="D1721" s="243" t="s">
        <v>232</v>
      </c>
      <c r="E1721" s="244" t="s">
        <v>1</v>
      </c>
      <c r="F1721" s="245" t="s">
        <v>2148</v>
      </c>
      <c r="G1721" s="242"/>
      <c r="H1721" s="246">
        <v>19.420000000000002</v>
      </c>
      <c r="I1721" s="247"/>
      <c r="J1721" s="242"/>
      <c r="K1721" s="242"/>
      <c r="L1721" s="248"/>
      <c r="M1721" s="249"/>
      <c r="N1721" s="250"/>
      <c r="O1721" s="250"/>
      <c r="P1721" s="250"/>
      <c r="Q1721" s="250"/>
      <c r="R1721" s="250"/>
      <c r="S1721" s="250"/>
      <c r="T1721" s="251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2" t="s">
        <v>232</v>
      </c>
      <c r="AU1721" s="252" t="s">
        <v>82</v>
      </c>
      <c r="AV1721" s="13" t="s">
        <v>82</v>
      </c>
      <c r="AW1721" s="13" t="s">
        <v>30</v>
      </c>
      <c r="AX1721" s="13" t="s">
        <v>73</v>
      </c>
      <c r="AY1721" s="252" t="s">
        <v>223</v>
      </c>
    </row>
    <row r="1722" s="13" customFormat="1">
      <c r="A1722" s="13"/>
      <c r="B1722" s="241"/>
      <c r="C1722" s="242"/>
      <c r="D1722" s="243" t="s">
        <v>232</v>
      </c>
      <c r="E1722" s="244" t="s">
        <v>1</v>
      </c>
      <c r="F1722" s="245" t="s">
        <v>2149</v>
      </c>
      <c r="G1722" s="242"/>
      <c r="H1722" s="246">
        <v>20.48</v>
      </c>
      <c r="I1722" s="247"/>
      <c r="J1722" s="242"/>
      <c r="K1722" s="242"/>
      <c r="L1722" s="248"/>
      <c r="M1722" s="249"/>
      <c r="N1722" s="250"/>
      <c r="O1722" s="250"/>
      <c r="P1722" s="250"/>
      <c r="Q1722" s="250"/>
      <c r="R1722" s="250"/>
      <c r="S1722" s="250"/>
      <c r="T1722" s="251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2" t="s">
        <v>232</v>
      </c>
      <c r="AU1722" s="252" t="s">
        <v>82</v>
      </c>
      <c r="AV1722" s="13" t="s">
        <v>82</v>
      </c>
      <c r="AW1722" s="13" t="s">
        <v>30</v>
      </c>
      <c r="AX1722" s="13" t="s">
        <v>73</v>
      </c>
      <c r="AY1722" s="252" t="s">
        <v>223</v>
      </c>
    </row>
    <row r="1723" s="13" customFormat="1">
      <c r="A1723" s="13"/>
      <c r="B1723" s="241"/>
      <c r="C1723" s="242"/>
      <c r="D1723" s="243" t="s">
        <v>232</v>
      </c>
      <c r="E1723" s="244" t="s">
        <v>1</v>
      </c>
      <c r="F1723" s="245" t="s">
        <v>2150</v>
      </c>
      <c r="G1723" s="242"/>
      <c r="H1723" s="246">
        <v>16.928000000000001</v>
      </c>
      <c r="I1723" s="247"/>
      <c r="J1723" s="242"/>
      <c r="K1723" s="242"/>
      <c r="L1723" s="248"/>
      <c r="M1723" s="249"/>
      <c r="N1723" s="250"/>
      <c r="O1723" s="250"/>
      <c r="P1723" s="250"/>
      <c r="Q1723" s="250"/>
      <c r="R1723" s="250"/>
      <c r="S1723" s="250"/>
      <c r="T1723" s="251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2" t="s">
        <v>232</v>
      </c>
      <c r="AU1723" s="252" t="s">
        <v>82</v>
      </c>
      <c r="AV1723" s="13" t="s">
        <v>82</v>
      </c>
      <c r="AW1723" s="13" t="s">
        <v>30</v>
      </c>
      <c r="AX1723" s="13" t="s">
        <v>73</v>
      </c>
      <c r="AY1723" s="252" t="s">
        <v>223</v>
      </c>
    </row>
    <row r="1724" s="13" customFormat="1">
      <c r="A1724" s="13"/>
      <c r="B1724" s="241"/>
      <c r="C1724" s="242"/>
      <c r="D1724" s="243" t="s">
        <v>232</v>
      </c>
      <c r="E1724" s="244" t="s">
        <v>1</v>
      </c>
      <c r="F1724" s="245" t="s">
        <v>2151</v>
      </c>
      <c r="G1724" s="242"/>
      <c r="H1724" s="246">
        <v>37.149999999999999</v>
      </c>
      <c r="I1724" s="247"/>
      <c r="J1724" s="242"/>
      <c r="K1724" s="242"/>
      <c r="L1724" s="248"/>
      <c r="M1724" s="249"/>
      <c r="N1724" s="250"/>
      <c r="O1724" s="250"/>
      <c r="P1724" s="250"/>
      <c r="Q1724" s="250"/>
      <c r="R1724" s="250"/>
      <c r="S1724" s="250"/>
      <c r="T1724" s="251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2" t="s">
        <v>232</v>
      </c>
      <c r="AU1724" s="252" t="s">
        <v>82</v>
      </c>
      <c r="AV1724" s="13" t="s">
        <v>82</v>
      </c>
      <c r="AW1724" s="13" t="s">
        <v>30</v>
      </c>
      <c r="AX1724" s="13" t="s">
        <v>73</v>
      </c>
      <c r="AY1724" s="252" t="s">
        <v>223</v>
      </c>
    </row>
    <row r="1725" s="13" customFormat="1">
      <c r="A1725" s="13"/>
      <c r="B1725" s="241"/>
      <c r="C1725" s="242"/>
      <c r="D1725" s="243" t="s">
        <v>232</v>
      </c>
      <c r="E1725" s="244" t="s">
        <v>1</v>
      </c>
      <c r="F1725" s="245" t="s">
        <v>2152</v>
      </c>
      <c r="G1725" s="242"/>
      <c r="H1725" s="246">
        <v>62.719999999999999</v>
      </c>
      <c r="I1725" s="247"/>
      <c r="J1725" s="242"/>
      <c r="K1725" s="242"/>
      <c r="L1725" s="248"/>
      <c r="M1725" s="249"/>
      <c r="N1725" s="250"/>
      <c r="O1725" s="250"/>
      <c r="P1725" s="250"/>
      <c r="Q1725" s="250"/>
      <c r="R1725" s="250"/>
      <c r="S1725" s="250"/>
      <c r="T1725" s="25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2" t="s">
        <v>232</v>
      </c>
      <c r="AU1725" s="252" t="s">
        <v>82</v>
      </c>
      <c r="AV1725" s="13" t="s">
        <v>82</v>
      </c>
      <c r="AW1725" s="13" t="s">
        <v>30</v>
      </c>
      <c r="AX1725" s="13" t="s">
        <v>73</v>
      </c>
      <c r="AY1725" s="252" t="s">
        <v>223</v>
      </c>
    </row>
    <row r="1726" s="15" customFormat="1">
      <c r="A1726" s="15"/>
      <c r="B1726" s="263"/>
      <c r="C1726" s="264"/>
      <c r="D1726" s="243" t="s">
        <v>232</v>
      </c>
      <c r="E1726" s="265" t="s">
        <v>1</v>
      </c>
      <c r="F1726" s="266" t="s">
        <v>245</v>
      </c>
      <c r="G1726" s="264"/>
      <c r="H1726" s="267">
        <v>461.45699999999999</v>
      </c>
      <c r="I1726" s="268"/>
      <c r="J1726" s="264"/>
      <c r="K1726" s="264"/>
      <c r="L1726" s="269"/>
      <c r="M1726" s="270"/>
      <c r="N1726" s="271"/>
      <c r="O1726" s="271"/>
      <c r="P1726" s="271"/>
      <c r="Q1726" s="271"/>
      <c r="R1726" s="271"/>
      <c r="S1726" s="271"/>
      <c r="T1726" s="272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T1726" s="273" t="s">
        <v>232</v>
      </c>
      <c r="AU1726" s="273" t="s">
        <v>82</v>
      </c>
      <c r="AV1726" s="15" t="s">
        <v>230</v>
      </c>
      <c r="AW1726" s="15" t="s">
        <v>30</v>
      </c>
      <c r="AX1726" s="15" t="s">
        <v>80</v>
      </c>
      <c r="AY1726" s="273" t="s">
        <v>223</v>
      </c>
    </row>
    <row r="1727" s="2" customFormat="1" ht="37.8" customHeight="1">
      <c r="A1727" s="39"/>
      <c r="B1727" s="40"/>
      <c r="C1727" s="228" t="s">
        <v>2153</v>
      </c>
      <c r="D1727" s="228" t="s">
        <v>225</v>
      </c>
      <c r="E1727" s="229" t="s">
        <v>2154</v>
      </c>
      <c r="F1727" s="230" t="s">
        <v>2155</v>
      </c>
      <c r="G1727" s="231" t="s">
        <v>351</v>
      </c>
      <c r="H1727" s="232">
        <v>814.57000000000005</v>
      </c>
      <c r="I1727" s="233"/>
      <c r="J1727" s="234">
        <f>ROUND(I1727*H1727,2)</f>
        <v>0</v>
      </c>
      <c r="K1727" s="230" t="s">
        <v>229</v>
      </c>
      <c r="L1727" s="45"/>
      <c r="M1727" s="235" t="s">
        <v>1</v>
      </c>
      <c r="N1727" s="236" t="s">
        <v>38</v>
      </c>
      <c r="O1727" s="92"/>
      <c r="P1727" s="237">
        <f>O1727*H1727</f>
        <v>0</v>
      </c>
      <c r="Q1727" s="237">
        <v>2.0000000000000002E-05</v>
      </c>
      <c r="R1727" s="237">
        <f>Q1727*H1727</f>
        <v>0.016291400000000001</v>
      </c>
      <c r="S1727" s="237">
        <v>0</v>
      </c>
      <c r="T1727" s="238">
        <f>S1727*H1727</f>
        <v>0</v>
      </c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R1727" s="239" t="s">
        <v>230</v>
      </c>
      <c r="AT1727" s="239" t="s">
        <v>225</v>
      </c>
      <c r="AU1727" s="239" t="s">
        <v>82</v>
      </c>
      <c r="AY1727" s="18" t="s">
        <v>223</v>
      </c>
      <c r="BE1727" s="240">
        <f>IF(N1727="základní",J1727,0)</f>
        <v>0</v>
      </c>
      <c r="BF1727" s="240">
        <f>IF(N1727="snížená",J1727,0)</f>
        <v>0</v>
      </c>
      <c r="BG1727" s="240">
        <f>IF(N1727="zákl. přenesená",J1727,0)</f>
        <v>0</v>
      </c>
      <c r="BH1727" s="240">
        <f>IF(N1727="sníž. přenesená",J1727,0)</f>
        <v>0</v>
      </c>
      <c r="BI1727" s="240">
        <f>IF(N1727="nulová",J1727,0)</f>
        <v>0</v>
      </c>
      <c r="BJ1727" s="18" t="s">
        <v>80</v>
      </c>
      <c r="BK1727" s="240">
        <f>ROUND(I1727*H1727,2)</f>
        <v>0</v>
      </c>
      <c r="BL1727" s="18" t="s">
        <v>230</v>
      </c>
      <c r="BM1727" s="239" t="s">
        <v>2156</v>
      </c>
    </row>
    <row r="1728" s="13" customFormat="1">
      <c r="A1728" s="13"/>
      <c r="B1728" s="241"/>
      <c r="C1728" s="242"/>
      <c r="D1728" s="243" t="s">
        <v>232</v>
      </c>
      <c r="E1728" s="244" t="s">
        <v>1</v>
      </c>
      <c r="F1728" s="245" t="s">
        <v>2157</v>
      </c>
      <c r="G1728" s="242"/>
      <c r="H1728" s="246">
        <v>106.47</v>
      </c>
      <c r="I1728" s="247"/>
      <c r="J1728" s="242"/>
      <c r="K1728" s="242"/>
      <c r="L1728" s="248"/>
      <c r="M1728" s="249"/>
      <c r="N1728" s="250"/>
      <c r="O1728" s="250"/>
      <c r="P1728" s="250"/>
      <c r="Q1728" s="250"/>
      <c r="R1728" s="250"/>
      <c r="S1728" s="250"/>
      <c r="T1728" s="251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52" t="s">
        <v>232</v>
      </c>
      <c r="AU1728" s="252" t="s">
        <v>82</v>
      </c>
      <c r="AV1728" s="13" t="s">
        <v>82</v>
      </c>
      <c r="AW1728" s="13" t="s">
        <v>30</v>
      </c>
      <c r="AX1728" s="13" t="s">
        <v>73</v>
      </c>
      <c r="AY1728" s="252" t="s">
        <v>223</v>
      </c>
    </row>
    <row r="1729" s="13" customFormat="1">
      <c r="A1729" s="13"/>
      <c r="B1729" s="241"/>
      <c r="C1729" s="242"/>
      <c r="D1729" s="243" t="s">
        <v>232</v>
      </c>
      <c r="E1729" s="244" t="s">
        <v>1</v>
      </c>
      <c r="F1729" s="245" t="s">
        <v>2158</v>
      </c>
      <c r="G1729" s="242"/>
      <c r="H1729" s="246">
        <v>27.420000000000002</v>
      </c>
      <c r="I1729" s="247"/>
      <c r="J1729" s="242"/>
      <c r="K1729" s="242"/>
      <c r="L1729" s="248"/>
      <c r="M1729" s="249"/>
      <c r="N1729" s="250"/>
      <c r="O1729" s="250"/>
      <c r="P1729" s="250"/>
      <c r="Q1729" s="250"/>
      <c r="R1729" s="250"/>
      <c r="S1729" s="250"/>
      <c r="T1729" s="251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52" t="s">
        <v>232</v>
      </c>
      <c r="AU1729" s="252" t="s">
        <v>82</v>
      </c>
      <c r="AV1729" s="13" t="s">
        <v>82</v>
      </c>
      <c r="AW1729" s="13" t="s">
        <v>30</v>
      </c>
      <c r="AX1729" s="13" t="s">
        <v>73</v>
      </c>
      <c r="AY1729" s="252" t="s">
        <v>223</v>
      </c>
    </row>
    <row r="1730" s="13" customFormat="1">
      <c r="A1730" s="13"/>
      <c r="B1730" s="241"/>
      <c r="C1730" s="242"/>
      <c r="D1730" s="243" t="s">
        <v>232</v>
      </c>
      <c r="E1730" s="244" t="s">
        <v>1</v>
      </c>
      <c r="F1730" s="245" t="s">
        <v>2159</v>
      </c>
      <c r="G1730" s="242"/>
      <c r="H1730" s="246">
        <v>13.75</v>
      </c>
      <c r="I1730" s="247"/>
      <c r="J1730" s="242"/>
      <c r="K1730" s="242"/>
      <c r="L1730" s="248"/>
      <c r="M1730" s="249"/>
      <c r="N1730" s="250"/>
      <c r="O1730" s="250"/>
      <c r="P1730" s="250"/>
      <c r="Q1730" s="250"/>
      <c r="R1730" s="250"/>
      <c r="S1730" s="250"/>
      <c r="T1730" s="251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2" t="s">
        <v>232</v>
      </c>
      <c r="AU1730" s="252" t="s">
        <v>82</v>
      </c>
      <c r="AV1730" s="13" t="s">
        <v>82</v>
      </c>
      <c r="AW1730" s="13" t="s">
        <v>30</v>
      </c>
      <c r="AX1730" s="13" t="s">
        <v>73</v>
      </c>
      <c r="AY1730" s="252" t="s">
        <v>223</v>
      </c>
    </row>
    <row r="1731" s="13" customFormat="1">
      <c r="A1731" s="13"/>
      <c r="B1731" s="241"/>
      <c r="C1731" s="242"/>
      <c r="D1731" s="243" t="s">
        <v>232</v>
      </c>
      <c r="E1731" s="244" t="s">
        <v>1</v>
      </c>
      <c r="F1731" s="245" t="s">
        <v>2160</v>
      </c>
      <c r="G1731" s="242"/>
      <c r="H1731" s="246">
        <v>25.949999999999999</v>
      </c>
      <c r="I1731" s="247"/>
      <c r="J1731" s="242"/>
      <c r="K1731" s="242"/>
      <c r="L1731" s="248"/>
      <c r="M1731" s="249"/>
      <c r="N1731" s="250"/>
      <c r="O1731" s="250"/>
      <c r="P1731" s="250"/>
      <c r="Q1731" s="250"/>
      <c r="R1731" s="250"/>
      <c r="S1731" s="250"/>
      <c r="T1731" s="251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2" t="s">
        <v>232</v>
      </c>
      <c r="AU1731" s="252" t="s">
        <v>82</v>
      </c>
      <c r="AV1731" s="13" t="s">
        <v>82</v>
      </c>
      <c r="AW1731" s="13" t="s">
        <v>30</v>
      </c>
      <c r="AX1731" s="13" t="s">
        <v>73</v>
      </c>
      <c r="AY1731" s="252" t="s">
        <v>223</v>
      </c>
    </row>
    <row r="1732" s="13" customFormat="1">
      <c r="A1732" s="13"/>
      <c r="B1732" s="241"/>
      <c r="C1732" s="242"/>
      <c r="D1732" s="243" t="s">
        <v>232</v>
      </c>
      <c r="E1732" s="244" t="s">
        <v>1</v>
      </c>
      <c r="F1732" s="245" t="s">
        <v>2161</v>
      </c>
      <c r="G1732" s="242"/>
      <c r="H1732" s="246">
        <v>13.15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232</v>
      </c>
      <c r="AU1732" s="252" t="s">
        <v>82</v>
      </c>
      <c r="AV1732" s="13" t="s">
        <v>82</v>
      </c>
      <c r="AW1732" s="13" t="s">
        <v>30</v>
      </c>
      <c r="AX1732" s="13" t="s">
        <v>73</v>
      </c>
      <c r="AY1732" s="252" t="s">
        <v>223</v>
      </c>
    </row>
    <row r="1733" s="13" customFormat="1">
      <c r="A1733" s="13"/>
      <c r="B1733" s="241"/>
      <c r="C1733" s="242"/>
      <c r="D1733" s="243" t="s">
        <v>232</v>
      </c>
      <c r="E1733" s="244" t="s">
        <v>1</v>
      </c>
      <c r="F1733" s="245" t="s">
        <v>2162</v>
      </c>
      <c r="G1733" s="242"/>
      <c r="H1733" s="246">
        <v>18.899999999999999</v>
      </c>
      <c r="I1733" s="247"/>
      <c r="J1733" s="242"/>
      <c r="K1733" s="242"/>
      <c r="L1733" s="248"/>
      <c r="M1733" s="249"/>
      <c r="N1733" s="250"/>
      <c r="O1733" s="250"/>
      <c r="P1733" s="250"/>
      <c r="Q1733" s="250"/>
      <c r="R1733" s="250"/>
      <c r="S1733" s="250"/>
      <c r="T1733" s="251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2" t="s">
        <v>232</v>
      </c>
      <c r="AU1733" s="252" t="s">
        <v>82</v>
      </c>
      <c r="AV1733" s="13" t="s">
        <v>82</v>
      </c>
      <c r="AW1733" s="13" t="s">
        <v>30</v>
      </c>
      <c r="AX1733" s="13" t="s">
        <v>73</v>
      </c>
      <c r="AY1733" s="252" t="s">
        <v>223</v>
      </c>
    </row>
    <row r="1734" s="13" customFormat="1">
      <c r="A1734" s="13"/>
      <c r="B1734" s="241"/>
      <c r="C1734" s="242"/>
      <c r="D1734" s="243" t="s">
        <v>232</v>
      </c>
      <c r="E1734" s="244" t="s">
        <v>1</v>
      </c>
      <c r="F1734" s="245" t="s">
        <v>2163</v>
      </c>
      <c r="G1734" s="242"/>
      <c r="H1734" s="246">
        <v>21.800000000000001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232</v>
      </c>
      <c r="AU1734" s="252" t="s">
        <v>82</v>
      </c>
      <c r="AV1734" s="13" t="s">
        <v>82</v>
      </c>
      <c r="AW1734" s="13" t="s">
        <v>30</v>
      </c>
      <c r="AX1734" s="13" t="s">
        <v>73</v>
      </c>
      <c r="AY1734" s="252" t="s">
        <v>223</v>
      </c>
    </row>
    <row r="1735" s="13" customFormat="1">
      <c r="A1735" s="13"/>
      <c r="B1735" s="241"/>
      <c r="C1735" s="242"/>
      <c r="D1735" s="243" t="s">
        <v>232</v>
      </c>
      <c r="E1735" s="244" t="s">
        <v>1</v>
      </c>
      <c r="F1735" s="245" t="s">
        <v>2164</v>
      </c>
      <c r="G1735" s="242"/>
      <c r="H1735" s="246">
        <v>14.050000000000001</v>
      </c>
      <c r="I1735" s="247"/>
      <c r="J1735" s="242"/>
      <c r="K1735" s="242"/>
      <c r="L1735" s="248"/>
      <c r="M1735" s="249"/>
      <c r="N1735" s="250"/>
      <c r="O1735" s="250"/>
      <c r="P1735" s="250"/>
      <c r="Q1735" s="250"/>
      <c r="R1735" s="250"/>
      <c r="S1735" s="250"/>
      <c r="T1735" s="25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2" t="s">
        <v>232</v>
      </c>
      <c r="AU1735" s="252" t="s">
        <v>82</v>
      </c>
      <c r="AV1735" s="13" t="s">
        <v>82</v>
      </c>
      <c r="AW1735" s="13" t="s">
        <v>30</v>
      </c>
      <c r="AX1735" s="13" t="s">
        <v>73</v>
      </c>
      <c r="AY1735" s="252" t="s">
        <v>223</v>
      </c>
    </row>
    <row r="1736" s="13" customFormat="1">
      <c r="A1736" s="13"/>
      <c r="B1736" s="241"/>
      <c r="C1736" s="242"/>
      <c r="D1736" s="243" t="s">
        <v>232</v>
      </c>
      <c r="E1736" s="244" t="s">
        <v>1</v>
      </c>
      <c r="F1736" s="245" t="s">
        <v>2165</v>
      </c>
      <c r="G1736" s="242"/>
      <c r="H1736" s="246">
        <v>13.4</v>
      </c>
      <c r="I1736" s="247"/>
      <c r="J1736" s="242"/>
      <c r="K1736" s="242"/>
      <c r="L1736" s="248"/>
      <c r="M1736" s="249"/>
      <c r="N1736" s="250"/>
      <c r="O1736" s="250"/>
      <c r="P1736" s="250"/>
      <c r="Q1736" s="250"/>
      <c r="R1736" s="250"/>
      <c r="S1736" s="250"/>
      <c r="T1736" s="251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2" t="s">
        <v>232</v>
      </c>
      <c r="AU1736" s="252" t="s">
        <v>82</v>
      </c>
      <c r="AV1736" s="13" t="s">
        <v>82</v>
      </c>
      <c r="AW1736" s="13" t="s">
        <v>30</v>
      </c>
      <c r="AX1736" s="13" t="s">
        <v>73</v>
      </c>
      <c r="AY1736" s="252" t="s">
        <v>223</v>
      </c>
    </row>
    <row r="1737" s="13" customFormat="1">
      <c r="A1737" s="13"/>
      <c r="B1737" s="241"/>
      <c r="C1737" s="242"/>
      <c r="D1737" s="243" t="s">
        <v>232</v>
      </c>
      <c r="E1737" s="244" t="s">
        <v>1</v>
      </c>
      <c r="F1737" s="245" t="s">
        <v>2166</v>
      </c>
      <c r="G1737" s="242"/>
      <c r="H1737" s="246">
        <v>27.399999999999999</v>
      </c>
      <c r="I1737" s="247"/>
      <c r="J1737" s="242"/>
      <c r="K1737" s="242"/>
      <c r="L1737" s="248"/>
      <c r="M1737" s="249"/>
      <c r="N1737" s="250"/>
      <c r="O1737" s="250"/>
      <c r="P1737" s="250"/>
      <c r="Q1737" s="250"/>
      <c r="R1737" s="250"/>
      <c r="S1737" s="250"/>
      <c r="T1737" s="251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2" t="s">
        <v>232</v>
      </c>
      <c r="AU1737" s="252" t="s">
        <v>82</v>
      </c>
      <c r="AV1737" s="13" t="s">
        <v>82</v>
      </c>
      <c r="AW1737" s="13" t="s">
        <v>30</v>
      </c>
      <c r="AX1737" s="13" t="s">
        <v>73</v>
      </c>
      <c r="AY1737" s="252" t="s">
        <v>223</v>
      </c>
    </row>
    <row r="1738" s="13" customFormat="1">
      <c r="A1738" s="13"/>
      <c r="B1738" s="241"/>
      <c r="C1738" s="242"/>
      <c r="D1738" s="243" t="s">
        <v>232</v>
      </c>
      <c r="E1738" s="244" t="s">
        <v>1</v>
      </c>
      <c r="F1738" s="245" t="s">
        <v>2167</v>
      </c>
      <c r="G1738" s="242"/>
      <c r="H1738" s="246">
        <v>10.9</v>
      </c>
      <c r="I1738" s="247"/>
      <c r="J1738" s="242"/>
      <c r="K1738" s="242"/>
      <c r="L1738" s="248"/>
      <c r="M1738" s="249"/>
      <c r="N1738" s="250"/>
      <c r="O1738" s="250"/>
      <c r="P1738" s="250"/>
      <c r="Q1738" s="250"/>
      <c r="R1738" s="250"/>
      <c r="S1738" s="250"/>
      <c r="T1738" s="251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2" t="s">
        <v>232</v>
      </c>
      <c r="AU1738" s="252" t="s">
        <v>82</v>
      </c>
      <c r="AV1738" s="13" t="s">
        <v>82</v>
      </c>
      <c r="AW1738" s="13" t="s">
        <v>30</v>
      </c>
      <c r="AX1738" s="13" t="s">
        <v>73</v>
      </c>
      <c r="AY1738" s="252" t="s">
        <v>223</v>
      </c>
    </row>
    <row r="1739" s="13" customFormat="1">
      <c r="A1739" s="13"/>
      <c r="B1739" s="241"/>
      <c r="C1739" s="242"/>
      <c r="D1739" s="243" t="s">
        <v>232</v>
      </c>
      <c r="E1739" s="244" t="s">
        <v>1</v>
      </c>
      <c r="F1739" s="245" t="s">
        <v>2168</v>
      </c>
      <c r="G1739" s="242"/>
      <c r="H1739" s="246">
        <v>12.029999999999999</v>
      </c>
      <c r="I1739" s="247"/>
      <c r="J1739" s="242"/>
      <c r="K1739" s="242"/>
      <c r="L1739" s="248"/>
      <c r="M1739" s="249"/>
      <c r="N1739" s="250"/>
      <c r="O1739" s="250"/>
      <c r="P1739" s="250"/>
      <c r="Q1739" s="250"/>
      <c r="R1739" s="250"/>
      <c r="S1739" s="250"/>
      <c r="T1739" s="251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2" t="s">
        <v>232</v>
      </c>
      <c r="AU1739" s="252" t="s">
        <v>82</v>
      </c>
      <c r="AV1739" s="13" t="s">
        <v>82</v>
      </c>
      <c r="AW1739" s="13" t="s">
        <v>30</v>
      </c>
      <c r="AX1739" s="13" t="s">
        <v>73</v>
      </c>
      <c r="AY1739" s="252" t="s">
        <v>223</v>
      </c>
    </row>
    <row r="1740" s="13" customFormat="1">
      <c r="A1740" s="13"/>
      <c r="B1740" s="241"/>
      <c r="C1740" s="242"/>
      <c r="D1740" s="243" t="s">
        <v>232</v>
      </c>
      <c r="E1740" s="244" t="s">
        <v>1</v>
      </c>
      <c r="F1740" s="245" t="s">
        <v>2169</v>
      </c>
      <c r="G1740" s="242"/>
      <c r="H1740" s="246">
        <v>7.3300000000000001</v>
      </c>
      <c r="I1740" s="247"/>
      <c r="J1740" s="242"/>
      <c r="K1740" s="242"/>
      <c r="L1740" s="248"/>
      <c r="M1740" s="249"/>
      <c r="N1740" s="250"/>
      <c r="O1740" s="250"/>
      <c r="P1740" s="250"/>
      <c r="Q1740" s="250"/>
      <c r="R1740" s="250"/>
      <c r="S1740" s="250"/>
      <c r="T1740" s="251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2" t="s">
        <v>232</v>
      </c>
      <c r="AU1740" s="252" t="s">
        <v>82</v>
      </c>
      <c r="AV1740" s="13" t="s">
        <v>82</v>
      </c>
      <c r="AW1740" s="13" t="s">
        <v>30</v>
      </c>
      <c r="AX1740" s="13" t="s">
        <v>73</v>
      </c>
      <c r="AY1740" s="252" t="s">
        <v>223</v>
      </c>
    </row>
    <row r="1741" s="13" customFormat="1">
      <c r="A1741" s="13"/>
      <c r="B1741" s="241"/>
      <c r="C1741" s="242"/>
      <c r="D1741" s="243" t="s">
        <v>232</v>
      </c>
      <c r="E1741" s="244" t="s">
        <v>1</v>
      </c>
      <c r="F1741" s="245" t="s">
        <v>2170</v>
      </c>
      <c r="G1741" s="242"/>
      <c r="H1741" s="246">
        <v>8.3499999999999996</v>
      </c>
      <c r="I1741" s="247"/>
      <c r="J1741" s="242"/>
      <c r="K1741" s="242"/>
      <c r="L1741" s="248"/>
      <c r="M1741" s="249"/>
      <c r="N1741" s="250"/>
      <c r="O1741" s="250"/>
      <c r="P1741" s="250"/>
      <c r="Q1741" s="250"/>
      <c r="R1741" s="250"/>
      <c r="S1741" s="250"/>
      <c r="T1741" s="251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2" t="s">
        <v>232</v>
      </c>
      <c r="AU1741" s="252" t="s">
        <v>82</v>
      </c>
      <c r="AV1741" s="13" t="s">
        <v>82</v>
      </c>
      <c r="AW1741" s="13" t="s">
        <v>30</v>
      </c>
      <c r="AX1741" s="13" t="s">
        <v>73</v>
      </c>
      <c r="AY1741" s="252" t="s">
        <v>223</v>
      </c>
    </row>
    <row r="1742" s="13" customFormat="1">
      <c r="A1742" s="13"/>
      <c r="B1742" s="241"/>
      <c r="C1742" s="242"/>
      <c r="D1742" s="243" t="s">
        <v>232</v>
      </c>
      <c r="E1742" s="244" t="s">
        <v>1</v>
      </c>
      <c r="F1742" s="245" t="s">
        <v>2171</v>
      </c>
      <c r="G1742" s="242"/>
      <c r="H1742" s="246">
        <v>11.880000000000001</v>
      </c>
      <c r="I1742" s="247"/>
      <c r="J1742" s="242"/>
      <c r="K1742" s="242"/>
      <c r="L1742" s="248"/>
      <c r="M1742" s="249"/>
      <c r="N1742" s="250"/>
      <c r="O1742" s="250"/>
      <c r="P1742" s="250"/>
      <c r="Q1742" s="250"/>
      <c r="R1742" s="250"/>
      <c r="S1742" s="250"/>
      <c r="T1742" s="251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2" t="s">
        <v>232</v>
      </c>
      <c r="AU1742" s="252" t="s">
        <v>82</v>
      </c>
      <c r="AV1742" s="13" t="s">
        <v>82</v>
      </c>
      <c r="AW1742" s="13" t="s">
        <v>30</v>
      </c>
      <c r="AX1742" s="13" t="s">
        <v>73</v>
      </c>
      <c r="AY1742" s="252" t="s">
        <v>223</v>
      </c>
    </row>
    <row r="1743" s="13" customFormat="1">
      <c r="A1743" s="13"/>
      <c r="B1743" s="241"/>
      <c r="C1743" s="242"/>
      <c r="D1743" s="243" t="s">
        <v>232</v>
      </c>
      <c r="E1743" s="244" t="s">
        <v>1</v>
      </c>
      <c r="F1743" s="245" t="s">
        <v>2172</v>
      </c>
      <c r="G1743" s="242"/>
      <c r="H1743" s="246">
        <v>21.68</v>
      </c>
      <c r="I1743" s="247"/>
      <c r="J1743" s="242"/>
      <c r="K1743" s="242"/>
      <c r="L1743" s="248"/>
      <c r="M1743" s="249"/>
      <c r="N1743" s="250"/>
      <c r="O1743" s="250"/>
      <c r="P1743" s="250"/>
      <c r="Q1743" s="250"/>
      <c r="R1743" s="250"/>
      <c r="S1743" s="250"/>
      <c r="T1743" s="251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2" t="s">
        <v>232</v>
      </c>
      <c r="AU1743" s="252" t="s">
        <v>82</v>
      </c>
      <c r="AV1743" s="13" t="s">
        <v>82</v>
      </c>
      <c r="AW1743" s="13" t="s">
        <v>30</v>
      </c>
      <c r="AX1743" s="13" t="s">
        <v>73</v>
      </c>
      <c r="AY1743" s="252" t="s">
        <v>223</v>
      </c>
    </row>
    <row r="1744" s="13" customFormat="1">
      <c r="A1744" s="13"/>
      <c r="B1744" s="241"/>
      <c r="C1744" s="242"/>
      <c r="D1744" s="243" t="s">
        <v>232</v>
      </c>
      <c r="E1744" s="244" t="s">
        <v>1</v>
      </c>
      <c r="F1744" s="245" t="s">
        <v>2173</v>
      </c>
      <c r="G1744" s="242"/>
      <c r="H1744" s="246">
        <v>22.780000000000001</v>
      </c>
      <c r="I1744" s="247"/>
      <c r="J1744" s="242"/>
      <c r="K1744" s="242"/>
      <c r="L1744" s="248"/>
      <c r="M1744" s="249"/>
      <c r="N1744" s="250"/>
      <c r="O1744" s="250"/>
      <c r="P1744" s="250"/>
      <c r="Q1744" s="250"/>
      <c r="R1744" s="250"/>
      <c r="S1744" s="250"/>
      <c r="T1744" s="251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2" t="s">
        <v>232</v>
      </c>
      <c r="AU1744" s="252" t="s">
        <v>82</v>
      </c>
      <c r="AV1744" s="13" t="s">
        <v>82</v>
      </c>
      <c r="AW1744" s="13" t="s">
        <v>30</v>
      </c>
      <c r="AX1744" s="13" t="s">
        <v>73</v>
      </c>
      <c r="AY1744" s="252" t="s">
        <v>223</v>
      </c>
    </row>
    <row r="1745" s="13" customFormat="1">
      <c r="A1745" s="13"/>
      <c r="B1745" s="241"/>
      <c r="C1745" s="242"/>
      <c r="D1745" s="243" t="s">
        <v>232</v>
      </c>
      <c r="E1745" s="244" t="s">
        <v>1</v>
      </c>
      <c r="F1745" s="245" t="s">
        <v>2174</v>
      </c>
      <c r="G1745" s="242"/>
      <c r="H1745" s="246">
        <v>32.310000000000002</v>
      </c>
      <c r="I1745" s="247"/>
      <c r="J1745" s="242"/>
      <c r="K1745" s="242"/>
      <c r="L1745" s="248"/>
      <c r="M1745" s="249"/>
      <c r="N1745" s="250"/>
      <c r="O1745" s="250"/>
      <c r="P1745" s="250"/>
      <c r="Q1745" s="250"/>
      <c r="R1745" s="250"/>
      <c r="S1745" s="250"/>
      <c r="T1745" s="251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2" t="s">
        <v>232</v>
      </c>
      <c r="AU1745" s="252" t="s">
        <v>82</v>
      </c>
      <c r="AV1745" s="13" t="s">
        <v>82</v>
      </c>
      <c r="AW1745" s="13" t="s">
        <v>30</v>
      </c>
      <c r="AX1745" s="13" t="s">
        <v>73</v>
      </c>
      <c r="AY1745" s="252" t="s">
        <v>223</v>
      </c>
    </row>
    <row r="1746" s="13" customFormat="1">
      <c r="A1746" s="13"/>
      <c r="B1746" s="241"/>
      <c r="C1746" s="242"/>
      <c r="D1746" s="243" t="s">
        <v>232</v>
      </c>
      <c r="E1746" s="244" t="s">
        <v>1</v>
      </c>
      <c r="F1746" s="245" t="s">
        <v>2175</v>
      </c>
      <c r="G1746" s="242"/>
      <c r="H1746" s="246">
        <v>27.34</v>
      </c>
      <c r="I1746" s="247"/>
      <c r="J1746" s="242"/>
      <c r="K1746" s="242"/>
      <c r="L1746" s="248"/>
      <c r="M1746" s="249"/>
      <c r="N1746" s="250"/>
      <c r="O1746" s="250"/>
      <c r="P1746" s="250"/>
      <c r="Q1746" s="250"/>
      <c r="R1746" s="250"/>
      <c r="S1746" s="250"/>
      <c r="T1746" s="251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2" t="s">
        <v>232</v>
      </c>
      <c r="AU1746" s="252" t="s">
        <v>82</v>
      </c>
      <c r="AV1746" s="13" t="s">
        <v>82</v>
      </c>
      <c r="AW1746" s="13" t="s">
        <v>30</v>
      </c>
      <c r="AX1746" s="13" t="s">
        <v>73</v>
      </c>
      <c r="AY1746" s="252" t="s">
        <v>223</v>
      </c>
    </row>
    <row r="1747" s="13" customFormat="1">
      <c r="A1747" s="13"/>
      <c r="B1747" s="241"/>
      <c r="C1747" s="242"/>
      <c r="D1747" s="243" t="s">
        <v>232</v>
      </c>
      <c r="E1747" s="244" t="s">
        <v>1</v>
      </c>
      <c r="F1747" s="245" t="s">
        <v>2176</v>
      </c>
      <c r="G1747" s="242"/>
      <c r="H1747" s="246">
        <v>62.450000000000003</v>
      </c>
      <c r="I1747" s="247"/>
      <c r="J1747" s="242"/>
      <c r="K1747" s="242"/>
      <c r="L1747" s="248"/>
      <c r="M1747" s="249"/>
      <c r="N1747" s="250"/>
      <c r="O1747" s="250"/>
      <c r="P1747" s="250"/>
      <c r="Q1747" s="250"/>
      <c r="R1747" s="250"/>
      <c r="S1747" s="250"/>
      <c r="T1747" s="251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52" t="s">
        <v>232</v>
      </c>
      <c r="AU1747" s="252" t="s">
        <v>82</v>
      </c>
      <c r="AV1747" s="13" t="s">
        <v>82</v>
      </c>
      <c r="AW1747" s="13" t="s">
        <v>30</v>
      </c>
      <c r="AX1747" s="13" t="s">
        <v>73</v>
      </c>
      <c r="AY1747" s="252" t="s">
        <v>223</v>
      </c>
    </row>
    <row r="1748" s="13" customFormat="1">
      <c r="A1748" s="13"/>
      <c r="B1748" s="241"/>
      <c r="C1748" s="242"/>
      <c r="D1748" s="243" t="s">
        <v>232</v>
      </c>
      <c r="E1748" s="244" t="s">
        <v>1</v>
      </c>
      <c r="F1748" s="245" t="s">
        <v>2177</v>
      </c>
      <c r="G1748" s="242"/>
      <c r="H1748" s="246">
        <v>20.079999999999998</v>
      </c>
      <c r="I1748" s="247"/>
      <c r="J1748" s="242"/>
      <c r="K1748" s="242"/>
      <c r="L1748" s="248"/>
      <c r="M1748" s="249"/>
      <c r="N1748" s="250"/>
      <c r="O1748" s="250"/>
      <c r="P1748" s="250"/>
      <c r="Q1748" s="250"/>
      <c r="R1748" s="250"/>
      <c r="S1748" s="250"/>
      <c r="T1748" s="251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2" t="s">
        <v>232</v>
      </c>
      <c r="AU1748" s="252" t="s">
        <v>82</v>
      </c>
      <c r="AV1748" s="13" t="s">
        <v>82</v>
      </c>
      <c r="AW1748" s="13" t="s">
        <v>30</v>
      </c>
      <c r="AX1748" s="13" t="s">
        <v>73</v>
      </c>
      <c r="AY1748" s="252" t="s">
        <v>223</v>
      </c>
    </row>
    <row r="1749" s="13" customFormat="1">
      <c r="A1749" s="13"/>
      <c r="B1749" s="241"/>
      <c r="C1749" s="242"/>
      <c r="D1749" s="243" t="s">
        <v>232</v>
      </c>
      <c r="E1749" s="244" t="s">
        <v>1</v>
      </c>
      <c r="F1749" s="245" t="s">
        <v>2178</v>
      </c>
      <c r="G1749" s="242"/>
      <c r="H1749" s="246">
        <v>71.790000000000006</v>
      </c>
      <c r="I1749" s="247"/>
      <c r="J1749" s="242"/>
      <c r="K1749" s="242"/>
      <c r="L1749" s="248"/>
      <c r="M1749" s="249"/>
      <c r="N1749" s="250"/>
      <c r="O1749" s="250"/>
      <c r="P1749" s="250"/>
      <c r="Q1749" s="250"/>
      <c r="R1749" s="250"/>
      <c r="S1749" s="250"/>
      <c r="T1749" s="251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2" t="s">
        <v>232</v>
      </c>
      <c r="AU1749" s="252" t="s">
        <v>82</v>
      </c>
      <c r="AV1749" s="13" t="s">
        <v>82</v>
      </c>
      <c r="AW1749" s="13" t="s">
        <v>30</v>
      </c>
      <c r="AX1749" s="13" t="s">
        <v>73</v>
      </c>
      <c r="AY1749" s="252" t="s">
        <v>223</v>
      </c>
    </row>
    <row r="1750" s="13" customFormat="1">
      <c r="A1750" s="13"/>
      <c r="B1750" s="241"/>
      <c r="C1750" s="242"/>
      <c r="D1750" s="243" t="s">
        <v>232</v>
      </c>
      <c r="E1750" s="244" t="s">
        <v>1</v>
      </c>
      <c r="F1750" s="245" t="s">
        <v>2179</v>
      </c>
      <c r="G1750" s="242"/>
      <c r="H1750" s="246">
        <v>14.58</v>
      </c>
      <c r="I1750" s="247"/>
      <c r="J1750" s="242"/>
      <c r="K1750" s="242"/>
      <c r="L1750" s="248"/>
      <c r="M1750" s="249"/>
      <c r="N1750" s="250"/>
      <c r="O1750" s="250"/>
      <c r="P1750" s="250"/>
      <c r="Q1750" s="250"/>
      <c r="R1750" s="250"/>
      <c r="S1750" s="250"/>
      <c r="T1750" s="251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2" t="s">
        <v>232</v>
      </c>
      <c r="AU1750" s="252" t="s">
        <v>82</v>
      </c>
      <c r="AV1750" s="13" t="s">
        <v>82</v>
      </c>
      <c r="AW1750" s="13" t="s">
        <v>30</v>
      </c>
      <c r="AX1750" s="13" t="s">
        <v>73</v>
      </c>
      <c r="AY1750" s="252" t="s">
        <v>223</v>
      </c>
    </row>
    <row r="1751" s="13" customFormat="1">
      <c r="A1751" s="13"/>
      <c r="B1751" s="241"/>
      <c r="C1751" s="242"/>
      <c r="D1751" s="243" t="s">
        <v>232</v>
      </c>
      <c r="E1751" s="244" t="s">
        <v>1</v>
      </c>
      <c r="F1751" s="245" t="s">
        <v>2180</v>
      </c>
      <c r="G1751" s="242"/>
      <c r="H1751" s="246">
        <v>14.44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232</v>
      </c>
      <c r="AU1751" s="252" t="s">
        <v>82</v>
      </c>
      <c r="AV1751" s="13" t="s">
        <v>82</v>
      </c>
      <c r="AW1751" s="13" t="s">
        <v>30</v>
      </c>
      <c r="AX1751" s="13" t="s">
        <v>73</v>
      </c>
      <c r="AY1751" s="252" t="s">
        <v>223</v>
      </c>
    </row>
    <row r="1752" s="13" customFormat="1">
      <c r="A1752" s="13"/>
      <c r="B1752" s="241"/>
      <c r="C1752" s="242"/>
      <c r="D1752" s="243" t="s">
        <v>232</v>
      </c>
      <c r="E1752" s="244" t="s">
        <v>1</v>
      </c>
      <c r="F1752" s="245" t="s">
        <v>2181</v>
      </c>
      <c r="G1752" s="242"/>
      <c r="H1752" s="246">
        <v>17.190000000000001</v>
      </c>
      <c r="I1752" s="247"/>
      <c r="J1752" s="242"/>
      <c r="K1752" s="242"/>
      <c r="L1752" s="248"/>
      <c r="M1752" s="249"/>
      <c r="N1752" s="250"/>
      <c r="O1752" s="250"/>
      <c r="P1752" s="250"/>
      <c r="Q1752" s="250"/>
      <c r="R1752" s="250"/>
      <c r="S1752" s="250"/>
      <c r="T1752" s="251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2" t="s">
        <v>232</v>
      </c>
      <c r="AU1752" s="252" t="s">
        <v>82</v>
      </c>
      <c r="AV1752" s="13" t="s">
        <v>82</v>
      </c>
      <c r="AW1752" s="13" t="s">
        <v>30</v>
      </c>
      <c r="AX1752" s="13" t="s">
        <v>73</v>
      </c>
      <c r="AY1752" s="252" t="s">
        <v>223</v>
      </c>
    </row>
    <row r="1753" s="13" customFormat="1">
      <c r="A1753" s="13"/>
      <c r="B1753" s="241"/>
      <c r="C1753" s="242"/>
      <c r="D1753" s="243" t="s">
        <v>232</v>
      </c>
      <c r="E1753" s="244" t="s">
        <v>1</v>
      </c>
      <c r="F1753" s="245" t="s">
        <v>2182</v>
      </c>
      <c r="G1753" s="242"/>
      <c r="H1753" s="246">
        <v>42.259999999999998</v>
      </c>
      <c r="I1753" s="247"/>
      <c r="J1753" s="242"/>
      <c r="K1753" s="242"/>
      <c r="L1753" s="248"/>
      <c r="M1753" s="249"/>
      <c r="N1753" s="250"/>
      <c r="O1753" s="250"/>
      <c r="P1753" s="250"/>
      <c r="Q1753" s="250"/>
      <c r="R1753" s="250"/>
      <c r="S1753" s="250"/>
      <c r="T1753" s="251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2" t="s">
        <v>232</v>
      </c>
      <c r="AU1753" s="252" t="s">
        <v>82</v>
      </c>
      <c r="AV1753" s="13" t="s">
        <v>82</v>
      </c>
      <c r="AW1753" s="13" t="s">
        <v>30</v>
      </c>
      <c r="AX1753" s="13" t="s">
        <v>73</v>
      </c>
      <c r="AY1753" s="252" t="s">
        <v>223</v>
      </c>
    </row>
    <row r="1754" s="13" customFormat="1">
      <c r="A1754" s="13"/>
      <c r="B1754" s="241"/>
      <c r="C1754" s="242"/>
      <c r="D1754" s="243" t="s">
        <v>232</v>
      </c>
      <c r="E1754" s="244" t="s">
        <v>1</v>
      </c>
      <c r="F1754" s="245" t="s">
        <v>2183</v>
      </c>
      <c r="G1754" s="242"/>
      <c r="H1754" s="246">
        <v>51.240000000000002</v>
      </c>
      <c r="I1754" s="247"/>
      <c r="J1754" s="242"/>
      <c r="K1754" s="242"/>
      <c r="L1754" s="248"/>
      <c r="M1754" s="249"/>
      <c r="N1754" s="250"/>
      <c r="O1754" s="250"/>
      <c r="P1754" s="250"/>
      <c r="Q1754" s="250"/>
      <c r="R1754" s="250"/>
      <c r="S1754" s="250"/>
      <c r="T1754" s="25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2" t="s">
        <v>232</v>
      </c>
      <c r="AU1754" s="252" t="s">
        <v>82</v>
      </c>
      <c r="AV1754" s="13" t="s">
        <v>82</v>
      </c>
      <c r="AW1754" s="13" t="s">
        <v>30</v>
      </c>
      <c r="AX1754" s="13" t="s">
        <v>73</v>
      </c>
      <c r="AY1754" s="252" t="s">
        <v>223</v>
      </c>
    </row>
    <row r="1755" s="13" customFormat="1">
      <c r="A1755" s="13"/>
      <c r="B1755" s="241"/>
      <c r="C1755" s="242"/>
      <c r="D1755" s="243" t="s">
        <v>232</v>
      </c>
      <c r="E1755" s="244" t="s">
        <v>1</v>
      </c>
      <c r="F1755" s="245" t="s">
        <v>2184</v>
      </c>
      <c r="G1755" s="242"/>
      <c r="H1755" s="246">
        <v>12.029999999999999</v>
      </c>
      <c r="I1755" s="247"/>
      <c r="J1755" s="242"/>
      <c r="K1755" s="242"/>
      <c r="L1755" s="248"/>
      <c r="M1755" s="249"/>
      <c r="N1755" s="250"/>
      <c r="O1755" s="250"/>
      <c r="P1755" s="250"/>
      <c r="Q1755" s="250"/>
      <c r="R1755" s="250"/>
      <c r="S1755" s="250"/>
      <c r="T1755" s="251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2" t="s">
        <v>232</v>
      </c>
      <c r="AU1755" s="252" t="s">
        <v>82</v>
      </c>
      <c r="AV1755" s="13" t="s">
        <v>82</v>
      </c>
      <c r="AW1755" s="13" t="s">
        <v>30</v>
      </c>
      <c r="AX1755" s="13" t="s">
        <v>73</v>
      </c>
      <c r="AY1755" s="252" t="s">
        <v>223</v>
      </c>
    </row>
    <row r="1756" s="13" customFormat="1">
      <c r="A1756" s="13"/>
      <c r="B1756" s="241"/>
      <c r="C1756" s="242"/>
      <c r="D1756" s="243" t="s">
        <v>232</v>
      </c>
      <c r="E1756" s="244" t="s">
        <v>1</v>
      </c>
      <c r="F1756" s="245" t="s">
        <v>2185</v>
      </c>
      <c r="G1756" s="242"/>
      <c r="H1756" s="246">
        <v>16.530000000000001</v>
      </c>
      <c r="I1756" s="247"/>
      <c r="J1756" s="242"/>
      <c r="K1756" s="242"/>
      <c r="L1756" s="248"/>
      <c r="M1756" s="249"/>
      <c r="N1756" s="250"/>
      <c r="O1756" s="250"/>
      <c r="P1756" s="250"/>
      <c r="Q1756" s="250"/>
      <c r="R1756" s="250"/>
      <c r="S1756" s="250"/>
      <c r="T1756" s="251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2" t="s">
        <v>232</v>
      </c>
      <c r="AU1756" s="252" t="s">
        <v>82</v>
      </c>
      <c r="AV1756" s="13" t="s">
        <v>82</v>
      </c>
      <c r="AW1756" s="13" t="s">
        <v>30</v>
      </c>
      <c r="AX1756" s="13" t="s">
        <v>73</v>
      </c>
      <c r="AY1756" s="252" t="s">
        <v>223</v>
      </c>
    </row>
    <row r="1757" s="13" customFormat="1">
      <c r="A1757" s="13"/>
      <c r="B1757" s="241"/>
      <c r="C1757" s="242"/>
      <c r="D1757" s="243" t="s">
        <v>232</v>
      </c>
      <c r="E1757" s="244" t="s">
        <v>1</v>
      </c>
      <c r="F1757" s="245" t="s">
        <v>2186</v>
      </c>
      <c r="G1757" s="242"/>
      <c r="H1757" s="246">
        <v>14.970000000000001</v>
      </c>
      <c r="I1757" s="247"/>
      <c r="J1757" s="242"/>
      <c r="K1757" s="242"/>
      <c r="L1757" s="248"/>
      <c r="M1757" s="249"/>
      <c r="N1757" s="250"/>
      <c r="O1757" s="250"/>
      <c r="P1757" s="250"/>
      <c r="Q1757" s="250"/>
      <c r="R1757" s="250"/>
      <c r="S1757" s="250"/>
      <c r="T1757" s="251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2" t="s">
        <v>232</v>
      </c>
      <c r="AU1757" s="252" t="s">
        <v>82</v>
      </c>
      <c r="AV1757" s="13" t="s">
        <v>82</v>
      </c>
      <c r="AW1757" s="13" t="s">
        <v>30</v>
      </c>
      <c r="AX1757" s="13" t="s">
        <v>73</v>
      </c>
      <c r="AY1757" s="252" t="s">
        <v>223</v>
      </c>
    </row>
    <row r="1758" s="13" customFormat="1">
      <c r="A1758" s="13"/>
      <c r="B1758" s="241"/>
      <c r="C1758" s="242"/>
      <c r="D1758" s="243" t="s">
        <v>232</v>
      </c>
      <c r="E1758" s="244" t="s">
        <v>1</v>
      </c>
      <c r="F1758" s="245" t="s">
        <v>2187</v>
      </c>
      <c r="G1758" s="242"/>
      <c r="H1758" s="246">
        <v>18.59</v>
      </c>
      <c r="I1758" s="247"/>
      <c r="J1758" s="242"/>
      <c r="K1758" s="242"/>
      <c r="L1758" s="248"/>
      <c r="M1758" s="249"/>
      <c r="N1758" s="250"/>
      <c r="O1758" s="250"/>
      <c r="P1758" s="250"/>
      <c r="Q1758" s="250"/>
      <c r="R1758" s="250"/>
      <c r="S1758" s="250"/>
      <c r="T1758" s="251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2" t="s">
        <v>232</v>
      </c>
      <c r="AU1758" s="252" t="s">
        <v>82</v>
      </c>
      <c r="AV1758" s="13" t="s">
        <v>82</v>
      </c>
      <c r="AW1758" s="13" t="s">
        <v>30</v>
      </c>
      <c r="AX1758" s="13" t="s">
        <v>73</v>
      </c>
      <c r="AY1758" s="252" t="s">
        <v>223</v>
      </c>
    </row>
    <row r="1759" s="13" customFormat="1">
      <c r="A1759" s="13"/>
      <c r="B1759" s="241"/>
      <c r="C1759" s="242"/>
      <c r="D1759" s="243" t="s">
        <v>232</v>
      </c>
      <c r="E1759" s="244" t="s">
        <v>1</v>
      </c>
      <c r="F1759" s="245" t="s">
        <v>2188</v>
      </c>
      <c r="G1759" s="242"/>
      <c r="H1759" s="246">
        <v>21.530000000000001</v>
      </c>
      <c r="I1759" s="247"/>
      <c r="J1759" s="242"/>
      <c r="K1759" s="242"/>
      <c r="L1759" s="248"/>
      <c r="M1759" s="249"/>
      <c r="N1759" s="250"/>
      <c r="O1759" s="250"/>
      <c r="P1759" s="250"/>
      <c r="Q1759" s="250"/>
      <c r="R1759" s="250"/>
      <c r="S1759" s="250"/>
      <c r="T1759" s="251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2" t="s">
        <v>232</v>
      </c>
      <c r="AU1759" s="252" t="s">
        <v>82</v>
      </c>
      <c r="AV1759" s="13" t="s">
        <v>82</v>
      </c>
      <c r="AW1759" s="13" t="s">
        <v>30</v>
      </c>
      <c r="AX1759" s="13" t="s">
        <v>73</v>
      </c>
      <c r="AY1759" s="252" t="s">
        <v>223</v>
      </c>
    </row>
    <row r="1760" s="15" customFormat="1">
      <c r="A1760" s="15"/>
      <c r="B1760" s="263"/>
      <c r="C1760" s="264"/>
      <c r="D1760" s="243" t="s">
        <v>232</v>
      </c>
      <c r="E1760" s="265" t="s">
        <v>1</v>
      </c>
      <c r="F1760" s="266" t="s">
        <v>245</v>
      </c>
      <c r="G1760" s="264"/>
      <c r="H1760" s="267">
        <v>814.57000000000005</v>
      </c>
      <c r="I1760" s="268"/>
      <c r="J1760" s="264"/>
      <c r="K1760" s="264"/>
      <c r="L1760" s="269"/>
      <c r="M1760" s="270"/>
      <c r="N1760" s="271"/>
      <c r="O1760" s="271"/>
      <c r="P1760" s="271"/>
      <c r="Q1760" s="271"/>
      <c r="R1760" s="271"/>
      <c r="S1760" s="271"/>
      <c r="T1760" s="272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73" t="s">
        <v>232</v>
      </c>
      <c r="AU1760" s="273" t="s">
        <v>82</v>
      </c>
      <c r="AV1760" s="15" t="s">
        <v>230</v>
      </c>
      <c r="AW1760" s="15" t="s">
        <v>30</v>
      </c>
      <c r="AX1760" s="15" t="s">
        <v>80</v>
      </c>
      <c r="AY1760" s="273" t="s">
        <v>223</v>
      </c>
    </row>
    <row r="1761" s="2" customFormat="1" ht="24.15" customHeight="1">
      <c r="A1761" s="39"/>
      <c r="B1761" s="40"/>
      <c r="C1761" s="228" t="s">
        <v>2189</v>
      </c>
      <c r="D1761" s="228" t="s">
        <v>225</v>
      </c>
      <c r="E1761" s="229" t="s">
        <v>2190</v>
      </c>
      <c r="F1761" s="230" t="s">
        <v>2191</v>
      </c>
      <c r="G1761" s="231" t="s">
        <v>228</v>
      </c>
      <c r="H1761" s="232">
        <v>13.778000000000001</v>
      </c>
      <c r="I1761" s="233"/>
      <c r="J1761" s="234">
        <f>ROUND(I1761*H1761,2)</f>
        <v>0</v>
      </c>
      <c r="K1761" s="230" t="s">
        <v>229</v>
      </c>
      <c r="L1761" s="45"/>
      <c r="M1761" s="235" t="s">
        <v>1</v>
      </c>
      <c r="N1761" s="236" t="s">
        <v>38</v>
      </c>
      <c r="O1761" s="92"/>
      <c r="P1761" s="237">
        <f>O1761*H1761</f>
        <v>0</v>
      </c>
      <c r="Q1761" s="237">
        <v>1.98</v>
      </c>
      <c r="R1761" s="237">
        <f>Q1761*H1761</f>
        <v>27.280440000000002</v>
      </c>
      <c r="S1761" s="237">
        <v>0</v>
      </c>
      <c r="T1761" s="238">
        <f>S1761*H1761</f>
        <v>0</v>
      </c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R1761" s="239" t="s">
        <v>230</v>
      </c>
      <c r="AT1761" s="239" t="s">
        <v>225</v>
      </c>
      <c r="AU1761" s="239" t="s">
        <v>82</v>
      </c>
      <c r="AY1761" s="18" t="s">
        <v>223</v>
      </c>
      <c r="BE1761" s="240">
        <f>IF(N1761="základní",J1761,0)</f>
        <v>0</v>
      </c>
      <c r="BF1761" s="240">
        <f>IF(N1761="snížená",J1761,0)</f>
        <v>0</v>
      </c>
      <c r="BG1761" s="240">
        <f>IF(N1761="zákl. přenesená",J1761,0)</f>
        <v>0</v>
      </c>
      <c r="BH1761" s="240">
        <f>IF(N1761="sníž. přenesená",J1761,0)</f>
        <v>0</v>
      </c>
      <c r="BI1761" s="240">
        <f>IF(N1761="nulová",J1761,0)</f>
        <v>0</v>
      </c>
      <c r="BJ1761" s="18" t="s">
        <v>80</v>
      </c>
      <c r="BK1761" s="240">
        <f>ROUND(I1761*H1761,2)</f>
        <v>0</v>
      </c>
      <c r="BL1761" s="18" t="s">
        <v>230</v>
      </c>
      <c r="BM1761" s="239" t="s">
        <v>2192</v>
      </c>
    </row>
    <row r="1762" s="13" customFormat="1">
      <c r="A1762" s="13"/>
      <c r="B1762" s="241"/>
      <c r="C1762" s="242"/>
      <c r="D1762" s="243" t="s">
        <v>232</v>
      </c>
      <c r="E1762" s="244" t="s">
        <v>1</v>
      </c>
      <c r="F1762" s="245" t="s">
        <v>2193</v>
      </c>
      <c r="G1762" s="242"/>
      <c r="H1762" s="246">
        <v>13.778000000000001</v>
      </c>
      <c r="I1762" s="247"/>
      <c r="J1762" s="242"/>
      <c r="K1762" s="242"/>
      <c r="L1762" s="248"/>
      <c r="M1762" s="249"/>
      <c r="N1762" s="250"/>
      <c r="O1762" s="250"/>
      <c r="P1762" s="250"/>
      <c r="Q1762" s="250"/>
      <c r="R1762" s="250"/>
      <c r="S1762" s="250"/>
      <c r="T1762" s="251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2" t="s">
        <v>232</v>
      </c>
      <c r="AU1762" s="252" t="s">
        <v>82</v>
      </c>
      <c r="AV1762" s="13" t="s">
        <v>82</v>
      </c>
      <c r="AW1762" s="13" t="s">
        <v>30</v>
      </c>
      <c r="AX1762" s="13" t="s">
        <v>80</v>
      </c>
      <c r="AY1762" s="252" t="s">
        <v>223</v>
      </c>
    </row>
    <row r="1763" s="2" customFormat="1" ht="24.15" customHeight="1">
      <c r="A1763" s="39"/>
      <c r="B1763" s="40"/>
      <c r="C1763" s="228" t="s">
        <v>2194</v>
      </c>
      <c r="D1763" s="228" t="s">
        <v>225</v>
      </c>
      <c r="E1763" s="229" t="s">
        <v>2195</v>
      </c>
      <c r="F1763" s="230" t="s">
        <v>2196</v>
      </c>
      <c r="G1763" s="231" t="s">
        <v>293</v>
      </c>
      <c r="H1763" s="232">
        <v>584.41300000000001</v>
      </c>
      <c r="I1763" s="233"/>
      <c r="J1763" s="234">
        <f>ROUND(I1763*H1763,2)</f>
        <v>0</v>
      </c>
      <c r="K1763" s="230" t="s">
        <v>386</v>
      </c>
      <c r="L1763" s="45"/>
      <c r="M1763" s="235" t="s">
        <v>1</v>
      </c>
      <c r="N1763" s="236" t="s">
        <v>38</v>
      </c>
      <c r="O1763" s="92"/>
      <c r="P1763" s="237">
        <f>O1763*H1763</f>
        <v>0</v>
      </c>
      <c r="Q1763" s="237">
        <v>0.00040000000000000002</v>
      </c>
      <c r="R1763" s="237">
        <f>Q1763*H1763</f>
        <v>0.23376520000000001</v>
      </c>
      <c r="S1763" s="237">
        <v>0</v>
      </c>
      <c r="T1763" s="238">
        <f>S1763*H1763</f>
        <v>0</v>
      </c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R1763" s="239" t="s">
        <v>230</v>
      </c>
      <c r="AT1763" s="239" t="s">
        <v>225</v>
      </c>
      <c r="AU1763" s="239" t="s">
        <v>82</v>
      </c>
      <c r="AY1763" s="18" t="s">
        <v>223</v>
      </c>
      <c r="BE1763" s="240">
        <f>IF(N1763="základní",J1763,0)</f>
        <v>0</v>
      </c>
      <c r="BF1763" s="240">
        <f>IF(N1763="snížená",J1763,0)</f>
        <v>0</v>
      </c>
      <c r="BG1763" s="240">
        <f>IF(N1763="zákl. přenesená",J1763,0)</f>
        <v>0</v>
      </c>
      <c r="BH1763" s="240">
        <f>IF(N1763="sníž. přenesená",J1763,0)</f>
        <v>0</v>
      </c>
      <c r="BI1763" s="240">
        <f>IF(N1763="nulová",J1763,0)</f>
        <v>0</v>
      </c>
      <c r="BJ1763" s="18" t="s">
        <v>80</v>
      </c>
      <c r="BK1763" s="240">
        <f>ROUND(I1763*H1763,2)</f>
        <v>0</v>
      </c>
      <c r="BL1763" s="18" t="s">
        <v>230</v>
      </c>
      <c r="BM1763" s="239" t="s">
        <v>2197</v>
      </c>
    </row>
    <row r="1764" s="14" customFormat="1">
      <c r="A1764" s="14"/>
      <c r="B1764" s="253"/>
      <c r="C1764" s="254"/>
      <c r="D1764" s="243" t="s">
        <v>232</v>
      </c>
      <c r="E1764" s="255" t="s">
        <v>1</v>
      </c>
      <c r="F1764" s="256" t="s">
        <v>1970</v>
      </c>
      <c r="G1764" s="254"/>
      <c r="H1764" s="255" t="s">
        <v>1</v>
      </c>
      <c r="I1764" s="257"/>
      <c r="J1764" s="254"/>
      <c r="K1764" s="254"/>
      <c r="L1764" s="258"/>
      <c r="M1764" s="259"/>
      <c r="N1764" s="260"/>
      <c r="O1764" s="260"/>
      <c r="P1764" s="260"/>
      <c r="Q1764" s="260"/>
      <c r="R1764" s="260"/>
      <c r="S1764" s="260"/>
      <c r="T1764" s="261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62" t="s">
        <v>232</v>
      </c>
      <c r="AU1764" s="262" t="s">
        <v>82</v>
      </c>
      <c r="AV1764" s="14" t="s">
        <v>80</v>
      </c>
      <c r="AW1764" s="14" t="s">
        <v>30</v>
      </c>
      <c r="AX1764" s="14" t="s">
        <v>73</v>
      </c>
      <c r="AY1764" s="262" t="s">
        <v>223</v>
      </c>
    </row>
    <row r="1765" s="13" customFormat="1">
      <c r="A1765" s="13"/>
      <c r="B1765" s="241"/>
      <c r="C1765" s="242"/>
      <c r="D1765" s="243" t="s">
        <v>232</v>
      </c>
      <c r="E1765" s="244" t="s">
        <v>1</v>
      </c>
      <c r="F1765" s="245" t="s">
        <v>1984</v>
      </c>
      <c r="G1765" s="242"/>
      <c r="H1765" s="246">
        <v>301.72000000000003</v>
      </c>
      <c r="I1765" s="247"/>
      <c r="J1765" s="242"/>
      <c r="K1765" s="242"/>
      <c r="L1765" s="248"/>
      <c r="M1765" s="249"/>
      <c r="N1765" s="250"/>
      <c r="O1765" s="250"/>
      <c r="P1765" s="250"/>
      <c r="Q1765" s="250"/>
      <c r="R1765" s="250"/>
      <c r="S1765" s="250"/>
      <c r="T1765" s="251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2" t="s">
        <v>232</v>
      </c>
      <c r="AU1765" s="252" t="s">
        <v>82</v>
      </c>
      <c r="AV1765" s="13" t="s">
        <v>82</v>
      </c>
      <c r="AW1765" s="13" t="s">
        <v>30</v>
      </c>
      <c r="AX1765" s="13" t="s">
        <v>73</v>
      </c>
      <c r="AY1765" s="252" t="s">
        <v>223</v>
      </c>
    </row>
    <row r="1766" s="13" customFormat="1">
      <c r="A1766" s="13"/>
      <c r="B1766" s="241"/>
      <c r="C1766" s="242"/>
      <c r="D1766" s="243" t="s">
        <v>232</v>
      </c>
      <c r="E1766" s="244" t="s">
        <v>1</v>
      </c>
      <c r="F1766" s="245" t="s">
        <v>1985</v>
      </c>
      <c r="G1766" s="242"/>
      <c r="H1766" s="246">
        <v>45.32</v>
      </c>
      <c r="I1766" s="247"/>
      <c r="J1766" s="242"/>
      <c r="K1766" s="242"/>
      <c r="L1766" s="248"/>
      <c r="M1766" s="249"/>
      <c r="N1766" s="250"/>
      <c r="O1766" s="250"/>
      <c r="P1766" s="250"/>
      <c r="Q1766" s="250"/>
      <c r="R1766" s="250"/>
      <c r="S1766" s="250"/>
      <c r="T1766" s="251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2" t="s">
        <v>232</v>
      </c>
      <c r="AU1766" s="252" t="s">
        <v>82</v>
      </c>
      <c r="AV1766" s="13" t="s">
        <v>82</v>
      </c>
      <c r="AW1766" s="13" t="s">
        <v>30</v>
      </c>
      <c r="AX1766" s="13" t="s">
        <v>73</v>
      </c>
      <c r="AY1766" s="252" t="s">
        <v>223</v>
      </c>
    </row>
    <row r="1767" s="13" customFormat="1">
      <c r="A1767" s="13"/>
      <c r="B1767" s="241"/>
      <c r="C1767" s="242"/>
      <c r="D1767" s="243" t="s">
        <v>232</v>
      </c>
      <c r="E1767" s="244" t="s">
        <v>1</v>
      </c>
      <c r="F1767" s="245" t="s">
        <v>1986</v>
      </c>
      <c r="G1767" s="242"/>
      <c r="H1767" s="246">
        <v>31.202999999999999</v>
      </c>
      <c r="I1767" s="247"/>
      <c r="J1767" s="242"/>
      <c r="K1767" s="242"/>
      <c r="L1767" s="248"/>
      <c r="M1767" s="249"/>
      <c r="N1767" s="250"/>
      <c r="O1767" s="250"/>
      <c r="P1767" s="250"/>
      <c r="Q1767" s="250"/>
      <c r="R1767" s="250"/>
      <c r="S1767" s="250"/>
      <c r="T1767" s="25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2" t="s">
        <v>232</v>
      </c>
      <c r="AU1767" s="252" t="s">
        <v>82</v>
      </c>
      <c r="AV1767" s="13" t="s">
        <v>82</v>
      </c>
      <c r="AW1767" s="13" t="s">
        <v>30</v>
      </c>
      <c r="AX1767" s="13" t="s">
        <v>73</v>
      </c>
      <c r="AY1767" s="252" t="s">
        <v>223</v>
      </c>
    </row>
    <row r="1768" s="13" customFormat="1">
      <c r="A1768" s="13"/>
      <c r="B1768" s="241"/>
      <c r="C1768" s="242"/>
      <c r="D1768" s="243" t="s">
        <v>232</v>
      </c>
      <c r="E1768" s="244" t="s">
        <v>1</v>
      </c>
      <c r="F1768" s="245" t="s">
        <v>1414</v>
      </c>
      <c r="G1768" s="242"/>
      <c r="H1768" s="246">
        <v>22.800000000000001</v>
      </c>
      <c r="I1768" s="247"/>
      <c r="J1768" s="242"/>
      <c r="K1768" s="242"/>
      <c r="L1768" s="248"/>
      <c r="M1768" s="249"/>
      <c r="N1768" s="250"/>
      <c r="O1768" s="250"/>
      <c r="P1768" s="250"/>
      <c r="Q1768" s="250"/>
      <c r="R1768" s="250"/>
      <c r="S1768" s="250"/>
      <c r="T1768" s="251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2" t="s">
        <v>232</v>
      </c>
      <c r="AU1768" s="252" t="s">
        <v>82</v>
      </c>
      <c r="AV1768" s="13" t="s">
        <v>82</v>
      </c>
      <c r="AW1768" s="13" t="s">
        <v>30</v>
      </c>
      <c r="AX1768" s="13" t="s">
        <v>73</v>
      </c>
      <c r="AY1768" s="252" t="s">
        <v>223</v>
      </c>
    </row>
    <row r="1769" s="13" customFormat="1">
      <c r="A1769" s="13"/>
      <c r="B1769" s="241"/>
      <c r="C1769" s="242"/>
      <c r="D1769" s="243" t="s">
        <v>232</v>
      </c>
      <c r="E1769" s="244" t="s">
        <v>1</v>
      </c>
      <c r="F1769" s="245" t="s">
        <v>1987</v>
      </c>
      <c r="G1769" s="242"/>
      <c r="H1769" s="246">
        <v>100.49</v>
      </c>
      <c r="I1769" s="247"/>
      <c r="J1769" s="242"/>
      <c r="K1769" s="242"/>
      <c r="L1769" s="248"/>
      <c r="M1769" s="249"/>
      <c r="N1769" s="250"/>
      <c r="O1769" s="250"/>
      <c r="P1769" s="250"/>
      <c r="Q1769" s="250"/>
      <c r="R1769" s="250"/>
      <c r="S1769" s="250"/>
      <c r="T1769" s="251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2" t="s">
        <v>232</v>
      </c>
      <c r="AU1769" s="252" t="s">
        <v>82</v>
      </c>
      <c r="AV1769" s="13" t="s">
        <v>82</v>
      </c>
      <c r="AW1769" s="13" t="s">
        <v>30</v>
      </c>
      <c r="AX1769" s="13" t="s">
        <v>73</v>
      </c>
      <c r="AY1769" s="252" t="s">
        <v>223</v>
      </c>
    </row>
    <row r="1770" s="13" customFormat="1">
      <c r="A1770" s="13"/>
      <c r="B1770" s="241"/>
      <c r="C1770" s="242"/>
      <c r="D1770" s="243" t="s">
        <v>232</v>
      </c>
      <c r="E1770" s="244" t="s">
        <v>1</v>
      </c>
      <c r="F1770" s="245" t="s">
        <v>1417</v>
      </c>
      <c r="G1770" s="242"/>
      <c r="H1770" s="246">
        <v>11.99</v>
      </c>
      <c r="I1770" s="247"/>
      <c r="J1770" s="242"/>
      <c r="K1770" s="242"/>
      <c r="L1770" s="248"/>
      <c r="M1770" s="249"/>
      <c r="N1770" s="250"/>
      <c r="O1770" s="250"/>
      <c r="P1770" s="250"/>
      <c r="Q1770" s="250"/>
      <c r="R1770" s="250"/>
      <c r="S1770" s="250"/>
      <c r="T1770" s="251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2" t="s">
        <v>232</v>
      </c>
      <c r="AU1770" s="252" t="s">
        <v>82</v>
      </c>
      <c r="AV1770" s="13" t="s">
        <v>82</v>
      </c>
      <c r="AW1770" s="13" t="s">
        <v>30</v>
      </c>
      <c r="AX1770" s="13" t="s">
        <v>73</v>
      </c>
      <c r="AY1770" s="252" t="s">
        <v>223</v>
      </c>
    </row>
    <row r="1771" s="13" customFormat="1">
      <c r="A1771" s="13"/>
      <c r="B1771" s="241"/>
      <c r="C1771" s="242"/>
      <c r="D1771" s="243" t="s">
        <v>232</v>
      </c>
      <c r="E1771" s="244" t="s">
        <v>1</v>
      </c>
      <c r="F1771" s="245" t="s">
        <v>1418</v>
      </c>
      <c r="G1771" s="242"/>
      <c r="H1771" s="246">
        <v>13.279999999999999</v>
      </c>
      <c r="I1771" s="247"/>
      <c r="J1771" s="242"/>
      <c r="K1771" s="242"/>
      <c r="L1771" s="248"/>
      <c r="M1771" s="249"/>
      <c r="N1771" s="250"/>
      <c r="O1771" s="250"/>
      <c r="P1771" s="250"/>
      <c r="Q1771" s="250"/>
      <c r="R1771" s="250"/>
      <c r="S1771" s="250"/>
      <c r="T1771" s="251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2" t="s">
        <v>232</v>
      </c>
      <c r="AU1771" s="252" t="s">
        <v>82</v>
      </c>
      <c r="AV1771" s="13" t="s">
        <v>82</v>
      </c>
      <c r="AW1771" s="13" t="s">
        <v>30</v>
      </c>
      <c r="AX1771" s="13" t="s">
        <v>73</v>
      </c>
      <c r="AY1771" s="252" t="s">
        <v>223</v>
      </c>
    </row>
    <row r="1772" s="13" customFormat="1">
      <c r="A1772" s="13"/>
      <c r="B1772" s="241"/>
      <c r="C1772" s="242"/>
      <c r="D1772" s="243" t="s">
        <v>232</v>
      </c>
      <c r="E1772" s="244" t="s">
        <v>1</v>
      </c>
      <c r="F1772" s="245" t="s">
        <v>1988</v>
      </c>
      <c r="G1772" s="242"/>
      <c r="H1772" s="246">
        <v>24.260000000000002</v>
      </c>
      <c r="I1772" s="247"/>
      <c r="J1772" s="242"/>
      <c r="K1772" s="242"/>
      <c r="L1772" s="248"/>
      <c r="M1772" s="249"/>
      <c r="N1772" s="250"/>
      <c r="O1772" s="250"/>
      <c r="P1772" s="250"/>
      <c r="Q1772" s="250"/>
      <c r="R1772" s="250"/>
      <c r="S1772" s="250"/>
      <c r="T1772" s="251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2" t="s">
        <v>232</v>
      </c>
      <c r="AU1772" s="252" t="s">
        <v>82</v>
      </c>
      <c r="AV1772" s="13" t="s">
        <v>82</v>
      </c>
      <c r="AW1772" s="13" t="s">
        <v>30</v>
      </c>
      <c r="AX1772" s="13" t="s">
        <v>73</v>
      </c>
      <c r="AY1772" s="252" t="s">
        <v>223</v>
      </c>
    </row>
    <row r="1773" s="13" customFormat="1">
      <c r="A1773" s="13"/>
      <c r="B1773" s="241"/>
      <c r="C1773" s="242"/>
      <c r="D1773" s="243" t="s">
        <v>232</v>
      </c>
      <c r="E1773" s="244" t="s">
        <v>1</v>
      </c>
      <c r="F1773" s="245" t="s">
        <v>1989</v>
      </c>
      <c r="G1773" s="242"/>
      <c r="H1773" s="246">
        <v>33.350000000000001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232</v>
      </c>
      <c r="AU1773" s="252" t="s">
        <v>82</v>
      </c>
      <c r="AV1773" s="13" t="s">
        <v>82</v>
      </c>
      <c r="AW1773" s="13" t="s">
        <v>30</v>
      </c>
      <c r="AX1773" s="13" t="s">
        <v>73</v>
      </c>
      <c r="AY1773" s="252" t="s">
        <v>223</v>
      </c>
    </row>
    <row r="1774" s="15" customFormat="1">
      <c r="A1774" s="15"/>
      <c r="B1774" s="263"/>
      <c r="C1774" s="264"/>
      <c r="D1774" s="243" t="s">
        <v>232</v>
      </c>
      <c r="E1774" s="265" t="s">
        <v>1</v>
      </c>
      <c r="F1774" s="266" t="s">
        <v>245</v>
      </c>
      <c r="G1774" s="264"/>
      <c r="H1774" s="267">
        <v>584.41300000000001</v>
      </c>
      <c r="I1774" s="268"/>
      <c r="J1774" s="264"/>
      <c r="K1774" s="264"/>
      <c r="L1774" s="269"/>
      <c r="M1774" s="270"/>
      <c r="N1774" s="271"/>
      <c r="O1774" s="271"/>
      <c r="P1774" s="271"/>
      <c r="Q1774" s="271"/>
      <c r="R1774" s="271"/>
      <c r="S1774" s="271"/>
      <c r="T1774" s="272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73" t="s">
        <v>232</v>
      </c>
      <c r="AU1774" s="273" t="s">
        <v>82</v>
      </c>
      <c r="AV1774" s="15" t="s">
        <v>230</v>
      </c>
      <c r="AW1774" s="15" t="s">
        <v>30</v>
      </c>
      <c r="AX1774" s="15" t="s">
        <v>80</v>
      </c>
      <c r="AY1774" s="273" t="s">
        <v>223</v>
      </c>
    </row>
    <row r="1775" s="2" customFormat="1" ht="49.05" customHeight="1">
      <c r="A1775" s="39"/>
      <c r="B1775" s="40"/>
      <c r="C1775" s="228" t="s">
        <v>2198</v>
      </c>
      <c r="D1775" s="228" t="s">
        <v>225</v>
      </c>
      <c r="E1775" s="229" t="s">
        <v>2199</v>
      </c>
      <c r="F1775" s="230" t="s">
        <v>2200</v>
      </c>
      <c r="G1775" s="231" t="s">
        <v>475</v>
      </c>
      <c r="H1775" s="232">
        <v>1</v>
      </c>
      <c r="I1775" s="233"/>
      <c r="J1775" s="234">
        <f>ROUND(I1775*H1775,2)</f>
        <v>0</v>
      </c>
      <c r="K1775" s="230" t="s">
        <v>229</v>
      </c>
      <c r="L1775" s="45"/>
      <c r="M1775" s="235" t="s">
        <v>1</v>
      </c>
      <c r="N1775" s="236" t="s">
        <v>38</v>
      </c>
      <c r="O1775" s="92"/>
      <c r="P1775" s="237">
        <f>O1775*H1775</f>
        <v>0</v>
      </c>
      <c r="Q1775" s="237">
        <v>0.00044000000000000002</v>
      </c>
      <c r="R1775" s="237">
        <f>Q1775*H1775</f>
        <v>0.00044000000000000002</v>
      </c>
      <c r="S1775" s="237">
        <v>0</v>
      </c>
      <c r="T1775" s="238">
        <f>S1775*H1775</f>
        <v>0</v>
      </c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R1775" s="239" t="s">
        <v>230</v>
      </c>
      <c r="AT1775" s="239" t="s">
        <v>225</v>
      </c>
      <c r="AU1775" s="239" t="s">
        <v>82</v>
      </c>
      <c r="AY1775" s="18" t="s">
        <v>223</v>
      </c>
      <c r="BE1775" s="240">
        <f>IF(N1775="základní",J1775,0)</f>
        <v>0</v>
      </c>
      <c r="BF1775" s="240">
        <f>IF(N1775="snížená",J1775,0)</f>
        <v>0</v>
      </c>
      <c r="BG1775" s="240">
        <f>IF(N1775="zákl. přenesená",J1775,0)</f>
        <v>0</v>
      </c>
      <c r="BH1775" s="240">
        <f>IF(N1775="sníž. přenesená",J1775,0)</f>
        <v>0</v>
      </c>
      <c r="BI1775" s="240">
        <f>IF(N1775="nulová",J1775,0)</f>
        <v>0</v>
      </c>
      <c r="BJ1775" s="18" t="s">
        <v>80</v>
      </c>
      <c r="BK1775" s="240">
        <f>ROUND(I1775*H1775,2)</f>
        <v>0</v>
      </c>
      <c r="BL1775" s="18" t="s">
        <v>230</v>
      </c>
      <c r="BM1775" s="239" t="s">
        <v>2201</v>
      </c>
    </row>
    <row r="1776" s="13" customFormat="1">
      <c r="A1776" s="13"/>
      <c r="B1776" s="241"/>
      <c r="C1776" s="242"/>
      <c r="D1776" s="243" t="s">
        <v>232</v>
      </c>
      <c r="E1776" s="244" t="s">
        <v>1</v>
      </c>
      <c r="F1776" s="245" t="s">
        <v>2202</v>
      </c>
      <c r="G1776" s="242"/>
      <c r="H1776" s="246">
        <v>1</v>
      </c>
      <c r="I1776" s="247"/>
      <c r="J1776" s="242"/>
      <c r="K1776" s="242"/>
      <c r="L1776" s="248"/>
      <c r="M1776" s="249"/>
      <c r="N1776" s="250"/>
      <c r="O1776" s="250"/>
      <c r="P1776" s="250"/>
      <c r="Q1776" s="250"/>
      <c r="R1776" s="250"/>
      <c r="S1776" s="250"/>
      <c r="T1776" s="25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2" t="s">
        <v>232</v>
      </c>
      <c r="AU1776" s="252" t="s">
        <v>82</v>
      </c>
      <c r="AV1776" s="13" t="s">
        <v>82</v>
      </c>
      <c r="AW1776" s="13" t="s">
        <v>30</v>
      </c>
      <c r="AX1776" s="13" t="s">
        <v>80</v>
      </c>
      <c r="AY1776" s="252" t="s">
        <v>223</v>
      </c>
    </row>
    <row r="1777" s="2" customFormat="1" ht="49.05" customHeight="1">
      <c r="A1777" s="39"/>
      <c r="B1777" s="40"/>
      <c r="C1777" s="228" t="s">
        <v>2203</v>
      </c>
      <c r="D1777" s="228" t="s">
        <v>225</v>
      </c>
      <c r="E1777" s="229" t="s">
        <v>2204</v>
      </c>
      <c r="F1777" s="230" t="s">
        <v>2205</v>
      </c>
      <c r="G1777" s="231" t="s">
        <v>475</v>
      </c>
      <c r="H1777" s="232">
        <v>11</v>
      </c>
      <c r="I1777" s="233"/>
      <c r="J1777" s="234">
        <f>ROUND(I1777*H1777,2)</f>
        <v>0</v>
      </c>
      <c r="K1777" s="230" t="s">
        <v>229</v>
      </c>
      <c r="L1777" s="45"/>
      <c r="M1777" s="235" t="s">
        <v>1</v>
      </c>
      <c r="N1777" s="236" t="s">
        <v>38</v>
      </c>
      <c r="O1777" s="92"/>
      <c r="P1777" s="237">
        <f>O1777*H1777</f>
        <v>0</v>
      </c>
      <c r="Q1777" s="237">
        <v>0.00068000000000000005</v>
      </c>
      <c r="R1777" s="237">
        <f>Q1777*H1777</f>
        <v>0.0074800000000000005</v>
      </c>
      <c r="S1777" s="237">
        <v>0</v>
      </c>
      <c r="T1777" s="238">
        <f>S1777*H1777</f>
        <v>0</v>
      </c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R1777" s="239" t="s">
        <v>230</v>
      </c>
      <c r="AT1777" s="239" t="s">
        <v>225</v>
      </c>
      <c r="AU1777" s="239" t="s">
        <v>82</v>
      </c>
      <c r="AY1777" s="18" t="s">
        <v>223</v>
      </c>
      <c r="BE1777" s="240">
        <f>IF(N1777="základní",J1777,0)</f>
        <v>0</v>
      </c>
      <c r="BF1777" s="240">
        <f>IF(N1777="snížená",J1777,0)</f>
        <v>0</v>
      </c>
      <c r="BG1777" s="240">
        <f>IF(N1777="zákl. přenesená",J1777,0)</f>
        <v>0</v>
      </c>
      <c r="BH1777" s="240">
        <f>IF(N1777="sníž. přenesená",J1777,0)</f>
        <v>0</v>
      </c>
      <c r="BI1777" s="240">
        <f>IF(N1777="nulová",J1777,0)</f>
        <v>0</v>
      </c>
      <c r="BJ1777" s="18" t="s">
        <v>80</v>
      </c>
      <c r="BK1777" s="240">
        <f>ROUND(I1777*H1777,2)</f>
        <v>0</v>
      </c>
      <c r="BL1777" s="18" t="s">
        <v>230</v>
      </c>
      <c r="BM1777" s="239" t="s">
        <v>2206</v>
      </c>
    </row>
    <row r="1778" s="13" customFormat="1">
      <c r="A1778" s="13"/>
      <c r="B1778" s="241"/>
      <c r="C1778" s="242"/>
      <c r="D1778" s="243" t="s">
        <v>232</v>
      </c>
      <c r="E1778" s="244" t="s">
        <v>1</v>
      </c>
      <c r="F1778" s="245" t="s">
        <v>2207</v>
      </c>
      <c r="G1778" s="242"/>
      <c r="H1778" s="246">
        <v>11</v>
      </c>
      <c r="I1778" s="247"/>
      <c r="J1778" s="242"/>
      <c r="K1778" s="242"/>
      <c r="L1778" s="248"/>
      <c r="M1778" s="249"/>
      <c r="N1778" s="250"/>
      <c r="O1778" s="250"/>
      <c r="P1778" s="250"/>
      <c r="Q1778" s="250"/>
      <c r="R1778" s="250"/>
      <c r="S1778" s="250"/>
      <c r="T1778" s="251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2" t="s">
        <v>232</v>
      </c>
      <c r="AU1778" s="252" t="s">
        <v>82</v>
      </c>
      <c r="AV1778" s="13" t="s">
        <v>82</v>
      </c>
      <c r="AW1778" s="13" t="s">
        <v>30</v>
      </c>
      <c r="AX1778" s="13" t="s">
        <v>80</v>
      </c>
      <c r="AY1778" s="252" t="s">
        <v>223</v>
      </c>
    </row>
    <row r="1779" s="12" customFormat="1" ht="22.8" customHeight="1">
      <c r="A1779" s="12"/>
      <c r="B1779" s="212"/>
      <c r="C1779" s="213"/>
      <c r="D1779" s="214" t="s">
        <v>72</v>
      </c>
      <c r="E1779" s="226" t="s">
        <v>269</v>
      </c>
      <c r="F1779" s="226" t="s">
        <v>2208</v>
      </c>
      <c r="G1779" s="213"/>
      <c r="H1779" s="213"/>
      <c r="I1779" s="216"/>
      <c r="J1779" s="227">
        <f>BK1779</f>
        <v>0</v>
      </c>
      <c r="K1779" s="213"/>
      <c r="L1779" s="218"/>
      <c r="M1779" s="219"/>
      <c r="N1779" s="220"/>
      <c r="O1779" s="220"/>
      <c r="P1779" s="221">
        <f>SUM(P1780:P1789)</f>
        <v>0</v>
      </c>
      <c r="Q1779" s="220"/>
      <c r="R1779" s="221">
        <f>SUM(R1780:R1789)</f>
        <v>0.25442000000000004</v>
      </c>
      <c r="S1779" s="220"/>
      <c r="T1779" s="222">
        <f>SUM(T1780:T1789)</f>
        <v>0</v>
      </c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R1779" s="223" t="s">
        <v>80</v>
      </c>
      <c r="AT1779" s="224" t="s">
        <v>72</v>
      </c>
      <c r="AU1779" s="224" t="s">
        <v>80</v>
      </c>
      <c r="AY1779" s="223" t="s">
        <v>223</v>
      </c>
      <c r="BK1779" s="225">
        <f>SUM(BK1780:BK1789)</f>
        <v>0</v>
      </c>
    </row>
    <row r="1780" s="2" customFormat="1" ht="24.15" customHeight="1">
      <c r="A1780" s="39"/>
      <c r="B1780" s="40"/>
      <c r="C1780" s="228" t="s">
        <v>2209</v>
      </c>
      <c r="D1780" s="228" t="s">
        <v>225</v>
      </c>
      <c r="E1780" s="229" t="s">
        <v>2210</v>
      </c>
      <c r="F1780" s="230" t="s">
        <v>2211</v>
      </c>
      <c r="G1780" s="231" t="s">
        <v>475</v>
      </c>
      <c r="H1780" s="232">
        <v>22</v>
      </c>
      <c r="I1780" s="233"/>
      <c r="J1780" s="234">
        <f>ROUND(I1780*H1780,2)</f>
        <v>0</v>
      </c>
      <c r="K1780" s="230" t="s">
        <v>229</v>
      </c>
      <c r="L1780" s="45"/>
      <c r="M1780" s="235" t="s">
        <v>1</v>
      </c>
      <c r="N1780" s="236" t="s">
        <v>38</v>
      </c>
      <c r="O1780" s="92"/>
      <c r="P1780" s="237">
        <f>O1780*H1780</f>
        <v>0</v>
      </c>
      <c r="Q1780" s="237">
        <v>0.00011</v>
      </c>
      <c r="R1780" s="237">
        <f>Q1780*H1780</f>
        <v>0.0024200000000000003</v>
      </c>
      <c r="S1780" s="237">
        <v>0</v>
      </c>
      <c r="T1780" s="238">
        <f>S1780*H1780</f>
        <v>0</v>
      </c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R1780" s="239" t="s">
        <v>230</v>
      </c>
      <c r="AT1780" s="239" t="s">
        <v>225</v>
      </c>
      <c r="AU1780" s="239" t="s">
        <v>82</v>
      </c>
      <c r="AY1780" s="18" t="s">
        <v>223</v>
      </c>
      <c r="BE1780" s="240">
        <f>IF(N1780="základní",J1780,0)</f>
        <v>0</v>
      </c>
      <c r="BF1780" s="240">
        <f>IF(N1780="snížená",J1780,0)</f>
        <v>0</v>
      </c>
      <c r="BG1780" s="240">
        <f>IF(N1780="zákl. přenesená",J1780,0)</f>
        <v>0</v>
      </c>
      <c r="BH1780" s="240">
        <f>IF(N1780="sníž. přenesená",J1780,0)</f>
        <v>0</v>
      </c>
      <c r="BI1780" s="240">
        <f>IF(N1780="nulová",J1780,0)</f>
        <v>0</v>
      </c>
      <c r="BJ1780" s="18" t="s">
        <v>80</v>
      </c>
      <c r="BK1780" s="240">
        <f>ROUND(I1780*H1780,2)</f>
        <v>0</v>
      </c>
      <c r="BL1780" s="18" t="s">
        <v>230</v>
      </c>
      <c r="BM1780" s="239" t="s">
        <v>2212</v>
      </c>
    </row>
    <row r="1781" s="13" customFormat="1">
      <c r="A1781" s="13"/>
      <c r="B1781" s="241"/>
      <c r="C1781" s="242"/>
      <c r="D1781" s="243" t="s">
        <v>232</v>
      </c>
      <c r="E1781" s="244" t="s">
        <v>1</v>
      </c>
      <c r="F1781" s="245" t="s">
        <v>2213</v>
      </c>
      <c r="G1781" s="242"/>
      <c r="H1781" s="246">
        <v>22</v>
      </c>
      <c r="I1781" s="247"/>
      <c r="J1781" s="242"/>
      <c r="K1781" s="242"/>
      <c r="L1781" s="248"/>
      <c r="M1781" s="249"/>
      <c r="N1781" s="250"/>
      <c r="O1781" s="250"/>
      <c r="P1781" s="250"/>
      <c r="Q1781" s="250"/>
      <c r="R1781" s="250"/>
      <c r="S1781" s="250"/>
      <c r="T1781" s="251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2" t="s">
        <v>232</v>
      </c>
      <c r="AU1781" s="252" t="s">
        <v>82</v>
      </c>
      <c r="AV1781" s="13" t="s">
        <v>82</v>
      </c>
      <c r="AW1781" s="13" t="s">
        <v>30</v>
      </c>
      <c r="AX1781" s="13" t="s">
        <v>80</v>
      </c>
      <c r="AY1781" s="252" t="s">
        <v>223</v>
      </c>
    </row>
    <row r="1782" s="2" customFormat="1" ht="16.5" customHeight="1">
      <c r="A1782" s="39"/>
      <c r="B1782" s="40"/>
      <c r="C1782" s="274" t="s">
        <v>2214</v>
      </c>
      <c r="D1782" s="274" t="s">
        <v>285</v>
      </c>
      <c r="E1782" s="275" t="s">
        <v>2215</v>
      </c>
      <c r="F1782" s="276" t="s">
        <v>2216</v>
      </c>
      <c r="G1782" s="277" t="s">
        <v>475</v>
      </c>
      <c r="H1782" s="278">
        <v>16</v>
      </c>
      <c r="I1782" s="279"/>
      <c r="J1782" s="280">
        <f>ROUND(I1782*H1782,2)</f>
        <v>0</v>
      </c>
      <c r="K1782" s="276" t="s">
        <v>386</v>
      </c>
      <c r="L1782" s="281"/>
      <c r="M1782" s="282" t="s">
        <v>1</v>
      </c>
      <c r="N1782" s="283" t="s">
        <v>38</v>
      </c>
      <c r="O1782" s="92"/>
      <c r="P1782" s="237">
        <f>O1782*H1782</f>
        <v>0</v>
      </c>
      <c r="Q1782" s="237">
        <v>0.012</v>
      </c>
      <c r="R1782" s="237">
        <f>Q1782*H1782</f>
        <v>0.192</v>
      </c>
      <c r="S1782" s="237">
        <v>0</v>
      </c>
      <c r="T1782" s="238">
        <f>S1782*H1782</f>
        <v>0</v>
      </c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R1782" s="239" t="s">
        <v>262</v>
      </c>
      <c r="AT1782" s="239" t="s">
        <v>285</v>
      </c>
      <c r="AU1782" s="239" t="s">
        <v>82</v>
      </c>
      <c r="AY1782" s="18" t="s">
        <v>223</v>
      </c>
      <c r="BE1782" s="240">
        <f>IF(N1782="základní",J1782,0)</f>
        <v>0</v>
      </c>
      <c r="BF1782" s="240">
        <f>IF(N1782="snížená",J1782,0)</f>
        <v>0</v>
      </c>
      <c r="BG1782" s="240">
        <f>IF(N1782="zákl. přenesená",J1782,0)</f>
        <v>0</v>
      </c>
      <c r="BH1782" s="240">
        <f>IF(N1782="sníž. přenesená",J1782,0)</f>
        <v>0</v>
      </c>
      <c r="BI1782" s="240">
        <f>IF(N1782="nulová",J1782,0)</f>
        <v>0</v>
      </c>
      <c r="BJ1782" s="18" t="s">
        <v>80</v>
      </c>
      <c r="BK1782" s="240">
        <f>ROUND(I1782*H1782,2)</f>
        <v>0</v>
      </c>
      <c r="BL1782" s="18" t="s">
        <v>230</v>
      </c>
      <c r="BM1782" s="239" t="s">
        <v>2217</v>
      </c>
    </row>
    <row r="1783" s="13" customFormat="1">
      <c r="A1783" s="13"/>
      <c r="B1783" s="241"/>
      <c r="C1783" s="242"/>
      <c r="D1783" s="243" t="s">
        <v>232</v>
      </c>
      <c r="E1783" s="244" t="s">
        <v>1</v>
      </c>
      <c r="F1783" s="245" t="s">
        <v>2218</v>
      </c>
      <c r="G1783" s="242"/>
      <c r="H1783" s="246">
        <v>16</v>
      </c>
      <c r="I1783" s="247"/>
      <c r="J1783" s="242"/>
      <c r="K1783" s="242"/>
      <c r="L1783" s="248"/>
      <c r="M1783" s="249"/>
      <c r="N1783" s="250"/>
      <c r="O1783" s="250"/>
      <c r="P1783" s="250"/>
      <c r="Q1783" s="250"/>
      <c r="R1783" s="250"/>
      <c r="S1783" s="250"/>
      <c r="T1783" s="251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2" t="s">
        <v>232</v>
      </c>
      <c r="AU1783" s="252" t="s">
        <v>82</v>
      </c>
      <c r="AV1783" s="13" t="s">
        <v>82</v>
      </c>
      <c r="AW1783" s="13" t="s">
        <v>30</v>
      </c>
      <c r="AX1783" s="13" t="s">
        <v>80</v>
      </c>
      <c r="AY1783" s="252" t="s">
        <v>223</v>
      </c>
    </row>
    <row r="1784" s="2" customFormat="1" ht="16.5" customHeight="1">
      <c r="A1784" s="39"/>
      <c r="B1784" s="40"/>
      <c r="C1784" s="274" t="s">
        <v>2219</v>
      </c>
      <c r="D1784" s="274" t="s">
        <v>285</v>
      </c>
      <c r="E1784" s="275" t="s">
        <v>2220</v>
      </c>
      <c r="F1784" s="276" t="s">
        <v>2221</v>
      </c>
      <c r="G1784" s="277" t="s">
        <v>475</v>
      </c>
      <c r="H1784" s="278">
        <v>1</v>
      </c>
      <c r="I1784" s="279"/>
      <c r="J1784" s="280">
        <f>ROUND(I1784*H1784,2)</f>
        <v>0</v>
      </c>
      <c r="K1784" s="276" t="s">
        <v>386</v>
      </c>
      <c r="L1784" s="281"/>
      <c r="M1784" s="282" t="s">
        <v>1</v>
      </c>
      <c r="N1784" s="283" t="s">
        <v>38</v>
      </c>
      <c r="O1784" s="92"/>
      <c r="P1784" s="237">
        <f>O1784*H1784</f>
        <v>0</v>
      </c>
      <c r="Q1784" s="237">
        <v>0.012</v>
      </c>
      <c r="R1784" s="237">
        <f>Q1784*H1784</f>
        <v>0.012</v>
      </c>
      <c r="S1784" s="237">
        <v>0</v>
      </c>
      <c r="T1784" s="238">
        <f>S1784*H1784</f>
        <v>0</v>
      </c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R1784" s="239" t="s">
        <v>262</v>
      </c>
      <c r="AT1784" s="239" t="s">
        <v>285</v>
      </c>
      <c r="AU1784" s="239" t="s">
        <v>82</v>
      </c>
      <c r="AY1784" s="18" t="s">
        <v>223</v>
      </c>
      <c r="BE1784" s="240">
        <f>IF(N1784="základní",J1784,0)</f>
        <v>0</v>
      </c>
      <c r="BF1784" s="240">
        <f>IF(N1784="snížená",J1784,0)</f>
        <v>0</v>
      </c>
      <c r="BG1784" s="240">
        <f>IF(N1784="zákl. přenesená",J1784,0)</f>
        <v>0</v>
      </c>
      <c r="BH1784" s="240">
        <f>IF(N1784="sníž. přenesená",J1784,0)</f>
        <v>0</v>
      </c>
      <c r="BI1784" s="240">
        <f>IF(N1784="nulová",J1784,0)</f>
        <v>0</v>
      </c>
      <c r="BJ1784" s="18" t="s">
        <v>80</v>
      </c>
      <c r="BK1784" s="240">
        <f>ROUND(I1784*H1784,2)</f>
        <v>0</v>
      </c>
      <c r="BL1784" s="18" t="s">
        <v>230</v>
      </c>
      <c r="BM1784" s="239" t="s">
        <v>2222</v>
      </c>
    </row>
    <row r="1785" s="13" customFormat="1">
      <c r="A1785" s="13"/>
      <c r="B1785" s="241"/>
      <c r="C1785" s="242"/>
      <c r="D1785" s="243" t="s">
        <v>232</v>
      </c>
      <c r="E1785" s="244" t="s">
        <v>1</v>
      </c>
      <c r="F1785" s="245" t="s">
        <v>2223</v>
      </c>
      <c r="G1785" s="242"/>
      <c r="H1785" s="246">
        <v>1</v>
      </c>
      <c r="I1785" s="247"/>
      <c r="J1785" s="242"/>
      <c r="K1785" s="242"/>
      <c r="L1785" s="248"/>
      <c r="M1785" s="249"/>
      <c r="N1785" s="250"/>
      <c r="O1785" s="250"/>
      <c r="P1785" s="250"/>
      <c r="Q1785" s="250"/>
      <c r="R1785" s="250"/>
      <c r="S1785" s="250"/>
      <c r="T1785" s="251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2" t="s">
        <v>232</v>
      </c>
      <c r="AU1785" s="252" t="s">
        <v>82</v>
      </c>
      <c r="AV1785" s="13" t="s">
        <v>82</v>
      </c>
      <c r="AW1785" s="13" t="s">
        <v>30</v>
      </c>
      <c r="AX1785" s="13" t="s">
        <v>80</v>
      </c>
      <c r="AY1785" s="252" t="s">
        <v>223</v>
      </c>
    </row>
    <row r="1786" s="2" customFormat="1" ht="16.5" customHeight="1">
      <c r="A1786" s="39"/>
      <c r="B1786" s="40"/>
      <c r="C1786" s="274" t="s">
        <v>2224</v>
      </c>
      <c r="D1786" s="274" t="s">
        <v>285</v>
      </c>
      <c r="E1786" s="275" t="s">
        <v>2225</v>
      </c>
      <c r="F1786" s="276" t="s">
        <v>2226</v>
      </c>
      <c r="G1786" s="277" t="s">
        <v>475</v>
      </c>
      <c r="H1786" s="278">
        <v>2</v>
      </c>
      <c r="I1786" s="279"/>
      <c r="J1786" s="280">
        <f>ROUND(I1786*H1786,2)</f>
        <v>0</v>
      </c>
      <c r="K1786" s="276" t="s">
        <v>386</v>
      </c>
      <c r="L1786" s="281"/>
      <c r="M1786" s="282" t="s">
        <v>1</v>
      </c>
      <c r="N1786" s="283" t="s">
        <v>38</v>
      </c>
      <c r="O1786" s="92"/>
      <c r="P1786" s="237">
        <f>O1786*H1786</f>
        <v>0</v>
      </c>
      <c r="Q1786" s="237">
        <v>0.012</v>
      </c>
      <c r="R1786" s="237">
        <f>Q1786*H1786</f>
        <v>0.024</v>
      </c>
      <c r="S1786" s="237">
        <v>0</v>
      </c>
      <c r="T1786" s="238">
        <f>S1786*H1786</f>
        <v>0</v>
      </c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R1786" s="239" t="s">
        <v>262</v>
      </c>
      <c r="AT1786" s="239" t="s">
        <v>285</v>
      </c>
      <c r="AU1786" s="239" t="s">
        <v>82</v>
      </c>
      <c r="AY1786" s="18" t="s">
        <v>223</v>
      </c>
      <c r="BE1786" s="240">
        <f>IF(N1786="základní",J1786,0)</f>
        <v>0</v>
      </c>
      <c r="BF1786" s="240">
        <f>IF(N1786="snížená",J1786,0)</f>
        <v>0</v>
      </c>
      <c r="BG1786" s="240">
        <f>IF(N1786="zákl. přenesená",J1786,0)</f>
        <v>0</v>
      </c>
      <c r="BH1786" s="240">
        <f>IF(N1786="sníž. přenesená",J1786,0)</f>
        <v>0</v>
      </c>
      <c r="BI1786" s="240">
        <f>IF(N1786="nulová",J1786,0)</f>
        <v>0</v>
      </c>
      <c r="BJ1786" s="18" t="s">
        <v>80</v>
      </c>
      <c r="BK1786" s="240">
        <f>ROUND(I1786*H1786,2)</f>
        <v>0</v>
      </c>
      <c r="BL1786" s="18" t="s">
        <v>230</v>
      </c>
      <c r="BM1786" s="239" t="s">
        <v>2227</v>
      </c>
    </row>
    <row r="1787" s="13" customFormat="1">
      <c r="A1787" s="13"/>
      <c r="B1787" s="241"/>
      <c r="C1787" s="242"/>
      <c r="D1787" s="243" t="s">
        <v>232</v>
      </c>
      <c r="E1787" s="244" t="s">
        <v>1</v>
      </c>
      <c r="F1787" s="245" t="s">
        <v>2228</v>
      </c>
      <c r="G1787" s="242"/>
      <c r="H1787" s="246">
        <v>2</v>
      </c>
      <c r="I1787" s="247"/>
      <c r="J1787" s="242"/>
      <c r="K1787" s="242"/>
      <c r="L1787" s="248"/>
      <c r="M1787" s="249"/>
      <c r="N1787" s="250"/>
      <c r="O1787" s="250"/>
      <c r="P1787" s="250"/>
      <c r="Q1787" s="250"/>
      <c r="R1787" s="250"/>
      <c r="S1787" s="250"/>
      <c r="T1787" s="251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2" t="s">
        <v>232</v>
      </c>
      <c r="AU1787" s="252" t="s">
        <v>82</v>
      </c>
      <c r="AV1787" s="13" t="s">
        <v>82</v>
      </c>
      <c r="AW1787" s="13" t="s">
        <v>30</v>
      </c>
      <c r="AX1787" s="13" t="s">
        <v>80</v>
      </c>
      <c r="AY1787" s="252" t="s">
        <v>223</v>
      </c>
    </row>
    <row r="1788" s="2" customFormat="1" ht="16.5" customHeight="1">
      <c r="A1788" s="39"/>
      <c r="B1788" s="40"/>
      <c r="C1788" s="274" t="s">
        <v>2229</v>
      </c>
      <c r="D1788" s="274" t="s">
        <v>285</v>
      </c>
      <c r="E1788" s="275" t="s">
        <v>2230</v>
      </c>
      <c r="F1788" s="276" t="s">
        <v>2231</v>
      </c>
      <c r="G1788" s="277" t="s">
        <v>475</v>
      </c>
      <c r="H1788" s="278">
        <v>3</v>
      </c>
      <c r="I1788" s="279"/>
      <c r="J1788" s="280">
        <f>ROUND(I1788*H1788,2)</f>
        <v>0</v>
      </c>
      <c r="K1788" s="276" t="s">
        <v>386</v>
      </c>
      <c r="L1788" s="281"/>
      <c r="M1788" s="282" t="s">
        <v>1</v>
      </c>
      <c r="N1788" s="283" t="s">
        <v>38</v>
      </c>
      <c r="O1788" s="92"/>
      <c r="P1788" s="237">
        <f>O1788*H1788</f>
        <v>0</v>
      </c>
      <c r="Q1788" s="237">
        <v>0.0080000000000000002</v>
      </c>
      <c r="R1788" s="237">
        <f>Q1788*H1788</f>
        <v>0.024</v>
      </c>
      <c r="S1788" s="237">
        <v>0</v>
      </c>
      <c r="T1788" s="238">
        <f>S1788*H1788</f>
        <v>0</v>
      </c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R1788" s="239" t="s">
        <v>262</v>
      </c>
      <c r="AT1788" s="239" t="s">
        <v>285</v>
      </c>
      <c r="AU1788" s="239" t="s">
        <v>82</v>
      </c>
      <c r="AY1788" s="18" t="s">
        <v>223</v>
      </c>
      <c r="BE1788" s="240">
        <f>IF(N1788="základní",J1788,0)</f>
        <v>0</v>
      </c>
      <c r="BF1788" s="240">
        <f>IF(N1788="snížená",J1788,0)</f>
        <v>0</v>
      </c>
      <c r="BG1788" s="240">
        <f>IF(N1788="zákl. přenesená",J1788,0)</f>
        <v>0</v>
      </c>
      <c r="BH1788" s="240">
        <f>IF(N1788="sníž. přenesená",J1788,0)</f>
        <v>0</v>
      </c>
      <c r="BI1788" s="240">
        <f>IF(N1788="nulová",J1788,0)</f>
        <v>0</v>
      </c>
      <c r="BJ1788" s="18" t="s">
        <v>80</v>
      </c>
      <c r="BK1788" s="240">
        <f>ROUND(I1788*H1788,2)</f>
        <v>0</v>
      </c>
      <c r="BL1788" s="18" t="s">
        <v>230</v>
      </c>
      <c r="BM1788" s="239" t="s">
        <v>2232</v>
      </c>
    </row>
    <row r="1789" s="13" customFormat="1">
      <c r="A1789" s="13"/>
      <c r="B1789" s="241"/>
      <c r="C1789" s="242"/>
      <c r="D1789" s="243" t="s">
        <v>232</v>
      </c>
      <c r="E1789" s="244" t="s">
        <v>1</v>
      </c>
      <c r="F1789" s="245" t="s">
        <v>2233</v>
      </c>
      <c r="G1789" s="242"/>
      <c r="H1789" s="246">
        <v>3</v>
      </c>
      <c r="I1789" s="247"/>
      <c r="J1789" s="242"/>
      <c r="K1789" s="242"/>
      <c r="L1789" s="248"/>
      <c r="M1789" s="249"/>
      <c r="N1789" s="250"/>
      <c r="O1789" s="250"/>
      <c r="P1789" s="250"/>
      <c r="Q1789" s="250"/>
      <c r="R1789" s="250"/>
      <c r="S1789" s="250"/>
      <c r="T1789" s="251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2" t="s">
        <v>232</v>
      </c>
      <c r="AU1789" s="252" t="s">
        <v>82</v>
      </c>
      <c r="AV1789" s="13" t="s">
        <v>82</v>
      </c>
      <c r="AW1789" s="13" t="s">
        <v>30</v>
      </c>
      <c r="AX1789" s="13" t="s">
        <v>80</v>
      </c>
      <c r="AY1789" s="252" t="s">
        <v>223</v>
      </c>
    </row>
    <row r="1790" s="12" customFormat="1" ht="22.8" customHeight="1">
      <c r="A1790" s="12"/>
      <c r="B1790" s="212"/>
      <c r="C1790" s="213"/>
      <c r="D1790" s="214" t="s">
        <v>72</v>
      </c>
      <c r="E1790" s="226" t="s">
        <v>859</v>
      </c>
      <c r="F1790" s="226" t="s">
        <v>2234</v>
      </c>
      <c r="G1790" s="213"/>
      <c r="H1790" s="213"/>
      <c r="I1790" s="216"/>
      <c r="J1790" s="227">
        <f>BK1790</f>
        <v>0</v>
      </c>
      <c r="K1790" s="213"/>
      <c r="L1790" s="218"/>
      <c r="M1790" s="219"/>
      <c r="N1790" s="220"/>
      <c r="O1790" s="220"/>
      <c r="P1790" s="221">
        <f>SUM(P1791:P1858)</f>
        <v>0</v>
      </c>
      <c r="Q1790" s="220"/>
      <c r="R1790" s="221">
        <f>SUM(R1791:R1858)</f>
        <v>0</v>
      </c>
      <c r="S1790" s="220"/>
      <c r="T1790" s="222">
        <f>SUM(T1791:T1858)</f>
        <v>0</v>
      </c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R1790" s="223" t="s">
        <v>80</v>
      </c>
      <c r="AT1790" s="224" t="s">
        <v>72</v>
      </c>
      <c r="AU1790" s="224" t="s">
        <v>80</v>
      </c>
      <c r="AY1790" s="223" t="s">
        <v>223</v>
      </c>
      <c r="BK1790" s="225">
        <f>SUM(BK1791:BK1858)</f>
        <v>0</v>
      </c>
    </row>
    <row r="1791" s="2" customFormat="1" ht="44.25" customHeight="1">
      <c r="A1791" s="39"/>
      <c r="B1791" s="40"/>
      <c r="C1791" s="228" t="s">
        <v>2235</v>
      </c>
      <c r="D1791" s="228" t="s">
        <v>225</v>
      </c>
      <c r="E1791" s="229" t="s">
        <v>2236</v>
      </c>
      <c r="F1791" s="230" t="s">
        <v>2237</v>
      </c>
      <c r="G1791" s="231" t="s">
        <v>293</v>
      </c>
      <c r="H1791" s="232">
        <v>2549.3249999999998</v>
      </c>
      <c r="I1791" s="233"/>
      <c r="J1791" s="234">
        <f>ROUND(I1791*H1791,2)</f>
        <v>0</v>
      </c>
      <c r="K1791" s="230" t="s">
        <v>229</v>
      </c>
      <c r="L1791" s="45"/>
      <c r="M1791" s="235" t="s">
        <v>1</v>
      </c>
      <c r="N1791" s="236" t="s">
        <v>38</v>
      </c>
      <c r="O1791" s="92"/>
      <c r="P1791" s="237">
        <f>O1791*H1791</f>
        <v>0</v>
      </c>
      <c r="Q1791" s="237">
        <v>0</v>
      </c>
      <c r="R1791" s="237">
        <f>Q1791*H1791</f>
        <v>0</v>
      </c>
      <c r="S1791" s="237">
        <v>0</v>
      </c>
      <c r="T1791" s="238">
        <f>S1791*H1791</f>
        <v>0</v>
      </c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R1791" s="239" t="s">
        <v>230</v>
      </c>
      <c r="AT1791" s="239" t="s">
        <v>225</v>
      </c>
      <c r="AU1791" s="239" t="s">
        <v>82</v>
      </c>
      <c r="AY1791" s="18" t="s">
        <v>223</v>
      </c>
      <c r="BE1791" s="240">
        <f>IF(N1791="základní",J1791,0)</f>
        <v>0</v>
      </c>
      <c r="BF1791" s="240">
        <f>IF(N1791="snížená",J1791,0)</f>
        <v>0</v>
      </c>
      <c r="BG1791" s="240">
        <f>IF(N1791="zákl. přenesená",J1791,0)</f>
        <v>0</v>
      </c>
      <c r="BH1791" s="240">
        <f>IF(N1791="sníž. přenesená",J1791,0)</f>
        <v>0</v>
      </c>
      <c r="BI1791" s="240">
        <f>IF(N1791="nulová",J1791,0)</f>
        <v>0</v>
      </c>
      <c r="BJ1791" s="18" t="s">
        <v>80</v>
      </c>
      <c r="BK1791" s="240">
        <f>ROUND(I1791*H1791,2)</f>
        <v>0</v>
      </c>
      <c r="BL1791" s="18" t="s">
        <v>230</v>
      </c>
      <c r="BM1791" s="239" t="s">
        <v>2238</v>
      </c>
    </row>
    <row r="1792" s="13" customFormat="1">
      <c r="A1792" s="13"/>
      <c r="B1792" s="241"/>
      <c r="C1792" s="242"/>
      <c r="D1792" s="243" t="s">
        <v>232</v>
      </c>
      <c r="E1792" s="244" t="s">
        <v>1</v>
      </c>
      <c r="F1792" s="245" t="s">
        <v>2239</v>
      </c>
      <c r="G1792" s="242"/>
      <c r="H1792" s="246">
        <v>33</v>
      </c>
      <c r="I1792" s="247"/>
      <c r="J1792" s="242"/>
      <c r="K1792" s="242"/>
      <c r="L1792" s="248"/>
      <c r="M1792" s="249"/>
      <c r="N1792" s="250"/>
      <c r="O1792" s="250"/>
      <c r="P1792" s="250"/>
      <c r="Q1792" s="250"/>
      <c r="R1792" s="250"/>
      <c r="S1792" s="250"/>
      <c r="T1792" s="251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2" t="s">
        <v>232</v>
      </c>
      <c r="AU1792" s="252" t="s">
        <v>82</v>
      </c>
      <c r="AV1792" s="13" t="s">
        <v>82</v>
      </c>
      <c r="AW1792" s="13" t="s">
        <v>30</v>
      </c>
      <c r="AX1792" s="13" t="s">
        <v>73</v>
      </c>
      <c r="AY1792" s="252" t="s">
        <v>223</v>
      </c>
    </row>
    <row r="1793" s="14" customFormat="1">
      <c r="A1793" s="14"/>
      <c r="B1793" s="253"/>
      <c r="C1793" s="254"/>
      <c r="D1793" s="243" t="s">
        <v>232</v>
      </c>
      <c r="E1793" s="255" t="s">
        <v>1</v>
      </c>
      <c r="F1793" s="256" t="s">
        <v>394</v>
      </c>
      <c r="G1793" s="254"/>
      <c r="H1793" s="255" t="s">
        <v>1</v>
      </c>
      <c r="I1793" s="257"/>
      <c r="J1793" s="254"/>
      <c r="K1793" s="254"/>
      <c r="L1793" s="258"/>
      <c r="M1793" s="259"/>
      <c r="N1793" s="260"/>
      <c r="O1793" s="260"/>
      <c r="P1793" s="260"/>
      <c r="Q1793" s="260"/>
      <c r="R1793" s="260"/>
      <c r="S1793" s="260"/>
      <c r="T1793" s="261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62" t="s">
        <v>232</v>
      </c>
      <c r="AU1793" s="262" t="s">
        <v>82</v>
      </c>
      <c r="AV1793" s="14" t="s">
        <v>80</v>
      </c>
      <c r="AW1793" s="14" t="s">
        <v>30</v>
      </c>
      <c r="AX1793" s="14" t="s">
        <v>73</v>
      </c>
      <c r="AY1793" s="262" t="s">
        <v>223</v>
      </c>
    </row>
    <row r="1794" s="13" customFormat="1">
      <c r="A1794" s="13"/>
      <c r="B1794" s="241"/>
      <c r="C1794" s="242"/>
      <c r="D1794" s="243" t="s">
        <v>232</v>
      </c>
      <c r="E1794" s="244" t="s">
        <v>1</v>
      </c>
      <c r="F1794" s="245" t="s">
        <v>2240</v>
      </c>
      <c r="G1794" s="242"/>
      <c r="H1794" s="246">
        <v>925</v>
      </c>
      <c r="I1794" s="247"/>
      <c r="J1794" s="242"/>
      <c r="K1794" s="242"/>
      <c r="L1794" s="248"/>
      <c r="M1794" s="249"/>
      <c r="N1794" s="250"/>
      <c r="O1794" s="250"/>
      <c r="P1794" s="250"/>
      <c r="Q1794" s="250"/>
      <c r="R1794" s="250"/>
      <c r="S1794" s="250"/>
      <c r="T1794" s="25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2" t="s">
        <v>232</v>
      </c>
      <c r="AU1794" s="252" t="s">
        <v>82</v>
      </c>
      <c r="AV1794" s="13" t="s">
        <v>82</v>
      </c>
      <c r="AW1794" s="13" t="s">
        <v>30</v>
      </c>
      <c r="AX1794" s="13" t="s">
        <v>73</v>
      </c>
      <c r="AY1794" s="252" t="s">
        <v>223</v>
      </c>
    </row>
    <row r="1795" s="14" customFormat="1">
      <c r="A1795" s="14"/>
      <c r="B1795" s="253"/>
      <c r="C1795" s="254"/>
      <c r="D1795" s="243" t="s">
        <v>232</v>
      </c>
      <c r="E1795" s="255" t="s">
        <v>1</v>
      </c>
      <c r="F1795" s="256" t="s">
        <v>242</v>
      </c>
      <c r="G1795" s="254"/>
      <c r="H1795" s="255" t="s">
        <v>1</v>
      </c>
      <c r="I1795" s="257"/>
      <c r="J1795" s="254"/>
      <c r="K1795" s="254"/>
      <c r="L1795" s="258"/>
      <c r="M1795" s="259"/>
      <c r="N1795" s="260"/>
      <c r="O1795" s="260"/>
      <c r="P1795" s="260"/>
      <c r="Q1795" s="260"/>
      <c r="R1795" s="260"/>
      <c r="S1795" s="260"/>
      <c r="T1795" s="261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62" t="s">
        <v>232</v>
      </c>
      <c r="AU1795" s="262" t="s">
        <v>82</v>
      </c>
      <c r="AV1795" s="14" t="s">
        <v>80</v>
      </c>
      <c r="AW1795" s="14" t="s">
        <v>30</v>
      </c>
      <c r="AX1795" s="14" t="s">
        <v>73</v>
      </c>
      <c r="AY1795" s="262" t="s">
        <v>223</v>
      </c>
    </row>
    <row r="1796" s="13" customFormat="1">
      <c r="A1796" s="13"/>
      <c r="B1796" s="241"/>
      <c r="C1796" s="242"/>
      <c r="D1796" s="243" t="s">
        <v>232</v>
      </c>
      <c r="E1796" s="244" t="s">
        <v>1</v>
      </c>
      <c r="F1796" s="245" t="s">
        <v>2241</v>
      </c>
      <c r="G1796" s="242"/>
      <c r="H1796" s="246">
        <v>519</v>
      </c>
      <c r="I1796" s="247"/>
      <c r="J1796" s="242"/>
      <c r="K1796" s="242"/>
      <c r="L1796" s="248"/>
      <c r="M1796" s="249"/>
      <c r="N1796" s="250"/>
      <c r="O1796" s="250"/>
      <c r="P1796" s="250"/>
      <c r="Q1796" s="250"/>
      <c r="R1796" s="250"/>
      <c r="S1796" s="250"/>
      <c r="T1796" s="251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2" t="s">
        <v>232</v>
      </c>
      <c r="AU1796" s="252" t="s">
        <v>82</v>
      </c>
      <c r="AV1796" s="13" t="s">
        <v>82</v>
      </c>
      <c r="AW1796" s="13" t="s">
        <v>30</v>
      </c>
      <c r="AX1796" s="13" t="s">
        <v>73</v>
      </c>
      <c r="AY1796" s="252" t="s">
        <v>223</v>
      </c>
    </row>
    <row r="1797" s="13" customFormat="1">
      <c r="A1797" s="13"/>
      <c r="B1797" s="241"/>
      <c r="C1797" s="242"/>
      <c r="D1797" s="243" t="s">
        <v>232</v>
      </c>
      <c r="E1797" s="244" t="s">
        <v>1</v>
      </c>
      <c r="F1797" s="245" t="s">
        <v>2242</v>
      </c>
      <c r="G1797" s="242"/>
      <c r="H1797" s="246">
        <v>112.75</v>
      </c>
      <c r="I1797" s="247"/>
      <c r="J1797" s="242"/>
      <c r="K1797" s="242"/>
      <c r="L1797" s="248"/>
      <c r="M1797" s="249"/>
      <c r="N1797" s="250"/>
      <c r="O1797" s="250"/>
      <c r="P1797" s="250"/>
      <c r="Q1797" s="250"/>
      <c r="R1797" s="250"/>
      <c r="S1797" s="250"/>
      <c r="T1797" s="251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2" t="s">
        <v>232</v>
      </c>
      <c r="AU1797" s="252" t="s">
        <v>82</v>
      </c>
      <c r="AV1797" s="13" t="s">
        <v>82</v>
      </c>
      <c r="AW1797" s="13" t="s">
        <v>30</v>
      </c>
      <c r="AX1797" s="13" t="s">
        <v>73</v>
      </c>
      <c r="AY1797" s="252" t="s">
        <v>223</v>
      </c>
    </row>
    <row r="1798" s="14" customFormat="1">
      <c r="A1798" s="14"/>
      <c r="B1798" s="253"/>
      <c r="C1798" s="254"/>
      <c r="D1798" s="243" t="s">
        <v>232</v>
      </c>
      <c r="E1798" s="255" t="s">
        <v>1</v>
      </c>
      <c r="F1798" s="256" t="s">
        <v>394</v>
      </c>
      <c r="G1798" s="254"/>
      <c r="H1798" s="255" t="s">
        <v>1</v>
      </c>
      <c r="I1798" s="257"/>
      <c r="J1798" s="254"/>
      <c r="K1798" s="254"/>
      <c r="L1798" s="258"/>
      <c r="M1798" s="259"/>
      <c r="N1798" s="260"/>
      <c r="O1798" s="260"/>
      <c r="P1798" s="260"/>
      <c r="Q1798" s="260"/>
      <c r="R1798" s="260"/>
      <c r="S1798" s="260"/>
      <c r="T1798" s="261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62" t="s">
        <v>232</v>
      </c>
      <c r="AU1798" s="262" t="s">
        <v>82</v>
      </c>
      <c r="AV1798" s="14" t="s">
        <v>80</v>
      </c>
      <c r="AW1798" s="14" t="s">
        <v>30</v>
      </c>
      <c r="AX1798" s="14" t="s">
        <v>73</v>
      </c>
      <c r="AY1798" s="262" t="s">
        <v>223</v>
      </c>
    </row>
    <row r="1799" s="14" customFormat="1">
      <c r="A1799" s="14"/>
      <c r="B1799" s="253"/>
      <c r="C1799" s="254"/>
      <c r="D1799" s="243" t="s">
        <v>232</v>
      </c>
      <c r="E1799" s="255" t="s">
        <v>1</v>
      </c>
      <c r="F1799" s="256" t="s">
        <v>2243</v>
      </c>
      <c r="G1799" s="254"/>
      <c r="H1799" s="255" t="s">
        <v>1</v>
      </c>
      <c r="I1799" s="257"/>
      <c r="J1799" s="254"/>
      <c r="K1799" s="254"/>
      <c r="L1799" s="258"/>
      <c r="M1799" s="259"/>
      <c r="N1799" s="260"/>
      <c r="O1799" s="260"/>
      <c r="P1799" s="260"/>
      <c r="Q1799" s="260"/>
      <c r="R1799" s="260"/>
      <c r="S1799" s="260"/>
      <c r="T1799" s="261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62" t="s">
        <v>232</v>
      </c>
      <c r="AU1799" s="262" t="s">
        <v>82</v>
      </c>
      <c r="AV1799" s="14" t="s">
        <v>80</v>
      </c>
      <c r="AW1799" s="14" t="s">
        <v>30</v>
      </c>
      <c r="AX1799" s="14" t="s">
        <v>73</v>
      </c>
      <c r="AY1799" s="262" t="s">
        <v>223</v>
      </c>
    </row>
    <row r="1800" s="13" customFormat="1">
      <c r="A1800" s="13"/>
      <c r="B1800" s="241"/>
      <c r="C1800" s="242"/>
      <c r="D1800" s="243" t="s">
        <v>232</v>
      </c>
      <c r="E1800" s="244" t="s">
        <v>1</v>
      </c>
      <c r="F1800" s="245" t="s">
        <v>2244</v>
      </c>
      <c r="G1800" s="242"/>
      <c r="H1800" s="246">
        <v>376.55000000000001</v>
      </c>
      <c r="I1800" s="247"/>
      <c r="J1800" s="242"/>
      <c r="K1800" s="242"/>
      <c r="L1800" s="248"/>
      <c r="M1800" s="249"/>
      <c r="N1800" s="250"/>
      <c r="O1800" s="250"/>
      <c r="P1800" s="250"/>
      <c r="Q1800" s="250"/>
      <c r="R1800" s="250"/>
      <c r="S1800" s="250"/>
      <c r="T1800" s="25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2" t="s">
        <v>232</v>
      </c>
      <c r="AU1800" s="252" t="s">
        <v>82</v>
      </c>
      <c r="AV1800" s="13" t="s">
        <v>82</v>
      </c>
      <c r="AW1800" s="13" t="s">
        <v>30</v>
      </c>
      <c r="AX1800" s="13" t="s">
        <v>73</v>
      </c>
      <c r="AY1800" s="252" t="s">
        <v>223</v>
      </c>
    </row>
    <row r="1801" s="13" customFormat="1">
      <c r="A1801" s="13"/>
      <c r="B1801" s="241"/>
      <c r="C1801" s="242"/>
      <c r="D1801" s="243" t="s">
        <v>232</v>
      </c>
      <c r="E1801" s="244" t="s">
        <v>1</v>
      </c>
      <c r="F1801" s="245" t="s">
        <v>2245</v>
      </c>
      <c r="G1801" s="242"/>
      <c r="H1801" s="246">
        <v>140</v>
      </c>
      <c r="I1801" s="247"/>
      <c r="J1801" s="242"/>
      <c r="K1801" s="242"/>
      <c r="L1801" s="248"/>
      <c r="M1801" s="249"/>
      <c r="N1801" s="250"/>
      <c r="O1801" s="250"/>
      <c r="P1801" s="250"/>
      <c r="Q1801" s="250"/>
      <c r="R1801" s="250"/>
      <c r="S1801" s="250"/>
      <c r="T1801" s="251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2" t="s">
        <v>232</v>
      </c>
      <c r="AU1801" s="252" t="s">
        <v>82</v>
      </c>
      <c r="AV1801" s="13" t="s">
        <v>82</v>
      </c>
      <c r="AW1801" s="13" t="s">
        <v>30</v>
      </c>
      <c r="AX1801" s="13" t="s">
        <v>73</v>
      </c>
      <c r="AY1801" s="252" t="s">
        <v>223</v>
      </c>
    </row>
    <row r="1802" s="13" customFormat="1">
      <c r="A1802" s="13"/>
      <c r="B1802" s="241"/>
      <c r="C1802" s="242"/>
      <c r="D1802" s="243" t="s">
        <v>232</v>
      </c>
      <c r="E1802" s="244" t="s">
        <v>1</v>
      </c>
      <c r="F1802" s="245" t="s">
        <v>2246</v>
      </c>
      <c r="G1802" s="242"/>
      <c r="H1802" s="246">
        <v>112.375</v>
      </c>
      <c r="I1802" s="247"/>
      <c r="J1802" s="242"/>
      <c r="K1802" s="242"/>
      <c r="L1802" s="248"/>
      <c r="M1802" s="249"/>
      <c r="N1802" s="250"/>
      <c r="O1802" s="250"/>
      <c r="P1802" s="250"/>
      <c r="Q1802" s="250"/>
      <c r="R1802" s="250"/>
      <c r="S1802" s="250"/>
      <c r="T1802" s="251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2" t="s">
        <v>232</v>
      </c>
      <c r="AU1802" s="252" t="s">
        <v>82</v>
      </c>
      <c r="AV1802" s="13" t="s">
        <v>82</v>
      </c>
      <c r="AW1802" s="13" t="s">
        <v>30</v>
      </c>
      <c r="AX1802" s="13" t="s">
        <v>73</v>
      </c>
      <c r="AY1802" s="252" t="s">
        <v>223</v>
      </c>
    </row>
    <row r="1803" s="13" customFormat="1">
      <c r="A1803" s="13"/>
      <c r="B1803" s="241"/>
      <c r="C1803" s="242"/>
      <c r="D1803" s="243" t="s">
        <v>232</v>
      </c>
      <c r="E1803" s="244" t="s">
        <v>1</v>
      </c>
      <c r="F1803" s="245" t="s">
        <v>2247</v>
      </c>
      <c r="G1803" s="242"/>
      <c r="H1803" s="246">
        <v>272.60000000000002</v>
      </c>
      <c r="I1803" s="247"/>
      <c r="J1803" s="242"/>
      <c r="K1803" s="242"/>
      <c r="L1803" s="248"/>
      <c r="M1803" s="249"/>
      <c r="N1803" s="250"/>
      <c r="O1803" s="250"/>
      <c r="P1803" s="250"/>
      <c r="Q1803" s="250"/>
      <c r="R1803" s="250"/>
      <c r="S1803" s="250"/>
      <c r="T1803" s="251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2" t="s">
        <v>232</v>
      </c>
      <c r="AU1803" s="252" t="s">
        <v>82</v>
      </c>
      <c r="AV1803" s="13" t="s">
        <v>82</v>
      </c>
      <c r="AW1803" s="13" t="s">
        <v>30</v>
      </c>
      <c r="AX1803" s="13" t="s">
        <v>73</v>
      </c>
      <c r="AY1803" s="252" t="s">
        <v>223</v>
      </c>
    </row>
    <row r="1804" s="13" customFormat="1">
      <c r="A1804" s="13"/>
      <c r="B1804" s="241"/>
      <c r="C1804" s="242"/>
      <c r="D1804" s="243" t="s">
        <v>232</v>
      </c>
      <c r="E1804" s="244" t="s">
        <v>1</v>
      </c>
      <c r="F1804" s="245" t="s">
        <v>2248</v>
      </c>
      <c r="G1804" s="242"/>
      <c r="H1804" s="246">
        <v>58.049999999999997</v>
      </c>
      <c r="I1804" s="247"/>
      <c r="J1804" s="242"/>
      <c r="K1804" s="242"/>
      <c r="L1804" s="248"/>
      <c r="M1804" s="249"/>
      <c r="N1804" s="250"/>
      <c r="O1804" s="250"/>
      <c r="P1804" s="250"/>
      <c r="Q1804" s="250"/>
      <c r="R1804" s="250"/>
      <c r="S1804" s="250"/>
      <c r="T1804" s="251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2" t="s">
        <v>232</v>
      </c>
      <c r="AU1804" s="252" t="s">
        <v>82</v>
      </c>
      <c r="AV1804" s="13" t="s">
        <v>82</v>
      </c>
      <c r="AW1804" s="13" t="s">
        <v>30</v>
      </c>
      <c r="AX1804" s="13" t="s">
        <v>73</v>
      </c>
      <c r="AY1804" s="252" t="s">
        <v>223</v>
      </c>
    </row>
    <row r="1805" s="15" customFormat="1">
      <c r="A1805" s="15"/>
      <c r="B1805" s="263"/>
      <c r="C1805" s="264"/>
      <c r="D1805" s="243" t="s">
        <v>232</v>
      </c>
      <c r="E1805" s="265" t="s">
        <v>1</v>
      </c>
      <c r="F1805" s="266" t="s">
        <v>245</v>
      </c>
      <c r="G1805" s="264"/>
      <c r="H1805" s="267">
        <v>2549.3249999999998</v>
      </c>
      <c r="I1805" s="268"/>
      <c r="J1805" s="264"/>
      <c r="K1805" s="264"/>
      <c r="L1805" s="269"/>
      <c r="M1805" s="270"/>
      <c r="N1805" s="271"/>
      <c r="O1805" s="271"/>
      <c r="P1805" s="271"/>
      <c r="Q1805" s="271"/>
      <c r="R1805" s="271"/>
      <c r="S1805" s="271"/>
      <c r="T1805" s="272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T1805" s="273" t="s">
        <v>232</v>
      </c>
      <c r="AU1805" s="273" t="s">
        <v>82</v>
      </c>
      <c r="AV1805" s="15" t="s">
        <v>230</v>
      </c>
      <c r="AW1805" s="15" t="s">
        <v>30</v>
      </c>
      <c r="AX1805" s="15" t="s">
        <v>80</v>
      </c>
      <c r="AY1805" s="273" t="s">
        <v>223</v>
      </c>
    </row>
    <row r="1806" s="2" customFormat="1" ht="55.5" customHeight="1">
      <c r="A1806" s="39"/>
      <c r="B1806" s="40"/>
      <c r="C1806" s="228" t="s">
        <v>2249</v>
      </c>
      <c r="D1806" s="228" t="s">
        <v>225</v>
      </c>
      <c r="E1806" s="229" t="s">
        <v>2250</v>
      </c>
      <c r="F1806" s="230" t="s">
        <v>2251</v>
      </c>
      <c r="G1806" s="231" t="s">
        <v>293</v>
      </c>
      <c r="H1806" s="232">
        <v>125167.25</v>
      </c>
      <c r="I1806" s="233"/>
      <c r="J1806" s="234">
        <f>ROUND(I1806*H1806,2)</f>
        <v>0</v>
      </c>
      <c r="K1806" s="230" t="s">
        <v>229</v>
      </c>
      <c r="L1806" s="45"/>
      <c r="M1806" s="235" t="s">
        <v>1</v>
      </c>
      <c r="N1806" s="236" t="s">
        <v>38</v>
      </c>
      <c r="O1806" s="92"/>
      <c r="P1806" s="237">
        <f>O1806*H1806</f>
        <v>0</v>
      </c>
      <c r="Q1806" s="237">
        <v>0</v>
      </c>
      <c r="R1806" s="237">
        <f>Q1806*H1806</f>
        <v>0</v>
      </c>
      <c r="S1806" s="237">
        <v>0</v>
      </c>
      <c r="T1806" s="238">
        <f>S1806*H1806</f>
        <v>0</v>
      </c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R1806" s="239" t="s">
        <v>230</v>
      </c>
      <c r="AT1806" s="239" t="s">
        <v>225</v>
      </c>
      <c r="AU1806" s="239" t="s">
        <v>82</v>
      </c>
      <c r="AY1806" s="18" t="s">
        <v>223</v>
      </c>
      <c r="BE1806" s="240">
        <f>IF(N1806="základní",J1806,0)</f>
        <v>0</v>
      </c>
      <c r="BF1806" s="240">
        <f>IF(N1806="snížená",J1806,0)</f>
        <v>0</v>
      </c>
      <c r="BG1806" s="240">
        <f>IF(N1806="zákl. přenesená",J1806,0)</f>
        <v>0</v>
      </c>
      <c r="BH1806" s="240">
        <f>IF(N1806="sníž. přenesená",J1806,0)</f>
        <v>0</v>
      </c>
      <c r="BI1806" s="240">
        <f>IF(N1806="nulová",J1806,0)</f>
        <v>0</v>
      </c>
      <c r="BJ1806" s="18" t="s">
        <v>80</v>
      </c>
      <c r="BK1806" s="240">
        <f>ROUND(I1806*H1806,2)</f>
        <v>0</v>
      </c>
      <c r="BL1806" s="18" t="s">
        <v>230</v>
      </c>
      <c r="BM1806" s="239" t="s">
        <v>2252</v>
      </c>
    </row>
    <row r="1807" s="13" customFormat="1">
      <c r="A1807" s="13"/>
      <c r="B1807" s="241"/>
      <c r="C1807" s="242"/>
      <c r="D1807" s="243" t="s">
        <v>232</v>
      </c>
      <c r="E1807" s="244" t="s">
        <v>1</v>
      </c>
      <c r="F1807" s="245" t="s">
        <v>2253</v>
      </c>
      <c r="G1807" s="242"/>
      <c r="H1807" s="246">
        <v>495</v>
      </c>
      <c r="I1807" s="247"/>
      <c r="J1807" s="242"/>
      <c r="K1807" s="242"/>
      <c r="L1807" s="248"/>
      <c r="M1807" s="249"/>
      <c r="N1807" s="250"/>
      <c r="O1807" s="250"/>
      <c r="P1807" s="250"/>
      <c r="Q1807" s="250"/>
      <c r="R1807" s="250"/>
      <c r="S1807" s="250"/>
      <c r="T1807" s="251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2" t="s">
        <v>232</v>
      </c>
      <c r="AU1807" s="252" t="s">
        <v>82</v>
      </c>
      <c r="AV1807" s="13" t="s">
        <v>82</v>
      </c>
      <c r="AW1807" s="13" t="s">
        <v>30</v>
      </c>
      <c r="AX1807" s="13" t="s">
        <v>73</v>
      </c>
      <c r="AY1807" s="252" t="s">
        <v>223</v>
      </c>
    </row>
    <row r="1808" s="14" customFormat="1">
      <c r="A1808" s="14"/>
      <c r="B1808" s="253"/>
      <c r="C1808" s="254"/>
      <c r="D1808" s="243" t="s">
        <v>232</v>
      </c>
      <c r="E1808" s="255" t="s">
        <v>1</v>
      </c>
      <c r="F1808" s="256" t="s">
        <v>394</v>
      </c>
      <c r="G1808" s="254"/>
      <c r="H1808" s="255" t="s">
        <v>1</v>
      </c>
      <c r="I1808" s="257"/>
      <c r="J1808" s="254"/>
      <c r="K1808" s="254"/>
      <c r="L1808" s="258"/>
      <c r="M1808" s="259"/>
      <c r="N1808" s="260"/>
      <c r="O1808" s="260"/>
      <c r="P1808" s="260"/>
      <c r="Q1808" s="260"/>
      <c r="R1808" s="260"/>
      <c r="S1808" s="260"/>
      <c r="T1808" s="261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62" t="s">
        <v>232</v>
      </c>
      <c r="AU1808" s="262" t="s">
        <v>82</v>
      </c>
      <c r="AV1808" s="14" t="s">
        <v>80</v>
      </c>
      <c r="AW1808" s="14" t="s">
        <v>30</v>
      </c>
      <c r="AX1808" s="14" t="s">
        <v>73</v>
      </c>
      <c r="AY1808" s="262" t="s">
        <v>223</v>
      </c>
    </row>
    <row r="1809" s="13" customFormat="1">
      <c r="A1809" s="13"/>
      <c r="B1809" s="241"/>
      <c r="C1809" s="242"/>
      <c r="D1809" s="243" t="s">
        <v>232</v>
      </c>
      <c r="E1809" s="244" t="s">
        <v>1</v>
      </c>
      <c r="F1809" s="245" t="s">
        <v>2254</v>
      </c>
      <c r="G1809" s="242"/>
      <c r="H1809" s="246">
        <v>83250</v>
      </c>
      <c r="I1809" s="247"/>
      <c r="J1809" s="242"/>
      <c r="K1809" s="242"/>
      <c r="L1809" s="248"/>
      <c r="M1809" s="249"/>
      <c r="N1809" s="250"/>
      <c r="O1809" s="250"/>
      <c r="P1809" s="250"/>
      <c r="Q1809" s="250"/>
      <c r="R1809" s="250"/>
      <c r="S1809" s="250"/>
      <c r="T1809" s="251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52" t="s">
        <v>232</v>
      </c>
      <c r="AU1809" s="252" t="s">
        <v>82</v>
      </c>
      <c r="AV1809" s="13" t="s">
        <v>82</v>
      </c>
      <c r="AW1809" s="13" t="s">
        <v>30</v>
      </c>
      <c r="AX1809" s="13" t="s">
        <v>73</v>
      </c>
      <c r="AY1809" s="252" t="s">
        <v>223</v>
      </c>
    </row>
    <row r="1810" s="14" customFormat="1">
      <c r="A1810" s="14"/>
      <c r="B1810" s="253"/>
      <c r="C1810" s="254"/>
      <c r="D1810" s="243" t="s">
        <v>232</v>
      </c>
      <c r="E1810" s="255" t="s">
        <v>1</v>
      </c>
      <c r="F1810" s="256" t="s">
        <v>394</v>
      </c>
      <c r="G1810" s="254"/>
      <c r="H1810" s="255" t="s">
        <v>1</v>
      </c>
      <c r="I1810" s="257"/>
      <c r="J1810" s="254"/>
      <c r="K1810" s="254"/>
      <c r="L1810" s="258"/>
      <c r="M1810" s="259"/>
      <c r="N1810" s="260"/>
      <c r="O1810" s="260"/>
      <c r="P1810" s="260"/>
      <c r="Q1810" s="260"/>
      <c r="R1810" s="260"/>
      <c r="S1810" s="260"/>
      <c r="T1810" s="261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62" t="s">
        <v>232</v>
      </c>
      <c r="AU1810" s="262" t="s">
        <v>82</v>
      </c>
      <c r="AV1810" s="14" t="s">
        <v>80</v>
      </c>
      <c r="AW1810" s="14" t="s">
        <v>30</v>
      </c>
      <c r="AX1810" s="14" t="s">
        <v>73</v>
      </c>
      <c r="AY1810" s="262" t="s">
        <v>223</v>
      </c>
    </row>
    <row r="1811" s="13" customFormat="1">
      <c r="A1811" s="13"/>
      <c r="B1811" s="241"/>
      <c r="C1811" s="242"/>
      <c r="D1811" s="243" t="s">
        <v>232</v>
      </c>
      <c r="E1811" s="244" t="s">
        <v>1</v>
      </c>
      <c r="F1811" s="245" t="s">
        <v>2255</v>
      </c>
      <c r="G1811" s="242"/>
      <c r="H1811" s="246">
        <v>10380</v>
      </c>
      <c r="I1811" s="247"/>
      <c r="J1811" s="242"/>
      <c r="K1811" s="242"/>
      <c r="L1811" s="248"/>
      <c r="M1811" s="249"/>
      <c r="N1811" s="250"/>
      <c r="O1811" s="250"/>
      <c r="P1811" s="250"/>
      <c r="Q1811" s="250"/>
      <c r="R1811" s="250"/>
      <c r="S1811" s="250"/>
      <c r="T1811" s="251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2" t="s">
        <v>232</v>
      </c>
      <c r="AU1811" s="252" t="s">
        <v>82</v>
      </c>
      <c r="AV1811" s="13" t="s">
        <v>82</v>
      </c>
      <c r="AW1811" s="13" t="s">
        <v>30</v>
      </c>
      <c r="AX1811" s="13" t="s">
        <v>73</v>
      </c>
      <c r="AY1811" s="252" t="s">
        <v>223</v>
      </c>
    </row>
    <row r="1812" s="13" customFormat="1">
      <c r="A1812" s="13"/>
      <c r="B1812" s="241"/>
      <c r="C1812" s="242"/>
      <c r="D1812" s="243" t="s">
        <v>232</v>
      </c>
      <c r="E1812" s="244" t="s">
        <v>1</v>
      </c>
      <c r="F1812" s="245" t="s">
        <v>2256</v>
      </c>
      <c r="G1812" s="242"/>
      <c r="H1812" s="246">
        <v>2255</v>
      </c>
      <c r="I1812" s="247"/>
      <c r="J1812" s="242"/>
      <c r="K1812" s="242"/>
      <c r="L1812" s="248"/>
      <c r="M1812" s="249"/>
      <c r="N1812" s="250"/>
      <c r="O1812" s="250"/>
      <c r="P1812" s="250"/>
      <c r="Q1812" s="250"/>
      <c r="R1812" s="250"/>
      <c r="S1812" s="250"/>
      <c r="T1812" s="25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2" t="s">
        <v>232</v>
      </c>
      <c r="AU1812" s="252" t="s">
        <v>82</v>
      </c>
      <c r="AV1812" s="13" t="s">
        <v>82</v>
      </c>
      <c r="AW1812" s="13" t="s">
        <v>30</v>
      </c>
      <c r="AX1812" s="13" t="s">
        <v>73</v>
      </c>
      <c r="AY1812" s="252" t="s">
        <v>223</v>
      </c>
    </row>
    <row r="1813" s="14" customFormat="1">
      <c r="A1813" s="14"/>
      <c r="B1813" s="253"/>
      <c r="C1813" s="254"/>
      <c r="D1813" s="243" t="s">
        <v>232</v>
      </c>
      <c r="E1813" s="255" t="s">
        <v>1</v>
      </c>
      <c r="F1813" s="256" t="s">
        <v>394</v>
      </c>
      <c r="G1813" s="254"/>
      <c r="H1813" s="255" t="s">
        <v>1</v>
      </c>
      <c r="I1813" s="257"/>
      <c r="J1813" s="254"/>
      <c r="K1813" s="254"/>
      <c r="L1813" s="258"/>
      <c r="M1813" s="259"/>
      <c r="N1813" s="260"/>
      <c r="O1813" s="260"/>
      <c r="P1813" s="260"/>
      <c r="Q1813" s="260"/>
      <c r="R1813" s="260"/>
      <c r="S1813" s="260"/>
      <c r="T1813" s="261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62" t="s">
        <v>232</v>
      </c>
      <c r="AU1813" s="262" t="s">
        <v>82</v>
      </c>
      <c r="AV1813" s="14" t="s">
        <v>80</v>
      </c>
      <c r="AW1813" s="14" t="s">
        <v>30</v>
      </c>
      <c r="AX1813" s="14" t="s">
        <v>73</v>
      </c>
      <c r="AY1813" s="262" t="s">
        <v>223</v>
      </c>
    </row>
    <row r="1814" s="14" customFormat="1">
      <c r="A1814" s="14"/>
      <c r="B1814" s="253"/>
      <c r="C1814" s="254"/>
      <c r="D1814" s="243" t="s">
        <v>232</v>
      </c>
      <c r="E1814" s="255" t="s">
        <v>1</v>
      </c>
      <c r="F1814" s="256" t="s">
        <v>2243</v>
      </c>
      <c r="G1814" s="254"/>
      <c r="H1814" s="255" t="s">
        <v>1</v>
      </c>
      <c r="I1814" s="257"/>
      <c r="J1814" s="254"/>
      <c r="K1814" s="254"/>
      <c r="L1814" s="258"/>
      <c r="M1814" s="259"/>
      <c r="N1814" s="260"/>
      <c r="O1814" s="260"/>
      <c r="P1814" s="260"/>
      <c r="Q1814" s="260"/>
      <c r="R1814" s="260"/>
      <c r="S1814" s="260"/>
      <c r="T1814" s="261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62" t="s">
        <v>232</v>
      </c>
      <c r="AU1814" s="262" t="s">
        <v>82</v>
      </c>
      <c r="AV1814" s="14" t="s">
        <v>80</v>
      </c>
      <c r="AW1814" s="14" t="s">
        <v>30</v>
      </c>
      <c r="AX1814" s="14" t="s">
        <v>73</v>
      </c>
      <c r="AY1814" s="262" t="s">
        <v>223</v>
      </c>
    </row>
    <row r="1815" s="13" customFormat="1">
      <c r="A1815" s="13"/>
      <c r="B1815" s="241"/>
      <c r="C1815" s="242"/>
      <c r="D1815" s="243" t="s">
        <v>232</v>
      </c>
      <c r="E1815" s="244" t="s">
        <v>1</v>
      </c>
      <c r="F1815" s="245" t="s">
        <v>2257</v>
      </c>
      <c r="G1815" s="242"/>
      <c r="H1815" s="246">
        <v>11296.5</v>
      </c>
      <c r="I1815" s="247"/>
      <c r="J1815" s="242"/>
      <c r="K1815" s="242"/>
      <c r="L1815" s="248"/>
      <c r="M1815" s="249"/>
      <c r="N1815" s="250"/>
      <c r="O1815" s="250"/>
      <c r="P1815" s="250"/>
      <c r="Q1815" s="250"/>
      <c r="R1815" s="250"/>
      <c r="S1815" s="250"/>
      <c r="T1815" s="251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2" t="s">
        <v>232</v>
      </c>
      <c r="AU1815" s="252" t="s">
        <v>82</v>
      </c>
      <c r="AV1815" s="13" t="s">
        <v>82</v>
      </c>
      <c r="AW1815" s="13" t="s">
        <v>30</v>
      </c>
      <c r="AX1815" s="13" t="s">
        <v>73</v>
      </c>
      <c r="AY1815" s="252" t="s">
        <v>223</v>
      </c>
    </row>
    <row r="1816" s="13" customFormat="1">
      <c r="A1816" s="13"/>
      <c r="B1816" s="241"/>
      <c r="C1816" s="242"/>
      <c r="D1816" s="243" t="s">
        <v>232</v>
      </c>
      <c r="E1816" s="244" t="s">
        <v>1</v>
      </c>
      <c r="F1816" s="245" t="s">
        <v>2258</v>
      </c>
      <c r="G1816" s="242"/>
      <c r="H1816" s="246">
        <v>4200</v>
      </c>
      <c r="I1816" s="247"/>
      <c r="J1816" s="242"/>
      <c r="K1816" s="242"/>
      <c r="L1816" s="248"/>
      <c r="M1816" s="249"/>
      <c r="N1816" s="250"/>
      <c r="O1816" s="250"/>
      <c r="P1816" s="250"/>
      <c r="Q1816" s="250"/>
      <c r="R1816" s="250"/>
      <c r="S1816" s="250"/>
      <c r="T1816" s="25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2" t="s">
        <v>232</v>
      </c>
      <c r="AU1816" s="252" t="s">
        <v>82</v>
      </c>
      <c r="AV1816" s="13" t="s">
        <v>82</v>
      </c>
      <c r="AW1816" s="13" t="s">
        <v>30</v>
      </c>
      <c r="AX1816" s="13" t="s">
        <v>73</v>
      </c>
      <c r="AY1816" s="252" t="s">
        <v>223</v>
      </c>
    </row>
    <row r="1817" s="13" customFormat="1">
      <c r="A1817" s="13"/>
      <c r="B1817" s="241"/>
      <c r="C1817" s="242"/>
      <c r="D1817" s="243" t="s">
        <v>232</v>
      </c>
      <c r="E1817" s="244" t="s">
        <v>1</v>
      </c>
      <c r="F1817" s="245" t="s">
        <v>2259</v>
      </c>
      <c r="G1817" s="242"/>
      <c r="H1817" s="246">
        <v>3371.25</v>
      </c>
      <c r="I1817" s="247"/>
      <c r="J1817" s="242"/>
      <c r="K1817" s="242"/>
      <c r="L1817" s="248"/>
      <c r="M1817" s="249"/>
      <c r="N1817" s="250"/>
      <c r="O1817" s="250"/>
      <c r="P1817" s="250"/>
      <c r="Q1817" s="250"/>
      <c r="R1817" s="250"/>
      <c r="S1817" s="250"/>
      <c r="T1817" s="251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2" t="s">
        <v>232</v>
      </c>
      <c r="AU1817" s="252" t="s">
        <v>82</v>
      </c>
      <c r="AV1817" s="13" t="s">
        <v>82</v>
      </c>
      <c r="AW1817" s="13" t="s">
        <v>30</v>
      </c>
      <c r="AX1817" s="13" t="s">
        <v>73</v>
      </c>
      <c r="AY1817" s="252" t="s">
        <v>223</v>
      </c>
    </row>
    <row r="1818" s="13" customFormat="1">
      <c r="A1818" s="13"/>
      <c r="B1818" s="241"/>
      <c r="C1818" s="242"/>
      <c r="D1818" s="243" t="s">
        <v>232</v>
      </c>
      <c r="E1818" s="244" t="s">
        <v>1</v>
      </c>
      <c r="F1818" s="245" t="s">
        <v>2260</v>
      </c>
      <c r="G1818" s="242"/>
      <c r="H1818" s="246">
        <v>8178</v>
      </c>
      <c r="I1818" s="247"/>
      <c r="J1818" s="242"/>
      <c r="K1818" s="242"/>
      <c r="L1818" s="248"/>
      <c r="M1818" s="249"/>
      <c r="N1818" s="250"/>
      <c r="O1818" s="250"/>
      <c r="P1818" s="250"/>
      <c r="Q1818" s="250"/>
      <c r="R1818" s="250"/>
      <c r="S1818" s="250"/>
      <c r="T1818" s="251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2" t="s">
        <v>232</v>
      </c>
      <c r="AU1818" s="252" t="s">
        <v>82</v>
      </c>
      <c r="AV1818" s="13" t="s">
        <v>82</v>
      </c>
      <c r="AW1818" s="13" t="s">
        <v>30</v>
      </c>
      <c r="AX1818" s="13" t="s">
        <v>73</v>
      </c>
      <c r="AY1818" s="252" t="s">
        <v>223</v>
      </c>
    </row>
    <row r="1819" s="13" customFormat="1">
      <c r="A1819" s="13"/>
      <c r="B1819" s="241"/>
      <c r="C1819" s="242"/>
      <c r="D1819" s="243" t="s">
        <v>232</v>
      </c>
      <c r="E1819" s="244" t="s">
        <v>1</v>
      </c>
      <c r="F1819" s="245" t="s">
        <v>2261</v>
      </c>
      <c r="G1819" s="242"/>
      <c r="H1819" s="246">
        <v>1741.5</v>
      </c>
      <c r="I1819" s="247"/>
      <c r="J1819" s="242"/>
      <c r="K1819" s="242"/>
      <c r="L1819" s="248"/>
      <c r="M1819" s="249"/>
      <c r="N1819" s="250"/>
      <c r="O1819" s="250"/>
      <c r="P1819" s="250"/>
      <c r="Q1819" s="250"/>
      <c r="R1819" s="250"/>
      <c r="S1819" s="250"/>
      <c r="T1819" s="251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2" t="s">
        <v>232</v>
      </c>
      <c r="AU1819" s="252" t="s">
        <v>82</v>
      </c>
      <c r="AV1819" s="13" t="s">
        <v>82</v>
      </c>
      <c r="AW1819" s="13" t="s">
        <v>30</v>
      </c>
      <c r="AX1819" s="13" t="s">
        <v>73</v>
      </c>
      <c r="AY1819" s="252" t="s">
        <v>223</v>
      </c>
    </row>
    <row r="1820" s="15" customFormat="1">
      <c r="A1820" s="15"/>
      <c r="B1820" s="263"/>
      <c r="C1820" s="264"/>
      <c r="D1820" s="243" t="s">
        <v>232</v>
      </c>
      <c r="E1820" s="265" t="s">
        <v>1</v>
      </c>
      <c r="F1820" s="266" t="s">
        <v>245</v>
      </c>
      <c r="G1820" s="264"/>
      <c r="H1820" s="267">
        <v>125167.25</v>
      </c>
      <c r="I1820" s="268"/>
      <c r="J1820" s="264"/>
      <c r="K1820" s="264"/>
      <c r="L1820" s="269"/>
      <c r="M1820" s="270"/>
      <c r="N1820" s="271"/>
      <c r="O1820" s="271"/>
      <c r="P1820" s="271"/>
      <c r="Q1820" s="271"/>
      <c r="R1820" s="271"/>
      <c r="S1820" s="271"/>
      <c r="T1820" s="272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T1820" s="273" t="s">
        <v>232</v>
      </c>
      <c r="AU1820" s="273" t="s">
        <v>82</v>
      </c>
      <c r="AV1820" s="15" t="s">
        <v>230</v>
      </c>
      <c r="AW1820" s="15" t="s">
        <v>30</v>
      </c>
      <c r="AX1820" s="15" t="s">
        <v>80</v>
      </c>
      <c r="AY1820" s="273" t="s">
        <v>223</v>
      </c>
    </row>
    <row r="1821" s="2" customFormat="1" ht="44.25" customHeight="1">
      <c r="A1821" s="39"/>
      <c r="B1821" s="40"/>
      <c r="C1821" s="228" t="s">
        <v>2262</v>
      </c>
      <c r="D1821" s="228" t="s">
        <v>225</v>
      </c>
      <c r="E1821" s="229" t="s">
        <v>2263</v>
      </c>
      <c r="F1821" s="230" t="s">
        <v>2264</v>
      </c>
      <c r="G1821" s="231" t="s">
        <v>293</v>
      </c>
      <c r="H1821" s="232">
        <v>2549.3249999999998</v>
      </c>
      <c r="I1821" s="233"/>
      <c r="J1821" s="234">
        <f>ROUND(I1821*H1821,2)</f>
        <v>0</v>
      </c>
      <c r="K1821" s="230" t="s">
        <v>229</v>
      </c>
      <c r="L1821" s="45"/>
      <c r="M1821" s="235" t="s">
        <v>1</v>
      </c>
      <c r="N1821" s="236" t="s">
        <v>38</v>
      </c>
      <c r="O1821" s="92"/>
      <c r="P1821" s="237">
        <f>O1821*H1821</f>
        <v>0</v>
      </c>
      <c r="Q1821" s="237">
        <v>0</v>
      </c>
      <c r="R1821" s="237">
        <f>Q1821*H1821</f>
        <v>0</v>
      </c>
      <c r="S1821" s="237">
        <v>0</v>
      </c>
      <c r="T1821" s="238">
        <f>S1821*H1821</f>
        <v>0</v>
      </c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R1821" s="239" t="s">
        <v>230</v>
      </c>
      <c r="AT1821" s="239" t="s">
        <v>225</v>
      </c>
      <c r="AU1821" s="239" t="s">
        <v>82</v>
      </c>
      <c r="AY1821" s="18" t="s">
        <v>223</v>
      </c>
      <c r="BE1821" s="240">
        <f>IF(N1821="základní",J1821,0)</f>
        <v>0</v>
      </c>
      <c r="BF1821" s="240">
        <f>IF(N1821="snížená",J1821,0)</f>
        <v>0</v>
      </c>
      <c r="BG1821" s="240">
        <f>IF(N1821="zákl. přenesená",J1821,0)</f>
        <v>0</v>
      </c>
      <c r="BH1821" s="240">
        <f>IF(N1821="sníž. přenesená",J1821,0)</f>
        <v>0</v>
      </c>
      <c r="BI1821" s="240">
        <f>IF(N1821="nulová",J1821,0)</f>
        <v>0</v>
      </c>
      <c r="BJ1821" s="18" t="s">
        <v>80</v>
      </c>
      <c r="BK1821" s="240">
        <f>ROUND(I1821*H1821,2)</f>
        <v>0</v>
      </c>
      <c r="BL1821" s="18" t="s">
        <v>230</v>
      </c>
      <c r="BM1821" s="239" t="s">
        <v>2265</v>
      </c>
    </row>
    <row r="1822" s="2" customFormat="1" ht="24.15" customHeight="1">
      <c r="A1822" s="39"/>
      <c r="B1822" s="40"/>
      <c r="C1822" s="228" t="s">
        <v>2266</v>
      </c>
      <c r="D1822" s="228" t="s">
        <v>225</v>
      </c>
      <c r="E1822" s="229" t="s">
        <v>2267</v>
      </c>
      <c r="F1822" s="230" t="s">
        <v>2268</v>
      </c>
      <c r="G1822" s="231" t="s">
        <v>351</v>
      </c>
      <c r="H1822" s="232">
        <v>112.40000000000001</v>
      </c>
      <c r="I1822" s="233"/>
      <c r="J1822" s="234">
        <f>ROUND(I1822*H1822,2)</f>
        <v>0</v>
      </c>
      <c r="K1822" s="230" t="s">
        <v>229</v>
      </c>
      <c r="L1822" s="45"/>
      <c r="M1822" s="235" t="s">
        <v>1</v>
      </c>
      <c r="N1822" s="236" t="s">
        <v>38</v>
      </c>
      <c r="O1822" s="92"/>
      <c r="P1822" s="237">
        <f>O1822*H1822</f>
        <v>0</v>
      </c>
      <c r="Q1822" s="237">
        <v>0</v>
      </c>
      <c r="R1822" s="237">
        <f>Q1822*H1822</f>
        <v>0</v>
      </c>
      <c r="S1822" s="237">
        <v>0</v>
      </c>
      <c r="T1822" s="238">
        <f>S1822*H1822</f>
        <v>0</v>
      </c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R1822" s="239" t="s">
        <v>230</v>
      </c>
      <c r="AT1822" s="239" t="s">
        <v>225</v>
      </c>
      <c r="AU1822" s="239" t="s">
        <v>82</v>
      </c>
      <c r="AY1822" s="18" t="s">
        <v>223</v>
      </c>
      <c r="BE1822" s="240">
        <f>IF(N1822="základní",J1822,0)</f>
        <v>0</v>
      </c>
      <c r="BF1822" s="240">
        <f>IF(N1822="snížená",J1822,0)</f>
        <v>0</v>
      </c>
      <c r="BG1822" s="240">
        <f>IF(N1822="zákl. přenesená",J1822,0)</f>
        <v>0</v>
      </c>
      <c r="BH1822" s="240">
        <f>IF(N1822="sníž. přenesená",J1822,0)</f>
        <v>0</v>
      </c>
      <c r="BI1822" s="240">
        <f>IF(N1822="nulová",J1822,0)</f>
        <v>0</v>
      </c>
      <c r="BJ1822" s="18" t="s">
        <v>80</v>
      </c>
      <c r="BK1822" s="240">
        <f>ROUND(I1822*H1822,2)</f>
        <v>0</v>
      </c>
      <c r="BL1822" s="18" t="s">
        <v>230</v>
      </c>
      <c r="BM1822" s="239" t="s">
        <v>2269</v>
      </c>
    </row>
    <row r="1823" s="14" customFormat="1">
      <c r="A1823" s="14"/>
      <c r="B1823" s="253"/>
      <c r="C1823" s="254"/>
      <c r="D1823" s="243" t="s">
        <v>232</v>
      </c>
      <c r="E1823" s="255" t="s">
        <v>1</v>
      </c>
      <c r="F1823" s="256" t="s">
        <v>2270</v>
      </c>
      <c r="G1823" s="254"/>
      <c r="H1823" s="255" t="s">
        <v>1</v>
      </c>
      <c r="I1823" s="257"/>
      <c r="J1823" s="254"/>
      <c r="K1823" s="254"/>
      <c r="L1823" s="258"/>
      <c r="M1823" s="259"/>
      <c r="N1823" s="260"/>
      <c r="O1823" s="260"/>
      <c r="P1823" s="260"/>
      <c r="Q1823" s="260"/>
      <c r="R1823" s="260"/>
      <c r="S1823" s="260"/>
      <c r="T1823" s="261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62" t="s">
        <v>232</v>
      </c>
      <c r="AU1823" s="262" t="s">
        <v>82</v>
      </c>
      <c r="AV1823" s="14" t="s">
        <v>80</v>
      </c>
      <c r="AW1823" s="14" t="s">
        <v>30</v>
      </c>
      <c r="AX1823" s="14" t="s">
        <v>73</v>
      </c>
      <c r="AY1823" s="262" t="s">
        <v>223</v>
      </c>
    </row>
    <row r="1824" s="13" customFormat="1">
      <c r="A1824" s="13"/>
      <c r="B1824" s="241"/>
      <c r="C1824" s="242"/>
      <c r="D1824" s="243" t="s">
        <v>232</v>
      </c>
      <c r="E1824" s="244" t="s">
        <v>1</v>
      </c>
      <c r="F1824" s="245" t="s">
        <v>2271</v>
      </c>
      <c r="G1824" s="242"/>
      <c r="H1824" s="246">
        <v>112.40000000000001</v>
      </c>
      <c r="I1824" s="247"/>
      <c r="J1824" s="242"/>
      <c r="K1824" s="242"/>
      <c r="L1824" s="248"/>
      <c r="M1824" s="249"/>
      <c r="N1824" s="250"/>
      <c r="O1824" s="250"/>
      <c r="P1824" s="250"/>
      <c r="Q1824" s="250"/>
      <c r="R1824" s="250"/>
      <c r="S1824" s="250"/>
      <c r="T1824" s="25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2" t="s">
        <v>232</v>
      </c>
      <c r="AU1824" s="252" t="s">
        <v>82</v>
      </c>
      <c r="AV1824" s="13" t="s">
        <v>82</v>
      </c>
      <c r="AW1824" s="13" t="s">
        <v>30</v>
      </c>
      <c r="AX1824" s="13" t="s">
        <v>80</v>
      </c>
      <c r="AY1824" s="252" t="s">
        <v>223</v>
      </c>
    </row>
    <row r="1825" s="2" customFormat="1" ht="37.8" customHeight="1">
      <c r="A1825" s="39"/>
      <c r="B1825" s="40"/>
      <c r="C1825" s="228" t="s">
        <v>2272</v>
      </c>
      <c r="D1825" s="228" t="s">
        <v>225</v>
      </c>
      <c r="E1825" s="229" t="s">
        <v>2273</v>
      </c>
      <c r="F1825" s="230" t="s">
        <v>2274</v>
      </c>
      <c r="G1825" s="231" t="s">
        <v>351</v>
      </c>
      <c r="H1825" s="232">
        <v>6744</v>
      </c>
      <c r="I1825" s="233"/>
      <c r="J1825" s="234">
        <f>ROUND(I1825*H1825,2)</f>
        <v>0</v>
      </c>
      <c r="K1825" s="230" t="s">
        <v>229</v>
      </c>
      <c r="L1825" s="45"/>
      <c r="M1825" s="235" t="s">
        <v>1</v>
      </c>
      <c r="N1825" s="236" t="s">
        <v>38</v>
      </c>
      <c r="O1825" s="92"/>
      <c r="P1825" s="237">
        <f>O1825*H1825</f>
        <v>0</v>
      </c>
      <c r="Q1825" s="237">
        <v>0</v>
      </c>
      <c r="R1825" s="237">
        <f>Q1825*H1825</f>
        <v>0</v>
      </c>
      <c r="S1825" s="237">
        <v>0</v>
      </c>
      <c r="T1825" s="238">
        <f>S1825*H1825</f>
        <v>0</v>
      </c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R1825" s="239" t="s">
        <v>230</v>
      </c>
      <c r="AT1825" s="239" t="s">
        <v>225</v>
      </c>
      <c r="AU1825" s="239" t="s">
        <v>82</v>
      </c>
      <c r="AY1825" s="18" t="s">
        <v>223</v>
      </c>
      <c r="BE1825" s="240">
        <f>IF(N1825="základní",J1825,0)</f>
        <v>0</v>
      </c>
      <c r="BF1825" s="240">
        <f>IF(N1825="snížená",J1825,0)</f>
        <v>0</v>
      </c>
      <c r="BG1825" s="240">
        <f>IF(N1825="zákl. přenesená",J1825,0)</f>
        <v>0</v>
      </c>
      <c r="BH1825" s="240">
        <f>IF(N1825="sníž. přenesená",J1825,0)</f>
        <v>0</v>
      </c>
      <c r="BI1825" s="240">
        <f>IF(N1825="nulová",J1825,0)</f>
        <v>0</v>
      </c>
      <c r="BJ1825" s="18" t="s">
        <v>80</v>
      </c>
      <c r="BK1825" s="240">
        <f>ROUND(I1825*H1825,2)</f>
        <v>0</v>
      </c>
      <c r="BL1825" s="18" t="s">
        <v>230</v>
      </c>
      <c r="BM1825" s="239" t="s">
        <v>2275</v>
      </c>
    </row>
    <row r="1826" s="14" customFormat="1">
      <c r="A1826" s="14"/>
      <c r="B1826" s="253"/>
      <c r="C1826" s="254"/>
      <c r="D1826" s="243" t="s">
        <v>232</v>
      </c>
      <c r="E1826" s="255" t="s">
        <v>1</v>
      </c>
      <c r="F1826" s="256" t="s">
        <v>2270</v>
      </c>
      <c r="G1826" s="254"/>
      <c r="H1826" s="255" t="s">
        <v>1</v>
      </c>
      <c r="I1826" s="257"/>
      <c r="J1826" s="254"/>
      <c r="K1826" s="254"/>
      <c r="L1826" s="258"/>
      <c r="M1826" s="259"/>
      <c r="N1826" s="260"/>
      <c r="O1826" s="260"/>
      <c r="P1826" s="260"/>
      <c r="Q1826" s="260"/>
      <c r="R1826" s="260"/>
      <c r="S1826" s="260"/>
      <c r="T1826" s="261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62" t="s">
        <v>232</v>
      </c>
      <c r="AU1826" s="262" t="s">
        <v>82</v>
      </c>
      <c r="AV1826" s="14" t="s">
        <v>80</v>
      </c>
      <c r="AW1826" s="14" t="s">
        <v>30</v>
      </c>
      <c r="AX1826" s="14" t="s">
        <v>73</v>
      </c>
      <c r="AY1826" s="262" t="s">
        <v>223</v>
      </c>
    </row>
    <row r="1827" s="13" customFormat="1">
      <c r="A1827" s="13"/>
      <c r="B1827" s="241"/>
      <c r="C1827" s="242"/>
      <c r="D1827" s="243" t="s">
        <v>232</v>
      </c>
      <c r="E1827" s="244" t="s">
        <v>1</v>
      </c>
      <c r="F1827" s="245" t="s">
        <v>2276</v>
      </c>
      <c r="G1827" s="242"/>
      <c r="H1827" s="246">
        <v>6744</v>
      </c>
      <c r="I1827" s="247"/>
      <c r="J1827" s="242"/>
      <c r="K1827" s="242"/>
      <c r="L1827" s="248"/>
      <c r="M1827" s="249"/>
      <c r="N1827" s="250"/>
      <c r="O1827" s="250"/>
      <c r="P1827" s="250"/>
      <c r="Q1827" s="250"/>
      <c r="R1827" s="250"/>
      <c r="S1827" s="250"/>
      <c r="T1827" s="251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2" t="s">
        <v>232</v>
      </c>
      <c r="AU1827" s="252" t="s">
        <v>82</v>
      </c>
      <c r="AV1827" s="13" t="s">
        <v>82</v>
      </c>
      <c r="AW1827" s="13" t="s">
        <v>30</v>
      </c>
      <c r="AX1827" s="13" t="s">
        <v>80</v>
      </c>
      <c r="AY1827" s="252" t="s">
        <v>223</v>
      </c>
    </row>
    <row r="1828" s="2" customFormat="1" ht="24.15" customHeight="1">
      <c r="A1828" s="39"/>
      <c r="B1828" s="40"/>
      <c r="C1828" s="228" t="s">
        <v>2277</v>
      </c>
      <c r="D1828" s="228" t="s">
        <v>225</v>
      </c>
      <c r="E1828" s="229" t="s">
        <v>2278</v>
      </c>
      <c r="F1828" s="230" t="s">
        <v>2279</v>
      </c>
      <c r="G1828" s="231" t="s">
        <v>351</v>
      </c>
      <c r="H1828" s="232">
        <v>112.40000000000001</v>
      </c>
      <c r="I1828" s="233"/>
      <c r="J1828" s="234">
        <f>ROUND(I1828*H1828,2)</f>
        <v>0</v>
      </c>
      <c r="K1828" s="230" t="s">
        <v>229</v>
      </c>
      <c r="L1828" s="45"/>
      <c r="M1828" s="235" t="s">
        <v>1</v>
      </c>
      <c r="N1828" s="236" t="s">
        <v>38</v>
      </c>
      <c r="O1828" s="92"/>
      <c r="P1828" s="237">
        <f>O1828*H1828</f>
        <v>0</v>
      </c>
      <c r="Q1828" s="237">
        <v>0</v>
      </c>
      <c r="R1828" s="237">
        <f>Q1828*H1828</f>
        <v>0</v>
      </c>
      <c r="S1828" s="237">
        <v>0</v>
      </c>
      <c r="T1828" s="238">
        <f>S1828*H1828</f>
        <v>0</v>
      </c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R1828" s="239" t="s">
        <v>230</v>
      </c>
      <c r="AT1828" s="239" t="s">
        <v>225</v>
      </c>
      <c r="AU1828" s="239" t="s">
        <v>82</v>
      </c>
      <c r="AY1828" s="18" t="s">
        <v>223</v>
      </c>
      <c r="BE1828" s="240">
        <f>IF(N1828="základní",J1828,0)</f>
        <v>0</v>
      </c>
      <c r="BF1828" s="240">
        <f>IF(N1828="snížená",J1828,0)</f>
        <v>0</v>
      </c>
      <c r="BG1828" s="240">
        <f>IF(N1828="zákl. přenesená",J1828,0)</f>
        <v>0</v>
      </c>
      <c r="BH1828" s="240">
        <f>IF(N1828="sníž. přenesená",J1828,0)</f>
        <v>0</v>
      </c>
      <c r="BI1828" s="240">
        <f>IF(N1828="nulová",J1828,0)</f>
        <v>0</v>
      </c>
      <c r="BJ1828" s="18" t="s">
        <v>80</v>
      </c>
      <c r="BK1828" s="240">
        <f>ROUND(I1828*H1828,2)</f>
        <v>0</v>
      </c>
      <c r="BL1828" s="18" t="s">
        <v>230</v>
      </c>
      <c r="BM1828" s="239" t="s">
        <v>2280</v>
      </c>
    </row>
    <row r="1829" s="2" customFormat="1" ht="44.25" customHeight="1">
      <c r="A1829" s="39"/>
      <c r="B1829" s="40"/>
      <c r="C1829" s="228" t="s">
        <v>2281</v>
      </c>
      <c r="D1829" s="228" t="s">
        <v>225</v>
      </c>
      <c r="E1829" s="229" t="s">
        <v>2282</v>
      </c>
      <c r="F1829" s="230" t="s">
        <v>2283</v>
      </c>
      <c r="G1829" s="231" t="s">
        <v>475</v>
      </c>
      <c r="H1829" s="232">
        <v>2</v>
      </c>
      <c r="I1829" s="233"/>
      <c r="J1829" s="234">
        <f>ROUND(I1829*H1829,2)</f>
        <v>0</v>
      </c>
      <c r="K1829" s="230" t="s">
        <v>229</v>
      </c>
      <c r="L1829" s="45"/>
      <c r="M1829" s="235" t="s">
        <v>1</v>
      </c>
      <c r="N1829" s="236" t="s">
        <v>38</v>
      </c>
      <c r="O1829" s="92"/>
      <c r="P1829" s="237">
        <f>O1829*H1829</f>
        <v>0</v>
      </c>
      <c r="Q1829" s="237">
        <v>0</v>
      </c>
      <c r="R1829" s="237">
        <f>Q1829*H1829</f>
        <v>0</v>
      </c>
      <c r="S1829" s="237">
        <v>0</v>
      </c>
      <c r="T1829" s="238">
        <f>S1829*H1829</f>
        <v>0</v>
      </c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R1829" s="239" t="s">
        <v>230</v>
      </c>
      <c r="AT1829" s="239" t="s">
        <v>225</v>
      </c>
      <c r="AU1829" s="239" t="s">
        <v>82</v>
      </c>
      <c r="AY1829" s="18" t="s">
        <v>223</v>
      </c>
      <c r="BE1829" s="240">
        <f>IF(N1829="základní",J1829,0)</f>
        <v>0</v>
      </c>
      <c r="BF1829" s="240">
        <f>IF(N1829="snížená",J1829,0)</f>
        <v>0</v>
      </c>
      <c r="BG1829" s="240">
        <f>IF(N1829="zákl. přenesená",J1829,0)</f>
        <v>0</v>
      </c>
      <c r="BH1829" s="240">
        <f>IF(N1829="sníž. přenesená",J1829,0)</f>
        <v>0</v>
      </c>
      <c r="BI1829" s="240">
        <f>IF(N1829="nulová",J1829,0)</f>
        <v>0</v>
      </c>
      <c r="BJ1829" s="18" t="s">
        <v>80</v>
      </c>
      <c r="BK1829" s="240">
        <f>ROUND(I1829*H1829,2)</f>
        <v>0</v>
      </c>
      <c r="BL1829" s="18" t="s">
        <v>230</v>
      </c>
      <c r="BM1829" s="239" t="s">
        <v>2284</v>
      </c>
    </row>
    <row r="1830" s="2" customFormat="1" ht="55.5" customHeight="1">
      <c r="A1830" s="39"/>
      <c r="B1830" s="40"/>
      <c r="C1830" s="228" t="s">
        <v>2285</v>
      </c>
      <c r="D1830" s="228" t="s">
        <v>225</v>
      </c>
      <c r="E1830" s="229" t="s">
        <v>2286</v>
      </c>
      <c r="F1830" s="230" t="s">
        <v>2287</v>
      </c>
      <c r="G1830" s="231" t="s">
        <v>475</v>
      </c>
      <c r="H1830" s="232">
        <v>20</v>
      </c>
      <c r="I1830" s="233"/>
      <c r="J1830" s="234">
        <f>ROUND(I1830*H1830,2)</f>
        <v>0</v>
      </c>
      <c r="K1830" s="230" t="s">
        <v>229</v>
      </c>
      <c r="L1830" s="45"/>
      <c r="M1830" s="235" t="s">
        <v>1</v>
      </c>
      <c r="N1830" s="236" t="s">
        <v>38</v>
      </c>
      <c r="O1830" s="92"/>
      <c r="P1830" s="237">
        <f>O1830*H1830</f>
        <v>0</v>
      </c>
      <c r="Q1830" s="237">
        <v>0</v>
      </c>
      <c r="R1830" s="237">
        <f>Q1830*H1830</f>
        <v>0</v>
      </c>
      <c r="S1830" s="237">
        <v>0</v>
      </c>
      <c r="T1830" s="238">
        <f>S1830*H1830</f>
        <v>0</v>
      </c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R1830" s="239" t="s">
        <v>230</v>
      </c>
      <c r="AT1830" s="239" t="s">
        <v>225</v>
      </c>
      <c r="AU1830" s="239" t="s">
        <v>82</v>
      </c>
      <c r="AY1830" s="18" t="s">
        <v>223</v>
      </c>
      <c r="BE1830" s="240">
        <f>IF(N1830="základní",J1830,0)</f>
        <v>0</v>
      </c>
      <c r="BF1830" s="240">
        <f>IF(N1830="snížená",J1830,0)</f>
        <v>0</v>
      </c>
      <c r="BG1830" s="240">
        <f>IF(N1830="zákl. přenesená",J1830,0)</f>
        <v>0</v>
      </c>
      <c r="BH1830" s="240">
        <f>IF(N1830="sníž. přenesená",J1830,0)</f>
        <v>0</v>
      </c>
      <c r="BI1830" s="240">
        <f>IF(N1830="nulová",J1830,0)</f>
        <v>0</v>
      </c>
      <c r="BJ1830" s="18" t="s">
        <v>80</v>
      </c>
      <c r="BK1830" s="240">
        <f>ROUND(I1830*H1830,2)</f>
        <v>0</v>
      </c>
      <c r="BL1830" s="18" t="s">
        <v>230</v>
      </c>
      <c r="BM1830" s="239" t="s">
        <v>2288</v>
      </c>
    </row>
    <row r="1831" s="13" customFormat="1">
      <c r="A1831" s="13"/>
      <c r="B1831" s="241"/>
      <c r="C1831" s="242"/>
      <c r="D1831" s="243" t="s">
        <v>232</v>
      </c>
      <c r="E1831" s="244" t="s">
        <v>1</v>
      </c>
      <c r="F1831" s="245" t="s">
        <v>2289</v>
      </c>
      <c r="G1831" s="242"/>
      <c r="H1831" s="246">
        <v>20</v>
      </c>
      <c r="I1831" s="247"/>
      <c r="J1831" s="242"/>
      <c r="K1831" s="242"/>
      <c r="L1831" s="248"/>
      <c r="M1831" s="249"/>
      <c r="N1831" s="250"/>
      <c r="O1831" s="250"/>
      <c r="P1831" s="250"/>
      <c r="Q1831" s="250"/>
      <c r="R1831" s="250"/>
      <c r="S1831" s="250"/>
      <c r="T1831" s="251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2" t="s">
        <v>232</v>
      </c>
      <c r="AU1831" s="252" t="s">
        <v>82</v>
      </c>
      <c r="AV1831" s="13" t="s">
        <v>82</v>
      </c>
      <c r="AW1831" s="13" t="s">
        <v>30</v>
      </c>
      <c r="AX1831" s="13" t="s">
        <v>80</v>
      </c>
      <c r="AY1831" s="252" t="s">
        <v>223</v>
      </c>
    </row>
    <row r="1832" s="2" customFormat="1" ht="44.25" customHeight="1">
      <c r="A1832" s="39"/>
      <c r="B1832" s="40"/>
      <c r="C1832" s="228" t="s">
        <v>2290</v>
      </c>
      <c r="D1832" s="228" t="s">
        <v>225</v>
      </c>
      <c r="E1832" s="229" t="s">
        <v>2291</v>
      </c>
      <c r="F1832" s="230" t="s">
        <v>2292</v>
      </c>
      <c r="G1832" s="231" t="s">
        <v>475</v>
      </c>
      <c r="H1832" s="232">
        <v>2</v>
      </c>
      <c r="I1832" s="233"/>
      <c r="J1832" s="234">
        <f>ROUND(I1832*H1832,2)</f>
        <v>0</v>
      </c>
      <c r="K1832" s="230" t="s">
        <v>229</v>
      </c>
      <c r="L1832" s="45"/>
      <c r="M1832" s="235" t="s">
        <v>1</v>
      </c>
      <c r="N1832" s="236" t="s">
        <v>38</v>
      </c>
      <c r="O1832" s="92"/>
      <c r="P1832" s="237">
        <f>O1832*H1832</f>
        <v>0</v>
      </c>
      <c r="Q1832" s="237">
        <v>0</v>
      </c>
      <c r="R1832" s="237">
        <f>Q1832*H1832</f>
        <v>0</v>
      </c>
      <c r="S1832" s="237">
        <v>0</v>
      </c>
      <c r="T1832" s="238">
        <f>S1832*H1832</f>
        <v>0</v>
      </c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R1832" s="239" t="s">
        <v>230</v>
      </c>
      <c r="AT1832" s="239" t="s">
        <v>225</v>
      </c>
      <c r="AU1832" s="239" t="s">
        <v>82</v>
      </c>
      <c r="AY1832" s="18" t="s">
        <v>223</v>
      </c>
      <c r="BE1832" s="240">
        <f>IF(N1832="základní",J1832,0)</f>
        <v>0</v>
      </c>
      <c r="BF1832" s="240">
        <f>IF(N1832="snížená",J1832,0)</f>
        <v>0</v>
      </c>
      <c r="BG1832" s="240">
        <f>IF(N1832="zákl. přenesená",J1832,0)</f>
        <v>0</v>
      </c>
      <c r="BH1832" s="240">
        <f>IF(N1832="sníž. přenesená",J1832,0)</f>
        <v>0</v>
      </c>
      <c r="BI1832" s="240">
        <f>IF(N1832="nulová",J1832,0)</f>
        <v>0</v>
      </c>
      <c r="BJ1832" s="18" t="s">
        <v>80</v>
      </c>
      <c r="BK1832" s="240">
        <f>ROUND(I1832*H1832,2)</f>
        <v>0</v>
      </c>
      <c r="BL1832" s="18" t="s">
        <v>230</v>
      </c>
      <c r="BM1832" s="239" t="s">
        <v>2293</v>
      </c>
    </row>
    <row r="1833" s="2" customFormat="1" ht="44.25" customHeight="1">
      <c r="A1833" s="39"/>
      <c r="B1833" s="40"/>
      <c r="C1833" s="228" t="s">
        <v>2294</v>
      </c>
      <c r="D1833" s="228" t="s">
        <v>225</v>
      </c>
      <c r="E1833" s="229" t="s">
        <v>2295</v>
      </c>
      <c r="F1833" s="230" t="s">
        <v>2296</v>
      </c>
      <c r="G1833" s="231" t="s">
        <v>475</v>
      </c>
      <c r="H1833" s="232">
        <v>6</v>
      </c>
      <c r="I1833" s="233"/>
      <c r="J1833" s="234">
        <f>ROUND(I1833*H1833,2)</f>
        <v>0</v>
      </c>
      <c r="K1833" s="230" t="s">
        <v>229</v>
      </c>
      <c r="L1833" s="45"/>
      <c r="M1833" s="235" t="s">
        <v>1</v>
      </c>
      <c r="N1833" s="236" t="s">
        <v>38</v>
      </c>
      <c r="O1833" s="92"/>
      <c r="P1833" s="237">
        <f>O1833*H1833</f>
        <v>0</v>
      </c>
      <c r="Q1833" s="237">
        <v>0</v>
      </c>
      <c r="R1833" s="237">
        <f>Q1833*H1833</f>
        <v>0</v>
      </c>
      <c r="S1833" s="237">
        <v>0</v>
      </c>
      <c r="T1833" s="238">
        <f>S1833*H1833</f>
        <v>0</v>
      </c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R1833" s="239" t="s">
        <v>230</v>
      </c>
      <c r="AT1833" s="239" t="s">
        <v>225</v>
      </c>
      <c r="AU1833" s="239" t="s">
        <v>82</v>
      </c>
      <c r="AY1833" s="18" t="s">
        <v>223</v>
      </c>
      <c r="BE1833" s="240">
        <f>IF(N1833="základní",J1833,0)</f>
        <v>0</v>
      </c>
      <c r="BF1833" s="240">
        <f>IF(N1833="snížená",J1833,0)</f>
        <v>0</v>
      </c>
      <c r="BG1833" s="240">
        <f>IF(N1833="zákl. přenesená",J1833,0)</f>
        <v>0</v>
      </c>
      <c r="BH1833" s="240">
        <f>IF(N1833="sníž. přenesená",J1833,0)</f>
        <v>0</v>
      </c>
      <c r="BI1833" s="240">
        <f>IF(N1833="nulová",J1833,0)</f>
        <v>0</v>
      </c>
      <c r="BJ1833" s="18" t="s">
        <v>80</v>
      </c>
      <c r="BK1833" s="240">
        <f>ROUND(I1833*H1833,2)</f>
        <v>0</v>
      </c>
      <c r="BL1833" s="18" t="s">
        <v>230</v>
      </c>
      <c r="BM1833" s="239" t="s">
        <v>2297</v>
      </c>
    </row>
    <row r="1834" s="13" customFormat="1">
      <c r="A1834" s="13"/>
      <c r="B1834" s="241"/>
      <c r="C1834" s="242"/>
      <c r="D1834" s="243" t="s">
        <v>232</v>
      </c>
      <c r="E1834" s="244" t="s">
        <v>1</v>
      </c>
      <c r="F1834" s="245" t="s">
        <v>2298</v>
      </c>
      <c r="G1834" s="242"/>
      <c r="H1834" s="246">
        <v>6</v>
      </c>
      <c r="I1834" s="247"/>
      <c r="J1834" s="242"/>
      <c r="K1834" s="242"/>
      <c r="L1834" s="248"/>
      <c r="M1834" s="249"/>
      <c r="N1834" s="250"/>
      <c r="O1834" s="250"/>
      <c r="P1834" s="250"/>
      <c r="Q1834" s="250"/>
      <c r="R1834" s="250"/>
      <c r="S1834" s="250"/>
      <c r="T1834" s="251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2" t="s">
        <v>232</v>
      </c>
      <c r="AU1834" s="252" t="s">
        <v>82</v>
      </c>
      <c r="AV1834" s="13" t="s">
        <v>82</v>
      </c>
      <c r="AW1834" s="13" t="s">
        <v>30</v>
      </c>
      <c r="AX1834" s="13" t="s">
        <v>80</v>
      </c>
      <c r="AY1834" s="252" t="s">
        <v>223</v>
      </c>
    </row>
    <row r="1835" s="2" customFormat="1" ht="55.5" customHeight="1">
      <c r="A1835" s="39"/>
      <c r="B1835" s="40"/>
      <c r="C1835" s="228" t="s">
        <v>2299</v>
      </c>
      <c r="D1835" s="228" t="s">
        <v>225</v>
      </c>
      <c r="E1835" s="229" t="s">
        <v>2300</v>
      </c>
      <c r="F1835" s="230" t="s">
        <v>2301</v>
      </c>
      <c r="G1835" s="231" t="s">
        <v>475</v>
      </c>
      <c r="H1835" s="232">
        <v>30</v>
      </c>
      <c r="I1835" s="233"/>
      <c r="J1835" s="234">
        <f>ROUND(I1835*H1835,2)</f>
        <v>0</v>
      </c>
      <c r="K1835" s="230" t="s">
        <v>229</v>
      </c>
      <c r="L1835" s="45"/>
      <c r="M1835" s="235" t="s">
        <v>1</v>
      </c>
      <c r="N1835" s="236" t="s">
        <v>38</v>
      </c>
      <c r="O1835" s="92"/>
      <c r="P1835" s="237">
        <f>O1835*H1835</f>
        <v>0</v>
      </c>
      <c r="Q1835" s="237">
        <v>0</v>
      </c>
      <c r="R1835" s="237">
        <f>Q1835*H1835</f>
        <v>0</v>
      </c>
      <c r="S1835" s="237">
        <v>0</v>
      </c>
      <c r="T1835" s="238">
        <f>S1835*H1835</f>
        <v>0</v>
      </c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R1835" s="239" t="s">
        <v>230</v>
      </c>
      <c r="AT1835" s="239" t="s">
        <v>225</v>
      </c>
      <c r="AU1835" s="239" t="s">
        <v>82</v>
      </c>
      <c r="AY1835" s="18" t="s">
        <v>223</v>
      </c>
      <c r="BE1835" s="240">
        <f>IF(N1835="základní",J1835,0)</f>
        <v>0</v>
      </c>
      <c r="BF1835" s="240">
        <f>IF(N1835="snížená",J1835,0)</f>
        <v>0</v>
      </c>
      <c r="BG1835" s="240">
        <f>IF(N1835="zákl. přenesená",J1835,0)</f>
        <v>0</v>
      </c>
      <c r="BH1835" s="240">
        <f>IF(N1835="sníž. přenesená",J1835,0)</f>
        <v>0</v>
      </c>
      <c r="BI1835" s="240">
        <f>IF(N1835="nulová",J1835,0)</f>
        <v>0</v>
      </c>
      <c r="BJ1835" s="18" t="s">
        <v>80</v>
      </c>
      <c r="BK1835" s="240">
        <f>ROUND(I1835*H1835,2)</f>
        <v>0</v>
      </c>
      <c r="BL1835" s="18" t="s">
        <v>230</v>
      </c>
      <c r="BM1835" s="239" t="s">
        <v>2302</v>
      </c>
    </row>
    <row r="1836" s="13" customFormat="1">
      <c r="A1836" s="13"/>
      <c r="B1836" s="241"/>
      <c r="C1836" s="242"/>
      <c r="D1836" s="243" t="s">
        <v>232</v>
      </c>
      <c r="E1836" s="244" t="s">
        <v>1</v>
      </c>
      <c r="F1836" s="245" t="s">
        <v>2303</v>
      </c>
      <c r="G1836" s="242"/>
      <c r="H1836" s="246">
        <v>30</v>
      </c>
      <c r="I1836" s="247"/>
      <c r="J1836" s="242"/>
      <c r="K1836" s="242"/>
      <c r="L1836" s="248"/>
      <c r="M1836" s="249"/>
      <c r="N1836" s="250"/>
      <c r="O1836" s="250"/>
      <c r="P1836" s="250"/>
      <c r="Q1836" s="250"/>
      <c r="R1836" s="250"/>
      <c r="S1836" s="250"/>
      <c r="T1836" s="251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2" t="s">
        <v>232</v>
      </c>
      <c r="AU1836" s="252" t="s">
        <v>82</v>
      </c>
      <c r="AV1836" s="13" t="s">
        <v>82</v>
      </c>
      <c r="AW1836" s="13" t="s">
        <v>30</v>
      </c>
      <c r="AX1836" s="13" t="s">
        <v>80</v>
      </c>
      <c r="AY1836" s="252" t="s">
        <v>223</v>
      </c>
    </row>
    <row r="1837" s="2" customFormat="1" ht="44.25" customHeight="1">
      <c r="A1837" s="39"/>
      <c r="B1837" s="40"/>
      <c r="C1837" s="228" t="s">
        <v>2304</v>
      </c>
      <c r="D1837" s="228" t="s">
        <v>225</v>
      </c>
      <c r="E1837" s="229" t="s">
        <v>2305</v>
      </c>
      <c r="F1837" s="230" t="s">
        <v>2306</v>
      </c>
      <c r="G1837" s="231" t="s">
        <v>475</v>
      </c>
      <c r="H1837" s="232">
        <v>6</v>
      </c>
      <c r="I1837" s="233"/>
      <c r="J1837" s="234">
        <f>ROUND(I1837*H1837,2)</f>
        <v>0</v>
      </c>
      <c r="K1837" s="230" t="s">
        <v>229</v>
      </c>
      <c r="L1837" s="45"/>
      <c r="M1837" s="235" t="s">
        <v>1</v>
      </c>
      <c r="N1837" s="236" t="s">
        <v>38</v>
      </c>
      <c r="O1837" s="92"/>
      <c r="P1837" s="237">
        <f>O1837*H1837</f>
        <v>0</v>
      </c>
      <c r="Q1837" s="237">
        <v>0</v>
      </c>
      <c r="R1837" s="237">
        <f>Q1837*H1837</f>
        <v>0</v>
      </c>
      <c r="S1837" s="237">
        <v>0</v>
      </c>
      <c r="T1837" s="238">
        <f>S1837*H1837</f>
        <v>0</v>
      </c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R1837" s="239" t="s">
        <v>230</v>
      </c>
      <c r="AT1837" s="239" t="s">
        <v>225</v>
      </c>
      <c r="AU1837" s="239" t="s">
        <v>82</v>
      </c>
      <c r="AY1837" s="18" t="s">
        <v>223</v>
      </c>
      <c r="BE1837" s="240">
        <f>IF(N1837="základní",J1837,0)</f>
        <v>0</v>
      </c>
      <c r="BF1837" s="240">
        <f>IF(N1837="snížená",J1837,0)</f>
        <v>0</v>
      </c>
      <c r="BG1837" s="240">
        <f>IF(N1837="zákl. přenesená",J1837,0)</f>
        <v>0</v>
      </c>
      <c r="BH1837" s="240">
        <f>IF(N1837="sníž. přenesená",J1837,0)</f>
        <v>0</v>
      </c>
      <c r="BI1837" s="240">
        <f>IF(N1837="nulová",J1837,0)</f>
        <v>0</v>
      </c>
      <c r="BJ1837" s="18" t="s">
        <v>80</v>
      </c>
      <c r="BK1837" s="240">
        <f>ROUND(I1837*H1837,2)</f>
        <v>0</v>
      </c>
      <c r="BL1837" s="18" t="s">
        <v>230</v>
      </c>
      <c r="BM1837" s="239" t="s">
        <v>2307</v>
      </c>
    </row>
    <row r="1838" s="2" customFormat="1" ht="37.8" customHeight="1">
      <c r="A1838" s="39"/>
      <c r="B1838" s="40"/>
      <c r="C1838" s="228" t="s">
        <v>2308</v>
      </c>
      <c r="D1838" s="228" t="s">
        <v>225</v>
      </c>
      <c r="E1838" s="229" t="s">
        <v>2309</v>
      </c>
      <c r="F1838" s="230" t="s">
        <v>2310</v>
      </c>
      <c r="G1838" s="231" t="s">
        <v>293</v>
      </c>
      <c r="H1838" s="232">
        <v>1421.8030000000001</v>
      </c>
      <c r="I1838" s="233"/>
      <c r="J1838" s="234">
        <f>ROUND(I1838*H1838,2)</f>
        <v>0</v>
      </c>
      <c r="K1838" s="230" t="s">
        <v>229</v>
      </c>
      <c r="L1838" s="45"/>
      <c r="M1838" s="235" t="s">
        <v>1</v>
      </c>
      <c r="N1838" s="236" t="s">
        <v>38</v>
      </c>
      <c r="O1838" s="92"/>
      <c r="P1838" s="237">
        <f>O1838*H1838</f>
        <v>0</v>
      </c>
      <c r="Q1838" s="237">
        <v>0</v>
      </c>
      <c r="R1838" s="237">
        <f>Q1838*H1838</f>
        <v>0</v>
      </c>
      <c r="S1838" s="237">
        <v>0</v>
      </c>
      <c r="T1838" s="238">
        <f>S1838*H1838</f>
        <v>0</v>
      </c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R1838" s="239" t="s">
        <v>230</v>
      </c>
      <c r="AT1838" s="239" t="s">
        <v>225</v>
      </c>
      <c r="AU1838" s="239" t="s">
        <v>82</v>
      </c>
      <c r="AY1838" s="18" t="s">
        <v>223</v>
      </c>
      <c r="BE1838" s="240">
        <f>IF(N1838="základní",J1838,0)</f>
        <v>0</v>
      </c>
      <c r="BF1838" s="240">
        <f>IF(N1838="snížená",J1838,0)</f>
        <v>0</v>
      </c>
      <c r="BG1838" s="240">
        <f>IF(N1838="zákl. přenesená",J1838,0)</f>
        <v>0</v>
      </c>
      <c r="BH1838" s="240">
        <f>IF(N1838="sníž. přenesená",J1838,0)</f>
        <v>0</v>
      </c>
      <c r="BI1838" s="240">
        <f>IF(N1838="nulová",J1838,0)</f>
        <v>0</v>
      </c>
      <c r="BJ1838" s="18" t="s">
        <v>80</v>
      </c>
      <c r="BK1838" s="240">
        <f>ROUND(I1838*H1838,2)</f>
        <v>0</v>
      </c>
      <c r="BL1838" s="18" t="s">
        <v>230</v>
      </c>
      <c r="BM1838" s="239" t="s">
        <v>2311</v>
      </c>
    </row>
    <row r="1839" s="14" customFormat="1">
      <c r="A1839" s="14"/>
      <c r="B1839" s="253"/>
      <c r="C1839" s="254"/>
      <c r="D1839" s="243" t="s">
        <v>232</v>
      </c>
      <c r="E1839" s="255" t="s">
        <v>1</v>
      </c>
      <c r="F1839" s="256" t="s">
        <v>2312</v>
      </c>
      <c r="G1839" s="254"/>
      <c r="H1839" s="255" t="s">
        <v>1</v>
      </c>
      <c r="I1839" s="257"/>
      <c r="J1839" s="254"/>
      <c r="K1839" s="254"/>
      <c r="L1839" s="258"/>
      <c r="M1839" s="259"/>
      <c r="N1839" s="260"/>
      <c r="O1839" s="260"/>
      <c r="P1839" s="260"/>
      <c r="Q1839" s="260"/>
      <c r="R1839" s="260"/>
      <c r="S1839" s="260"/>
      <c r="T1839" s="261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62" t="s">
        <v>232</v>
      </c>
      <c r="AU1839" s="262" t="s">
        <v>82</v>
      </c>
      <c r="AV1839" s="14" t="s">
        <v>80</v>
      </c>
      <c r="AW1839" s="14" t="s">
        <v>30</v>
      </c>
      <c r="AX1839" s="14" t="s">
        <v>73</v>
      </c>
      <c r="AY1839" s="262" t="s">
        <v>223</v>
      </c>
    </row>
    <row r="1840" s="13" customFormat="1">
      <c r="A1840" s="13"/>
      <c r="B1840" s="241"/>
      <c r="C1840" s="242"/>
      <c r="D1840" s="243" t="s">
        <v>232</v>
      </c>
      <c r="E1840" s="244" t="s">
        <v>1</v>
      </c>
      <c r="F1840" s="245" t="s">
        <v>2313</v>
      </c>
      <c r="G1840" s="242"/>
      <c r="H1840" s="246">
        <v>433.49799999999999</v>
      </c>
      <c r="I1840" s="247"/>
      <c r="J1840" s="242"/>
      <c r="K1840" s="242"/>
      <c r="L1840" s="248"/>
      <c r="M1840" s="249"/>
      <c r="N1840" s="250"/>
      <c r="O1840" s="250"/>
      <c r="P1840" s="250"/>
      <c r="Q1840" s="250"/>
      <c r="R1840" s="250"/>
      <c r="S1840" s="250"/>
      <c r="T1840" s="251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52" t="s">
        <v>232</v>
      </c>
      <c r="AU1840" s="252" t="s">
        <v>82</v>
      </c>
      <c r="AV1840" s="13" t="s">
        <v>82</v>
      </c>
      <c r="AW1840" s="13" t="s">
        <v>30</v>
      </c>
      <c r="AX1840" s="13" t="s">
        <v>73</v>
      </c>
      <c r="AY1840" s="252" t="s">
        <v>223</v>
      </c>
    </row>
    <row r="1841" s="13" customFormat="1">
      <c r="A1841" s="13"/>
      <c r="B1841" s="241"/>
      <c r="C1841" s="242"/>
      <c r="D1841" s="243" t="s">
        <v>232</v>
      </c>
      <c r="E1841" s="244" t="s">
        <v>1</v>
      </c>
      <c r="F1841" s="245" t="s">
        <v>2314</v>
      </c>
      <c r="G1841" s="242"/>
      <c r="H1841" s="246">
        <v>17.829999999999998</v>
      </c>
      <c r="I1841" s="247"/>
      <c r="J1841" s="242"/>
      <c r="K1841" s="242"/>
      <c r="L1841" s="248"/>
      <c r="M1841" s="249"/>
      <c r="N1841" s="250"/>
      <c r="O1841" s="250"/>
      <c r="P1841" s="250"/>
      <c r="Q1841" s="250"/>
      <c r="R1841" s="250"/>
      <c r="S1841" s="250"/>
      <c r="T1841" s="251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2" t="s">
        <v>232</v>
      </c>
      <c r="AU1841" s="252" t="s">
        <v>82</v>
      </c>
      <c r="AV1841" s="13" t="s">
        <v>82</v>
      </c>
      <c r="AW1841" s="13" t="s">
        <v>30</v>
      </c>
      <c r="AX1841" s="13" t="s">
        <v>73</v>
      </c>
      <c r="AY1841" s="252" t="s">
        <v>223</v>
      </c>
    </row>
    <row r="1842" s="14" customFormat="1">
      <c r="A1842" s="14"/>
      <c r="B1842" s="253"/>
      <c r="C1842" s="254"/>
      <c r="D1842" s="243" t="s">
        <v>232</v>
      </c>
      <c r="E1842" s="255" t="s">
        <v>1</v>
      </c>
      <c r="F1842" s="256" t="s">
        <v>394</v>
      </c>
      <c r="G1842" s="254"/>
      <c r="H1842" s="255" t="s">
        <v>1</v>
      </c>
      <c r="I1842" s="257"/>
      <c r="J1842" s="254"/>
      <c r="K1842" s="254"/>
      <c r="L1842" s="258"/>
      <c r="M1842" s="259"/>
      <c r="N1842" s="260"/>
      <c r="O1842" s="260"/>
      <c r="P1842" s="260"/>
      <c r="Q1842" s="260"/>
      <c r="R1842" s="260"/>
      <c r="S1842" s="260"/>
      <c r="T1842" s="261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62" t="s">
        <v>232</v>
      </c>
      <c r="AU1842" s="262" t="s">
        <v>82</v>
      </c>
      <c r="AV1842" s="14" t="s">
        <v>80</v>
      </c>
      <c r="AW1842" s="14" t="s">
        <v>30</v>
      </c>
      <c r="AX1842" s="14" t="s">
        <v>73</v>
      </c>
      <c r="AY1842" s="262" t="s">
        <v>223</v>
      </c>
    </row>
    <row r="1843" s="14" customFormat="1">
      <c r="A1843" s="14"/>
      <c r="B1843" s="253"/>
      <c r="C1843" s="254"/>
      <c r="D1843" s="243" t="s">
        <v>232</v>
      </c>
      <c r="E1843" s="255" t="s">
        <v>1</v>
      </c>
      <c r="F1843" s="256" t="s">
        <v>2315</v>
      </c>
      <c r="G1843" s="254"/>
      <c r="H1843" s="255" t="s">
        <v>1</v>
      </c>
      <c r="I1843" s="257"/>
      <c r="J1843" s="254"/>
      <c r="K1843" s="254"/>
      <c r="L1843" s="258"/>
      <c r="M1843" s="259"/>
      <c r="N1843" s="260"/>
      <c r="O1843" s="260"/>
      <c r="P1843" s="260"/>
      <c r="Q1843" s="260"/>
      <c r="R1843" s="260"/>
      <c r="S1843" s="260"/>
      <c r="T1843" s="261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62" t="s">
        <v>232</v>
      </c>
      <c r="AU1843" s="262" t="s">
        <v>82</v>
      </c>
      <c r="AV1843" s="14" t="s">
        <v>80</v>
      </c>
      <c r="AW1843" s="14" t="s">
        <v>30</v>
      </c>
      <c r="AX1843" s="14" t="s">
        <v>73</v>
      </c>
      <c r="AY1843" s="262" t="s">
        <v>223</v>
      </c>
    </row>
    <row r="1844" s="13" customFormat="1">
      <c r="A1844" s="13"/>
      <c r="B1844" s="241"/>
      <c r="C1844" s="242"/>
      <c r="D1844" s="243" t="s">
        <v>232</v>
      </c>
      <c r="E1844" s="244" t="s">
        <v>1</v>
      </c>
      <c r="F1844" s="245" t="s">
        <v>2316</v>
      </c>
      <c r="G1844" s="242"/>
      <c r="H1844" s="246">
        <v>20</v>
      </c>
      <c r="I1844" s="247"/>
      <c r="J1844" s="242"/>
      <c r="K1844" s="242"/>
      <c r="L1844" s="248"/>
      <c r="M1844" s="249"/>
      <c r="N1844" s="250"/>
      <c r="O1844" s="250"/>
      <c r="P1844" s="250"/>
      <c r="Q1844" s="250"/>
      <c r="R1844" s="250"/>
      <c r="S1844" s="250"/>
      <c r="T1844" s="251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2" t="s">
        <v>232</v>
      </c>
      <c r="AU1844" s="252" t="s">
        <v>82</v>
      </c>
      <c r="AV1844" s="13" t="s">
        <v>82</v>
      </c>
      <c r="AW1844" s="13" t="s">
        <v>30</v>
      </c>
      <c r="AX1844" s="13" t="s">
        <v>73</v>
      </c>
      <c r="AY1844" s="252" t="s">
        <v>223</v>
      </c>
    </row>
    <row r="1845" s="13" customFormat="1">
      <c r="A1845" s="13"/>
      <c r="B1845" s="241"/>
      <c r="C1845" s="242"/>
      <c r="D1845" s="243" t="s">
        <v>232</v>
      </c>
      <c r="E1845" s="244" t="s">
        <v>1</v>
      </c>
      <c r="F1845" s="245" t="s">
        <v>2317</v>
      </c>
      <c r="G1845" s="242"/>
      <c r="H1845" s="246">
        <v>12</v>
      </c>
      <c r="I1845" s="247"/>
      <c r="J1845" s="242"/>
      <c r="K1845" s="242"/>
      <c r="L1845" s="248"/>
      <c r="M1845" s="249"/>
      <c r="N1845" s="250"/>
      <c r="O1845" s="250"/>
      <c r="P1845" s="250"/>
      <c r="Q1845" s="250"/>
      <c r="R1845" s="250"/>
      <c r="S1845" s="250"/>
      <c r="T1845" s="251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2" t="s">
        <v>232</v>
      </c>
      <c r="AU1845" s="252" t="s">
        <v>82</v>
      </c>
      <c r="AV1845" s="13" t="s">
        <v>82</v>
      </c>
      <c r="AW1845" s="13" t="s">
        <v>30</v>
      </c>
      <c r="AX1845" s="13" t="s">
        <v>73</v>
      </c>
      <c r="AY1845" s="252" t="s">
        <v>223</v>
      </c>
    </row>
    <row r="1846" s="14" customFormat="1">
      <c r="A1846" s="14"/>
      <c r="B1846" s="253"/>
      <c r="C1846" s="254"/>
      <c r="D1846" s="243" t="s">
        <v>232</v>
      </c>
      <c r="E1846" s="255" t="s">
        <v>1</v>
      </c>
      <c r="F1846" s="256" t="s">
        <v>394</v>
      </c>
      <c r="G1846" s="254"/>
      <c r="H1846" s="255" t="s">
        <v>1</v>
      </c>
      <c r="I1846" s="257"/>
      <c r="J1846" s="254"/>
      <c r="K1846" s="254"/>
      <c r="L1846" s="258"/>
      <c r="M1846" s="259"/>
      <c r="N1846" s="260"/>
      <c r="O1846" s="260"/>
      <c r="P1846" s="260"/>
      <c r="Q1846" s="260"/>
      <c r="R1846" s="260"/>
      <c r="S1846" s="260"/>
      <c r="T1846" s="261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62" t="s">
        <v>232</v>
      </c>
      <c r="AU1846" s="262" t="s">
        <v>82</v>
      </c>
      <c r="AV1846" s="14" t="s">
        <v>80</v>
      </c>
      <c r="AW1846" s="14" t="s">
        <v>30</v>
      </c>
      <c r="AX1846" s="14" t="s">
        <v>73</v>
      </c>
      <c r="AY1846" s="262" t="s">
        <v>223</v>
      </c>
    </row>
    <row r="1847" s="13" customFormat="1">
      <c r="A1847" s="13"/>
      <c r="B1847" s="241"/>
      <c r="C1847" s="242"/>
      <c r="D1847" s="243" t="s">
        <v>232</v>
      </c>
      <c r="E1847" s="244" t="s">
        <v>1</v>
      </c>
      <c r="F1847" s="245" t="s">
        <v>2318</v>
      </c>
      <c r="G1847" s="242"/>
      <c r="H1847" s="246">
        <v>4</v>
      </c>
      <c r="I1847" s="247"/>
      <c r="J1847" s="242"/>
      <c r="K1847" s="242"/>
      <c r="L1847" s="248"/>
      <c r="M1847" s="249"/>
      <c r="N1847" s="250"/>
      <c r="O1847" s="250"/>
      <c r="P1847" s="250"/>
      <c r="Q1847" s="250"/>
      <c r="R1847" s="250"/>
      <c r="S1847" s="250"/>
      <c r="T1847" s="251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2" t="s">
        <v>232</v>
      </c>
      <c r="AU1847" s="252" t="s">
        <v>82</v>
      </c>
      <c r="AV1847" s="13" t="s">
        <v>82</v>
      </c>
      <c r="AW1847" s="13" t="s">
        <v>30</v>
      </c>
      <c r="AX1847" s="13" t="s">
        <v>73</v>
      </c>
      <c r="AY1847" s="252" t="s">
        <v>223</v>
      </c>
    </row>
    <row r="1848" s="14" customFormat="1">
      <c r="A1848" s="14"/>
      <c r="B1848" s="253"/>
      <c r="C1848" s="254"/>
      <c r="D1848" s="243" t="s">
        <v>232</v>
      </c>
      <c r="E1848" s="255" t="s">
        <v>1</v>
      </c>
      <c r="F1848" s="256" t="s">
        <v>2319</v>
      </c>
      <c r="G1848" s="254"/>
      <c r="H1848" s="255" t="s">
        <v>1</v>
      </c>
      <c r="I1848" s="257"/>
      <c r="J1848" s="254"/>
      <c r="K1848" s="254"/>
      <c r="L1848" s="258"/>
      <c r="M1848" s="259"/>
      <c r="N1848" s="260"/>
      <c r="O1848" s="260"/>
      <c r="P1848" s="260"/>
      <c r="Q1848" s="260"/>
      <c r="R1848" s="260"/>
      <c r="S1848" s="260"/>
      <c r="T1848" s="261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62" t="s">
        <v>232</v>
      </c>
      <c r="AU1848" s="262" t="s">
        <v>82</v>
      </c>
      <c r="AV1848" s="14" t="s">
        <v>80</v>
      </c>
      <c r="AW1848" s="14" t="s">
        <v>30</v>
      </c>
      <c r="AX1848" s="14" t="s">
        <v>73</v>
      </c>
      <c r="AY1848" s="262" t="s">
        <v>223</v>
      </c>
    </row>
    <row r="1849" s="14" customFormat="1">
      <c r="A1849" s="14"/>
      <c r="B1849" s="253"/>
      <c r="C1849" s="254"/>
      <c r="D1849" s="243" t="s">
        <v>232</v>
      </c>
      <c r="E1849" s="255" t="s">
        <v>1</v>
      </c>
      <c r="F1849" s="256" t="s">
        <v>2320</v>
      </c>
      <c r="G1849" s="254"/>
      <c r="H1849" s="255" t="s">
        <v>1</v>
      </c>
      <c r="I1849" s="257"/>
      <c r="J1849" s="254"/>
      <c r="K1849" s="254"/>
      <c r="L1849" s="258"/>
      <c r="M1849" s="259"/>
      <c r="N1849" s="260"/>
      <c r="O1849" s="260"/>
      <c r="P1849" s="260"/>
      <c r="Q1849" s="260"/>
      <c r="R1849" s="260"/>
      <c r="S1849" s="260"/>
      <c r="T1849" s="261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62" t="s">
        <v>232</v>
      </c>
      <c r="AU1849" s="262" t="s">
        <v>82</v>
      </c>
      <c r="AV1849" s="14" t="s">
        <v>80</v>
      </c>
      <c r="AW1849" s="14" t="s">
        <v>30</v>
      </c>
      <c r="AX1849" s="14" t="s">
        <v>73</v>
      </c>
      <c r="AY1849" s="262" t="s">
        <v>223</v>
      </c>
    </row>
    <row r="1850" s="13" customFormat="1">
      <c r="A1850" s="13"/>
      <c r="B1850" s="241"/>
      <c r="C1850" s="242"/>
      <c r="D1850" s="243" t="s">
        <v>232</v>
      </c>
      <c r="E1850" s="244" t="s">
        <v>1</v>
      </c>
      <c r="F1850" s="245" t="s">
        <v>2321</v>
      </c>
      <c r="G1850" s="242"/>
      <c r="H1850" s="246">
        <v>107.334</v>
      </c>
      <c r="I1850" s="247"/>
      <c r="J1850" s="242"/>
      <c r="K1850" s="242"/>
      <c r="L1850" s="248"/>
      <c r="M1850" s="249"/>
      <c r="N1850" s="250"/>
      <c r="O1850" s="250"/>
      <c r="P1850" s="250"/>
      <c r="Q1850" s="250"/>
      <c r="R1850" s="250"/>
      <c r="S1850" s="250"/>
      <c r="T1850" s="251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2" t="s">
        <v>232</v>
      </c>
      <c r="AU1850" s="252" t="s">
        <v>82</v>
      </c>
      <c r="AV1850" s="13" t="s">
        <v>82</v>
      </c>
      <c r="AW1850" s="13" t="s">
        <v>30</v>
      </c>
      <c r="AX1850" s="13" t="s">
        <v>73</v>
      </c>
      <c r="AY1850" s="252" t="s">
        <v>223</v>
      </c>
    </row>
    <row r="1851" s="13" customFormat="1">
      <c r="A1851" s="13"/>
      <c r="B1851" s="241"/>
      <c r="C1851" s="242"/>
      <c r="D1851" s="243" t="s">
        <v>232</v>
      </c>
      <c r="E1851" s="244" t="s">
        <v>1</v>
      </c>
      <c r="F1851" s="245" t="s">
        <v>2322</v>
      </c>
      <c r="G1851" s="242"/>
      <c r="H1851" s="246">
        <v>146.601</v>
      </c>
      <c r="I1851" s="247"/>
      <c r="J1851" s="242"/>
      <c r="K1851" s="242"/>
      <c r="L1851" s="248"/>
      <c r="M1851" s="249"/>
      <c r="N1851" s="250"/>
      <c r="O1851" s="250"/>
      <c r="P1851" s="250"/>
      <c r="Q1851" s="250"/>
      <c r="R1851" s="250"/>
      <c r="S1851" s="250"/>
      <c r="T1851" s="251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2" t="s">
        <v>232</v>
      </c>
      <c r="AU1851" s="252" t="s">
        <v>82</v>
      </c>
      <c r="AV1851" s="13" t="s">
        <v>82</v>
      </c>
      <c r="AW1851" s="13" t="s">
        <v>30</v>
      </c>
      <c r="AX1851" s="13" t="s">
        <v>73</v>
      </c>
      <c r="AY1851" s="252" t="s">
        <v>223</v>
      </c>
    </row>
    <row r="1852" s="13" customFormat="1">
      <c r="A1852" s="13"/>
      <c r="B1852" s="241"/>
      <c r="C1852" s="242"/>
      <c r="D1852" s="243" t="s">
        <v>232</v>
      </c>
      <c r="E1852" s="244" t="s">
        <v>1</v>
      </c>
      <c r="F1852" s="245" t="s">
        <v>2323</v>
      </c>
      <c r="G1852" s="242"/>
      <c r="H1852" s="246">
        <v>175.487</v>
      </c>
      <c r="I1852" s="247"/>
      <c r="J1852" s="242"/>
      <c r="K1852" s="242"/>
      <c r="L1852" s="248"/>
      <c r="M1852" s="249"/>
      <c r="N1852" s="250"/>
      <c r="O1852" s="250"/>
      <c r="P1852" s="250"/>
      <c r="Q1852" s="250"/>
      <c r="R1852" s="250"/>
      <c r="S1852" s="250"/>
      <c r="T1852" s="25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2" t="s">
        <v>232</v>
      </c>
      <c r="AU1852" s="252" t="s">
        <v>82</v>
      </c>
      <c r="AV1852" s="13" t="s">
        <v>82</v>
      </c>
      <c r="AW1852" s="13" t="s">
        <v>30</v>
      </c>
      <c r="AX1852" s="13" t="s">
        <v>73</v>
      </c>
      <c r="AY1852" s="252" t="s">
        <v>223</v>
      </c>
    </row>
    <row r="1853" s="14" customFormat="1">
      <c r="A1853" s="14"/>
      <c r="B1853" s="253"/>
      <c r="C1853" s="254"/>
      <c r="D1853" s="243" t="s">
        <v>232</v>
      </c>
      <c r="E1853" s="255" t="s">
        <v>1</v>
      </c>
      <c r="F1853" s="256" t="s">
        <v>394</v>
      </c>
      <c r="G1853" s="254"/>
      <c r="H1853" s="255" t="s">
        <v>1</v>
      </c>
      <c r="I1853" s="257"/>
      <c r="J1853" s="254"/>
      <c r="K1853" s="254"/>
      <c r="L1853" s="258"/>
      <c r="M1853" s="259"/>
      <c r="N1853" s="260"/>
      <c r="O1853" s="260"/>
      <c r="P1853" s="260"/>
      <c r="Q1853" s="260"/>
      <c r="R1853" s="260"/>
      <c r="S1853" s="260"/>
      <c r="T1853" s="261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62" t="s">
        <v>232</v>
      </c>
      <c r="AU1853" s="262" t="s">
        <v>82</v>
      </c>
      <c r="AV1853" s="14" t="s">
        <v>80</v>
      </c>
      <c r="AW1853" s="14" t="s">
        <v>30</v>
      </c>
      <c r="AX1853" s="14" t="s">
        <v>73</v>
      </c>
      <c r="AY1853" s="262" t="s">
        <v>223</v>
      </c>
    </row>
    <row r="1854" s="13" customFormat="1">
      <c r="A1854" s="13"/>
      <c r="B1854" s="241"/>
      <c r="C1854" s="242"/>
      <c r="D1854" s="243" t="s">
        <v>232</v>
      </c>
      <c r="E1854" s="244" t="s">
        <v>1</v>
      </c>
      <c r="F1854" s="245" t="s">
        <v>2324</v>
      </c>
      <c r="G1854" s="242"/>
      <c r="H1854" s="246">
        <v>201.45599999999999</v>
      </c>
      <c r="I1854" s="247"/>
      <c r="J1854" s="242"/>
      <c r="K1854" s="242"/>
      <c r="L1854" s="248"/>
      <c r="M1854" s="249"/>
      <c r="N1854" s="250"/>
      <c r="O1854" s="250"/>
      <c r="P1854" s="250"/>
      <c r="Q1854" s="250"/>
      <c r="R1854" s="250"/>
      <c r="S1854" s="250"/>
      <c r="T1854" s="251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2" t="s">
        <v>232</v>
      </c>
      <c r="AU1854" s="252" t="s">
        <v>82</v>
      </c>
      <c r="AV1854" s="13" t="s">
        <v>82</v>
      </c>
      <c r="AW1854" s="13" t="s">
        <v>30</v>
      </c>
      <c r="AX1854" s="13" t="s">
        <v>73</v>
      </c>
      <c r="AY1854" s="252" t="s">
        <v>223</v>
      </c>
    </row>
    <row r="1855" s="13" customFormat="1">
      <c r="A1855" s="13"/>
      <c r="B1855" s="241"/>
      <c r="C1855" s="242"/>
      <c r="D1855" s="243" t="s">
        <v>232</v>
      </c>
      <c r="E1855" s="244" t="s">
        <v>1</v>
      </c>
      <c r="F1855" s="245" t="s">
        <v>2325</v>
      </c>
      <c r="G1855" s="242"/>
      <c r="H1855" s="246">
        <v>303.59699999999998</v>
      </c>
      <c r="I1855" s="247"/>
      <c r="J1855" s="242"/>
      <c r="K1855" s="242"/>
      <c r="L1855" s="248"/>
      <c r="M1855" s="249"/>
      <c r="N1855" s="250"/>
      <c r="O1855" s="250"/>
      <c r="P1855" s="250"/>
      <c r="Q1855" s="250"/>
      <c r="R1855" s="250"/>
      <c r="S1855" s="250"/>
      <c r="T1855" s="251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2" t="s">
        <v>232</v>
      </c>
      <c r="AU1855" s="252" t="s">
        <v>82</v>
      </c>
      <c r="AV1855" s="13" t="s">
        <v>82</v>
      </c>
      <c r="AW1855" s="13" t="s">
        <v>30</v>
      </c>
      <c r="AX1855" s="13" t="s">
        <v>73</v>
      </c>
      <c r="AY1855" s="252" t="s">
        <v>223</v>
      </c>
    </row>
    <row r="1856" s="14" customFormat="1">
      <c r="A1856" s="14"/>
      <c r="B1856" s="253"/>
      <c r="C1856" s="254"/>
      <c r="D1856" s="243" t="s">
        <v>232</v>
      </c>
      <c r="E1856" s="255" t="s">
        <v>1</v>
      </c>
      <c r="F1856" s="256" t="s">
        <v>242</v>
      </c>
      <c r="G1856" s="254"/>
      <c r="H1856" s="255" t="s">
        <v>1</v>
      </c>
      <c r="I1856" s="257"/>
      <c r="J1856" s="254"/>
      <c r="K1856" s="254"/>
      <c r="L1856" s="258"/>
      <c r="M1856" s="259"/>
      <c r="N1856" s="260"/>
      <c r="O1856" s="260"/>
      <c r="P1856" s="260"/>
      <c r="Q1856" s="260"/>
      <c r="R1856" s="260"/>
      <c r="S1856" s="260"/>
      <c r="T1856" s="261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62" t="s">
        <v>232</v>
      </c>
      <c r="AU1856" s="262" t="s">
        <v>82</v>
      </c>
      <c r="AV1856" s="14" t="s">
        <v>80</v>
      </c>
      <c r="AW1856" s="14" t="s">
        <v>30</v>
      </c>
      <c r="AX1856" s="14" t="s">
        <v>73</v>
      </c>
      <c r="AY1856" s="262" t="s">
        <v>223</v>
      </c>
    </row>
    <row r="1857" s="15" customFormat="1">
      <c r="A1857" s="15"/>
      <c r="B1857" s="263"/>
      <c r="C1857" s="264"/>
      <c r="D1857" s="243" t="s">
        <v>232</v>
      </c>
      <c r="E1857" s="265" t="s">
        <v>1</v>
      </c>
      <c r="F1857" s="266" t="s">
        <v>245</v>
      </c>
      <c r="G1857" s="264"/>
      <c r="H1857" s="267">
        <v>1421.8030000000001</v>
      </c>
      <c r="I1857" s="268"/>
      <c r="J1857" s="264"/>
      <c r="K1857" s="264"/>
      <c r="L1857" s="269"/>
      <c r="M1857" s="270"/>
      <c r="N1857" s="271"/>
      <c r="O1857" s="271"/>
      <c r="P1857" s="271"/>
      <c r="Q1857" s="271"/>
      <c r="R1857" s="271"/>
      <c r="S1857" s="271"/>
      <c r="T1857" s="272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T1857" s="273" t="s">
        <v>232</v>
      </c>
      <c r="AU1857" s="273" t="s">
        <v>82</v>
      </c>
      <c r="AV1857" s="15" t="s">
        <v>230</v>
      </c>
      <c r="AW1857" s="15" t="s">
        <v>30</v>
      </c>
      <c r="AX1857" s="15" t="s">
        <v>80</v>
      </c>
      <c r="AY1857" s="273" t="s">
        <v>223</v>
      </c>
    </row>
    <row r="1858" s="2" customFormat="1" ht="24.15" customHeight="1">
      <c r="A1858" s="39"/>
      <c r="B1858" s="40"/>
      <c r="C1858" s="228" t="s">
        <v>2326</v>
      </c>
      <c r="D1858" s="228" t="s">
        <v>225</v>
      </c>
      <c r="E1858" s="229" t="s">
        <v>2327</v>
      </c>
      <c r="F1858" s="230" t="s">
        <v>2328</v>
      </c>
      <c r="G1858" s="231" t="s">
        <v>293</v>
      </c>
      <c r="H1858" s="232">
        <v>2549.3249999999998</v>
      </c>
      <c r="I1858" s="233"/>
      <c r="J1858" s="234">
        <f>ROUND(I1858*H1858,2)</f>
        <v>0</v>
      </c>
      <c r="K1858" s="230" t="s">
        <v>229</v>
      </c>
      <c r="L1858" s="45"/>
      <c r="M1858" s="235" t="s">
        <v>1</v>
      </c>
      <c r="N1858" s="236" t="s">
        <v>38</v>
      </c>
      <c r="O1858" s="92"/>
      <c r="P1858" s="237">
        <f>O1858*H1858</f>
        <v>0</v>
      </c>
      <c r="Q1858" s="237">
        <v>0</v>
      </c>
      <c r="R1858" s="237">
        <f>Q1858*H1858</f>
        <v>0</v>
      </c>
      <c r="S1858" s="237">
        <v>0</v>
      </c>
      <c r="T1858" s="238">
        <f>S1858*H1858</f>
        <v>0</v>
      </c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R1858" s="239" t="s">
        <v>230</v>
      </c>
      <c r="AT1858" s="239" t="s">
        <v>225</v>
      </c>
      <c r="AU1858" s="239" t="s">
        <v>82</v>
      </c>
      <c r="AY1858" s="18" t="s">
        <v>223</v>
      </c>
      <c r="BE1858" s="240">
        <f>IF(N1858="základní",J1858,0)</f>
        <v>0</v>
      </c>
      <c r="BF1858" s="240">
        <f>IF(N1858="snížená",J1858,0)</f>
        <v>0</v>
      </c>
      <c r="BG1858" s="240">
        <f>IF(N1858="zákl. přenesená",J1858,0)</f>
        <v>0</v>
      </c>
      <c r="BH1858" s="240">
        <f>IF(N1858="sníž. přenesená",J1858,0)</f>
        <v>0</v>
      </c>
      <c r="BI1858" s="240">
        <f>IF(N1858="nulová",J1858,0)</f>
        <v>0</v>
      </c>
      <c r="BJ1858" s="18" t="s">
        <v>80</v>
      </c>
      <c r="BK1858" s="240">
        <f>ROUND(I1858*H1858,2)</f>
        <v>0</v>
      </c>
      <c r="BL1858" s="18" t="s">
        <v>230</v>
      </c>
      <c r="BM1858" s="239" t="s">
        <v>2329</v>
      </c>
    </row>
    <row r="1859" s="12" customFormat="1" ht="22.8" customHeight="1">
      <c r="A1859" s="12"/>
      <c r="B1859" s="212"/>
      <c r="C1859" s="213"/>
      <c r="D1859" s="214" t="s">
        <v>72</v>
      </c>
      <c r="E1859" s="226" t="s">
        <v>864</v>
      </c>
      <c r="F1859" s="226" t="s">
        <v>2330</v>
      </c>
      <c r="G1859" s="213"/>
      <c r="H1859" s="213"/>
      <c r="I1859" s="216"/>
      <c r="J1859" s="227">
        <f>BK1859</f>
        <v>0</v>
      </c>
      <c r="K1859" s="213"/>
      <c r="L1859" s="218"/>
      <c r="M1859" s="219"/>
      <c r="N1859" s="220"/>
      <c r="O1859" s="220"/>
      <c r="P1859" s="221">
        <f>SUM(P1860:P1900)</f>
        <v>0</v>
      </c>
      <c r="Q1859" s="220"/>
      <c r="R1859" s="221">
        <f>SUM(R1860:R1900)</f>
        <v>0.62622374000000003</v>
      </c>
      <c r="S1859" s="220"/>
      <c r="T1859" s="222">
        <f>SUM(T1860:T1900)</f>
        <v>0</v>
      </c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R1859" s="223" t="s">
        <v>80</v>
      </c>
      <c r="AT1859" s="224" t="s">
        <v>72</v>
      </c>
      <c r="AU1859" s="224" t="s">
        <v>80</v>
      </c>
      <c r="AY1859" s="223" t="s">
        <v>223</v>
      </c>
      <c r="BK1859" s="225">
        <f>SUM(BK1860:BK1900)</f>
        <v>0</v>
      </c>
    </row>
    <row r="1860" s="2" customFormat="1" ht="49.05" customHeight="1">
      <c r="A1860" s="39"/>
      <c r="B1860" s="40"/>
      <c r="C1860" s="228" t="s">
        <v>2331</v>
      </c>
      <c r="D1860" s="228" t="s">
        <v>225</v>
      </c>
      <c r="E1860" s="229" t="s">
        <v>2332</v>
      </c>
      <c r="F1860" s="230" t="s">
        <v>2333</v>
      </c>
      <c r="G1860" s="231" t="s">
        <v>293</v>
      </c>
      <c r="H1860" s="232">
        <v>1883.5509999999999</v>
      </c>
      <c r="I1860" s="233"/>
      <c r="J1860" s="234">
        <f>ROUND(I1860*H1860,2)</f>
        <v>0</v>
      </c>
      <c r="K1860" s="230" t="s">
        <v>229</v>
      </c>
      <c r="L1860" s="45"/>
      <c r="M1860" s="235" t="s">
        <v>1</v>
      </c>
      <c r="N1860" s="236" t="s">
        <v>38</v>
      </c>
      <c r="O1860" s="92"/>
      <c r="P1860" s="237">
        <f>O1860*H1860</f>
        <v>0</v>
      </c>
      <c r="Q1860" s="237">
        <v>3.0000000000000001E-05</v>
      </c>
      <c r="R1860" s="237">
        <f>Q1860*H1860</f>
        <v>0.056506529999999999</v>
      </c>
      <c r="S1860" s="237">
        <v>0</v>
      </c>
      <c r="T1860" s="238">
        <f>S1860*H1860</f>
        <v>0</v>
      </c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R1860" s="239" t="s">
        <v>230</v>
      </c>
      <c r="AT1860" s="239" t="s">
        <v>225</v>
      </c>
      <c r="AU1860" s="239" t="s">
        <v>82</v>
      </c>
      <c r="AY1860" s="18" t="s">
        <v>223</v>
      </c>
      <c r="BE1860" s="240">
        <f>IF(N1860="základní",J1860,0)</f>
        <v>0</v>
      </c>
      <c r="BF1860" s="240">
        <f>IF(N1860="snížená",J1860,0)</f>
        <v>0</v>
      </c>
      <c r="BG1860" s="240">
        <f>IF(N1860="zákl. přenesená",J1860,0)</f>
        <v>0</v>
      </c>
      <c r="BH1860" s="240">
        <f>IF(N1860="sníž. přenesená",J1860,0)</f>
        <v>0</v>
      </c>
      <c r="BI1860" s="240">
        <f>IF(N1860="nulová",J1860,0)</f>
        <v>0</v>
      </c>
      <c r="BJ1860" s="18" t="s">
        <v>80</v>
      </c>
      <c r="BK1860" s="240">
        <f>ROUND(I1860*H1860,2)</f>
        <v>0</v>
      </c>
      <c r="BL1860" s="18" t="s">
        <v>230</v>
      </c>
      <c r="BM1860" s="239" t="s">
        <v>2334</v>
      </c>
    </row>
    <row r="1861" s="13" customFormat="1">
      <c r="A1861" s="13"/>
      <c r="B1861" s="241"/>
      <c r="C1861" s="242"/>
      <c r="D1861" s="243" t="s">
        <v>232</v>
      </c>
      <c r="E1861" s="244" t="s">
        <v>1</v>
      </c>
      <c r="F1861" s="245" t="s">
        <v>2335</v>
      </c>
      <c r="G1861" s="242"/>
      <c r="H1861" s="246">
        <v>1218.6130000000001</v>
      </c>
      <c r="I1861" s="247"/>
      <c r="J1861" s="242"/>
      <c r="K1861" s="242"/>
      <c r="L1861" s="248"/>
      <c r="M1861" s="249"/>
      <c r="N1861" s="250"/>
      <c r="O1861" s="250"/>
      <c r="P1861" s="250"/>
      <c r="Q1861" s="250"/>
      <c r="R1861" s="250"/>
      <c r="S1861" s="250"/>
      <c r="T1861" s="25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2" t="s">
        <v>232</v>
      </c>
      <c r="AU1861" s="252" t="s">
        <v>82</v>
      </c>
      <c r="AV1861" s="13" t="s">
        <v>82</v>
      </c>
      <c r="AW1861" s="13" t="s">
        <v>30</v>
      </c>
      <c r="AX1861" s="13" t="s">
        <v>73</v>
      </c>
      <c r="AY1861" s="252" t="s">
        <v>223</v>
      </c>
    </row>
    <row r="1862" s="13" customFormat="1">
      <c r="A1862" s="13"/>
      <c r="B1862" s="241"/>
      <c r="C1862" s="242"/>
      <c r="D1862" s="243" t="s">
        <v>232</v>
      </c>
      <c r="E1862" s="244" t="s">
        <v>1</v>
      </c>
      <c r="F1862" s="245" t="s">
        <v>2336</v>
      </c>
      <c r="G1862" s="242"/>
      <c r="H1862" s="246">
        <v>664.93799999999999</v>
      </c>
      <c r="I1862" s="247"/>
      <c r="J1862" s="242"/>
      <c r="K1862" s="242"/>
      <c r="L1862" s="248"/>
      <c r="M1862" s="249"/>
      <c r="N1862" s="250"/>
      <c r="O1862" s="250"/>
      <c r="P1862" s="250"/>
      <c r="Q1862" s="250"/>
      <c r="R1862" s="250"/>
      <c r="S1862" s="250"/>
      <c r="T1862" s="251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2" t="s">
        <v>232</v>
      </c>
      <c r="AU1862" s="252" t="s">
        <v>82</v>
      </c>
      <c r="AV1862" s="13" t="s">
        <v>82</v>
      </c>
      <c r="AW1862" s="13" t="s">
        <v>30</v>
      </c>
      <c r="AX1862" s="13" t="s">
        <v>73</v>
      </c>
      <c r="AY1862" s="252" t="s">
        <v>223</v>
      </c>
    </row>
    <row r="1863" s="15" customFormat="1">
      <c r="A1863" s="15"/>
      <c r="B1863" s="263"/>
      <c r="C1863" s="264"/>
      <c r="D1863" s="243" t="s">
        <v>232</v>
      </c>
      <c r="E1863" s="265" t="s">
        <v>1</v>
      </c>
      <c r="F1863" s="266" t="s">
        <v>245</v>
      </c>
      <c r="G1863" s="264"/>
      <c r="H1863" s="267">
        <v>1883.5509999999999</v>
      </c>
      <c r="I1863" s="268"/>
      <c r="J1863" s="264"/>
      <c r="K1863" s="264"/>
      <c r="L1863" s="269"/>
      <c r="M1863" s="270"/>
      <c r="N1863" s="271"/>
      <c r="O1863" s="271"/>
      <c r="P1863" s="271"/>
      <c r="Q1863" s="271"/>
      <c r="R1863" s="271"/>
      <c r="S1863" s="271"/>
      <c r="T1863" s="272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T1863" s="273" t="s">
        <v>232</v>
      </c>
      <c r="AU1863" s="273" t="s">
        <v>82</v>
      </c>
      <c r="AV1863" s="15" t="s">
        <v>230</v>
      </c>
      <c r="AW1863" s="15" t="s">
        <v>30</v>
      </c>
      <c r="AX1863" s="15" t="s">
        <v>80</v>
      </c>
      <c r="AY1863" s="273" t="s">
        <v>223</v>
      </c>
    </row>
    <row r="1864" s="2" customFormat="1" ht="33" customHeight="1">
      <c r="A1864" s="39"/>
      <c r="B1864" s="40"/>
      <c r="C1864" s="228" t="s">
        <v>2337</v>
      </c>
      <c r="D1864" s="228" t="s">
        <v>225</v>
      </c>
      <c r="E1864" s="229" t="s">
        <v>2338</v>
      </c>
      <c r="F1864" s="230" t="s">
        <v>2339</v>
      </c>
      <c r="G1864" s="231" t="s">
        <v>293</v>
      </c>
      <c r="H1864" s="232">
        <v>38.853000000000002</v>
      </c>
      <c r="I1864" s="233"/>
      <c r="J1864" s="234">
        <f>ROUND(I1864*H1864,2)</f>
        <v>0</v>
      </c>
      <c r="K1864" s="230" t="s">
        <v>229</v>
      </c>
      <c r="L1864" s="45"/>
      <c r="M1864" s="235" t="s">
        <v>1</v>
      </c>
      <c r="N1864" s="236" t="s">
        <v>38</v>
      </c>
      <c r="O1864" s="92"/>
      <c r="P1864" s="237">
        <f>O1864*H1864</f>
        <v>0</v>
      </c>
      <c r="Q1864" s="237">
        <v>0.0050699999999999999</v>
      </c>
      <c r="R1864" s="237">
        <f>Q1864*H1864</f>
        <v>0.19698471000000001</v>
      </c>
      <c r="S1864" s="237">
        <v>0</v>
      </c>
      <c r="T1864" s="238">
        <f>S1864*H1864</f>
        <v>0</v>
      </c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R1864" s="239" t="s">
        <v>230</v>
      </c>
      <c r="AT1864" s="239" t="s">
        <v>225</v>
      </c>
      <c r="AU1864" s="239" t="s">
        <v>82</v>
      </c>
      <c r="AY1864" s="18" t="s">
        <v>223</v>
      </c>
      <c r="BE1864" s="240">
        <f>IF(N1864="základní",J1864,0)</f>
        <v>0</v>
      </c>
      <c r="BF1864" s="240">
        <f>IF(N1864="snížená",J1864,0)</f>
        <v>0</v>
      </c>
      <c r="BG1864" s="240">
        <f>IF(N1864="zákl. přenesená",J1864,0)</f>
        <v>0</v>
      </c>
      <c r="BH1864" s="240">
        <f>IF(N1864="sníž. přenesená",J1864,0)</f>
        <v>0</v>
      </c>
      <c r="BI1864" s="240">
        <f>IF(N1864="nulová",J1864,0)</f>
        <v>0</v>
      </c>
      <c r="BJ1864" s="18" t="s">
        <v>80</v>
      </c>
      <c r="BK1864" s="240">
        <f>ROUND(I1864*H1864,2)</f>
        <v>0</v>
      </c>
      <c r="BL1864" s="18" t="s">
        <v>230</v>
      </c>
      <c r="BM1864" s="239" t="s">
        <v>2340</v>
      </c>
    </row>
    <row r="1865" s="14" customFormat="1">
      <c r="A1865" s="14"/>
      <c r="B1865" s="253"/>
      <c r="C1865" s="254"/>
      <c r="D1865" s="243" t="s">
        <v>232</v>
      </c>
      <c r="E1865" s="255" t="s">
        <v>1</v>
      </c>
      <c r="F1865" s="256" t="s">
        <v>2341</v>
      </c>
      <c r="G1865" s="254"/>
      <c r="H1865" s="255" t="s">
        <v>1</v>
      </c>
      <c r="I1865" s="257"/>
      <c r="J1865" s="254"/>
      <c r="K1865" s="254"/>
      <c r="L1865" s="258"/>
      <c r="M1865" s="259"/>
      <c r="N1865" s="260"/>
      <c r="O1865" s="260"/>
      <c r="P1865" s="260"/>
      <c r="Q1865" s="260"/>
      <c r="R1865" s="260"/>
      <c r="S1865" s="260"/>
      <c r="T1865" s="261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62" t="s">
        <v>232</v>
      </c>
      <c r="AU1865" s="262" t="s">
        <v>82</v>
      </c>
      <c r="AV1865" s="14" t="s">
        <v>80</v>
      </c>
      <c r="AW1865" s="14" t="s">
        <v>30</v>
      </c>
      <c r="AX1865" s="14" t="s">
        <v>73</v>
      </c>
      <c r="AY1865" s="262" t="s">
        <v>223</v>
      </c>
    </row>
    <row r="1866" s="13" customFormat="1">
      <c r="A1866" s="13"/>
      <c r="B1866" s="241"/>
      <c r="C1866" s="242"/>
      <c r="D1866" s="243" t="s">
        <v>232</v>
      </c>
      <c r="E1866" s="244" t="s">
        <v>1</v>
      </c>
      <c r="F1866" s="245" t="s">
        <v>2342</v>
      </c>
      <c r="G1866" s="242"/>
      <c r="H1866" s="246">
        <v>4.2480000000000002</v>
      </c>
      <c r="I1866" s="247"/>
      <c r="J1866" s="242"/>
      <c r="K1866" s="242"/>
      <c r="L1866" s="248"/>
      <c r="M1866" s="249"/>
      <c r="N1866" s="250"/>
      <c r="O1866" s="250"/>
      <c r="P1866" s="250"/>
      <c r="Q1866" s="250"/>
      <c r="R1866" s="250"/>
      <c r="S1866" s="250"/>
      <c r="T1866" s="251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2" t="s">
        <v>232</v>
      </c>
      <c r="AU1866" s="252" t="s">
        <v>82</v>
      </c>
      <c r="AV1866" s="13" t="s">
        <v>82</v>
      </c>
      <c r="AW1866" s="13" t="s">
        <v>30</v>
      </c>
      <c r="AX1866" s="13" t="s">
        <v>73</v>
      </c>
      <c r="AY1866" s="252" t="s">
        <v>223</v>
      </c>
    </row>
    <row r="1867" s="14" customFormat="1">
      <c r="A1867" s="14"/>
      <c r="B1867" s="253"/>
      <c r="C1867" s="254"/>
      <c r="D1867" s="243" t="s">
        <v>232</v>
      </c>
      <c r="E1867" s="255" t="s">
        <v>1</v>
      </c>
      <c r="F1867" s="256" t="s">
        <v>394</v>
      </c>
      <c r="G1867" s="254"/>
      <c r="H1867" s="255" t="s">
        <v>1</v>
      </c>
      <c r="I1867" s="257"/>
      <c r="J1867" s="254"/>
      <c r="K1867" s="254"/>
      <c r="L1867" s="258"/>
      <c r="M1867" s="259"/>
      <c r="N1867" s="260"/>
      <c r="O1867" s="260"/>
      <c r="P1867" s="260"/>
      <c r="Q1867" s="260"/>
      <c r="R1867" s="260"/>
      <c r="S1867" s="260"/>
      <c r="T1867" s="261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62" t="s">
        <v>232</v>
      </c>
      <c r="AU1867" s="262" t="s">
        <v>82</v>
      </c>
      <c r="AV1867" s="14" t="s">
        <v>80</v>
      </c>
      <c r="AW1867" s="14" t="s">
        <v>30</v>
      </c>
      <c r="AX1867" s="14" t="s">
        <v>73</v>
      </c>
      <c r="AY1867" s="262" t="s">
        <v>223</v>
      </c>
    </row>
    <row r="1868" s="13" customFormat="1">
      <c r="A1868" s="13"/>
      <c r="B1868" s="241"/>
      <c r="C1868" s="242"/>
      <c r="D1868" s="243" t="s">
        <v>232</v>
      </c>
      <c r="E1868" s="244" t="s">
        <v>1</v>
      </c>
      <c r="F1868" s="245" t="s">
        <v>2343</v>
      </c>
      <c r="G1868" s="242"/>
      <c r="H1868" s="246">
        <v>1.54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232</v>
      </c>
      <c r="AU1868" s="252" t="s">
        <v>82</v>
      </c>
      <c r="AV1868" s="13" t="s">
        <v>82</v>
      </c>
      <c r="AW1868" s="13" t="s">
        <v>30</v>
      </c>
      <c r="AX1868" s="13" t="s">
        <v>73</v>
      </c>
      <c r="AY1868" s="252" t="s">
        <v>223</v>
      </c>
    </row>
    <row r="1869" s="13" customFormat="1">
      <c r="A1869" s="13"/>
      <c r="B1869" s="241"/>
      <c r="C1869" s="242"/>
      <c r="D1869" s="243" t="s">
        <v>232</v>
      </c>
      <c r="E1869" s="244" t="s">
        <v>1</v>
      </c>
      <c r="F1869" s="245" t="s">
        <v>2344</v>
      </c>
      <c r="G1869" s="242"/>
      <c r="H1869" s="246">
        <v>0.044999999999999998</v>
      </c>
      <c r="I1869" s="247"/>
      <c r="J1869" s="242"/>
      <c r="K1869" s="242"/>
      <c r="L1869" s="248"/>
      <c r="M1869" s="249"/>
      <c r="N1869" s="250"/>
      <c r="O1869" s="250"/>
      <c r="P1869" s="250"/>
      <c r="Q1869" s="250"/>
      <c r="R1869" s="250"/>
      <c r="S1869" s="250"/>
      <c r="T1869" s="25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2" t="s">
        <v>232</v>
      </c>
      <c r="AU1869" s="252" t="s">
        <v>82</v>
      </c>
      <c r="AV1869" s="13" t="s">
        <v>82</v>
      </c>
      <c r="AW1869" s="13" t="s">
        <v>30</v>
      </c>
      <c r="AX1869" s="13" t="s">
        <v>73</v>
      </c>
      <c r="AY1869" s="252" t="s">
        <v>223</v>
      </c>
    </row>
    <row r="1870" s="14" customFormat="1">
      <c r="A1870" s="14"/>
      <c r="B1870" s="253"/>
      <c r="C1870" s="254"/>
      <c r="D1870" s="243" t="s">
        <v>232</v>
      </c>
      <c r="E1870" s="255" t="s">
        <v>1</v>
      </c>
      <c r="F1870" s="256" t="s">
        <v>410</v>
      </c>
      <c r="G1870" s="254"/>
      <c r="H1870" s="255" t="s">
        <v>1</v>
      </c>
      <c r="I1870" s="257"/>
      <c r="J1870" s="254"/>
      <c r="K1870" s="254"/>
      <c r="L1870" s="258"/>
      <c r="M1870" s="259"/>
      <c r="N1870" s="260"/>
      <c r="O1870" s="260"/>
      <c r="P1870" s="260"/>
      <c r="Q1870" s="260"/>
      <c r="R1870" s="260"/>
      <c r="S1870" s="260"/>
      <c r="T1870" s="261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62" t="s">
        <v>232</v>
      </c>
      <c r="AU1870" s="262" t="s">
        <v>82</v>
      </c>
      <c r="AV1870" s="14" t="s">
        <v>80</v>
      </c>
      <c r="AW1870" s="14" t="s">
        <v>30</v>
      </c>
      <c r="AX1870" s="14" t="s">
        <v>73</v>
      </c>
      <c r="AY1870" s="262" t="s">
        <v>223</v>
      </c>
    </row>
    <row r="1871" s="14" customFormat="1">
      <c r="A1871" s="14"/>
      <c r="B1871" s="253"/>
      <c r="C1871" s="254"/>
      <c r="D1871" s="243" t="s">
        <v>232</v>
      </c>
      <c r="E1871" s="255" t="s">
        <v>1</v>
      </c>
      <c r="F1871" s="256" t="s">
        <v>2345</v>
      </c>
      <c r="G1871" s="254"/>
      <c r="H1871" s="255" t="s">
        <v>1</v>
      </c>
      <c r="I1871" s="257"/>
      <c r="J1871" s="254"/>
      <c r="K1871" s="254"/>
      <c r="L1871" s="258"/>
      <c r="M1871" s="259"/>
      <c r="N1871" s="260"/>
      <c r="O1871" s="260"/>
      <c r="P1871" s="260"/>
      <c r="Q1871" s="260"/>
      <c r="R1871" s="260"/>
      <c r="S1871" s="260"/>
      <c r="T1871" s="261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62" t="s">
        <v>232</v>
      </c>
      <c r="AU1871" s="262" t="s">
        <v>82</v>
      </c>
      <c r="AV1871" s="14" t="s">
        <v>80</v>
      </c>
      <c r="AW1871" s="14" t="s">
        <v>30</v>
      </c>
      <c r="AX1871" s="14" t="s">
        <v>73</v>
      </c>
      <c r="AY1871" s="262" t="s">
        <v>223</v>
      </c>
    </row>
    <row r="1872" s="13" customFormat="1">
      <c r="A1872" s="13"/>
      <c r="B1872" s="241"/>
      <c r="C1872" s="242"/>
      <c r="D1872" s="243" t="s">
        <v>232</v>
      </c>
      <c r="E1872" s="244" t="s">
        <v>1</v>
      </c>
      <c r="F1872" s="245" t="s">
        <v>2346</v>
      </c>
      <c r="G1872" s="242"/>
      <c r="H1872" s="246">
        <v>14.766</v>
      </c>
      <c r="I1872" s="247"/>
      <c r="J1872" s="242"/>
      <c r="K1872" s="242"/>
      <c r="L1872" s="248"/>
      <c r="M1872" s="249"/>
      <c r="N1872" s="250"/>
      <c r="O1872" s="250"/>
      <c r="P1872" s="250"/>
      <c r="Q1872" s="250"/>
      <c r="R1872" s="250"/>
      <c r="S1872" s="250"/>
      <c r="T1872" s="251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2" t="s">
        <v>232</v>
      </c>
      <c r="AU1872" s="252" t="s">
        <v>82</v>
      </c>
      <c r="AV1872" s="13" t="s">
        <v>82</v>
      </c>
      <c r="AW1872" s="13" t="s">
        <v>30</v>
      </c>
      <c r="AX1872" s="13" t="s">
        <v>73</v>
      </c>
      <c r="AY1872" s="252" t="s">
        <v>223</v>
      </c>
    </row>
    <row r="1873" s="14" customFormat="1">
      <c r="A1873" s="14"/>
      <c r="B1873" s="253"/>
      <c r="C1873" s="254"/>
      <c r="D1873" s="243" t="s">
        <v>232</v>
      </c>
      <c r="E1873" s="255" t="s">
        <v>1</v>
      </c>
      <c r="F1873" s="256" t="s">
        <v>394</v>
      </c>
      <c r="G1873" s="254"/>
      <c r="H1873" s="255" t="s">
        <v>1</v>
      </c>
      <c r="I1873" s="257"/>
      <c r="J1873" s="254"/>
      <c r="K1873" s="254"/>
      <c r="L1873" s="258"/>
      <c r="M1873" s="259"/>
      <c r="N1873" s="260"/>
      <c r="O1873" s="260"/>
      <c r="P1873" s="260"/>
      <c r="Q1873" s="260"/>
      <c r="R1873" s="260"/>
      <c r="S1873" s="260"/>
      <c r="T1873" s="261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62" t="s">
        <v>232</v>
      </c>
      <c r="AU1873" s="262" t="s">
        <v>82</v>
      </c>
      <c r="AV1873" s="14" t="s">
        <v>80</v>
      </c>
      <c r="AW1873" s="14" t="s">
        <v>30</v>
      </c>
      <c r="AX1873" s="14" t="s">
        <v>73</v>
      </c>
      <c r="AY1873" s="262" t="s">
        <v>223</v>
      </c>
    </row>
    <row r="1874" s="13" customFormat="1">
      <c r="A1874" s="13"/>
      <c r="B1874" s="241"/>
      <c r="C1874" s="242"/>
      <c r="D1874" s="243" t="s">
        <v>232</v>
      </c>
      <c r="E1874" s="244" t="s">
        <v>1</v>
      </c>
      <c r="F1874" s="245" t="s">
        <v>2347</v>
      </c>
      <c r="G1874" s="242"/>
      <c r="H1874" s="246">
        <v>5.2610000000000001</v>
      </c>
      <c r="I1874" s="247"/>
      <c r="J1874" s="242"/>
      <c r="K1874" s="242"/>
      <c r="L1874" s="248"/>
      <c r="M1874" s="249"/>
      <c r="N1874" s="250"/>
      <c r="O1874" s="250"/>
      <c r="P1874" s="250"/>
      <c r="Q1874" s="250"/>
      <c r="R1874" s="250"/>
      <c r="S1874" s="250"/>
      <c r="T1874" s="25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2" t="s">
        <v>232</v>
      </c>
      <c r="AU1874" s="252" t="s">
        <v>82</v>
      </c>
      <c r="AV1874" s="13" t="s">
        <v>82</v>
      </c>
      <c r="AW1874" s="13" t="s">
        <v>30</v>
      </c>
      <c r="AX1874" s="13" t="s">
        <v>73</v>
      </c>
      <c r="AY1874" s="252" t="s">
        <v>223</v>
      </c>
    </row>
    <row r="1875" s="14" customFormat="1">
      <c r="A1875" s="14"/>
      <c r="B1875" s="253"/>
      <c r="C1875" s="254"/>
      <c r="D1875" s="243" t="s">
        <v>232</v>
      </c>
      <c r="E1875" s="255" t="s">
        <v>1</v>
      </c>
      <c r="F1875" s="256" t="s">
        <v>410</v>
      </c>
      <c r="G1875" s="254"/>
      <c r="H1875" s="255" t="s">
        <v>1</v>
      </c>
      <c r="I1875" s="257"/>
      <c r="J1875" s="254"/>
      <c r="K1875" s="254"/>
      <c r="L1875" s="258"/>
      <c r="M1875" s="259"/>
      <c r="N1875" s="260"/>
      <c r="O1875" s="260"/>
      <c r="P1875" s="260"/>
      <c r="Q1875" s="260"/>
      <c r="R1875" s="260"/>
      <c r="S1875" s="260"/>
      <c r="T1875" s="261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62" t="s">
        <v>232</v>
      </c>
      <c r="AU1875" s="262" t="s">
        <v>82</v>
      </c>
      <c r="AV1875" s="14" t="s">
        <v>80</v>
      </c>
      <c r="AW1875" s="14" t="s">
        <v>30</v>
      </c>
      <c r="AX1875" s="14" t="s">
        <v>73</v>
      </c>
      <c r="AY1875" s="262" t="s">
        <v>223</v>
      </c>
    </row>
    <row r="1876" s="14" customFormat="1">
      <c r="A1876" s="14"/>
      <c r="B1876" s="253"/>
      <c r="C1876" s="254"/>
      <c r="D1876" s="243" t="s">
        <v>232</v>
      </c>
      <c r="E1876" s="255" t="s">
        <v>1</v>
      </c>
      <c r="F1876" s="256" t="s">
        <v>2348</v>
      </c>
      <c r="G1876" s="254"/>
      <c r="H1876" s="255" t="s">
        <v>1</v>
      </c>
      <c r="I1876" s="257"/>
      <c r="J1876" s="254"/>
      <c r="K1876" s="254"/>
      <c r="L1876" s="258"/>
      <c r="M1876" s="259"/>
      <c r="N1876" s="260"/>
      <c r="O1876" s="260"/>
      <c r="P1876" s="260"/>
      <c r="Q1876" s="260"/>
      <c r="R1876" s="260"/>
      <c r="S1876" s="260"/>
      <c r="T1876" s="261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62" t="s">
        <v>232</v>
      </c>
      <c r="AU1876" s="262" t="s">
        <v>82</v>
      </c>
      <c r="AV1876" s="14" t="s">
        <v>80</v>
      </c>
      <c r="AW1876" s="14" t="s">
        <v>30</v>
      </c>
      <c r="AX1876" s="14" t="s">
        <v>73</v>
      </c>
      <c r="AY1876" s="262" t="s">
        <v>223</v>
      </c>
    </row>
    <row r="1877" s="13" customFormat="1">
      <c r="A1877" s="13"/>
      <c r="B1877" s="241"/>
      <c r="C1877" s="242"/>
      <c r="D1877" s="243" t="s">
        <v>232</v>
      </c>
      <c r="E1877" s="244" t="s">
        <v>1</v>
      </c>
      <c r="F1877" s="245" t="s">
        <v>2349</v>
      </c>
      <c r="G1877" s="242"/>
      <c r="H1877" s="246">
        <v>1.617</v>
      </c>
      <c r="I1877" s="247"/>
      <c r="J1877" s="242"/>
      <c r="K1877" s="242"/>
      <c r="L1877" s="248"/>
      <c r="M1877" s="249"/>
      <c r="N1877" s="250"/>
      <c r="O1877" s="250"/>
      <c r="P1877" s="250"/>
      <c r="Q1877" s="250"/>
      <c r="R1877" s="250"/>
      <c r="S1877" s="250"/>
      <c r="T1877" s="251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2" t="s">
        <v>232</v>
      </c>
      <c r="AU1877" s="252" t="s">
        <v>82</v>
      </c>
      <c r="AV1877" s="13" t="s">
        <v>82</v>
      </c>
      <c r="AW1877" s="13" t="s">
        <v>30</v>
      </c>
      <c r="AX1877" s="13" t="s">
        <v>73</v>
      </c>
      <c r="AY1877" s="252" t="s">
        <v>223</v>
      </c>
    </row>
    <row r="1878" s="14" customFormat="1">
      <c r="A1878" s="14"/>
      <c r="B1878" s="253"/>
      <c r="C1878" s="254"/>
      <c r="D1878" s="243" t="s">
        <v>232</v>
      </c>
      <c r="E1878" s="255" t="s">
        <v>1</v>
      </c>
      <c r="F1878" s="256" t="s">
        <v>2350</v>
      </c>
      <c r="G1878" s="254"/>
      <c r="H1878" s="255" t="s">
        <v>1</v>
      </c>
      <c r="I1878" s="257"/>
      <c r="J1878" s="254"/>
      <c r="K1878" s="254"/>
      <c r="L1878" s="258"/>
      <c r="M1878" s="259"/>
      <c r="N1878" s="260"/>
      <c r="O1878" s="260"/>
      <c r="P1878" s="260"/>
      <c r="Q1878" s="260"/>
      <c r="R1878" s="260"/>
      <c r="S1878" s="260"/>
      <c r="T1878" s="261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62" t="s">
        <v>232</v>
      </c>
      <c r="AU1878" s="262" t="s">
        <v>82</v>
      </c>
      <c r="AV1878" s="14" t="s">
        <v>80</v>
      </c>
      <c r="AW1878" s="14" t="s">
        <v>30</v>
      </c>
      <c r="AX1878" s="14" t="s">
        <v>73</v>
      </c>
      <c r="AY1878" s="262" t="s">
        <v>223</v>
      </c>
    </row>
    <row r="1879" s="13" customFormat="1">
      <c r="A1879" s="13"/>
      <c r="B1879" s="241"/>
      <c r="C1879" s="242"/>
      <c r="D1879" s="243" t="s">
        <v>232</v>
      </c>
      <c r="E1879" s="244" t="s">
        <v>1</v>
      </c>
      <c r="F1879" s="245" t="s">
        <v>2351</v>
      </c>
      <c r="G1879" s="242"/>
      <c r="H1879" s="246">
        <v>11.375999999999999</v>
      </c>
      <c r="I1879" s="247"/>
      <c r="J1879" s="242"/>
      <c r="K1879" s="242"/>
      <c r="L1879" s="248"/>
      <c r="M1879" s="249"/>
      <c r="N1879" s="250"/>
      <c r="O1879" s="250"/>
      <c r="P1879" s="250"/>
      <c r="Q1879" s="250"/>
      <c r="R1879" s="250"/>
      <c r="S1879" s="250"/>
      <c r="T1879" s="251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52" t="s">
        <v>232</v>
      </c>
      <c r="AU1879" s="252" t="s">
        <v>82</v>
      </c>
      <c r="AV1879" s="13" t="s">
        <v>82</v>
      </c>
      <c r="AW1879" s="13" t="s">
        <v>30</v>
      </c>
      <c r="AX1879" s="13" t="s">
        <v>73</v>
      </c>
      <c r="AY1879" s="252" t="s">
        <v>223</v>
      </c>
    </row>
    <row r="1880" s="15" customFormat="1">
      <c r="A1880" s="15"/>
      <c r="B1880" s="263"/>
      <c r="C1880" s="264"/>
      <c r="D1880" s="243" t="s">
        <v>232</v>
      </c>
      <c r="E1880" s="265" t="s">
        <v>1</v>
      </c>
      <c r="F1880" s="266" t="s">
        <v>245</v>
      </c>
      <c r="G1880" s="264"/>
      <c r="H1880" s="267">
        <v>38.853000000000002</v>
      </c>
      <c r="I1880" s="268"/>
      <c r="J1880" s="264"/>
      <c r="K1880" s="264"/>
      <c r="L1880" s="269"/>
      <c r="M1880" s="270"/>
      <c r="N1880" s="271"/>
      <c r="O1880" s="271"/>
      <c r="P1880" s="271"/>
      <c r="Q1880" s="271"/>
      <c r="R1880" s="271"/>
      <c r="S1880" s="271"/>
      <c r="T1880" s="272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T1880" s="273" t="s">
        <v>232</v>
      </c>
      <c r="AU1880" s="273" t="s">
        <v>82</v>
      </c>
      <c r="AV1880" s="15" t="s">
        <v>230</v>
      </c>
      <c r="AW1880" s="15" t="s">
        <v>30</v>
      </c>
      <c r="AX1880" s="15" t="s">
        <v>80</v>
      </c>
      <c r="AY1880" s="273" t="s">
        <v>223</v>
      </c>
    </row>
    <row r="1881" s="2" customFormat="1" ht="44.25" customHeight="1">
      <c r="A1881" s="39"/>
      <c r="B1881" s="40"/>
      <c r="C1881" s="228" t="s">
        <v>2352</v>
      </c>
      <c r="D1881" s="228" t="s">
        <v>225</v>
      </c>
      <c r="E1881" s="229" t="s">
        <v>2353</v>
      </c>
      <c r="F1881" s="230" t="s">
        <v>2354</v>
      </c>
      <c r="G1881" s="231" t="s">
        <v>475</v>
      </c>
      <c r="H1881" s="232">
        <v>2</v>
      </c>
      <c r="I1881" s="233"/>
      <c r="J1881" s="234">
        <f>ROUND(I1881*H1881,2)</f>
        <v>0</v>
      </c>
      <c r="K1881" s="230" t="s">
        <v>229</v>
      </c>
      <c r="L1881" s="45"/>
      <c r="M1881" s="235" t="s">
        <v>1</v>
      </c>
      <c r="N1881" s="236" t="s">
        <v>38</v>
      </c>
      <c r="O1881" s="92"/>
      <c r="P1881" s="237">
        <f>O1881*H1881</f>
        <v>0</v>
      </c>
      <c r="Q1881" s="237">
        <v>0.0027000000000000001</v>
      </c>
      <c r="R1881" s="237">
        <f>Q1881*H1881</f>
        <v>0.0054000000000000003</v>
      </c>
      <c r="S1881" s="237">
        <v>0</v>
      </c>
      <c r="T1881" s="238">
        <f>S1881*H1881</f>
        <v>0</v>
      </c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R1881" s="239" t="s">
        <v>230</v>
      </c>
      <c r="AT1881" s="239" t="s">
        <v>225</v>
      </c>
      <c r="AU1881" s="239" t="s">
        <v>82</v>
      </c>
      <c r="AY1881" s="18" t="s">
        <v>223</v>
      </c>
      <c r="BE1881" s="240">
        <f>IF(N1881="základní",J1881,0)</f>
        <v>0</v>
      </c>
      <c r="BF1881" s="240">
        <f>IF(N1881="snížená",J1881,0)</f>
        <v>0</v>
      </c>
      <c r="BG1881" s="240">
        <f>IF(N1881="zákl. přenesená",J1881,0)</f>
        <v>0</v>
      </c>
      <c r="BH1881" s="240">
        <f>IF(N1881="sníž. přenesená",J1881,0)</f>
        <v>0</v>
      </c>
      <c r="BI1881" s="240">
        <f>IF(N1881="nulová",J1881,0)</f>
        <v>0</v>
      </c>
      <c r="BJ1881" s="18" t="s">
        <v>80</v>
      </c>
      <c r="BK1881" s="240">
        <f>ROUND(I1881*H1881,2)</f>
        <v>0</v>
      </c>
      <c r="BL1881" s="18" t="s">
        <v>230</v>
      </c>
      <c r="BM1881" s="239" t="s">
        <v>2355</v>
      </c>
    </row>
    <row r="1882" s="13" customFormat="1">
      <c r="A1882" s="13"/>
      <c r="B1882" s="241"/>
      <c r="C1882" s="242"/>
      <c r="D1882" s="243" t="s">
        <v>232</v>
      </c>
      <c r="E1882" s="244" t="s">
        <v>1</v>
      </c>
      <c r="F1882" s="245" t="s">
        <v>2356</v>
      </c>
      <c r="G1882" s="242"/>
      <c r="H1882" s="246">
        <v>2</v>
      </c>
      <c r="I1882" s="247"/>
      <c r="J1882" s="242"/>
      <c r="K1882" s="242"/>
      <c r="L1882" s="248"/>
      <c r="M1882" s="249"/>
      <c r="N1882" s="250"/>
      <c r="O1882" s="250"/>
      <c r="P1882" s="250"/>
      <c r="Q1882" s="250"/>
      <c r="R1882" s="250"/>
      <c r="S1882" s="250"/>
      <c r="T1882" s="251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52" t="s">
        <v>232</v>
      </c>
      <c r="AU1882" s="252" t="s">
        <v>82</v>
      </c>
      <c r="AV1882" s="13" t="s">
        <v>82</v>
      </c>
      <c r="AW1882" s="13" t="s">
        <v>30</v>
      </c>
      <c r="AX1882" s="13" t="s">
        <v>80</v>
      </c>
      <c r="AY1882" s="252" t="s">
        <v>223</v>
      </c>
    </row>
    <row r="1883" s="2" customFormat="1" ht="37.8" customHeight="1">
      <c r="A1883" s="39"/>
      <c r="B1883" s="40"/>
      <c r="C1883" s="228" t="s">
        <v>2357</v>
      </c>
      <c r="D1883" s="228" t="s">
        <v>225</v>
      </c>
      <c r="E1883" s="229" t="s">
        <v>2358</v>
      </c>
      <c r="F1883" s="230" t="s">
        <v>2359</v>
      </c>
      <c r="G1883" s="231" t="s">
        <v>475</v>
      </c>
      <c r="H1883" s="232">
        <v>2</v>
      </c>
      <c r="I1883" s="233"/>
      <c r="J1883" s="234">
        <f>ROUND(I1883*H1883,2)</f>
        <v>0</v>
      </c>
      <c r="K1883" s="230" t="s">
        <v>229</v>
      </c>
      <c r="L1883" s="45"/>
      <c r="M1883" s="235" t="s">
        <v>1</v>
      </c>
      <c r="N1883" s="236" t="s">
        <v>38</v>
      </c>
      <c r="O1883" s="92"/>
      <c r="P1883" s="237">
        <f>O1883*H1883</f>
        <v>0</v>
      </c>
      <c r="Q1883" s="237">
        <v>0.00080000000000000004</v>
      </c>
      <c r="R1883" s="237">
        <f>Q1883*H1883</f>
        <v>0.0016000000000000001</v>
      </c>
      <c r="S1883" s="237">
        <v>0</v>
      </c>
      <c r="T1883" s="238">
        <f>S1883*H1883</f>
        <v>0</v>
      </c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R1883" s="239" t="s">
        <v>230</v>
      </c>
      <c r="AT1883" s="239" t="s">
        <v>225</v>
      </c>
      <c r="AU1883" s="239" t="s">
        <v>82</v>
      </c>
      <c r="AY1883" s="18" t="s">
        <v>223</v>
      </c>
      <c r="BE1883" s="240">
        <f>IF(N1883="základní",J1883,0)</f>
        <v>0</v>
      </c>
      <c r="BF1883" s="240">
        <f>IF(N1883="snížená",J1883,0)</f>
        <v>0</v>
      </c>
      <c r="BG1883" s="240">
        <f>IF(N1883="zákl. přenesená",J1883,0)</f>
        <v>0</v>
      </c>
      <c r="BH1883" s="240">
        <f>IF(N1883="sníž. přenesená",J1883,0)</f>
        <v>0</v>
      </c>
      <c r="BI1883" s="240">
        <f>IF(N1883="nulová",J1883,0)</f>
        <v>0</v>
      </c>
      <c r="BJ1883" s="18" t="s">
        <v>80</v>
      </c>
      <c r="BK1883" s="240">
        <f>ROUND(I1883*H1883,2)</f>
        <v>0</v>
      </c>
      <c r="BL1883" s="18" t="s">
        <v>230</v>
      </c>
      <c r="BM1883" s="239" t="s">
        <v>2360</v>
      </c>
    </row>
    <row r="1884" s="13" customFormat="1">
      <c r="A1884" s="13"/>
      <c r="B1884" s="241"/>
      <c r="C1884" s="242"/>
      <c r="D1884" s="243" t="s">
        <v>232</v>
      </c>
      <c r="E1884" s="244" t="s">
        <v>1</v>
      </c>
      <c r="F1884" s="245" t="s">
        <v>2356</v>
      </c>
      <c r="G1884" s="242"/>
      <c r="H1884" s="246">
        <v>2</v>
      </c>
      <c r="I1884" s="247"/>
      <c r="J1884" s="242"/>
      <c r="K1884" s="242"/>
      <c r="L1884" s="248"/>
      <c r="M1884" s="249"/>
      <c r="N1884" s="250"/>
      <c r="O1884" s="250"/>
      <c r="P1884" s="250"/>
      <c r="Q1884" s="250"/>
      <c r="R1884" s="250"/>
      <c r="S1884" s="250"/>
      <c r="T1884" s="251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2" t="s">
        <v>232</v>
      </c>
      <c r="AU1884" s="252" t="s">
        <v>82</v>
      </c>
      <c r="AV1884" s="13" t="s">
        <v>82</v>
      </c>
      <c r="AW1884" s="13" t="s">
        <v>30</v>
      </c>
      <c r="AX1884" s="13" t="s">
        <v>80</v>
      </c>
      <c r="AY1884" s="252" t="s">
        <v>223</v>
      </c>
    </row>
    <row r="1885" s="2" customFormat="1" ht="37.8" customHeight="1">
      <c r="A1885" s="39"/>
      <c r="B1885" s="40"/>
      <c r="C1885" s="228" t="s">
        <v>2361</v>
      </c>
      <c r="D1885" s="228" t="s">
        <v>225</v>
      </c>
      <c r="E1885" s="229" t="s">
        <v>2362</v>
      </c>
      <c r="F1885" s="230" t="s">
        <v>2363</v>
      </c>
      <c r="G1885" s="231" t="s">
        <v>475</v>
      </c>
      <c r="H1885" s="232">
        <v>18.550000000000001</v>
      </c>
      <c r="I1885" s="233"/>
      <c r="J1885" s="234">
        <f>ROUND(I1885*H1885,2)</f>
        <v>0</v>
      </c>
      <c r="K1885" s="230" t="s">
        <v>229</v>
      </c>
      <c r="L1885" s="45"/>
      <c r="M1885" s="235" t="s">
        <v>1</v>
      </c>
      <c r="N1885" s="236" t="s">
        <v>38</v>
      </c>
      <c r="O1885" s="92"/>
      <c r="P1885" s="237">
        <f>O1885*H1885</f>
        <v>0</v>
      </c>
      <c r="Q1885" s="237">
        <v>0.00014999999999999999</v>
      </c>
      <c r="R1885" s="237">
        <f>Q1885*H1885</f>
        <v>0.0027824999999999998</v>
      </c>
      <c r="S1885" s="237">
        <v>0</v>
      </c>
      <c r="T1885" s="238">
        <f>S1885*H1885</f>
        <v>0</v>
      </c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R1885" s="239" t="s">
        <v>230</v>
      </c>
      <c r="AT1885" s="239" t="s">
        <v>225</v>
      </c>
      <c r="AU1885" s="239" t="s">
        <v>82</v>
      </c>
      <c r="AY1885" s="18" t="s">
        <v>223</v>
      </c>
      <c r="BE1885" s="240">
        <f>IF(N1885="základní",J1885,0)</f>
        <v>0</v>
      </c>
      <c r="BF1885" s="240">
        <f>IF(N1885="snížená",J1885,0)</f>
        <v>0</v>
      </c>
      <c r="BG1885" s="240">
        <f>IF(N1885="zákl. přenesená",J1885,0)</f>
        <v>0</v>
      </c>
      <c r="BH1885" s="240">
        <f>IF(N1885="sníž. přenesená",J1885,0)</f>
        <v>0</v>
      </c>
      <c r="BI1885" s="240">
        <f>IF(N1885="nulová",J1885,0)</f>
        <v>0</v>
      </c>
      <c r="BJ1885" s="18" t="s">
        <v>80</v>
      </c>
      <c r="BK1885" s="240">
        <f>ROUND(I1885*H1885,2)</f>
        <v>0</v>
      </c>
      <c r="BL1885" s="18" t="s">
        <v>230</v>
      </c>
      <c r="BM1885" s="239" t="s">
        <v>2364</v>
      </c>
    </row>
    <row r="1886" s="13" customFormat="1">
      <c r="A1886" s="13"/>
      <c r="B1886" s="241"/>
      <c r="C1886" s="242"/>
      <c r="D1886" s="243" t="s">
        <v>232</v>
      </c>
      <c r="E1886" s="244" t="s">
        <v>1</v>
      </c>
      <c r="F1886" s="245" t="s">
        <v>2365</v>
      </c>
      <c r="G1886" s="242"/>
      <c r="H1886" s="246">
        <v>18.550000000000001</v>
      </c>
      <c r="I1886" s="247"/>
      <c r="J1886" s="242"/>
      <c r="K1886" s="242"/>
      <c r="L1886" s="248"/>
      <c r="M1886" s="249"/>
      <c r="N1886" s="250"/>
      <c r="O1886" s="250"/>
      <c r="P1886" s="250"/>
      <c r="Q1886" s="250"/>
      <c r="R1886" s="250"/>
      <c r="S1886" s="250"/>
      <c r="T1886" s="251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2" t="s">
        <v>232</v>
      </c>
      <c r="AU1886" s="252" t="s">
        <v>82</v>
      </c>
      <c r="AV1886" s="13" t="s">
        <v>82</v>
      </c>
      <c r="AW1886" s="13" t="s">
        <v>30</v>
      </c>
      <c r="AX1886" s="13" t="s">
        <v>80</v>
      </c>
      <c r="AY1886" s="252" t="s">
        <v>223</v>
      </c>
    </row>
    <row r="1887" s="2" customFormat="1" ht="49.05" customHeight="1">
      <c r="A1887" s="39"/>
      <c r="B1887" s="40"/>
      <c r="C1887" s="228" t="s">
        <v>2366</v>
      </c>
      <c r="D1887" s="228" t="s">
        <v>225</v>
      </c>
      <c r="E1887" s="229" t="s">
        <v>2367</v>
      </c>
      <c r="F1887" s="230" t="s">
        <v>2368</v>
      </c>
      <c r="G1887" s="231" t="s">
        <v>475</v>
      </c>
      <c r="H1887" s="232">
        <v>5</v>
      </c>
      <c r="I1887" s="233"/>
      <c r="J1887" s="234">
        <f>ROUND(I1887*H1887,2)</f>
        <v>0</v>
      </c>
      <c r="K1887" s="230" t="s">
        <v>229</v>
      </c>
      <c r="L1887" s="45"/>
      <c r="M1887" s="235" t="s">
        <v>1</v>
      </c>
      <c r="N1887" s="236" t="s">
        <v>38</v>
      </c>
      <c r="O1887" s="92"/>
      <c r="P1887" s="237">
        <f>O1887*H1887</f>
        <v>0</v>
      </c>
      <c r="Q1887" s="237">
        <v>0.00025000000000000001</v>
      </c>
      <c r="R1887" s="237">
        <f>Q1887*H1887</f>
        <v>0.00125</v>
      </c>
      <c r="S1887" s="237">
        <v>0</v>
      </c>
      <c r="T1887" s="238">
        <f>S1887*H1887</f>
        <v>0</v>
      </c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R1887" s="239" t="s">
        <v>230</v>
      </c>
      <c r="AT1887" s="239" t="s">
        <v>225</v>
      </c>
      <c r="AU1887" s="239" t="s">
        <v>82</v>
      </c>
      <c r="AY1887" s="18" t="s">
        <v>223</v>
      </c>
      <c r="BE1887" s="240">
        <f>IF(N1887="základní",J1887,0)</f>
        <v>0</v>
      </c>
      <c r="BF1887" s="240">
        <f>IF(N1887="snížená",J1887,0)</f>
        <v>0</v>
      </c>
      <c r="BG1887" s="240">
        <f>IF(N1887="zákl. přenesená",J1887,0)</f>
        <v>0</v>
      </c>
      <c r="BH1887" s="240">
        <f>IF(N1887="sníž. přenesená",J1887,0)</f>
        <v>0</v>
      </c>
      <c r="BI1887" s="240">
        <f>IF(N1887="nulová",J1887,0)</f>
        <v>0</v>
      </c>
      <c r="BJ1887" s="18" t="s">
        <v>80</v>
      </c>
      <c r="BK1887" s="240">
        <f>ROUND(I1887*H1887,2)</f>
        <v>0</v>
      </c>
      <c r="BL1887" s="18" t="s">
        <v>230</v>
      </c>
      <c r="BM1887" s="239" t="s">
        <v>2369</v>
      </c>
    </row>
    <row r="1888" s="14" customFormat="1">
      <c r="A1888" s="14"/>
      <c r="B1888" s="253"/>
      <c r="C1888" s="254"/>
      <c r="D1888" s="243" t="s">
        <v>232</v>
      </c>
      <c r="E1888" s="255" t="s">
        <v>1</v>
      </c>
      <c r="F1888" s="256" t="s">
        <v>2370</v>
      </c>
      <c r="G1888" s="254"/>
      <c r="H1888" s="255" t="s">
        <v>1</v>
      </c>
      <c r="I1888" s="257"/>
      <c r="J1888" s="254"/>
      <c r="K1888" s="254"/>
      <c r="L1888" s="258"/>
      <c r="M1888" s="259"/>
      <c r="N1888" s="260"/>
      <c r="O1888" s="260"/>
      <c r="P1888" s="260"/>
      <c r="Q1888" s="260"/>
      <c r="R1888" s="260"/>
      <c r="S1888" s="260"/>
      <c r="T1888" s="261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62" t="s">
        <v>232</v>
      </c>
      <c r="AU1888" s="262" t="s">
        <v>82</v>
      </c>
      <c r="AV1888" s="14" t="s">
        <v>80</v>
      </c>
      <c r="AW1888" s="14" t="s">
        <v>30</v>
      </c>
      <c r="AX1888" s="14" t="s">
        <v>73</v>
      </c>
      <c r="AY1888" s="262" t="s">
        <v>223</v>
      </c>
    </row>
    <row r="1889" s="13" customFormat="1">
      <c r="A1889" s="13"/>
      <c r="B1889" s="241"/>
      <c r="C1889" s="242"/>
      <c r="D1889" s="243" t="s">
        <v>232</v>
      </c>
      <c r="E1889" s="244" t="s">
        <v>1</v>
      </c>
      <c r="F1889" s="245" t="s">
        <v>2371</v>
      </c>
      <c r="G1889" s="242"/>
      <c r="H1889" s="246">
        <v>3</v>
      </c>
      <c r="I1889" s="247"/>
      <c r="J1889" s="242"/>
      <c r="K1889" s="242"/>
      <c r="L1889" s="248"/>
      <c r="M1889" s="249"/>
      <c r="N1889" s="250"/>
      <c r="O1889" s="250"/>
      <c r="P1889" s="250"/>
      <c r="Q1889" s="250"/>
      <c r="R1889" s="250"/>
      <c r="S1889" s="250"/>
      <c r="T1889" s="25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2" t="s">
        <v>232</v>
      </c>
      <c r="AU1889" s="252" t="s">
        <v>82</v>
      </c>
      <c r="AV1889" s="13" t="s">
        <v>82</v>
      </c>
      <c r="AW1889" s="13" t="s">
        <v>30</v>
      </c>
      <c r="AX1889" s="13" t="s">
        <v>73</v>
      </c>
      <c r="AY1889" s="252" t="s">
        <v>223</v>
      </c>
    </row>
    <row r="1890" s="13" customFormat="1">
      <c r="A1890" s="13"/>
      <c r="B1890" s="241"/>
      <c r="C1890" s="242"/>
      <c r="D1890" s="243" t="s">
        <v>232</v>
      </c>
      <c r="E1890" s="244" t="s">
        <v>1</v>
      </c>
      <c r="F1890" s="245" t="s">
        <v>2372</v>
      </c>
      <c r="G1890" s="242"/>
      <c r="H1890" s="246">
        <v>2</v>
      </c>
      <c r="I1890" s="247"/>
      <c r="J1890" s="242"/>
      <c r="K1890" s="242"/>
      <c r="L1890" s="248"/>
      <c r="M1890" s="249"/>
      <c r="N1890" s="250"/>
      <c r="O1890" s="250"/>
      <c r="P1890" s="250"/>
      <c r="Q1890" s="250"/>
      <c r="R1890" s="250"/>
      <c r="S1890" s="250"/>
      <c r="T1890" s="251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52" t="s">
        <v>232</v>
      </c>
      <c r="AU1890" s="252" t="s">
        <v>82</v>
      </c>
      <c r="AV1890" s="13" t="s">
        <v>82</v>
      </c>
      <c r="AW1890" s="13" t="s">
        <v>30</v>
      </c>
      <c r="AX1890" s="13" t="s">
        <v>73</v>
      </c>
      <c r="AY1890" s="252" t="s">
        <v>223</v>
      </c>
    </row>
    <row r="1891" s="15" customFormat="1">
      <c r="A1891" s="15"/>
      <c r="B1891" s="263"/>
      <c r="C1891" s="264"/>
      <c r="D1891" s="243" t="s">
        <v>232</v>
      </c>
      <c r="E1891" s="265" t="s">
        <v>1</v>
      </c>
      <c r="F1891" s="266" t="s">
        <v>245</v>
      </c>
      <c r="G1891" s="264"/>
      <c r="H1891" s="267">
        <v>5</v>
      </c>
      <c r="I1891" s="268"/>
      <c r="J1891" s="264"/>
      <c r="K1891" s="264"/>
      <c r="L1891" s="269"/>
      <c r="M1891" s="270"/>
      <c r="N1891" s="271"/>
      <c r="O1891" s="271"/>
      <c r="P1891" s="271"/>
      <c r="Q1891" s="271"/>
      <c r="R1891" s="271"/>
      <c r="S1891" s="271"/>
      <c r="T1891" s="272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T1891" s="273" t="s">
        <v>232</v>
      </c>
      <c r="AU1891" s="273" t="s">
        <v>82</v>
      </c>
      <c r="AV1891" s="15" t="s">
        <v>230</v>
      </c>
      <c r="AW1891" s="15" t="s">
        <v>30</v>
      </c>
      <c r="AX1891" s="15" t="s">
        <v>80</v>
      </c>
      <c r="AY1891" s="273" t="s">
        <v>223</v>
      </c>
    </row>
    <row r="1892" s="2" customFormat="1" ht="37.8" customHeight="1">
      <c r="A1892" s="39"/>
      <c r="B1892" s="40"/>
      <c r="C1892" s="274" t="s">
        <v>2373</v>
      </c>
      <c r="D1892" s="274" t="s">
        <v>285</v>
      </c>
      <c r="E1892" s="275" t="s">
        <v>2374</v>
      </c>
      <c r="F1892" s="276" t="s">
        <v>2375</v>
      </c>
      <c r="G1892" s="277" t="s">
        <v>475</v>
      </c>
      <c r="H1892" s="278">
        <v>3</v>
      </c>
      <c r="I1892" s="279"/>
      <c r="J1892" s="280">
        <f>ROUND(I1892*H1892,2)</f>
        <v>0</v>
      </c>
      <c r="K1892" s="276" t="s">
        <v>386</v>
      </c>
      <c r="L1892" s="281"/>
      <c r="M1892" s="282" t="s">
        <v>1</v>
      </c>
      <c r="N1892" s="283" t="s">
        <v>38</v>
      </c>
      <c r="O1892" s="92"/>
      <c r="P1892" s="237">
        <f>O1892*H1892</f>
        <v>0</v>
      </c>
      <c r="Q1892" s="237">
        <v>0.0088999999999999999</v>
      </c>
      <c r="R1892" s="237">
        <f>Q1892*H1892</f>
        <v>0.026700000000000002</v>
      </c>
      <c r="S1892" s="237">
        <v>0</v>
      </c>
      <c r="T1892" s="238">
        <f>S1892*H1892</f>
        <v>0</v>
      </c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R1892" s="239" t="s">
        <v>262</v>
      </c>
      <c r="AT1892" s="239" t="s">
        <v>285</v>
      </c>
      <c r="AU1892" s="239" t="s">
        <v>82</v>
      </c>
      <c r="AY1892" s="18" t="s">
        <v>223</v>
      </c>
      <c r="BE1892" s="240">
        <f>IF(N1892="základní",J1892,0)</f>
        <v>0</v>
      </c>
      <c r="BF1892" s="240">
        <f>IF(N1892="snížená",J1892,0)</f>
        <v>0</v>
      </c>
      <c r="BG1892" s="240">
        <f>IF(N1892="zákl. přenesená",J1892,0)</f>
        <v>0</v>
      </c>
      <c r="BH1892" s="240">
        <f>IF(N1892="sníž. přenesená",J1892,0)</f>
        <v>0</v>
      </c>
      <c r="BI1892" s="240">
        <f>IF(N1892="nulová",J1892,0)</f>
        <v>0</v>
      </c>
      <c r="BJ1892" s="18" t="s">
        <v>80</v>
      </c>
      <c r="BK1892" s="240">
        <f>ROUND(I1892*H1892,2)</f>
        <v>0</v>
      </c>
      <c r="BL1892" s="18" t="s">
        <v>230</v>
      </c>
      <c r="BM1892" s="239" t="s">
        <v>2376</v>
      </c>
    </row>
    <row r="1893" s="13" customFormat="1">
      <c r="A1893" s="13"/>
      <c r="B1893" s="241"/>
      <c r="C1893" s="242"/>
      <c r="D1893" s="243" t="s">
        <v>232</v>
      </c>
      <c r="E1893" s="244" t="s">
        <v>1</v>
      </c>
      <c r="F1893" s="245" t="s">
        <v>2377</v>
      </c>
      <c r="G1893" s="242"/>
      <c r="H1893" s="246">
        <v>3</v>
      </c>
      <c r="I1893" s="247"/>
      <c r="J1893" s="242"/>
      <c r="K1893" s="242"/>
      <c r="L1893" s="248"/>
      <c r="M1893" s="249"/>
      <c r="N1893" s="250"/>
      <c r="O1893" s="250"/>
      <c r="P1893" s="250"/>
      <c r="Q1893" s="250"/>
      <c r="R1893" s="250"/>
      <c r="S1893" s="250"/>
      <c r="T1893" s="251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52" t="s">
        <v>232</v>
      </c>
      <c r="AU1893" s="252" t="s">
        <v>82</v>
      </c>
      <c r="AV1893" s="13" t="s">
        <v>82</v>
      </c>
      <c r="AW1893" s="13" t="s">
        <v>30</v>
      </c>
      <c r="AX1893" s="13" t="s">
        <v>80</v>
      </c>
      <c r="AY1893" s="252" t="s">
        <v>223</v>
      </c>
    </row>
    <row r="1894" s="2" customFormat="1" ht="37.8" customHeight="1">
      <c r="A1894" s="39"/>
      <c r="B1894" s="40"/>
      <c r="C1894" s="274" t="s">
        <v>2378</v>
      </c>
      <c r="D1894" s="274" t="s">
        <v>285</v>
      </c>
      <c r="E1894" s="275" t="s">
        <v>2379</v>
      </c>
      <c r="F1894" s="276" t="s">
        <v>2380</v>
      </c>
      <c r="G1894" s="277" t="s">
        <v>475</v>
      </c>
      <c r="H1894" s="278">
        <v>2</v>
      </c>
      <c r="I1894" s="279"/>
      <c r="J1894" s="280">
        <f>ROUND(I1894*H1894,2)</f>
        <v>0</v>
      </c>
      <c r="K1894" s="276" t="s">
        <v>386</v>
      </c>
      <c r="L1894" s="281"/>
      <c r="M1894" s="282" t="s">
        <v>1</v>
      </c>
      <c r="N1894" s="283" t="s">
        <v>38</v>
      </c>
      <c r="O1894" s="92"/>
      <c r="P1894" s="237">
        <f>O1894*H1894</f>
        <v>0</v>
      </c>
      <c r="Q1894" s="237">
        <v>0.0115</v>
      </c>
      <c r="R1894" s="237">
        <f>Q1894*H1894</f>
        <v>0.023</v>
      </c>
      <c r="S1894" s="237">
        <v>0</v>
      </c>
      <c r="T1894" s="238">
        <f>S1894*H1894</f>
        <v>0</v>
      </c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R1894" s="239" t="s">
        <v>262</v>
      </c>
      <c r="AT1894" s="239" t="s">
        <v>285</v>
      </c>
      <c r="AU1894" s="239" t="s">
        <v>82</v>
      </c>
      <c r="AY1894" s="18" t="s">
        <v>223</v>
      </c>
      <c r="BE1894" s="240">
        <f>IF(N1894="základní",J1894,0)</f>
        <v>0</v>
      </c>
      <c r="BF1894" s="240">
        <f>IF(N1894="snížená",J1894,0)</f>
        <v>0</v>
      </c>
      <c r="BG1894" s="240">
        <f>IF(N1894="zákl. přenesená",J1894,0)</f>
        <v>0</v>
      </c>
      <c r="BH1894" s="240">
        <f>IF(N1894="sníž. přenesená",J1894,0)</f>
        <v>0</v>
      </c>
      <c r="BI1894" s="240">
        <f>IF(N1894="nulová",J1894,0)</f>
        <v>0</v>
      </c>
      <c r="BJ1894" s="18" t="s">
        <v>80</v>
      </c>
      <c r="BK1894" s="240">
        <f>ROUND(I1894*H1894,2)</f>
        <v>0</v>
      </c>
      <c r="BL1894" s="18" t="s">
        <v>230</v>
      </c>
      <c r="BM1894" s="239" t="s">
        <v>2381</v>
      </c>
    </row>
    <row r="1895" s="13" customFormat="1">
      <c r="A1895" s="13"/>
      <c r="B1895" s="241"/>
      <c r="C1895" s="242"/>
      <c r="D1895" s="243" t="s">
        <v>232</v>
      </c>
      <c r="E1895" s="244" t="s">
        <v>1</v>
      </c>
      <c r="F1895" s="245" t="s">
        <v>2382</v>
      </c>
      <c r="G1895" s="242"/>
      <c r="H1895" s="246">
        <v>2</v>
      </c>
      <c r="I1895" s="247"/>
      <c r="J1895" s="242"/>
      <c r="K1895" s="242"/>
      <c r="L1895" s="248"/>
      <c r="M1895" s="249"/>
      <c r="N1895" s="250"/>
      <c r="O1895" s="250"/>
      <c r="P1895" s="250"/>
      <c r="Q1895" s="250"/>
      <c r="R1895" s="250"/>
      <c r="S1895" s="250"/>
      <c r="T1895" s="251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52" t="s">
        <v>232</v>
      </c>
      <c r="AU1895" s="252" t="s">
        <v>82</v>
      </c>
      <c r="AV1895" s="13" t="s">
        <v>82</v>
      </c>
      <c r="AW1895" s="13" t="s">
        <v>30</v>
      </c>
      <c r="AX1895" s="13" t="s">
        <v>80</v>
      </c>
      <c r="AY1895" s="252" t="s">
        <v>223</v>
      </c>
    </row>
    <row r="1896" s="2" customFormat="1" ht="37.8" customHeight="1">
      <c r="A1896" s="39"/>
      <c r="B1896" s="40"/>
      <c r="C1896" s="228" t="s">
        <v>2383</v>
      </c>
      <c r="D1896" s="228" t="s">
        <v>225</v>
      </c>
      <c r="E1896" s="229" t="s">
        <v>2384</v>
      </c>
      <c r="F1896" s="230" t="s">
        <v>2385</v>
      </c>
      <c r="G1896" s="231" t="s">
        <v>475</v>
      </c>
      <c r="H1896" s="232">
        <v>2</v>
      </c>
      <c r="I1896" s="233"/>
      <c r="J1896" s="234">
        <f>ROUND(I1896*H1896,2)</f>
        <v>0</v>
      </c>
      <c r="K1896" s="230" t="s">
        <v>386</v>
      </c>
      <c r="L1896" s="45"/>
      <c r="M1896" s="235" t="s">
        <v>1</v>
      </c>
      <c r="N1896" s="236" t="s">
        <v>38</v>
      </c>
      <c r="O1896" s="92"/>
      <c r="P1896" s="237">
        <f>O1896*H1896</f>
        <v>0</v>
      </c>
      <c r="Q1896" s="237">
        <v>0.080000000000000002</v>
      </c>
      <c r="R1896" s="237">
        <f>Q1896*H1896</f>
        <v>0.16</v>
      </c>
      <c r="S1896" s="237">
        <v>0</v>
      </c>
      <c r="T1896" s="238">
        <f>S1896*H1896</f>
        <v>0</v>
      </c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R1896" s="239" t="s">
        <v>230</v>
      </c>
      <c r="AT1896" s="239" t="s">
        <v>225</v>
      </c>
      <c r="AU1896" s="239" t="s">
        <v>82</v>
      </c>
      <c r="AY1896" s="18" t="s">
        <v>223</v>
      </c>
      <c r="BE1896" s="240">
        <f>IF(N1896="základní",J1896,0)</f>
        <v>0</v>
      </c>
      <c r="BF1896" s="240">
        <f>IF(N1896="snížená",J1896,0)</f>
        <v>0</v>
      </c>
      <c r="BG1896" s="240">
        <f>IF(N1896="zákl. přenesená",J1896,0)</f>
        <v>0</v>
      </c>
      <c r="BH1896" s="240">
        <f>IF(N1896="sníž. přenesená",J1896,0)</f>
        <v>0</v>
      </c>
      <c r="BI1896" s="240">
        <f>IF(N1896="nulová",J1896,0)</f>
        <v>0</v>
      </c>
      <c r="BJ1896" s="18" t="s">
        <v>80</v>
      </c>
      <c r="BK1896" s="240">
        <f>ROUND(I1896*H1896,2)</f>
        <v>0</v>
      </c>
      <c r="BL1896" s="18" t="s">
        <v>230</v>
      </c>
      <c r="BM1896" s="239" t="s">
        <v>2386</v>
      </c>
    </row>
    <row r="1897" s="2" customFormat="1" ht="37.8" customHeight="1">
      <c r="A1897" s="39"/>
      <c r="B1897" s="40"/>
      <c r="C1897" s="228" t="s">
        <v>2387</v>
      </c>
      <c r="D1897" s="228" t="s">
        <v>225</v>
      </c>
      <c r="E1897" s="229" t="s">
        <v>2388</v>
      </c>
      <c r="F1897" s="230" t="s">
        <v>2389</v>
      </c>
      <c r="G1897" s="231" t="s">
        <v>475</v>
      </c>
      <c r="H1897" s="232">
        <v>1</v>
      </c>
      <c r="I1897" s="233"/>
      <c r="J1897" s="234">
        <f>ROUND(I1897*H1897,2)</f>
        <v>0</v>
      </c>
      <c r="K1897" s="230" t="s">
        <v>386</v>
      </c>
      <c r="L1897" s="45"/>
      <c r="M1897" s="235" t="s">
        <v>1</v>
      </c>
      <c r="N1897" s="236" t="s">
        <v>38</v>
      </c>
      <c r="O1897" s="92"/>
      <c r="P1897" s="237">
        <f>O1897*H1897</f>
        <v>0</v>
      </c>
      <c r="Q1897" s="237">
        <v>0.040000000000000001</v>
      </c>
      <c r="R1897" s="237">
        <f>Q1897*H1897</f>
        <v>0.040000000000000001</v>
      </c>
      <c r="S1897" s="237">
        <v>0</v>
      </c>
      <c r="T1897" s="238">
        <f>S1897*H1897</f>
        <v>0</v>
      </c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R1897" s="239" t="s">
        <v>230</v>
      </c>
      <c r="AT1897" s="239" t="s">
        <v>225</v>
      </c>
      <c r="AU1897" s="239" t="s">
        <v>82</v>
      </c>
      <c r="AY1897" s="18" t="s">
        <v>223</v>
      </c>
      <c r="BE1897" s="240">
        <f>IF(N1897="základní",J1897,0)</f>
        <v>0</v>
      </c>
      <c r="BF1897" s="240">
        <f>IF(N1897="snížená",J1897,0)</f>
        <v>0</v>
      </c>
      <c r="BG1897" s="240">
        <f>IF(N1897="zákl. přenesená",J1897,0)</f>
        <v>0</v>
      </c>
      <c r="BH1897" s="240">
        <f>IF(N1897="sníž. přenesená",J1897,0)</f>
        <v>0</v>
      </c>
      <c r="BI1897" s="240">
        <f>IF(N1897="nulová",J1897,0)</f>
        <v>0</v>
      </c>
      <c r="BJ1897" s="18" t="s">
        <v>80</v>
      </c>
      <c r="BK1897" s="240">
        <f>ROUND(I1897*H1897,2)</f>
        <v>0</v>
      </c>
      <c r="BL1897" s="18" t="s">
        <v>230</v>
      </c>
      <c r="BM1897" s="239" t="s">
        <v>2390</v>
      </c>
    </row>
    <row r="1898" s="2" customFormat="1" ht="37.8" customHeight="1">
      <c r="A1898" s="39"/>
      <c r="B1898" s="40"/>
      <c r="C1898" s="228" t="s">
        <v>2391</v>
      </c>
      <c r="D1898" s="228" t="s">
        <v>225</v>
      </c>
      <c r="E1898" s="229" t="s">
        <v>2392</v>
      </c>
      <c r="F1898" s="230" t="s">
        <v>2393</v>
      </c>
      <c r="G1898" s="231" t="s">
        <v>475</v>
      </c>
      <c r="H1898" s="232">
        <v>4</v>
      </c>
      <c r="I1898" s="233"/>
      <c r="J1898" s="234">
        <f>ROUND(I1898*H1898,2)</f>
        <v>0</v>
      </c>
      <c r="K1898" s="230" t="s">
        <v>386</v>
      </c>
      <c r="L1898" s="45"/>
      <c r="M1898" s="235" t="s">
        <v>1</v>
      </c>
      <c r="N1898" s="236" t="s">
        <v>38</v>
      </c>
      <c r="O1898" s="92"/>
      <c r="P1898" s="237">
        <f>O1898*H1898</f>
        <v>0</v>
      </c>
      <c r="Q1898" s="237">
        <v>0.017999999999999999</v>
      </c>
      <c r="R1898" s="237">
        <f>Q1898*H1898</f>
        <v>0.071999999999999995</v>
      </c>
      <c r="S1898" s="237">
        <v>0</v>
      </c>
      <c r="T1898" s="238">
        <f>S1898*H1898</f>
        <v>0</v>
      </c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R1898" s="239" t="s">
        <v>230</v>
      </c>
      <c r="AT1898" s="239" t="s">
        <v>225</v>
      </c>
      <c r="AU1898" s="239" t="s">
        <v>82</v>
      </c>
      <c r="AY1898" s="18" t="s">
        <v>223</v>
      </c>
      <c r="BE1898" s="240">
        <f>IF(N1898="základní",J1898,0)</f>
        <v>0</v>
      </c>
      <c r="BF1898" s="240">
        <f>IF(N1898="snížená",J1898,0)</f>
        <v>0</v>
      </c>
      <c r="BG1898" s="240">
        <f>IF(N1898="zákl. přenesená",J1898,0)</f>
        <v>0</v>
      </c>
      <c r="BH1898" s="240">
        <f>IF(N1898="sníž. přenesená",J1898,0)</f>
        <v>0</v>
      </c>
      <c r="BI1898" s="240">
        <f>IF(N1898="nulová",J1898,0)</f>
        <v>0</v>
      </c>
      <c r="BJ1898" s="18" t="s">
        <v>80</v>
      </c>
      <c r="BK1898" s="240">
        <f>ROUND(I1898*H1898,2)</f>
        <v>0</v>
      </c>
      <c r="BL1898" s="18" t="s">
        <v>230</v>
      </c>
      <c r="BM1898" s="239" t="s">
        <v>2394</v>
      </c>
    </row>
    <row r="1899" s="2" customFormat="1" ht="37.8" customHeight="1">
      <c r="A1899" s="39"/>
      <c r="B1899" s="40"/>
      <c r="C1899" s="228" t="s">
        <v>2395</v>
      </c>
      <c r="D1899" s="228" t="s">
        <v>225</v>
      </c>
      <c r="E1899" s="229" t="s">
        <v>2396</v>
      </c>
      <c r="F1899" s="230" t="s">
        <v>2397</v>
      </c>
      <c r="G1899" s="231" t="s">
        <v>475</v>
      </c>
      <c r="H1899" s="232">
        <v>2</v>
      </c>
      <c r="I1899" s="233"/>
      <c r="J1899" s="234">
        <f>ROUND(I1899*H1899,2)</f>
        <v>0</v>
      </c>
      <c r="K1899" s="230" t="s">
        <v>386</v>
      </c>
      <c r="L1899" s="45"/>
      <c r="M1899" s="235" t="s">
        <v>1</v>
      </c>
      <c r="N1899" s="236" t="s">
        <v>38</v>
      </c>
      <c r="O1899" s="92"/>
      <c r="P1899" s="237">
        <f>O1899*H1899</f>
        <v>0</v>
      </c>
      <c r="Q1899" s="237">
        <v>0.02</v>
      </c>
      <c r="R1899" s="237">
        <f>Q1899*H1899</f>
        <v>0.040000000000000001</v>
      </c>
      <c r="S1899" s="237">
        <v>0</v>
      </c>
      <c r="T1899" s="238">
        <f>S1899*H1899</f>
        <v>0</v>
      </c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R1899" s="239" t="s">
        <v>230</v>
      </c>
      <c r="AT1899" s="239" t="s">
        <v>225</v>
      </c>
      <c r="AU1899" s="239" t="s">
        <v>82</v>
      </c>
      <c r="AY1899" s="18" t="s">
        <v>223</v>
      </c>
      <c r="BE1899" s="240">
        <f>IF(N1899="základní",J1899,0)</f>
        <v>0</v>
      </c>
      <c r="BF1899" s="240">
        <f>IF(N1899="snížená",J1899,0)</f>
        <v>0</v>
      </c>
      <c r="BG1899" s="240">
        <f>IF(N1899="zákl. přenesená",J1899,0)</f>
        <v>0</v>
      </c>
      <c r="BH1899" s="240">
        <f>IF(N1899="sníž. přenesená",J1899,0)</f>
        <v>0</v>
      </c>
      <c r="BI1899" s="240">
        <f>IF(N1899="nulová",J1899,0)</f>
        <v>0</v>
      </c>
      <c r="BJ1899" s="18" t="s">
        <v>80</v>
      </c>
      <c r="BK1899" s="240">
        <f>ROUND(I1899*H1899,2)</f>
        <v>0</v>
      </c>
      <c r="BL1899" s="18" t="s">
        <v>230</v>
      </c>
      <c r="BM1899" s="239" t="s">
        <v>2398</v>
      </c>
    </row>
    <row r="1900" s="2" customFormat="1" ht="16.5" customHeight="1">
      <c r="A1900" s="39"/>
      <c r="B1900" s="40"/>
      <c r="C1900" s="228" t="s">
        <v>2399</v>
      </c>
      <c r="D1900" s="228" t="s">
        <v>225</v>
      </c>
      <c r="E1900" s="229" t="s">
        <v>2400</v>
      </c>
      <c r="F1900" s="230" t="s">
        <v>2401</v>
      </c>
      <c r="G1900" s="231" t="s">
        <v>847</v>
      </c>
      <c r="H1900" s="232">
        <v>1</v>
      </c>
      <c r="I1900" s="233"/>
      <c r="J1900" s="234">
        <f>ROUND(I1900*H1900,2)</f>
        <v>0</v>
      </c>
      <c r="K1900" s="230" t="s">
        <v>386</v>
      </c>
      <c r="L1900" s="45"/>
      <c r="M1900" s="235" t="s">
        <v>1</v>
      </c>
      <c r="N1900" s="236" t="s">
        <v>38</v>
      </c>
      <c r="O1900" s="92"/>
      <c r="P1900" s="237">
        <f>O1900*H1900</f>
        <v>0</v>
      </c>
      <c r="Q1900" s="237">
        <v>0</v>
      </c>
      <c r="R1900" s="237">
        <f>Q1900*H1900</f>
        <v>0</v>
      </c>
      <c r="S1900" s="237">
        <v>0</v>
      </c>
      <c r="T1900" s="238">
        <f>S1900*H1900</f>
        <v>0</v>
      </c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R1900" s="239" t="s">
        <v>230</v>
      </c>
      <c r="AT1900" s="239" t="s">
        <v>225</v>
      </c>
      <c r="AU1900" s="239" t="s">
        <v>82</v>
      </c>
      <c r="AY1900" s="18" t="s">
        <v>223</v>
      </c>
      <c r="BE1900" s="240">
        <f>IF(N1900="základní",J1900,0)</f>
        <v>0</v>
      </c>
      <c r="BF1900" s="240">
        <f>IF(N1900="snížená",J1900,0)</f>
        <v>0</v>
      </c>
      <c r="BG1900" s="240">
        <f>IF(N1900="zákl. přenesená",J1900,0)</f>
        <v>0</v>
      </c>
      <c r="BH1900" s="240">
        <f>IF(N1900="sníž. přenesená",J1900,0)</f>
        <v>0</v>
      </c>
      <c r="BI1900" s="240">
        <f>IF(N1900="nulová",J1900,0)</f>
        <v>0</v>
      </c>
      <c r="BJ1900" s="18" t="s">
        <v>80</v>
      </c>
      <c r="BK1900" s="240">
        <f>ROUND(I1900*H1900,2)</f>
        <v>0</v>
      </c>
      <c r="BL1900" s="18" t="s">
        <v>230</v>
      </c>
      <c r="BM1900" s="239" t="s">
        <v>2402</v>
      </c>
    </row>
    <row r="1901" s="12" customFormat="1" ht="22.8" customHeight="1">
      <c r="A1901" s="12"/>
      <c r="B1901" s="212"/>
      <c r="C1901" s="213"/>
      <c r="D1901" s="214" t="s">
        <v>72</v>
      </c>
      <c r="E1901" s="226" t="s">
        <v>868</v>
      </c>
      <c r="F1901" s="226" t="s">
        <v>2403</v>
      </c>
      <c r="G1901" s="213"/>
      <c r="H1901" s="213"/>
      <c r="I1901" s="216"/>
      <c r="J1901" s="227">
        <f>BK1901</f>
        <v>0</v>
      </c>
      <c r="K1901" s="213"/>
      <c r="L1901" s="218"/>
      <c r="M1901" s="219"/>
      <c r="N1901" s="220"/>
      <c r="O1901" s="220"/>
      <c r="P1901" s="221">
        <f>SUM(P1902:P2220)</f>
        <v>0</v>
      </c>
      <c r="Q1901" s="220"/>
      <c r="R1901" s="221">
        <f>SUM(R1902:R2220)</f>
        <v>0.063204999999999997</v>
      </c>
      <c r="S1901" s="220"/>
      <c r="T1901" s="222">
        <f>SUM(T1902:T2220)</f>
        <v>1078.6258192000003</v>
      </c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R1901" s="223" t="s">
        <v>80</v>
      </c>
      <c r="AT1901" s="224" t="s">
        <v>72</v>
      </c>
      <c r="AU1901" s="224" t="s">
        <v>80</v>
      </c>
      <c r="AY1901" s="223" t="s">
        <v>223</v>
      </c>
      <c r="BK1901" s="225">
        <f>SUM(BK1902:BK2220)</f>
        <v>0</v>
      </c>
    </row>
    <row r="1902" s="2" customFormat="1" ht="24.15" customHeight="1">
      <c r="A1902" s="39"/>
      <c r="B1902" s="40"/>
      <c r="C1902" s="228" t="s">
        <v>2404</v>
      </c>
      <c r="D1902" s="228" t="s">
        <v>225</v>
      </c>
      <c r="E1902" s="229" t="s">
        <v>2405</v>
      </c>
      <c r="F1902" s="230" t="s">
        <v>2406</v>
      </c>
      <c r="G1902" s="231" t="s">
        <v>293</v>
      </c>
      <c r="H1902" s="232">
        <v>163.93100000000001</v>
      </c>
      <c r="I1902" s="233"/>
      <c r="J1902" s="234">
        <f>ROUND(I1902*H1902,2)</f>
        <v>0</v>
      </c>
      <c r="K1902" s="230" t="s">
        <v>229</v>
      </c>
      <c r="L1902" s="45"/>
      <c r="M1902" s="235" t="s">
        <v>1</v>
      </c>
      <c r="N1902" s="236" t="s">
        <v>38</v>
      </c>
      <c r="O1902" s="92"/>
      <c r="P1902" s="237">
        <f>O1902*H1902</f>
        <v>0</v>
      </c>
      <c r="Q1902" s="237">
        <v>0</v>
      </c>
      <c r="R1902" s="237">
        <f>Q1902*H1902</f>
        <v>0</v>
      </c>
      <c r="S1902" s="237">
        <v>0.128</v>
      </c>
      <c r="T1902" s="238">
        <f>S1902*H1902</f>
        <v>20.983168000000003</v>
      </c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R1902" s="239" t="s">
        <v>230</v>
      </c>
      <c r="AT1902" s="239" t="s">
        <v>225</v>
      </c>
      <c r="AU1902" s="239" t="s">
        <v>82</v>
      </c>
      <c r="AY1902" s="18" t="s">
        <v>223</v>
      </c>
      <c r="BE1902" s="240">
        <f>IF(N1902="základní",J1902,0)</f>
        <v>0</v>
      </c>
      <c r="BF1902" s="240">
        <f>IF(N1902="snížená",J1902,0)</f>
        <v>0</v>
      </c>
      <c r="BG1902" s="240">
        <f>IF(N1902="zákl. přenesená",J1902,0)</f>
        <v>0</v>
      </c>
      <c r="BH1902" s="240">
        <f>IF(N1902="sníž. přenesená",J1902,0)</f>
        <v>0</v>
      </c>
      <c r="BI1902" s="240">
        <f>IF(N1902="nulová",J1902,0)</f>
        <v>0</v>
      </c>
      <c r="BJ1902" s="18" t="s">
        <v>80</v>
      </c>
      <c r="BK1902" s="240">
        <f>ROUND(I1902*H1902,2)</f>
        <v>0</v>
      </c>
      <c r="BL1902" s="18" t="s">
        <v>230</v>
      </c>
      <c r="BM1902" s="239" t="s">
        <v>2407</v>
      </c>
    </row>
    <row r="1903" s="14" customFormat="1">
      <c r="A1903" s="14"/>
      <c r="B1903" s="253"/>
      <c r="C1903" s="254"/>
      <c r="D1903" s="243" t="s">
        <v>232</v>
      </c>
      <c r="E1903" s="255" t="s">
        <v>1</v>
      </c>
      <c r="F1903" s="256" t="s">
        <v>460</v>
      </c>
      <c r="G1903" s="254"/>
      <c r="H1903" s="255" t="s">
        <v>1</v>
      </c>
      <c r="I1903" s="257"/>
      <c r="J1903" s="254"/>
      <c r="K1903" s="254"/>
      <c r="L1903" s="258"/>
      <c r="M1903" s="259"/>
      <c r="N1903" s="260"/>
      <c r="O1903" s="260"/>
      <c r="P1903" s="260"/>
      <c r="Q1903" s="260"/>
      <c r="R1903" s="260"/>
      <c r="S1903" s="260"/>
      <c r="T1903" s="261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62" t="s">
        <v>232</v>
      </c>
      <c r="AU1903" s="262" t="s">
        <v>82</v>
      </c>
      <c r="AV1903" s="14" t="s">
        <v>80</v>
      </c>
      <c r="AW1903" s="14" t="s">
        <v>30</v>
      </c>
      <c r="AX1903" s="14" t="s">
        <v>73</v>
      </c>
      <c r="AY1903" s="262" t="s">
        <v>223</v>
      </c>
    </row>
    <row r="1904" s="13" customFormat="1">
      <c r="A1904" s="13"/>
      <c r="B1904" s="241"/>
      <c r="C1904" s="242"/>
      <c r="D1904" s="243" t="s">
        <v>232</v>
      </c>
      <c r="E1904" s="244" t="s">
        <v>1</v>
      </c>
      <c r="F1904" s="245" t="s">
        <v>2408</v>
      </c>
      <c r="G1904" s="242"/>
      <c r="H1904" s="246">
        <v>25.518000000000001</v>
      </c>
      <c r="I1904" s="247"/>
      <c r="J1904" s="242"/>
      <c r="K1904" s="242"/>
      <c r="L1904" s="248"/>
      <c r="M1904" s="249"/>
      <c r="N1904" s="250"/>
      <c r="O1904" s="250"/>
      <c r="P1904" s="250"/>
      <c r="Q1904" s="250"/>
      <c r="R1904" s="250"/>
      <c r="S1904" s="250"/>
      <c r="T1904" s="251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52" t="s">
        <v>232</v>
      </c>
      <c r="AU1904" s="252" t="s">
        <v>82</v>
      </c>
      <c r="AV1904" s="13" t="s">
        <v>82</v>
      </c>
      <c r="AW1904" s="13" t="s">
        <v>30</v>
      </c>
      <c r="AX1904" s="13" t="s">
        <v>73</v>
      </c>
      <c r="AY1904" s="252" t="s">
        <v>223</v>
      </c>
    </row>
    <row r="1905" s="13" customFormat="1">
      <c r="A1905" s="13"/>
      <c r="B1905" s="241"/>
      <c r="C1905" s="242"/>
      <c r="D1905" s="243" t="s">
        <v>232</v>
      </c>
      <c r="E1905" s="244" t="s">
        <v>1</v>
      </c>
      <c r="F1905" s="245" t="s">
        <v>2409</v>
      </c>
      <c r="G1905" s="242"/>
      <c r="H1905" s="246">
        <v>20.352</v>
      </c>
      <c r="I1905" s="247"/>
      <c r="J1905" s="242"/>
      <c r="K1905" s="242"/>
      <c r="L1905" s="248"/>
      <c r="M1905" s="249"/>
      <c r="N1905" s="250"/>
      <c r="O1905" s="250"/>
      <c r="P1905" s="250"/>
      <c r="Q1905" s="250"/>
      <c r="R1905" s="250"/>
      <c r="S1905" s="250"/>
      <c r="T1905" s="25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2" t="s">
        <v>232</v>
      </c>
      <c r="AU1905" s="252" t="s">
        <v>82</v>
      </c>
      <c r="AV1905" s="13" t="s">
        <v>82</v>
      </c>
      <c r="AW1905" s="13" t="s">
        <v>30</v>
      </c>
      <c r="AX1905" s="13" t="s">
        <v>73</v>
      </c>
      <c r="AY1905" s="252" t="s">
        <v>223</v>
      </c>
    </row>
    <row r="1906" s="13" customFormat="1">
      <c r="A1906" s="13"/>
      <c r="B1906" s="241"/>
      <c r="C1906" s="242"/>
      <c r="D1906" s="243" t="s">
        <v>232</v>
      </c>
      <c r="E1906" s="244" t="s">
        <v>1</v>
      </c>
      <c r="F1906" s="245" t="s">
        <v>2410</v>
      </c>
      <c r="G1906" s="242"/>
      <c r="H1906" s="246">
        <v>19.934000000000001</v>
      </c>
      <c r="I1906" s="247"/>
      <c r="J1906" s="242"/>
      <c r="K1906" s="242"/>
      <c r="L1906" s="248"/>
      <c r="M1906" s="249"/>
      <c r="N1906" s="250"/>
      <c r="O1906" s="250"/>
      <c r="P1906" s="250"/>
      <c r="Q1906" s="250"/>
      <c r="R1906" s="250"/>
      <c r="S1906" s="250"/>
      <c r="T1906" s="251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52" t="s">
        <v>232</v>
      </c>
      <c r="AU1906" s="252" t="s">
        <v>82</v>
      </c>
      <c r="AV1906" s="13" t="s">
        <v>82</v>
      </c>
      <c r="AW1906" s="13" t="s">
        <v>30</v>
      </c>
      <c r="AX1906" s="13" t="s">
        <v>73</v>
      </c>
      <c r="AY1906" s="252" t="s">
        <v>223</v>
      </c>
    </row>
    <row r="1907" s="14" customFormat="1">
      <c r="A1907" s="14"/>
      <c r="B1907" s="253"/>
      <c r="C1907" s="254"/>
      <c r="D1907" s="243" t="s">
        <v>232</v>
      </c>
      <c r="E1907" s="255" t="s">
        <v>1</v>
      </c>
      <c r="F1907" s="256" t="s">
        <v>394</v>
      </c>
      <c r="G1907" s="254"/>
      <c r="H1907" s="255" t="s">
        <v>1</v>
      </c>
      <c r="I1907" s="257"/>
      <c r="J1907" s="254"/>
      <c r="K1907" s="254"/>
      <c r="L1907" s="258"/>
      <c r="M1907" s="259"/>
      <c r="N1907" s="260"/>
      <c r="O1907" s="260"/>
      <c r="P1907" s="260"/>
      <c r="Q1907" s="260"/>
      <c r="R1907" s="260"/>
      <c r="S1907" s="260"/>
      <c r="T1907" s="261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62" t="s">
        <v>232</v>
      </c>
      <c r="AU1907" s="262" t="s">
        <v>82</v>
      </c>
      <c r="AV1907" s="14" t="s">
        <v>80</v>
      </c>
      <c r="AW1907" s="14" t="s">
        <v>30</v>
      </c>
      <c r="AX1907" s="14" t="s">
        <v>73</v>
      </c>
      <c r="AY1907" s="262" t="s">
        <v>223</v>
      </c>
    </row>
    <row r="1908" s="14" customFormat="1">
      <c r="A1908" s="14"/>
      <c r="B1908" s="253"/>
      <c r="C1908" s="254"/>
      <c r="D1908" s="243" t="s">
        <v>232</v>
      </c>
      <c r="E1908" s="255" t="s">
        <v>1</v>
      </c>
      <c r="F1908" s="256" t="s">
        <v>462</v>
      </c>
      <c r="G1908" s="254"/>
      <c r="H1908" s="255" t="s">
        <v>1</v>
      </c>
      <c r="I1908" s="257"/>
      <c r="J1908" s="254"/>
      <c r="K1908" s="254"/>
      <c r="L1908" s="258"/>
      <c r="M1908" s="259"/>
      <c r="N1908" s="260"/>
      <c r="O1908" s="260"/>
      <c r="P1908" s="260"/>
      <c r="Q1908" s="260"/>
      <c r="R1908" s="260"/>
      <c r="S1908" s="260"/>
      <c r="T1908" s="261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62" t="s">
        <v>232</v>
      </c>
      <c r="AU1908" s="262" t="s">
        <v>82</v>
      </c>
      <c r="AV1908" s="14" t="s">
        <v>80</v>
      </c>
      <c r="AW1908" s="14" t="s">
        <v>30</v>
      </c>
      <c r="AX1908" s="14" t="s">
        <v>73</v>
      </c>
      <c r="AY1908" s="262" t="s">
        <v>223</v>
      </c>
    </row>
    <row r="1909" s="13" customFormat="1">
      <c r="A1909" s="13"/>
      <c r="B1909" s="241"/>
      <c r="C1909" s="242"/>
      <c r="D1909" s="243" t="s">
        <v>232</v>
      </c>
      <c r="E1909" s="244" t="s">
        <v>1</v>
      </c>
      <c r="F1909" s="245" t="s">
        <v>2411</v>
      </c>
      <c r="G1909" s="242"/>
      <c r="H1909" s="246">
        <v>14.824999999999999</v>
      </c>
      <c r="I1909" s="247"/>
      <c r="J1909" s="242"/>
      <c r="K1909" s="242"/>
      <c r="L1909" s="248"/>
      <c r="M1909" s="249"/>
      <c r="N1909" s="250"/>
      <c r="O1909" s="250"/>
      <c r="P1909" s="250"/>
      <c r="Q1909" s="250"/>
      <c r="R1909" s="250"/>
      <c r="S1909" s="250"/>
      <c r="T1909" s="251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52" t="s">
        <v>232</v>
      </c>
      <c r="AU1909" s="252" t="s">
        <v>82</v>
      </c>
      <c r="AV1909" s="13" t="s">
        <v>82</v>
      </c>
      <c r="AW1909" s="13" t="s">
        <v>30</v>
      </c>
      <c r="AX1909" s="13" t="s">
        <v>73</v>
      </c>
      <c r="AY1909" s="252" t="s">
        <v>223</v>
      </c>
    </row>
    <row r="1910" s="13" customFormat="1">
      <c r="A1910" s="13"/>
      <c r="B1910" s="241"/>
      <c r="C1910" s="242"/>
      <c r="D1910" s="243" t="s">
        <v>232</v>
      </c>
      <c r="E1910" s="244" t="s">
        <v>1</v>
      </c>
      <c r="F1910" s="245" t="s">
        <v>2412</v>
      </c>
      <c r="G1910" s="242"/>
      <c r="H1910" s="246">
        <v>19.736000000000001</v>
      </c>
      <c r="I1910" s="247"/>
      <c r="J1910" s="242"/>
      <c r="K1910" s="242"/>
      <c r="L1910" s="248"/>
      <c r="M1910" s="249"/>
      <c r="N1910" s="250"/>
      <c r="O1910" s="250"/>
      <c r="P1910" s="250"/>
      <c r="Q1910" s="250"/>
      <c r="R1910" s="250"/>
      <c r="S1910" s="250"/>
      <c r="T1910" s="251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2" t="s">
        <v>232</v>
      </c>
      <c r="AU1910" s="252" t="s">
        <v>82</v>
      </c>
      <c r="AV1910" s="13" t="s">
        <v>82</v>
      </c>
      <c r="AW1910" s="13" t="s">
        <v>30</v>
      </c>
      <c r="AX1910" s="13" t="s">
        <v>73</v>
      </c>
      <c r="AY1910" s="252" t="s">
        <v>223</v>
      </c>
    </row>
    <row r="1911" s="13" customFormat="1">
      <c r="A1911" s="13"/>
      <c r="B1911" s="241"/>
      <c r="C1911" s="242"/>
      <c r="D1911" s="243" t="s">
        <v>232</v>
      </c>
      <c r="E1911" s="244" t="s">
        <v>1</v>
      </c>
      <c r="F1911" s="245" t="s">
        <v>2413</v>
      </c>
      <c r="G1911" s="242"/>
      <c r="H1911" s="246">
        <v>25.379999999999999</v>
      </c>
      <c r="I1911" s="247"/>
      <c r="J1911" s="242"/>
      <c r="K1911" s="242"/>
      <c r="L1911" s="248"/>
      <c r="M1911" s="249"/>
      <c r="N1911" s="250"/>
      <c r="O1911" s="250"/>
      <c r="P1911" s="250"/>
      <c r="Q1911" s="250"/>
      <c r="R1911" s="250"/>
      <c r="S1911" s="250"/>
      <c r="T1911" s="251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2" t="s">
        <v>232</v>
      </c>
      <c r="AU1911" s="252" t="s">
        <v>82</v>
      </c>
      <c r="AV1911" s="13" t="s">
        <v>82</v>
      </c>
      <c r="AW1911" s="13" t="s">
        <v>30</v>
      </c>
      <c r="AX1911" s="13" t="s">
        <v>73</v>
      </c>
      <c r="AY1911" s="252" t="s">
        <v>223</v>
      </c>
    </row>
    <row r="1912" s="13" customFormat="1">
      <c r="A1912" s="13"/>
      <c r="B1912" s="241"/>
      <c r="C1912" s="242"/>
      <c r="D1912" s="243" t="s">
        <v>232</v>
      </c>
      <c r="E1912" s="244" t="s">
        <v>1</v>
      </c>
      <c r="F1912" s="245" t="s">
        <v>2414</v>
      </c>
      <c r="G1912" s="242"/>
      <c r="H1912" s="246">
        <v>8.7569999999999997</v>
      </c>
      <c r="I1912" s="247"/>
      <c r="J1912" s="242"/>
      <c r="K1912" s="242"/>
      <c r="L1912" s="248"/>
      <c r="M1912" s="249"/>
      <c r="N1912" s="250"/>
      <c r="O1912" s="250"/>
      <c r="P1912" s="250"/>
      <c r="Q1912" s="250"/>
      <c r="R1912" s="250"/>
      <c r="S1912" s="250"/>
      <c r="T1912" s="251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2" t="s">
        <v>232</v>
      </c>
      <c r="AU1912" s="252" t="s">
        <v>82</v>
      </c>
      <c r="AV1912" s="13" t="s">
        <v>82</v>
      </c>
      <c r="AW1912" s="13" t="s">
        <v>30</v>
      </c>
      <c r="AX1912" s="13" t="s">
        <v>73</v>
      </c>
      <c r="AY1912" s="252" t="s">
        <v>223</v>
      </c>
    </row>
    <row r="1913" s="13" customFormat="1">
      <c r="A1913" s="13"/>
      <c r="B1913" s="241"/>
      <c r="C1913" s="242"/>
      <c r="D1913" s="243" t="s">
        <v>232</v>
      </c>
      <c r="E1913" s="244" t="s">
        <v>1</v>
      </c>
      <c r="F1913" s="245" t="s">
        <v>2415</v>
      </c>
      <c r="G1913" s="242"/>
      <c r="H1913" s="246">
        <v>29.428999999999998</v>
      </c>
      <c r="I1913" s="247"/>
      <c r="J1913" s="242"/>
      <c r="K1913" s="242"/>
      <c r="L1913" s="248"/>
      <c r="M1913" s="249"/>
      <c r="N1913" s="250"/>
      <c r="O1913" s="250"/>
      <c r="P1913" s="250"/>
      <c r="Q1913" s="250"/>
      <c r="R1913" s="250"/>
      <c r="S1913" s="250"/>
      <c r="T1913" s="251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2" t="s">
        <v>232</v>
      </c>
      <c r="AU1913" s="252" t="s">
        <v>82</v>
      </c>
      <c r="AV1913" s="13" t="s">
        <v>82</v>
      </c>
      <c r="AW1913" s="13" t="s">
        <v>30</v>
      </c>
      <c r="AX1913" s="13" t="s">
        <v>73</v>
      </c>
      <c r="AY1913" s="252" t="s">
        <v>223</v>
      </c>
    </row>
    <row r="1914" s="15" customFormat="1">
      <c r="A1914" s="15"/>
      <c r="B1914" s="263"/>
      <c r="C1914" s="264"/>
      <c r="D1914" s="243" t="s">
        <v>232</v>
      </c>
      <c r="E1914" s="265" t="s">
        <v>1</v>
      </c>
      <c r="F1914" s="266" t="s">
        <v>245</v>
      </c>
      <c r="G1914" s="264"/>
      <c r="H1914" s="267">
        <v>163.93100000000001</v>
      </c>
      <c r="I1914" s="268"/>
      <c r="J1914" s="264"/>
      <c r="K1914" s="264"/>
      <c r="L1914" s="269"/>
      <c r="M1914" s="270"/>
      <c r="N1914" s="271"/>
      <c r="O1914" s="271"/>
      <c r="P1914" s="271"/>
      <c r="Q1914" s="271"/>
      <c r="R1914" s="271"/>
      <c r="S1914" s="271"/>
      <c r="T1914" s="272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T1914" s="273" t="s">
        <v>232</v>
      </c>
      <c r="AU1914" s="273" t="s">
        <v>82</v>
      </c>
      <c r="AV1914" s="15" t="s">
        <v>230</v>
      </c>
      <c r="AW1914" s="15" t="s">
        <v>30</v>
      </c>
      <c r="AX1914" s="15" t="s">
        <v>80</v>
      </c>
      <c r="AY1914" s="273" t="s">
        <v>223</v>
      </c>
    </row>
    <row r="1915" s="2" customFormat="1" ht="24.15" customHeight="1">
      <c r="A1915" s="39"/>
      <c r="B1915" s="40"/>
      <c r="C1915" s="228" t="s">
        <v>2416</v>
      </c>
      <c r="D1915" s="228" t="s">
        <v>225</v>
      </c>
      <c r="E1915" s="229" t="s">
        <v>2417</v>
      </c>
      <c r="F1915" s="230" t="s">
        <v>2418</v>
      </c>
      <c r="G1915" s="231" t="s">
        <v>293</v>
      </c>
      <c r="H1915" s="232">
        <v>327.92500000000001</v>
      </c>
      <c r="I1915" s="233"/>
      <c r="J1915" s="234">
        <f>ROUND(I1915*H1915,2)</f>
        <v>0</v>
      </c>
      <c r="K1915" s="230" t="s">
        <v>229</v>
      </c>
      <c r="L1915" s="45"/>
      <c r="M1915" s="235" t="s">
        <v>1</v>
      </c>
      <c r="N1915" s="236" t="s">
        <v>38</v>
      </c>
      <c r="O1915" s="92"/>
      <c r="P1915" s="237">
        <f>O1915*H1915</f>
        <v>0</v>
      </c>
      <c r="Q1915" s="237">
        <v>0</v>
      </c>
      <c r="R1915" s="237">
        <f>Q1915*H1915</f>
        <v>0</v>
      </c>
      <c r="S1915" s="237">
        <v>0.188</v>
      </c>
      <c r="T1915" s="238">
        <f>S1915*H1915</f>
        <v>61.649900000000002</v>
      </c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R1915" s="239" t="s">
        <v>230</v>
      </c>
      <c r="AT1915" s="239" t="s">
        <v>225</v>
      </c>
      <c r="AU1915" s="239" t="s">
        <v>82</v>
      </c>
      <c r="AY1915" s="18" t="s">
        <v>223</v>
      </c>
      <c r="BE1915" s="240">
        <f>IF(N1915="základní",J1915,0)</f>
        <v>0</v>
      </c>
      <c r="BF1915" s="240">
        <f>IF(N1915="snížená",J1915,0)</f>
        <v>0</v>
      </c>
      <c r="BG1915" s="240">
        <f>IF(N1915="zákl. přenesená",J1915,0)</f>
        <v>0</v>
      </c>
      <c r="BH1915" s="240">
        <f>IF(N1915="sníž. přenesená",J1915,0)</f>
        <v>0</v>
      </c>
      <c r="BI1915" s="240">
        <f>IF(N1915="nulová",J1915,0)</f>
        <v>0</v>
      </c>
      <c r="BJ1915" s="18" t="s">
        <v>80</v>
      </c>
      <c r="BK1915" s="240">
        <f>ROUND(I1915*H1915,2)</f>
        <v>0</v>
      </c>
      <c r="BL1915" s="18" t="s">
        <v>230</v>
      </c>
      <c r="BM1915" s="239" t="s">
        <v>2419</v>
      </c>
    </row>
    <row r="1916" s="14" customFormat="1">
      <c r="A1916" s="14"/>
      <c r="B1916" s="253"/>
      <c r="C1916" s="254"/>
      <c r="D1916" s="243" t="s">
        <v>232</v>
      </c>
      <c r="E1916" s="255" t="s">
        <v>1</v>
      </c>
      <c r="F1916" s="256" t="s">
        <v>460</v>
      </c>
      <c r="G1916" s="254"/>
      <c r="H1916" s="255" t="s">
        <v>1</v>
      </c>
      <c r="I1916" s="257"/>
      <c r="J1916" s="254"/>
      <c r="K1916" s="254"/>
      <c r="L1916" s="258"/>
      <c r="M1916" s="259"/>
      <c r="N1916" s="260"/>
      <c r="O1916" s="260"/>
      <c r="P1916" s="260"/>
      <c r="Q1916" s="260"/>
      <c r="R1916" s="260"/>
      <c r="S1916" s="260"/>
      <c r="T1916" s="261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62" t="s">
        <v>232</v>
      </c>
      <c r="AU1916" s="262" t="s">
        <v>82</v>
      </c>
      <c r="AV1916" s="14" t="s">
        <v>80</v>
      </c>
      <c r="AW1916" s="14" t="s">
        <v>30</v>
      </c>
      <c r="AX1916" s="14" t="s">
        <v>73</v>
      </c>
      <c r="AY1916" s="262" t="s">
        <v>223</v>
      </c>
    </row>
    <row r="1917" s="13" customFormat="1">
      <c r="A1917" s="13"/>
      <c r="B1917" s="241"/>
      <c r="C1917" s="242"/>
      <c r="D1917" s="243" t="s">
        <v>232</v>
      </c>
      <c r="E1917" s="244" t="s">
        <v>1</v>
      </c>
      <c r="F1917" s="245" t="s">
        <v>2420</v>
      </c>
      <c r="G1917" s="242"/>
      <c r="H1917" s="246">
        <v>105.64</v>
      </c>
      <c r="I1917" s="247"/>
      <c r="J1917" s="242"/>
      <c r="K1917" s="242"/>
      <c r="L1917" s="248"/>
      <c r="M1917" s="249"/>
      <c r="N1917" s="250"/>
      <c r="O1917" s="250"/>
      <c r="P1917" s="250"/>
      <c r="Q1917" s="250"/>
      <c r="R1917" s="250"/>
      <c r="S1917" s="250"/>
      <c r="T1917" s="25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52" t="s">
        <v>232</v>
      </c>
      <c r="AU1917" s="252" t="s">
        <v>82</v>
      </c>
      <c r="AV1917" s="13" t="s">
        <v>82</v>
      </c>
      <c r="AW1917" s="13" t="s">
        <v>30</v>
      </c>
      <c r="AX1917" s="13" t="s">
        <v>73</v>
      </c>
      <c r="AY1917" s="252" t="s">
        <v>223</v>
      </c>
    </row>
    <row r="1918" s="13" customFormat="1">
      <c r="A1918" s="13"/>
      <c r="B1918" s="241"/>
      <c r="C1918" s="242"/>
      <c r="D1918" s="243" t="s">
        <v>232</v>
      </c>
      <c r="E1918" s="244" t="s">
        <v>1</v>
      </c>
      <c r="F1918" s="245" t="s">
        <v>2421</v>
      </c>
      <c r="G1918" s="242"/>
      <c r="H1918" s="246">
        <v>47.310000000000002</v>
      </c>
      <c r="I1918" s="247"/>
      <c r="J1918" s="242"/>
      <c r="K1918" s="242"/>
      <c r="L1918" s="248"/>
      <c r="M1918" s="249"/>
      <c r="N1918" s="250"/>
      <c r="O1918" s="250"/>
      <c r="P1918" s="250"/>
      <c r="Q1918" s="250"/>
      <c r="R1918" s="250"/>
      <c r="S1918" s="250"/>
      <c r="T1918" s="251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2" t="s">
        <v>232</v>
      </c>
      <c r="AU1918" s="252" t="s">
        <v>82</v>
      </c>
      <c r="AV1918" s="13" t="s">
        <v>82</v>
      </c>
      <c r="AW1918" s="13" t="s">
        <v>30</v>
      </c>
      <c r="AX1918" s="13" t="s">
        <v>73</v>
      </c>
      <c r="AY1918" s="252" t="s">
        <v>223</v>
      </c>
    </row>
    <row r="1919" s="14" customFormat="1">
      <c r="A1919" s="14"/>
      <c r="B1919" s="253"/>
      <c r="C1919" s="254"/>
      <c r="D1919" s="243" t="s">
        <v>232</v>
      </c>
      <c r="E1919" s="255" t="s">
        <v>1</v>
      </c>
      <c r="F1919" s="256" t="s">
        <v>394</v>
      </c>
      <c r="G1919" s="254"/>
      <c r="H1919" s="255" t="s">
        <v>1</v>
      </c>
      <c r="I1919" s="257"/>
      <c r="J1919" s="254"/>
      <c r="K1919" s="254"/>
      <c r="L1919" s="258"/>
      <c r="M1919" s="259"/>
      <c r="N1919" s="260"/>
      <c r="O1919" s="260"/>
      <c r="P1919" s="260"/>
      <c r="Q1919" s="260"/>
      <c r="R1919" s="260"/>
      <c r="S1919" s="260"/>
      <c r="T1919" s="261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62" t="s">
        <v>232</v>
      </c>
      <c r="AU1919" s="262" t="s">
        <v>82</v>
      </c>
      <c r="AV1919" s="14" t="s">
        <v>80</v>
      </c>
      <c r="AW1919" s="14" t="s">
        <v>30</v>
      </c>
      <c r="AX1919" s="14" t="s">
        <v>73</v>
      </c>
      <c r="AY1919" s="262" t="s">
        <v>223</v>
      </c>
    </row>
    <row r="1920" s="14" customFormat="1">
      <c r="A1920" s="14"/>
      <c r="B1920" s="253"/>
      <c r="C1920" s="254"/>
      <c r="D1920" s="243" t="s">
        <v>232</v>
      </c>
      <c r="E1920" s="255" t="s">
        <v>1</v>
      </c>
      <c r="F1920" s="256" t="s">
        <v>462</v>
      </c>
      <c r="G1920" s="254"/>
      <c r="H1920" s="255" t="s">
        <v>1</v>
      </c>
      <c r="I1920" s="257"/>
      <c r="J1920" s="254"/>
      <c r="K1920" s="254"/>
      <c r="L1920" s="258"/>
      <c r="M1920" s="259"/>
      <c r="N1920" s="260"/>
      <c r="O1920" s="260"/>
      <c r="P1920" s="260"/>
      <c r="Q1920" s="260"/>
      <c r="R1920" s="260"/>
      <c r="S1920" s="260"/>
      <c r="T1920" s="261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62" t="s">
        <v>232</v>
      </c>
      <c r="AU1920" s="262" t="s">
        <v>82</v>
      </c>
      <c r="AV1920" s="14" t="s">
        <v>80</v>
      </c>
      <c r="AW1920" s="14" t="s">
        <v>30</v>
      </c>
      <c r="AX1920" s="14" t="s">
        <v>73</v>
      </c>
      <c r="AY1920" s="262" t="s">
        <v>223</v>
      </c>
    </row>
    <row r="1921" s="13" customFormat="1">
      <c r="A1921" s="13"/>
      <c r="B1921" s="241"/>
      <c r="C1921" s="242"/>
      <c r="D1921" s="243" t="s">
        <v>232</v>
      </c>
      <c r="E1921" s="244" t="s">
        <v>1</v>
      </c>
      <c r="F1921" s="245" t="s">
        <v>2422</v>
      </c>
      <c r="G1921" s="242"/>
      <c r="H1921" s="246">
        <v>105.675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232</v>
      </c>
      <c r="AU1921" s="252" t="s">
        <v>82</v>
      </c>
      <c r="AV1921" s="13" t="s">
        <v>82</v>
      </c>
      <c r="AW1921" s="13" t="s">
        <v>30</v>
      </c>
      <c r="AX1921" s="13" t="s">
        <v>73</v>
      </c>
      <c r="AY1921" s="252" t="s">
        <v>223</v>
      </c>
    </row>
    <row r="1922" s="13" customFormat="1">
      <c r="A1922" s="13"/>
      <c r="B1922" s="241"/>
      <c r="C1922" s="242"/>
      <c r="D1922" s="243" t="s">
        <v>232</v>
      </c>
      <c r="E1922" s="244" t="s">
        <v>1</v>
      </c>
      <c r="F1922" s="245" t="s">
        <v>2423</v>
      </c>
      <c r="G1922" s="242"/>
      <c r="H1922" s="246">
        <v>69.299999999999997</v>
      </c>
      <c r="I1922" s="247"/>
      <c r="J1922" s="242"/>
      <c r="K1922" s="242"/>
      <c r="L1922" s="248"/>
      <c r="M1922" s="249"/>
      <c r="N1922" s="250"/>
      <c r="O1922" s="250"/>
      <c r="P1922" s="250"/>
      <c r="Q1922" s="250"/>
      <c r="R1922" s="250"/>
      <c r="S1922" s="250"/>
      <c r="T1922" s="251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2" t="s">
        <v>232</v>
      </c>
      <c r="AU1922" s="252" t="s">
        <v>82</v>
      </c>
      <c r="AV1922" s="13" t="s">
        <v>82</v>
      </c>
      <c r="AW1922" s="13" t="s">
        <v>30</v>
      </c>
      <c r="AX1922" s="13" t="s">
        <v>73</v>
      </c>
      <c r="AY1922" s="252" t="s">
        <v>223</v>
      </c>
    </row>
    <row r="1923" s="15" customFormat="1">
      <c r="A1923" s="15"/>
      <c r="B1923" s="263"/>
      <c r="C1923" s="264"/>
      <c r="D1923" s="243" t="s">
        <v>232</v>
      </c>
      <c r="E1923" s="265" t="s">
        <v>1</v>
      </c>
      <c r="F1923" s="266" t="s">
        <v>245</v>
      </c>
      <c r="G1923" s="264"/>
      <c r="H1923" s="267">
        <v>327.92500000000001</v>
      </c>
      <c r="I1923" s="268"/>
      <c r="J1923" s="264"/>
      <c r="K1923" s="264"/>
      <c r="L1923" s="269"/>
      <c r="M1923" s="270"/>
      <c r="N1923" s="271"/>
      <c r="O1923" s="271"/>
      <c r="P1923" s="271"/>
      <c r="Q1923" s="271"/>
      <c r="R1923" s="271"/>
      <c r="S1923" s="271"/>
      <c r="T1923" s="272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T1923" s="273" t="s">
        <v>232</v>
      </c>
      <c r="AU1923" s="273" t="s">
        <v>82</v>
      </c>
      <c r="AV1923" s="15" t="s">
        <v>230</v>
      </c>
      <c r="AW1923" s="15" t="s">
        <v>30</v>
      </c>
      <c r="AX1923" s="15" t="s">
        <v>80</v>
      </c>
      <c r="AY1923" s="273" t="s">
        <v>223</v>
      </c>
    </row>
    <row r="1924" s="2" customFormat="1" ht="37.8" customHeight="1">
      <c r="A1924" s="39"/>
      <c r="B1924" s="40"/>
      <c r="C1924" s="228" t="s">
        <v>2424</v>
      </c>
      <c r="D1924" s="228" t="s">
        <v>225</v>
      </c>
      <c r="E1924" s="229" t="s">
        <v>2425</v>
      </c>
      <c r="F1924" s="230" t="s">
        <v>2426</v>
      </c>
      <c r="G1924" s="231" t="s">
        <v>228</v>
      </c>
      <c r="H1924" s="232">
        <v>124.696</v>
      </c>
      <c r="I1924" s="233"/>
      <c r="J1924" s="234">
        <f>ROUND(I1924*H1924,2)</f>
        <v>0</v>
      </c>
      <c r="K1924" s="230" t="s">
        <v>229</v>
      </c>
      <c r="L1924" s="45"/>
      <c r="M1924" s="235" t="s">
        <v>1</v>
      </c>
      <c r="N1924" s="236" t="s">
        <v>38</v>
      </c>
      <c r="O1924" s="92"/>
      <c r="P1924" s="237">
        <f>O1924*H1924</f>
        <v>0</v>
      </c>
      <c r="Q1924" s="237">
        <v>0</v>
      </c>
      <c r="R1924" s="237">
        <f>Q1924*H1924</f>
        <v>0</v>
      </c>
      <c r="S1924" s="237">
        <v>1</v>
      </c>
      <c r="T1924" s="238">
        <f>S1924*H1924</f>
        <v>124.696</v>
      </c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R1924" s="239" t="s">
        <v>230</v>
      </c>
      <c r="AT1924" s="239" t="s">
        <v>225</v>
      </c>
      <c r="AU1924" s="239" t="s">
        <v>82</v>
      </c>
      <c r="AY1924" s="18" t="s">
        <v>223</v>
      </c>
      <c r="BE1924" s="240">
        <f>IF(N1924="základní",J1924,0)</f>
        <v>0</v>
      </c>
      <c r="BF1924" s="240">
        <f>IF(N1924="snížená",J1924,0)</f>
        <v>0</v>
      </c>
      <c r="BG1924" s="240">
        <f>IF(N1924="zákl. přenesená",J1924,0)</f>
        <v>0</v>
      </c>
      <c r="BH1924" s="240">
        <f>IF(N1924="sníž. přenesená",J1924,0)</f>
        <v>0</v>
      </c>
      <c r="BI1924" s="240">
        <f>IF(N1924="nulová",J1924,0)</f>
        <v>0</v>
      </c>
      <c r="BJ1924" s="18" t="s">
        <v>80</v>
      </c>
      <c r="BK1924" s="240">
        <f>ROUND(I1924*H1924,2)</f>
        <v>0</v>
      </c>
      <c r="BL1924" s="18" t="s">
        <v>230</v>
      </c>
      <c r="BM1924" s="239" t="s">
        <v>2427</v>
      </c>
    </row>
    <row r="1925" s="14" customFormat="1">
      <c r="A1925" s="14"/>
      <c r="B1925" s="253"/>
      <c r="C1925" s="254"/>
      <c r="D1925" s="243" t="s">
        <v>232</v>
      </c>
      <c r="E1925" s="255" t="s">
        <v>1</v>
      </c>
      <c r="F1925" s="256" t="s">
        <v>460</v>
      </c>
      <c r="G1925" s="254"/>
      <c r="H1925" s="255" t="s">
        <v>1</v>
      </c>
      <c r="I1925" s="257"/>
      <c r="J1925" s="254"/>
      <c r="K1925" s="254"/>
      <c r="L1925" s="258"/>
      <c r="M1925" s="259"/>
      <c r="N1925" s="260"/>
      <c r="O1925" s="260"/>
      <c r="P1925" s="260"/>
      <c r="Q1925" s="260"/>
      <c r="R1925" s="260"/>
      <c r="S1925" s="260"/>
      <c r="T1925" s="261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62" t="s">
        <v>232</v>
      </c>
      <c r="AU1925" s="262" t="s">
        <v>82</v>
      </c>
      <c r="AV1925" s="14" t="s">
        <v>80</v>
      </c>
      <c r="AW1925" s="14" t="s">
        <v>30</v>
      </c>
      <c r="AX1925" s="14" t="s">
        <v>73</v>
      </c>
      <c r="AY1925" s="262" t="s">
        <v>223</v>
      </c>
    </row>
    <row r="1926" s="13" customFormat="1">
      <c r="A1926" s="13"/>
      <c r="B1926" s="241"/>
      <c r="C1926" s="242"/>
      <c r="D1926" s="243" t="s">
        <v>232</v>
      </c>
      <c r="E1926" s="244" t="s">
        <v>1</v>
      </c>
      <c r="F1926" s="245" t="s">
        <v>2428</v>
      </c>
      <c r="G1926" s="242"/>
      <c r="H1926" s="246">
        <v>37.283000000000001</v>
      </c>
      <c r="I1926" s="247"/>
      <c r="J1926" s="242"/>
      <c r="K1926" s="242"/>
      <c r="L1926" s="248"/>
      <c r="M1926" s="249"/>
      <c r="N1926" s="250"/>
      <c r="O1926" s="250"/>
      <c r="P1926" s="250"/>
      <c r="Q1926" s="250"/>
      <c r="R1926" s="250"/>
      <c r="S1926" s="250"/>
      <c r="T1926" s="251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2" t="s">
        <v>232</v>
      </c>
      <c r="AU1926" s="252" t="s">
        <v>82</v>
      </c>
      <c r="AV1926" s="13" t="s">
        <v>82</v>
      </c>
      <c r="AW1926" s="13" t="s">
        <v>30</v>
      </c>
      <c r="AX1926" s="13" t="s">
        <v>73</v>
      </c>
      <c r="AY1926" s="252" t="s">
        <v>223</v>
      </c>
    </row>
    <row r="1927" s="13" customFormat="1">
      <c r="A1927" s="13"/>
      <c r="B1927" s="241"/>
      <c r="C1927" s="242"/>
      <c r="D1927" s="243" t="s">
        <v>232</v>
      </c>
      <c r="E1927" s="244" t="s">
        <v>1</v>
      </c>
      <c r="F1927" s="245" t="s">
        <v>2429</v>
      </c>
      <c r="G1927" s="242"/>
      <c r="H1927" s="246">
        <v>3.3460000000000001</v>
      </c>
      <c r="I1927" s="247"/>
      <c r="J1927" s="242"/>
      <c r="K1927" s="242"/>
      <c r="L1927" s="248"/>
      <c r="M1927" s="249"/>
      <c r="N1927" s="250"/>
      <c r="O1927" s="250"/>
      <c r="P1927" s="250"/>
      <c r="Q1927" s="250"/>
      <c r="R1927" s="250"/>
      <c r="S1927" s="250"/>
      <c r="T1927" s="25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52" t="s">
        <v>232</v>
      </c>
      <c r="AU1927" s="252" t="s">
        <v>82</v>
      </c>
      <c r="AV1927" s="13" t="s">
        <v>82</v>
      </c>
      <c r="AW1927" s="13" t="s">
        <v>30</v>
      </c>
      <c r="AX1927" s="13" t="s">
        <v>73</v>
      </c>
      <c r="AY1927" s="252" t="s">
        <v>223</v>
      </c>
    </row>
    <row r="1928" s="13" customFormat="1">
      <c r="A1928" s="13"/>
      <c r="B1928" s="241"/>
      <c r="C1928" s="242"/>
      <c r="D1928" s="243" t="s">
        <v>232</v>
      </c>
      <c r="E1928" s="244" t="s">
        <v>1</v>
      </c>
      <c r="F1928" s="245" t="s">
        <v>2430</v>
      </c>
      <c r="G1928" s="242"/>
      <c r="H1928" s="246">
        <v>3.8700000000000001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232</v>
      </c>
      <c r="AU1928" s="252" t="s">
        <v>82</v>
      </c>
      <c r="AV1928" s="13" t="s">
        <v>82</v>
      </c>
      <c r="AW1928" s="13" t="s">
        <v>30</v>
      </c>
      <c r="AX1928" s="13" t="s">
        <v>73</v>
      </c>
      <c r="AY1928" s="252" t="s">
        <v>223</v>
      </c>
    </row>
    <row r="1929" s="13" customFormat="1">
      <c r="A1929" s="13"/>
      <c r="B1929" s="241"/>
      <c r="C1929" s="242"/>
      <c r="D1929" s="243" t="s">
        <v>232</v>
      </c>
      <c r="E1929" s="244" t="s">
        <v>1</v>
      </c>
      <c r="F1929" s="245" t="s">
        <v>2431</v>
      </c>
      <c r="G1929" s="242"/>
      <c r="H1929" s="246">
        <v>1.984</v>
      </c>
      <c r="I1929" s="247"/>
      <c r="J1929" s="242"/>
      <c r="K1929" s="242"/>
      <c r="L1929" s="248"/>
      <c r="M1929" s="249"/>
      <c r="N1929" s="250"/>
      <c r="O1929" s="250"/>
      <c r="P1929" s="250"/>
      <c r="Q1929" s="250"/>
      <c r="R1929" s="250"/>
      <c r="S1929" s="250"/>
      <c r="T1929" s="25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52" t="s">
        <v>232</v>
      </c>
      <c r="AU1929" s="252" t="s">
        <v>82</v>
      </c>
      <c r="AV1929" s="13" t="s">
        <v>82</v>
      </c>
      <c r="AW1929" s="13" t="s">
        <v>30</v>
      </c>
      <c r="AX1929" s="13" t="s">
        <v>73</v>
      </c>
      <c r="AY1929" s="252" t="s">
        <v>223</v>
      </c>
    </row>
    <row r="1930" s="14" customFormat="1">
      <c r="A1930" s="14"/>
      <c r="B1930" s="253"/>
      <c r="C1930" s="254"/>
      <c r="D1930" s="243" t="s">
        <v>232</v>
      </c>
      <c r="E1930" s="255" t="s">
        <v>1</v>
      </c>
      <c r="F1930" s="256" t="s">
        <v>394</v>
      </c>
      <c r="G1930" s="254"/>
      <c r="H1930" s="255" t="s">
        <v>1</v>
      </c>
      <c r="I1930" s="257"/>
      <c r="J1930" s="254"/>
      <c r="K1930" s="254"/>
      <c r="L1930" s="258"/>
      <c r="M1930" s="259"/>
      <c r="N1930" s="260"/>
      <c r="O1930" s="260"/>
      <c r="P1930" s="260"/>
      <c r="Q1930" s="260"/>
      <c r="R1930" s="260"/>
      <c r="S1930" s="260"/>
      <c r="T1930" s="261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62" t="s">
        <v>232</v>
      </c>
      <c r="AU1930" s="262" t="s">
        <v>82</v>
      </c>
      <c r="AV1930" s="14" t="s">
        <v>80</v>
      </c>
      <c r="AW1930" s="14" t="s">
        <v>30</v>
      </c>
      <c r="AX1930" s="14" t="s">
        <v>73</v>
      </c>
      <c r="AY1930" s="262" t="s">
        <v>223</v>
      </c>
    </row>
    <row r="1931" s="14" customFormat="1">
      <c r="A1931" s="14"/>
      <c r="B1931" s="253"/>
      <c r="C1931" s="254"/>
      <c r="D1931" s="243" t="s">
        <v>232</v>
      </c>
      <c r="E1931" s="255" t="s">
        <v>1</v>
      </c>
      <c r="F1931" s="256" t="s">
        <v>2432</v>
      </c>
      <c r="G1931" s="254"/>
      <c r="H1931" s="255" t="s">
        <v>1</v>
      </c>
      <c r="I1931" s="257"/>
      <c r="J1931" s="254"/>
      <c r="K1931" s="254"/>
      <c r="L1931" s="258"/>
      <c r="M1931" s="259"/>
      <c r="N1931" s="260"/>
      <c r="O1931" s="260"/>
      <c r="P1931" s="260"/>
      <c r="Q1931" s="260"/>
      <c r="R1931" s="260"/>
      <c r="S1931" s="260"/>
      <c r="T1931" s="261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62" t="s">
        <v>232</v>
      </c>
      <c r="AU1931" s="262" t="s">
        <v>82</v>
      </c>
      <c r="AV1931" s="14" t="s">
        <v>80</v>
      </c>
      <c r="AW1931" s="14" t="s">
        <v>30</v>
      </c>
      <c r="AX1931" s="14" t="s">
        <v>73</v>
      </c>
      <c r="AY1931" s="262" t="s">
        <v>223</v>
      </c>
    </row>
    <row r="1932" s="13" customFormat="1">
      <c r="A1932" s="13"/>
      <c r="B1932" s="241"/>
      <c r="C1932" s="242"/>
      <c r="D1932" s="243" t="s">
        <v>232</v>
      </c>
      <c r="E1932" s="244" t="s">
        <v>1</v>
      </c>
      <c r="F1932" s="245" t="s">
        <v>2433</v>
      </c>
      <c r="G1932" s="242"/>
      <c r="H1932" s="246">
        <v>28.925999999999998</v>
      </c>
      <c r="I1932" s="247"/>
      <c r="J1932" s="242"/>
      <c r="K1932" s="242"/>
      <c r="L1932" s="248"/>
      <c r="M1932" s="249"/>
      <c r="N1932" s="250"/>
      <c r="O1932" s="250"/>
      <c r="P1932" s="250"/>
      <c r="Q1932" s="250"/>
      <c r="R1932" s="250"/>
      <c r="S1932" s="250"/>
      <c r="T1932" s="251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2" t="s">
        <v>232</v>
      </c>
      <c r="AU1932" s="252" t="s">
        <v>82</v>
      </c>
      <c r="AV1932" s="13" t="s">
        <v>82</v>
      </c>
      <c r="AW1932" s="13" t="s">
        <v>30</v>
      </c>
      <c r="AX1932" s="13" t="s">
        <v>73</v>
      </c>
      <c r="AY1932" s="252" t="s">
        <v>223</v>
      </c>
    </row>
    <row r="1933" s="14" customFormat="1">
      <c r="A1933" s="14"/>
      <c r="B1933" s="253"/>
      <c r="C1933" s="254"/>
      <c r="D1933" s="243" t="s">
        <v>232</v>
      </c>
      <c r="E1933" s="255" t="s">
        <v>1</v>
      </c>
      <c r="F1933" s="256" t="s">
        <v>242</v>
      </c>
      <c r="G1933" s="254"/>
      <c r="H1933" s="255" t="s">
        <v>1</v>
      </c>
      <c r="I1933" s="257"/>
      <c r="J1933" s="254"/>
      <c r="K1933" s="254"/>
      <c r="L1933" s="258"/>
      <c r="M1933" s="259"/>
      <c r="N1933" s="260"/>
      <c r="O1933" s="260"/>
      <c r="P1933" s="260"/>
      <c r="Q1933" s="260"/>
      <c r="R1933" s="260"/>
      <c r="S1933" s="260"/>
      <c r="T1933" s="261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62" t="s">
        <v>232</v>
      </c>
      <c r="AU1933" s="262" t="s">
        <v>82</v>
      </c>
      <c r="AV1933" s="14" t="s">
        <v>80</v>
      </c>
      <c r="AW1933" s="14" t="s">
        <v>30</v>
      </c>
      <c r="AX1933" s="14" t="s">
        <v>73</v>
      </c>
      <c r="AY1933" s="262" t="s">
        <v>223</v>
      </c>
    </row>
    <row r="1934" s="14" customFormat="1">
      <c r="A1934" s="14"/>
      <c r="B1934" s="253"/>
      <c r="C1934" s="254"/>
      <c r="D1934" s="243" t="s">
        <v>232</v>
      </c>
      <c r="E1934" s="255" t="s">
        <v>1</v>
      </c>
      <c r="F1934" s="256" t="s">
        <v>462</v>
      </c>
      <c r="G1934" s="254"/>
      <c r="H1934" s="255" t="s">
        <v>1</v>
      </c>
      <c r="I1934" s="257"/>
      <c r="J1934" s="254"/>
      <c r="K1934" s="254"/>
      <c r="L1934" s="258"/>
      <c r="M1934" s="259"/>
      <c r="N1934" s="260"/>
      <c r="O1934" s="260"/>
      <c r="P1934" s="260"/>
      <c r="Q1934" s="260"/>
      <c r="R1934" s="260"/>
      <c r="S1934" s="260"/>
      <c r="T1934" s="261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62" t="s">
        <v>232</v>
      </c>
      <c r="AU1934" s="262" t="s">
        <v>82</v>
      </c>
      <c r="AV1934" s="14" t="s">
        <v>80</v>
      </c>
      <c r="AW1934" s="14" t="s">
        <v>30</v>
      </c>
      <c r="AX1934" s="14" t="s">
        <v>73</v>
      </c>
      <c r="AY1934" s="262" t="s">
        <v>223</v>
      </c>
    </row>
    <row r="1935" s="13" customFormat="1">
      <c r="A1935" s="13"/>
      <c r="B1935" s="241"/>
      <c r="C1935" s="242"/>
      <c r="D1935" s="243" t="s">
        <v>232</v>
      </c>
      <c r="E1935" s="244" t="s">
        <v>1</v>
      </c>
      <c r="F1935" s="245" t="s">
        <v>2434</v>
      </c>
      <c r="G1935" s="242"/>
      <c r="H1935" s="246">
        <v>8.6099999999999994</v>
      </c>
      <c r="I1935" s="247"/>
      <c r="J1935" s="242"/>
      <c r="K1935" s="242"/>
      <c r="L1935" s="248"/>
      <c r="M1935" s="249"/>
      <c r="N1935" s="250"/>
      <c r="O1935" s="250"/>
      <c r="P1935" s="250"/>
      <c r="Q1935" s="250"/>
      <c r="R1935" s="250"/>
      <c r="S1935" s="250"/>
      <c r="T1935" s="25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2" t="s">
        <v>232</v>
      </c>
      <c r="AU1935" s="252" t="s">
        <v>82</v>
      </c>
      <c r="AV1935" s="13" t="s">
        <v>82</v>
      </c>
      <c r="AW1935" s="13" t="s">
        <v>30</v>
      </c>
      <c r="AX1935" s="13" t="s">
        <v>73</v>
      </c>
      <c r="AY1935" s="252" t="s">
        <v>223</v>
      </c>
    </row>
    <row r="1936" s="13" customFormat="1">
      <c r="A1936" s="13"/>
      <c r="B1936" s="241"/>
      <c r="C1936" s="242"/>
      <c r="D1936" s="243" t="s">
        <v>232</v>
      </c>
      <c r="E1936" s="244" t="s">
        <v>1</v>
      </c>
      <c r="F1936" s="245" t="s">
        <v>2435</v>
      </c>
      <c r="G1936" s="242"/>
      <c r="H1936" s="246">
        <v>4.2750000000000004</v>
      </c>
      <c r="I1936" s="247"/>
      <c r="J1936" s="242"/>
      <c r="K1936" s="242"/>
      <c r="L1936" s="248"/>
      <c r="M1936" s="249"/>
      <c r="N1936" s="250"/>
      <c r="O1936" s="250"/>
      <c r="P1936" s="250"/>
      <c r="Q1936" s="250"/>
      <c r="R1936" s="250"/>
      <c r="S1936" s="250"/>
      <c r="T1936" s="251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2" t="s">
        <v>232</v>
      </c>
      <c r="AU1936" s="252" t="s">
        <v>82</v>
      </c>
      <c r="AV1936" s="13" t="s">
        <v>82</v>
      </c>
      <c r="AW1936" s="13" t="s">
        <v>30</v>
      </c>
      <c r="AX1936" s="13" t="s">
        <v>73</v>
      </c>
      <c r="AY1936" s="252" t="s">
        <v>223</v>
      </c>
    </row>
    <row r="1937" s="13" customFormat="1">
      <c r="A1937" s="13"/>
      <c r="B1937" s="241"/>
      <c r="C1937" s="242"/>
      <c r="D1937" s="243" t="s">
        <v>232</v>
      </c>
      <c r="E1937" s="244" t="s">
        <v>1</v>
      </c>
      <c r="F1937" s="245" t="s">
        <v>2436</v>
      </c>
      <c r="G1937" s="242"/>
      <c r="H1937" s="246">
        <v>12.788</v>
      </c>
      <c r="I1937" s="247"/>
      <c r="J1937" s="242"/>
      <c r="K1937" s="242"/>
      <c r="L1937" s="248"/>
      <c r="M1937" s="249"/>
      <c r="N1937" s="250"/>
      <c r="O1937" s="250"/>
      <c r="P1937" s="250"/>
      <c r="Q1937" s="250"/>
      <c r="R1937" s="250"/>
      <c r="S1937" s="250"/>
      <c r="T1937" s="25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2" t="s">
        <v>232</v>
      </c>
      <c r="AU1937" s="252" t="s">
        <v>82</v>
      </c>
      <c r="AV1937" s="13" t="s">
        <v>82</v>
      </c>
      <c r="AW1937" s="13" t="s">
        <v>30</v>
      </c>
      <c r="AX1937" s="13" t="s">
        <v>73</v>
      </c>
      <c r="AY1937" s="252" t="s">
        <v>223</v>
      </c>
    </row>
    <row r="1938" s="13" customFormat="1">
      <c r="A1938" s="13"/>
      <c r="B1938" s="241"/>
      <c r="C1938" s="242"/>
      <c r="D1938" s="243" t="s">
        <v>232</v>
      </c>
      <c r="E1938" s="244" t="s">
        <v>1</v>
      </c>
      <c r="F1938" s="245" t="s">
        <v>2437</v>
      </c>
      <c r="G1938" s="242"/>
      <c r="H1938" s="246">
        <v>6.5999999999999996</v>
      </c>
      <c r="I1938" s="247"/>
      <c r="J1938" s="242"/>
      <c r="K1938" s="242"/>
      <c r="L1938" s="248"/>
      <c r="M1938" s="249"/>
      <c r="N1938" s="250"/>
      <c r="O1938" s="250"/>
      <c r="P1938" s="250"/>
      <c r="Q1938" s="250"/>
      <c r="R1938" s="250"/>
      <c r="S1938" s="250"/>
      <c r="T1938" s="25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2" t="s">
        <v>232</v>
      </c>
      <c r="AU1938" s="252" t="s">
        <v>82</v>
      </c>
      <c r="AV1938" s="13" t="s">
        <v>82</v>
      </c>
      <c r="AW1938" s="13" t="s">
        <v>30</v>
      </c>
      <c r="AX1938" s="13" t="s">
        <v>73</v>
      </c>
      <c r="AY1938" s="252" t="s">
        <v>223</v>
      </c>
    </row>
    <row r="1939" s="13" customFormat="1">
      <c r="A1939" s="13"/>
      <c r="B1939" s="241"/>
      <c r="C1939" s="242"/>
      <c r="D1939" s="243" t="s">
        <v>232</v>
      </c>
      <c r="E1939" s="244" t="s">
        <v>1</v>
      </c>
      <c r="F1939" s="245" t="s">
        <v>2438</v>
      </c>
      <c r="G1939" s="242"/>
      <c r="H1939" s="246">
        <v>2.9129999999999998</v>
      </c>
      <c r="I1939" s="247"/>
      <c r="J1939" s="242"/>
      <c r="K1939" s="242"/>
      <c r="L1939" s="248"/>
      <c r="M1939" s="249"/>
      <c r="N1939" s="250"/>
      <c r="O1939" s="250"/>
      <c r="P1939" s="250"/>
      <c r="Q1939" s="250"/>
      <c r="R1939" s="250"/>
      <c r="S1939" s="250"/>
      <c r="T1939" s="25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2" t="s">
        <v>232</v>
      </c>
      <c r="AU1939" s="252" t="s">
        <v>82</v>
      </c>
      <c r="AV1939" s="13" t="s">
        <v>82</v>
      </c>
      <c r="AW1939" s="13" t="s">
        <v>30</v>
      </c>
      <c r="AX1939" s="13" t="s">
        <v>73</v>
      </c>
      <c r="AY1939" s="252" t="s">
        <v>223</v>
      </c>
    </row>
    <row r="1940" s="13" customFormat="1">
      <c r="A1940" s="13"/>
      <c r="B1940" s="241"/>
      <c r="C1940" s="242"/>
      <c r="D1940" s="243" t="s">
        <v>232</v>
      </c>
      <c r="E1940" s="244" t="s">
        <v>1</v>
      </c>
      <c r="F1940" s="245" t="s">
        <v>2439</v>
      </c>
      <c r="G1940" s="242"/>
      <c r="H1940" s="246">
        <v>1.0329999999999999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232</v>
      </c>
      <c r="AU1940" s="252" t="s">
        <v>82</v>
      </c>
      <c r="AV1940" s="13" t="s">
        <v>82</v>
      </c>
      <c r="AW1940" s="13" t="s">
        <v>30</v>
      </c>
      <c r="AX1940" s="13" t="s">
        <v>73</v>
      </c>
      <c r="AY1940" s="252" t="s">
        <v>223</v>
      </c>
    </row>
    <row r="1941" s="13" customFormat="1">
      <c r="A1941" s="13"/>
      <c r="B1941" s="241"/>
      <c r="C1941" s="242"/>
      <c r="D1941" s="243" t="s">
        <v>232</v>
      </c>
      <c r="E1941" s="244" t="s">
        <v>1</v>
      </c>
      <c r="F1941" s="245" t="s">
        <v>2440</v>
      </c>
      <c r="G1941" s="242"/>
      <c r="H1941" s="246">
        <v>7.6890000000000001</v>
      </c>
      <c r="I1941" s="247"/>
      <c r="J1941" s="242"/>
      <c r="K1941" s="242"/>
      <c r="L1941" s="248"/>
      <c r="M1941" s="249"/>
      <c r="N1941" s="250"/>
      <c r="O1941" s="250"/>
      <c r="P1941" s="250"/>
      <c r="Q1941" s="250"/>
      <c r="R1941" s="250"/>
      <c r="S1941" s="250"/>
      <c r="T1941" s="25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2" t="s">
        <v>232</v>
      </c>
      <c r="AU1941" s="252" t="s">
        <v>82</v>
      </c>
      <c r="AV1941" s="13" t="s">
        <v>82</v>
      </c>
      <c r="AW1941" s="13" t="s">
        <v>30</v>
      </c>
      <c r="AX1941" s="13" t="s">
        <v>73</v>
      </c>
      <c r="AY1941" s="252" t="s">
        <v>223</v>
      </c>
    </row>
    <row r="1942" s="13" customFormat="1">
      <c r="A1942" s="13"/>
      <c r="B1942" s="241"/>
      <c r="C1942" s="242"/>
      <c r="D1942" s="243" t="s">
        <v>232</v>
      </c>
      <c r="E1942" s="244" t="s">
        <v>1</v>
      </c>
      <c r="F1942" s="245" t="s">
        <v>2441</v>
      </c>
      <c r="G1942" s="242"/>
      <c r="H1942" s="246">
        <v>3.375</v>
      </c>
      <c r="I1942" s="247"/>
      <c r="J1942" s="242"/>
      <c r="K1942" s="242"/>
      <c r="L1942" s="248"/>
      <c r="M1942" s="249"/>
      <c r="N1942" s="250"/>
      <c r="O1942" s="250"/>
      <c r="P1942" s="250"/>
      <c r="Q1942" s="250"/>
      <c r="R1942" s="250"/>
      <c r="S1942" s="250"/>
      <c r="T1942" s="251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2" t="s">
        <v>232</v>
      </c>
      <c r="AU1942" s="252" t="s">
        <v>82</v>
      </c>
      <c r="AV1942" s="13" t="s">
        <v>82</v>
      </c>
      <c r="AW1942" s="13" t="s">
        <v>30</v>
      </c>
      <c r="AX1942" s="13" t="s">
        <v>73</v>
      </c>
      <c r="AY1942" s="252" t="s">
        <v>223</v>
      </c>
    </row>
    <row r="1943" s="13" customFormat="1">
      <c r="A1943" s="13"/>
      <c r="B1943" s="241"/>
      <c r="C1943" s="242"/>
      <c r="D1943" s="243" t="s">
        <v>232</v>
      </c>
      <c r="E1943" s="244" t="s">
        <v>1</v>
      </c>
      <c r="F1943" s="245" t="s">
        <v>2442</v>
      </c>
      <c r="G1943" s="242"/>
      <c r="H1943" s="246">
        <v>2.004</v>
      </c>
      <c r="I1943" s="247"/>
      <c r="J1943" s="242"/>
      <c r="K1943" s="242"/>
      <c r="L1943" s="248"/>
      <c r="M1943" s="249"/>
      <c r="N1943" s="250"/>
      <c r="O1943" s="250"/>
      <c r="P1943" s="250"/>
      <c r="Q1943" s="250"/>
      <c r="R1943" s="250"/>
      <c r="S1943" s="250"/>
      <c r="T1943" s="25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52" t="s">
        <v>232</v>
      </c>
      <c r="AU1943" s="252" t="s">
        <v>82</v>
      </c>
      <c r="AV1943" s="13" t="s">
        <v>82</v>
      </c>
      <c r="AW1943" s="13" t="s">
        <v>30</v>
      </c>
      <c r="AX1943" s="13" t="s">
        <v>73</v>
      </c>
      <c r="AY1943" s="252" t="s">
        <v>223</v>
      </c>
    </row>
    <row r="1944" s="15" customFormat="1">
      <c r="A1944" s="15"/>
      <c r="B1944" s="263"/>
      <c r="C1944" s="264"/>
      <c r="D1944" s="243" t="s">
        <v>232</v>
      </c>
      <c r="E1944" s="265" t="s">
        <v>1</v>
      </c>
      <c r="F1944" s="266" t="s">
        <v>245</v>
      </c>
      <c r="G1944" s="264"/>
      <c r="H1944" s="267">
        <v>124.696</v>
      </c>
      <c r="I1944" s="268"/>
      <c r="J1944" s="264"/>
      <c r="K1944" s="264"/>
      <c r="L1944" s="269"/>
      <c r="M1944" s="270"/>
      <c r="N1944" s="271"/>
      <c r="O1944" s="271"/>
      <c r="P1944" s="271"/>
      <c r="Q1944" s="271"/>
      <c r="R1944" s="271"/>
      <c r="S1944" s="271"/>
      <c r="T1944" s="272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T1944" s="273" t="s">
        <v>232</v>
      </c>
      <c r="AU1944" s="273" t="s">
        <v>82</v>
      </c>
      <c r="AV1944" s="15" t="s">
        <v>230</v>
      </c>
      <c r="AW1944" s="15" t="s">
        <v>30</v>
      </c>
      <c r="AX1944" s="15" t="s">
        <v>80</v>
      </c>
      <c r="AY1944" s="273" t="s">
        <v>223</v>
      </c>
    </row>
    <row r="1945" s="2" customFormat="1" ht="37.8" customHeight="1">
      <c r="A1945" s="39"/>
      <c r="B1945" s="40"/>
      <c r="C1945" s="228" t="s">
        <v>2443</v>
      </c>
      <c r="D1945" s="228" t="s">
        <v>225</v>
      </c>
      <c r="E1945" s="229" t="s">
        <v>2444</v>
      </c>
      <c r="F1945" s="230" t="s">
        <v>2445</v>
      </c>
      <c r="G1945" s="231" t="s">
        <v>228</v>
      </c>
      <c r="H1945" s="232">
        <v>3.3959999999999999</v>
      </c>
      <c r="I1945" s="233"/>
      <c r="J1945" s="234">
        <f>ROUND(I1945*H1945,2)</f>
        <v>0</v>
      </c>
      <c r="K1945" s="230" t="s">
        <v>229</v>
      </c>
      <c r="L1945" s="45"/>
      <c r="M1945" s="235" t="s">
        <v>1</v>
      </c>
      <c r="N1945" s="236" t="s">
        <v>38</v>
      </c>
      <c r="O1945" s="92"/>
      <c r="P1945" s="237">
        <f>O1945*H1945</f>
        <v>0</v>
      </c>
      <c r="Q1945" s="237">
        <v>0</v>
      </c>
      <c r="R1945" s="237">
        <f>Q1945*H1945</f>
        <v>0</v>
      </c>
      <c r="S1945" s="237">
        <v>2.1000000000000001</v>
      </c>
      <c r="T1945" s="238">
        <f>S1945*H1945</f>
        <v>7.1315999999999997</v>
      </c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R1945" s="239" t="s">
        <v>230</v>
      </c>
      <c r="AT1945" s="239" t="s">
        <v>225</v>
      </c>
      <c r="AU1945" s="239" t="s">
        <v>82</v>
      </c>
      <c r="AY1945" s="18" t="s">
        <v>223</v>
      </c>
      <c r="BE1945" s="240">
        <f>IF(N1945="základní",J1945,0)</f>
        <v>0</v>
      </c>
      <c r="BF1945" s="240">
        <f>IF(N1945="snížená",J1945,0)</f>
        <v>0</v>
      </c>
      <c r="BG1945" s="240">
        <f>IF(N1945="zákl. přenesená",J1945,0)</f>
        <v>0</v>
      </c>
      <c r="BH1945" s="240">
        <f>IF(N1945="sníž. přenesená",J1945,0)</f>
        <v>0</v>
      </c>
      <c r="BI1945" s="240">
        <f>IF(N1945="nulová",J1945,0)</f>
        <v>0</v>
      </c>
      <c r="BJ1945" s="18" t="s">
        <v>80</v>
      </c>
      <c r="BK1945" s="240">
        <f>ROUND(I1945*H1945,2)</f>
        <v>0</v>
      </c>
      <c r="BL1945" s="18" t="s">
        <v>230</v>
      </c>
      <c r="BM1945" s="239" t="s">
        <v>2446</v>
      </c>
    </row>
    <row r="1946" s="13" customFormat="1">
      <c r="A1946" s="13"/>
      <c r="B1946" s="241"/>
      <c r="C1946" s="242"/>
      <c r="D1946" s="243" t="s">
        <v>232</v>
      </c>
      <c r="E1946" s="244" t="s">
        <v>1</v>
      </c>
      <c r="F1946" s="245" t="s">
        <v>2447</v>
      </c>
      <c r="G1946" s="242"/>
      <c r="H1946" s="246">
        <v>3.3959999999999999</v>
      </c>
      <c r="I1946" s="247"/>
      <c r="J1946" s="242"/>
      <c r="K1946" s="242"/>
      <c r="L1946" s="248"/>
      <c r="M1946" s="249"/>
      <c r="N1946" s="250"/>
      <c r="O1946" s="250"/>
      <c r="P1946" s="250"/>
      <c r="Q1946" s="250"/>
      <c r="R1946" s="250"/>
      <c r="S1946" s="250"/>
      <c r="T1946" s="251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2" t="s">
        <v>232</v>
      </c>
      <c r="AU1946" s="252" t="s">
        <v>82</v>
      </c>
      <c r="AV1946" s="13" t="s">
        <v>82</v>
      </c>
      <c r="AW1946" s="13" t="s">
        <v>30</v>
      </c>
      <c r="AX1946" s="13" t="s">
        <v>80</v>
      </c>
      <c r="AY1946" s="252" t="s">
        <v>223</v>
      </c>
    </row>
    <row r="1947" s="2" customFormat="1" ht="33" customHeight="1">
      <c r="A1947" s="39"/>
      <c r="B1947" s="40"/>
      <c r="C1947" s="228" t="s">
        <v>2448</v>
      </c>
      <c r="D1947" s="228" t="s">
        <v>225</v>
      </c>
      <c r="E1947" s="229" t="s">
        <v>2449</v>
      </c>
      <c r="F1947" s="230" t="s">
        <v>2450</v>
      </c>
      <c r="G1947" s="231" t="s">
        <v>228</v>
      </c>
      <c r="H1947" s="232">
        <v>18.571999999999999</v>
      </c>
      <c r="I1947" s="233"/>
      <c r="J1947" s="234">
        <f>ROUND(I1947*H1947,2)</f>
        <v>0</v>
      </c>
      <c r="K1947" s="230" t="s">
        <v>229</v>
      </c>
      <c r="L1947" s="45"/>
      <c r="M1947" s="235" t="s">
        <v>1</v>
      </c>
      <c r="N1947" s="236" t="s">
        <v>38</v>
      </c>
      <c r="O1947" s="92"/>
      <c r="P1947" s="237">
        <f>O1947*H1947</f>
        <v>0</v>
      </c>
      <c r="Q1947" s="237">
        <v>0</v>
      </c>
      <c r="R1947" s="237">
        <f>Q1947*H1947</f>
        <v>0</v>
      </c>
      <c r="S1947" s="237">
        <v>1.7</v>
      </c>
      <c r="T1947" s="238">
        <f>S1947*H1947</f>
        <v>31.572399999999998</v>
      </c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R1947" s="239" t="s">
        <v>230</v>
      </c>
      <c r="AT1947" s="239" t="s">
        <v>225</v>
      </c>
      <c r="AU1947" s="239" t="s">
        <v>82</v>
      </c>
      <c r="AY1947" s="18" t="s">
        <v>223</v>
      </c>
      <c r="BE1947" s="240">
        <f>IF(N1947="základní",J1947,0)</f>
        <v>0</v>
      </c>
      <c r="BF1947" s="240">
        <f>IF(N1947="snížená",J1947,0)</f>
        <v>0</v>
      </c>
      <c r="BG1947" s="240">
        <f>IF(N1947="zákl. přenesená",J1947,0)</f>
        <v>0</v>
      </c>
      <c r="BH1947" s="240">
        <f>IF(N1947="sníž. přenesená",J1947,0)</f>
        <v>0</v>
      </c>
      <c r="BI1947" s="240">
        <f>IF(N1947="nulová",J1947,0)</f>
        <v>0</v>
      </c>
      <c r="BJ1947" s="18" t="s">
        <v>80</v>
      </c>
      <c r="BK1947" s="240">
        <f>ROUND(I1947*H1947,2)</f>
        <v>0</v>
      </c>
      <c r="BL1947" s="18" t="s">
        <v>230</v>
      </c>
      <c r="BM1947" s="239" t="s">
        <v>2451</v>
      </c>
    </row>
    <row r="1948" s="13" customFormat="1">
      <c r="A1948" s="13"/>
      <c r="B1948" s="241"/>
      <c r="C1948" s="242"/>
      <c r="D1948" s="243" t="s">
        <v>232</v>
      </c>
      <c r="E1948" s="244" t="s">
        <v>1</v>
      </c>
      <c r="F1948" s="245" t="s">
        <v>2452</v>
      </c>
      <c r="G1948" s="242"/>
      <c r="H1948" s="246">
        <v>11.804</v>
      </c>
      <c r="I1948" s="247"/>
      <c r="J1948" s="242"/>
      <c r="K1948" s="242"/>
      <c r="L1948" s="248"/>
      <c r="M1948" s="249"/>
      <c r="N1948" s="250"/>
      <c r="O1948" s="250"/>
      <c r="P1948" s="250"/>
      <c r="Q1948" s="250"/>
      <c r="R1948" s="250"/>
      <c r="S1948" s="250"/>
      <c r="T1948" s="251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2" t="s">
        <v>232</v>
      </c>
      <c r="AU1948" s="252" t="s">
        <v>82</v>
      </c>
      <c r="AV1948" s="13" t="s">
        <v>82</v>
      </c>
      <c r="AW1948" s="13" t="s">
        <v>30</v>
      </c>
      <c r="AX1948" s="13" t="s">
        <v>73</v>
      </c>
      <c r="AY1948" s="252" t="s">
        <v>223</v>
      </c>
    </row>
    <row r="1949" s="13" customFormat="1">
      <c r="A1949" s="13"/>
      <c r="B1949" s="241"/>
      <c r="C1949" s="242"/>
      <c r="D1949" s="243" t="s">
        <v>232</v>
      </c>
      <c r="E1949" s="244" t="s">
        <v>1</v>
      </c>
      <c r="F1949" s="245" t="s">
        <v>2453</v>
      </c>
      <c r="G1949" s="242"/>
      <c r="H1949" s="246">
        <v>6.7679999999999998</v>
      </c>
      <c r="I1949" s="247"/>
      <c r="J1949" s="242"/>
      <c r="K1949" s="242"/>
      <c r="L1949" s="248"/>
      <c r="M1949" s="249"/>
      <c r="N1949" s="250"/>
      <c r="O1949" s="250"/>
      <c r="P1949" s="250"/>
      <c r="Q1949" s="250"/>
      <c r="R1949" s="250"/>
      <c r="S1949" s="250"/>
      <c r="T1949" s="25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2" t="s">
        <v>232</v>
      </c>
      <c r="AU1949" s="252" t="s">
        <v>82</v>
      </c>
      <c r="AV1949" s="13" t="s">
        <v>82</v>
      </c>
      <c r="AW1949" s="13" t="s">
        <v>30</v>
      </c>
      <c r="AX1949" s="13" t="s">
        <v>73</v>
      </c>
      <c r="AY1949" s="252" t="s">
        <v>223</v>
      </c>
    </row>
    <row r="1950" s="15" customFormat="1">
      <c r="A1950" s="15"/>
      <c r="B1950" s="263"/>
      <c r="C1950" s="264"/>
      <c r="D1950" s="243" t="s">
        <v>232</v>
      </c>
      <c r="E1950" s="265" t="s">
        <v>1</v>
      </c>
      <c r="F1950" s="266" t="s">
        <v>245</v>
      </c>
      <c r="G1950" s="264"/>
      <c r="H1950" s="267">
        <v>18.571999999999999</v>
      </c>
      <c r="I1950" s="268"/>
      <c r="J1950" s="264"/>
      <c r="K1950" s="264"/>
      <c r="L1950" s="269"/>
      <c r="M1950" s="270"/>
      <c r="N1950" s="271"/>
      <c r="O1950" s="271"/>
      <c r="P1950" s="271"/>
      <c r="Q1950" s="271"/>
      <c r="R1950" s="271"/>
      <c r="S1950" s="271"/>
      <c r="T1950" s="272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73" t="s">
        <v>232</v>
      </c>
      <c r="AU1950" s="273" t="s">
        <v>82</v>
      </c>
      <c r="AV1950" s="15" t="s">
        <v>230</v>
      </c>
      <c r="AW1950" s="15" t="s">
        <v>30</v>
      </c>
      <c r="AX1950" s="15" t="s">
        <v>80</v>
      </c>
      <c r="AY1950" s="273" t="s">
        <v>223</v>
      </c>
    </row>
    <row r="1951" s="2" customFormat="1" ht="24.15" customHeight="1">
      <c r="A1951" s="39"/>
      <c r="B1951" s="40"/>
      <c r="C1951" s="228" t="s">
        <v>2454</v>
      </c>
      <c r="D1951" s="228" t="s">
        <v>225</v>
      </c>
      <c r="E1951" s="229" t="s">
        <v>2455</v>
      </c>
      <c r="F1951" s="230" t="s">
        <v>2456</v>
      </c>
      <c r="G1951" s="231" t="s">
        <v>228</v>
      </c>
      <c r="H1951" s="232">
        <v>0.63</v>
      </c>
      <c r="I1951" s="233"/>
      <c r="J1951" s="234">
        <f>ROUND(I1951*H1951,2)</f>
        <v>0</v>
      </c>
      <c r="K1951" s="230" t="s">
        <v>229</v>
      </c>
      <c r="L1951" s="45"/>
      <c r="M1951" s="235" t="s">
        <v>1</v>
      </c>
      <c r="N1951" s="236" t="s">
        <v>38</v>
      </c>
      <c r="O1951" s="92"/>
      <c r="P1951" s="237">
        <f>O1951*H1951</f>
        <v>0</v>
      </c>
      <c r="Q1951" s="237">
        <v>0</v>
      </c>
      <c r="R1951" s="237">
        <f>Q1951*H1951</f>
        <v>0</v>
      </c>
      <c r="S1951" s="237">
        <v>2.3999999999999999</v>
      </c>
      <c r="T1951" s="238">
        <f>S1951*H1951</f>
        <v>1.512</v>
      </c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R1951" s="239" t="s">
        <v>230</v>
      </c>
      <c r="AT1951" s="239" t="s">
        <v>225</v>
      </c>
      <c r="AU1951" s="239" t="s">
        <v>82</v>
      </c>
      <c r="AY1951" s="18" t="s">
        <v>223</v>
      </c>
      <c r="BE1951" s="240">
        <f>IF(N1951="základní",J1951,0)</f>
        <v>0</v>
      </c>
      <c r="BF1951" s="240">
        <f>IF(N1951="snížená",J1951,0)</f>
        <v>0</v>
      </c>
      <c r="BG1951" s="240">
        <f>IF(N1951="zákl. přenesená",J1951,0)</f>
        <v>0</v>
      </c>
      <c r="BH1951" s="240">
        <f>IF(N1951="sníž. přenesená",J1951,0)</f>
        <v>0</v>
      </c>
      <c r="BI1951" s="240">
        <f>IF(N1951="nulová",J1951,0)</f>
        <v>0</v>
      </c>
      <c r="BJ1951" s="18" t="s">
        <v>80</v>
      </c>
      <c r="BK1951" s="240">
        <f>ROUND(I1951*H1951,2)</f>
        <v>0</v>
      </c>
      <c r="BL1951" s="18" t="s">
        <v>230</v>
      </c>
      <c r="BM1951" s="239" t="s">
        <v>2457</v>
      </c>
    </row>
    <row r="1952" s="13" customFormat="1">
      <c r="A1952" s="13"/>
      <c r="B1952" s="241"/>
      <c r="C1952" s="242"/>
      <c r="D1952" s="243" t="s">
        <v>232</v>
      </c>
      <c r="E1952" s="244" t="s">
        <v>1</v>
      </c>
      <c r="F1952" s="245" t="s">
        <v>2458</v>
      </c>
      <c r="G1952" s="242"/>
      <c r="H1952" s="246">
        <v>0.63</v>
      </c>
      <c r="I1952" s="247"/>
      <c r="J1952" s="242"/>
      <c r="K1952" s="242"/>
      <c r="L1952" s="248"/>
      <c r="M1952" s="249"/>
      <c r="N1952" s="250"/>
      <c r="O1952" s="250"/>
      <c r="P1952" s="250"/>
      <c r="Q1952" s="250"/>
      <c r="R1952" s="250"/>
      <c r="S1952" s="250"/>
      <c r="T1952" s="251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2" t="s">
        <v>232</v>
      </c>
      <c r="AU1952" s="252" t="s">
        <v>82</v>
      </c>
      <c r="AV1952" s="13" t="s">
        <v>82</v>
      </c>
      <c r="AW1952" s="13" t="s">
        <v>30</v>
      </c>
      <c r="AX1952" s="13" t="s">
        <v>80</v>
      </c>
      <c r="AY1952" s="252" t="s">
        <v>223</v>
      </c>
    </row>
    <row r="1953" s="2" customFormat="1" ht="37.8" customHeight="1">
      <c r="A1953" s="39"/>
      <c r="B1953" s="40"/>
      <c r="C1953" s="228" t="s">
        <v>2459</v>
      </c>
      <c r="D1953" s="228" t="s">
        <v>225</v>
      </c>
      <c r="E1953" s="229" t="s">
        <v>2460</v>
      </c>
      <c r="F1953" s="230" t="s">
        <v>2461</v>
      </c>
      <c r="G1953" s="231" t="s">
        <v>228</v>
      </c>
      <c r="H1953" s="232">
        <v>3.4169999999999998</v>
      </c>
      <c r="I1953" s="233"/>
      <c r="J1953" s="234">
        <f>ROUND(I1953*H1953,2)</f>
        <v>0</v>
      </c>
      <c r="K1953" s="230" t="s">
        <v>229</v>
      </c>
      <c r="L1953" s="45"/>
      <c r="M1953" s="235" t="s">
        <v>1</v>
      </c>
      <c r="N1953" s="236" t="s">
        <v>38</v>
      </c>
      <c r="O1953" s="92"/>
      <c r="P1953" s="237">
        <f>O1953*H1953</f>
        <v>0</v>
      </c>
      <c r="Q1953" s="237">
        <v>0</v>
      </c>
      <c r="R1953" s="237">
        <f>Q1953*H1953</f>
        <v>0</v>
      </c>
      <c r="S1953" s="237">
        <v>2.3999999999999999</v>
      </c>
      <c r="T1953" s="238">
        <f>S1953*H1953</f>
        <v>8.2007999999999992</v>
      </c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R1953" s="239" t="s">
        <v>230</v>
      </c>
      <c r="AT1953" s="239" t="s">
        <v>225</v>
      </c>
      <c r="AU1953" s="239" t="s">
        <v>82</v>
      </c>
      <c r="AY1953" s="18" t="s">
        <v>223</v>
      </c>
      <c r="BE1953" s="240">
        <f>IF(N1953="základní",J1953,0)</f>
        <v>0</v>
      </c>
      <c r="BF1953" s="240">
        <f>IF(N1953="snížená",J1953,0)</f>
        <v>0</v>
      </c>
      <c r="BG1953" s="240">
        <f>IF(N1953="zákl. přenesená",J1953,0)</f>
        <v>0</v>
      </c>
      <c r="BH1953" s="240">
        <f>IF(N1953="sníž. přenesená",J1953,0)</f>
        <v>0</v>
      </c>
      <c r="BI1953" s="240">
        <f>IF(N1953="nulová",J1953,0)</f>
        <v>0</v>
      </c>
      <c r="BJ1953" s="18" t="s">
        <v>80</v>
      </c>
      <c r="BK1953" s="240">
        <f>ROUND(I1953*H1953,2)</f>
        <v>0</v>
      </c>
      <c r="BL1953" s="18" t="s">
        <v>230</v>
      </c>
      <c r="BM1953" s="239" t="s">
        <v>2462</v>
      </c>
    </row>
    <row r="1954" s="13" customFormat="1">
      <c r="A1954" s="13"/>
      <c r="B1954" s="241"/>
      <c r="C1954" s="242"/>
      <c r="D1954" s="243" t="s">
        <v>232</v>
      </c>
      <c r="E1954" s="244" t="s">
        <v>1</v>
      </c>
      <c r="F1954" s="245" t="s">
        <v>2463</v>
      </c>
      <c r="G1954" s="242"/>
      <c r="H1954" s="246">
        <v>0.68999999999999995</v>
      </c>
      <c r="I1954" s="247"/>
      <c r="J1954" s="242"/>
      <c r="K1954" s="242"/>
      <c r="L1954" s="248"/>
      <c r="M1954" s="249"/>
      <c r="N1954" s="250"/>
      <c r="O1954" s="250"/>
      <c r="P1954" s="250"/>
      <c r="Q1954" s="250"/>
      <c r="R1954" s="250"/>
      <c r="S1954" s="250"/>
      <c r="T1954" s="251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2" t="s">
        <v>232</v>
      </c>
      <c r="AU1954" s="252" t="s">
        <v>82</v>
      </c>
      <c r="AV1954" s="13" t="s">
        <v>82</v>
      </c>
      <c r="AW1954" s="13" t="s">
        <v>30</v>
      </c>
      <c r="AX1954" s="13" t="s">
        <v>73</v>
      </c>
      <c r="AY1954" s="252" t="s">
        <v>223</v>
      </c>
    </row>
    <row r="1955" s="14" customFormat="1">
      <c r="A1955" s="14"/>
      <c r="B1955" s="253"/>
      <c r="C1955" s="254"/>
      <c r="D1955" s="243" t="s">
        <v>232</v>
      </c>
      <c r="E1955" s="255" t="s">
        <v>1</v>
      </c>
      <c r="F1955" s="256" t="s">
        <v>394</v>
      </c>
      <c r="G1955" s="254"/>
      <c r="H1955" s="255" t="s">
        <v>1</v>
      </c>
      <c r="I1955" s="257"/>
      <c r="J1955" s="254"/>
      <c r="K1955" s="254"/>
      <c r="L1955" s="258"/>
      <c r="M1955" s="259"/>
      <c r="N1955" s="260"/>
      <c r="O1955" s="260"/>
      <c r="P1955" s="260"/>
      <c r="Q1955" s="260"/>
      <c r="R1955" s="260"/>
      <c r="S1955" s="260"/>
      <c r="T1955" s="261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62" t="s">
        <v>232</v>
      </c>
      <c r="AU1955" s="262" t="s">
        <v>82</v>
      </c>
      <c r="AV1955" s="14" t="s">
        <v>80</v>
      </c>
      <c r="AW1955" s="14" t="s">
        <v>30</v>
      </c>
      <c r="AX1955" s="14" t="s">
        <v>73</v>
      </c>
      <c r="AY1955" s="262" t="s">
        <v>223</v>
      </c>
    </row>
    <row r="1956" s="13" customFormat="1">
      <c r="A1956" s="13"/>
      <c r="B1956" s="241"/>
      <c r="C1956" s="242"/>
      <c r="D1956" s="243" t="s">
        <v>232</v>
      </c>
      <c r="E1956" s="244" t="s">
        <v>1</v>
      </c>
      <c r="F1956" s="245" t="s">
        <v>2464</v>
      </c>
      <c r="G1956" s="242"/>
      <c r="H1956" s="246">
        <v>2.145</v>
      </c>
      <c r="I1956" s="247"/>
      <c r="J1956" s="242"/>
      <c r="K1956" s="242"/>
      <c r="L1956" s="248"/>
      <c r="M1956" s="249"/>
      <c r="N1956" s="250"/>
      <c r="O1956" s="250"/>
      <c r="P1956" s="250"/>
      <c r="Q1956" s="250"/>
      <c r="R1956" s="250"/>
      <c r="S1956" s="250"/>
      <c r="T1956" s="25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2" t="s">
        <v>232</v>
      </c>
      <c r="AU1956" s="252" t="s">
        <v>82</v>
      </c>
      <c r="AV1956" s="13" t="s">
        <v>82</v>
      </c>
      <c r="AW1956" s="13" t="s">
        <v>30</v>
      </c>
      <c r="AX1956" s="13" t="s">
        <v>73</v>
      </c>
      <c r="AY1956" s="252" t="s">
        <v>223</v>
      </c>
    </row>
    <row r="1957" s="14" customFormat="1">
      <c r="A1957" s="14"/>
      <c r="B1957" s="253"/>
      <c r="C1957" s="254"/>
      <c r="D1957" s="243" t="s">
        <v>232</v>
      </c>
      <c r="E1957" s="255" t="s">
        <v>1</v>
      </c>
      <c r="F1957" s="256" t="s">
        <v>242</v>
      </c>
      <c r="G1957" s="254"/>
      <c r="H1957" s="255" t="s">
        <v>1</v>
      </c>
      <c r="I1957" s="257"/>
      <c r="J1957" s="254"/>
      <c r="K1957" s="254"/>
      <c r="L1957" s="258"/>
      <c r="M1957" s="259"/>
      <c r="N1957" s="260"/>
      <c r="O1957" s="260"/>
      <c r="P1957" s="260"/>
      <c r="Q1957" s="260"/>
      <c r="R1957" s="260"/>
      <c r="S1957" s="260"/>
      <c r="T1957" s="261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2" t="s">
        <v>232</v>
      </c>
      <c r="AU1957" s="262" t="s">
        <v>82</v>
      </c>
      <c r="AV1957" s="14" t="s">
        <v>80</v>
      </c>
      <c r="AW1957" s="14" t="s">
        <v>30</v>
      </c>
      <c r="AX1957" s="14" t="s">
        <v>73</v>
      </c>
      <c r="AY1957" s="262" t="s">
        <v>223</v>
      </c>
    </row>
    <row r="1958" s="14" customFormat="1">
      <c r="A1958" s="14"/>
      <c r="B1958" s="253"/>
      <c r="C1958" s="254"/>
      <c r="D1958" s="243" t="s">
        <v>232</v>
      </c>
      <c r="E1958" s="255" t="s">
        <v>1</v>
      </c>
      <c r="F1958" s="256" t="s">
        <v>2465</v>
      </c>
      <c r="G1958" s="254"/>
      <c r="H1958" s="255" t="s">
        <v>1</v>
      </c>
      <c r="I1958" s="257"/>
      <c r="J1958" s="254"/>
      <c r="K1958" s="254"/>
      <c r="L1958" s="258"/>
      <c r="M1958" s="259"/>
      <c r="N1958" s="260"/>
      <c r="O1958" s="260"/>
      <c r="P1958" s="260"/>
      <c r="Q1958" s="260"/>
      <c r="R1958" s="260"/>
      <c r="S1958" s="260"/>
      <c r="T1958" s="261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62" t="s">
        <v>232</v>
      </c>
      <c r="AU1958" s="262" t="s">
        <v>82</v>
      </c>
      <c r="AV1958" s="14" t="s">
        <v>80</v>
      </c>
      <c r="AW1958" s="14" t="s">
        <v>30</v>
      </c>
      <c r="AX1958" s="14" t="s">
        <v>73</v>
      </c>
      <c r="AY1958" s="262" t="s">
        <v>223</v>
      </c>
    </row>
    <row r="1959" s="13" customFormat="1">
      <c r="A1959" s="13"/>
      <c r="B1959" s="241"/>
      <c r="C1959" s="242"/>
      <c r="D1959" s="243" t="s">
        <v>232</v>
      </c>
      <c r="E1959" s="244" t="s">
        <v>1</v>
      </c>
      <c r="F1959" s="245" t="s">
        <v>2466</v>
      </c>
      <c r="G1959" s="242"/>
      <c r="H1959" s="246">
        <v>0.20200000000000001</v>
      </c>
      <c r="I1959" s="247"/>
      <c r="J1959" s="242"/>
      <c r="K1959" s="242"/>
      <c r="L1959" s="248"/>
      <c r="M1959" s="249"/>
      <c r="N1959" s="250"/>
      <c r="O1959" s="250"/>
      <c r="P1959" s="250"/>
      <c r="Q1959" s="250"/>
      <c r="R1959" s="250"/>
      <c r="S1959" s="250"/>
      <c r="T1959" s="25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2" t="s">
        <v>232</v>
      </c>
      <c r="AU1959" s="252" t="s">
        <v>82</v>
      </c>
      <c r="AV1959" s="13" t="s">
        <v>82</v>
      </c>
      <c r="AW1959" s="13" t="s">
        <v>30</v>
      </c>
      <c r="AX1959" s="13" t="s">
        <v>73</v>
      </c>
      <c r="AY1959" s="252" t="s">
        <v>223</v>
      </c>
    </row>
    <row r="1960" s="14" customFormat="1">
      <c r="A1960" s="14"/>
      <c r="B1960" s="253"/>
      <c r="C1960" s="254"/>
      <c r="D1960" s="243" t="s">
        <v>232</v>
      </c>
      <c r="E1960" s="255" t="s">
        <v>1</v>
      </c>
      <c r="F1960" s="256" t="s">
        <v>394</v>
      </c>
      <c r="G1960" s="254"/>
      <c r="H1960" s="255" t="s">
        <v>1</v>
      </c>
      <c r="I1960" s="257"/>
      <c r="J1960" s="254"/>
      <c r="K1960" s="254"/>
      <c r="L1960" s="258"/>
      <c r="M1960" s="259"/>
      <c r="N1960" s="260"/>
      <c r="O1960" s="260"/>
      <c r="P1960" s="260"/>
      <c r="Q1960" s="260"/>
      <c r="R1960" s="260"/>
      <c r="S1960" s="260"/>
      <c r="T1960" s="261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62" t="s">
        <v>232</v>
      </c>
      <c r="AU1960" s="262" t="s">
        <v>82</v>
      </c>
      <c r="AV1960" s="14" t="s">
        <v>80</v>
      </c>
      <c r="AW1960" s="14" t="s">
        <v>30</v>
      </c>
      <c r="AX1960" s="14" t="s">
        <v>73</v>
      </c>
      <c r="AY1960" s="262" t="s">
        <v>223</v>
      </c>
    </row>
    <row r="1961" s="13" customFormat="1">
      <c r="A1961" s="13"/>
      <c r="B1961" s="241"/>
      <c r="C1961" s="242"/>
      <c r="D1961" s="243" t="s">
        <v>232</v>
      </c>
      <c r="E1961" s="244" t="s">
        <v>1</v>
      </c>
      <c r="F1961" s="245" t="s">
        <v>2467</v>
      </c>
      <c r="G1961" s="242"/>
      <c r="H1961" s="246">
        <v>0.38</v>
      </c>
      <c r="I1961" s="247"/>
      <c r="J1961" s="242"/>
      <c r="K1961" s="242"/>
      <c r="L1961" s="248"/>
      <c r="M1961" s="249"/>
      <c r="N1961" s="250"/>
      <c r="O1961" s="250"/>
      <c r="P1961" s="250"/>
      <c r="Q1961" s="250"/>
      <c r="R1961" s="250"/>
      <c r="S1961" s="250"/>
      <c r="T1961" s="251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52" t="s">
        <v>232</v>
      </c>
      <c r="AU1961" s="252" t="s">
        <v>82</v>
      </c>
      <c r="AV1961" s="13" t="s">
        <v>82</v>
      </c>
      <c r="AW1961" s="13" t="s">
        <v>30</v>
      </c>
      <c r="AX1961" s="13" t="s">
        <v>73</v>
      </c>
      <c r="AY1961" s="252" t="s">
        <v>223</v>
      </c>
    </row>
    <row r="1962" s="15" customFormat="1">
      <c r="A1962" s="15"/>
      <c r="B1962" s="263"/>
      <c r="C1962" s="264"/>
      <c r="D1962" s="243" t="s">
        <v>232</v>
      </c>
      <c r="E1962" s="265" t="s">
        <v>1</v>
      </c>
      <c r="F1962" s="266" t="s">
        <v>245</v>
      </c>
      <c r="G1962" s="264"/>
      <c r="H1962" s="267">
        <v>3.4169999999999998</v>
      </c>
      <c r="I1962" s="268"/>
      <c r="J1962" s="264"/>
      <c r="K1962" s="264"/>
      <c r="L1962" s="269"/>
      <c r="M1962" s="270"/>
      <c r="N1962" s="271"/>
      <c r="O1962" s="271"/>
      <c r="P1962" s="271"/>
      <c r="Q1962" s="271"/>
      <c r="R1962" s="271"/>
      <c r="S1962" s="271"/>
      <c r="T1962" s="272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T1962" s="273" t="s">
        <v>232</v>
      </c>
      <c r="AU1962" s="273" t="s">
        <v>82</v>
      </c>
      <c r="AV1962" s="15" t="s">
        <v>230</v>
      </c>
      <c r="AW1962" s="15" t="s">
        <v>30</v>
      </c>
      <c r="AX1962" s="15" t="s">
        <v>80</v>
      </c>
      <c r="AY1962" s="273" t="s">
        <v>223</v>
      </c>
    </row>
    <row r="1963" s="2" customFormat="1" ht="24.15" customHeight="1">
      <c r="A1963" s="39"/>
      <c r="B1963" s="40"/>
      <c r="C1963" s="228" t="s">
        <v>2468</v>
      </c>
      <c r="D1963" s="228" t="s">
        <v>225</v>
      </c>
      <c r="E1963" s="229" t="s">
        <v>2469</v>
      </c>
      <c r="F1963" s="230" t="s">
        <v>2470</v>
      </c>
      <c r="G1963" s="231" t="s">
        <v>228</v>
      </c>
      <c r="H1963" s="232">
        <v>15.282</v>
      </c>
      <c r="I1963" s="233"/>
      <c r="J1963" s="234">
        <f>ROUND(I1963*H1963,2)</f>
        <v>0</v>
      </c>
      <c r="K1963" s="230" t="s">
        <v>229</v>
      </c>
      <c r="L1963" s="45"/>
      <c r="M1963" s="235" t="s">
        <v>1</v>
      </c>
      <c r="N1963" s="236" t="s">
        <v>38</v>
      </c>
      <c r="O1963" s="92"/>
      <c r="P1963" s="237">
        <f>O1963*H1963</f>
        <v>0</v>
      </c>
      <c r="Q1963" s="237">
        <v>0</v>
      </c>
      <c r="R1963" s="237">
        <f>Q1963*H1963</f>
        <v>0</v>
      </c>
      <c r="S1963" s="237">
        <v>2.2000000000000002</v>
      </c>
      <c r="T1963" s="238">
        <f>S1963*H1963</f>
        <v>33.620400000000004</v>
      </c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R1963" s="239" t="s">
        <v>230</v>
      </c>
      <c r="AT1963" s="239" t="s">
        <v>225</v>
      </c>
      <c r="AU1963" s="239" t="s">
        <v>82</v>
      </c>
      <c r="AY1963" s="18" t="s">
        <v>223</v>
      </c>
      <c r="BE1963" s="240">
        <f>IF(N1963="základní",J1963,0)</f>
        <v>0</v>
      </c>
      <c r="BF1963" s="240">
        <f>IF(N1963="snížená",J1963,0)</f>
        <v>0</v>
      </c>
      <c r="BG1963" s="240">
        <f>IF(N1963="zákl. přenesená",J1963,0)</f>
        <v>0</v>
      </c>
      <c r="BH1963" s="240">
        <f>IF(N1963="sníž. přenesená",J1963,0)</f>
        <v>0</v>
      </c>
      <c r="BI1963" s="240">
        <f>IF(N1963="nulová",J1963,0)</f>
        <v>0</v>
      </c>
      <c r="BJ1963" s="18" t="s">
        <v>80</v>
      </c>
      <c r="BK1963" s="240">
        <f>ROUND(I1963*H1963,2)</f>
        <v>0</v>
      </c>
      <c r="BL1963" s="18" t="s">
        <v>230</v>
      </c>
      <c r="BM1963" s="239" t="s">
        <v>2471</v>
      </c>
    </row>
    <row r="1964" s="14" customFormat="1">
      <c r="A1964" s="14"/>
      <c r="B1964" s="253"/>
      <c r="C1964" s="254"/>
      <c r="D1964" s="243" t="s">
        <v>232</v>
      </c>
      <c r="E1964" s="255" t="s">
        <v>1</v>
      </c>
      <c r="F1964" s="256" t="s">
        <v>462</v>
      </c>
      <c r="G1964" s="254"/>
      <c r="H1964" s="255" t="s">
        <v>1</v>
      </c>
      <c r="I1964" s="257"/>
      <c r="J1964" s="254"/>
      <c r="K1964" s="254"/>
      <c r="L1964" s="258"/>
      <c r="M1964" s="259"/>
      <c r="N1964" s="260"/>
      <c r="O1964" s="260"/>
      <c r="P1964" s="260"/>
      <c r="Q1964" s="260"/>
      <c r="R1964" s="260"/>
      <c r="S1964" s="260"/>
      <c r="T1964" s="261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62" t="s">
        <v>232</v>
      </c>
      <c r="AU1964" s="262" t="s">
        <v>82</v>
      </c>
      <c r="AV1964" s="14" t="s">
        <v>80</v>
      </c>
      <c r="AW1964" s="14" t="s">
        <v>30</v>
      </c>
      <c r="AX1964" s="14" t="s">
        <v>73</v>
      </c>
      <c r="AY1964" s="262" t="s">
        <v>223</v>
      </c>
    </row>
    <row r="1965" s="13" customFormat="1">
      <c r="A1965" s="13"/>
      <c r="B1965" s="241"/>
      <c r="C1965" s="242"/>
      <c r="D1965" s="243" t="s">
        <v>232</v>
      </c>
      <c r="E1965" s="244" t="s">
        <v>1</v>
      </c>
      <c r="F1965" s="245" t="s">
        <v>2472</v>
      </c>
      <c r="G1965" s="242"/>
      <c r="H1965" s="246">
        <v>15.282</v>
      </c>
      <c r="I1965" s="247"/>
      <c r="J1965" s="242"/>
      <c r="K1965" s="242"/>
      <c r="L1965" s="248"/>
      <c r="M1965" s="249"/>
      <c r="N1965" s="250"/>
      <c r="O1965" s="250"/>
      <c r="P1965" s="250"/>
      <c r="Q1965" s="250"/>
      <c r="R1965" s="250"/>
      <c r="S1965" s="250"/>
      <c r="T1965" s="251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52" t="s">
        <v>232</v>
      </c>
      <c r="AU1965" s="252" t="s">
        <v>82</v>
      </c>
      <c r="AV1965" s="13" t="s">
        <v>82</v>
      </c>
      <c r="AW1965" s="13" t="s">
        <v>30</v>
      </c>
      <c r="AX1965" s="13" t="s">
        <v>80</v>
      </c>
      <c r="AY1965" s="252" t="s">
        <v>223</v>
      </c>
    </row>
    <row r="1966" s="2" customFormat="1" ht="24.15" customHeight="1">
      <c r="A1966" s="39"/>
      <c r="B1966" s="40"/>
      <c r="C1966" s="228" t="s">
        <v>2473</v>
      </c>
      <c r="D1966" s="228" t="s">
        <v>225</v>
      </c>
      <c r="E1966" s="229" t="s">
        <v>2474</v>
      </c>
      <c r="F1966" s="230" t="s">
        <v>2475</v>
      </c>
      <c r="G1966" s="231" t="s">
        <v>228</v>
      </c>
      <c r="H1966" s="232">
        <v>280.01100000000002</v>
      </c>
      <c r="I1966" s="233"/>
      <c r="J1966" s="234">
        <f>ROUND(I1966*H1966,2)</f>
        <v>0</v>
      </c>
      <c r="K1966" s="230" t="s">
        <v>229</v>
      </c>
      <c r="L1966" s="45"/>
      <c r="M1966" s="235" t="s">
        <v>1</v>
      </c>
      <c r="N1966" s="236" t="s">
        <v>38</v>
      </c>
      <c r="O1966" s="92"/>
      <c r="P1966" s="237">
        <f>O1966*H1966</f>
        <v>0</v>
      </c>
      <c r="Q1966" s="237">
        <v>0</v>
      </c>
      <c r="R1966" s="237">
        <f>Q1966*H1966</f>
        <v>0</v>
      </c>
      <c r="S1966" s="237">
        <v>2.2000000000000002</v>
      </c>
      <c r="T1966" s="238">
        <f>S1966*H1966</f>
        <v>616.02420000000006</v>
      </c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R1966" s="239" t="s">
        <v>230</v>
      </c>
      <c r="AT1966" s="239" t="s">
        <v>225</v>
      </c>
      <c r="AU1966" s="239" t="s">
        <v>82</v>
      </c>
      <c r="AY1966" s="18" t="s">
        <v>223</v>
      </c>
      <c r="BE1966" s="240">
        <f>IF(N1966="základní",J1966,0)</f>
        <v>0</v>
      </c>
      <c r="BF1966" s="240">
        <f>IF(N1966="snížená",J1966,0)</f>
        <v>0</v>
      </c>
      <c r="BG1966" s="240">
        <f>IF(N1966="zákl. přenesená",J1966,0)</f>
        <v>0</v>
      </c>
      <c r="BH1966" s="240">
        <f>IF(N1966="sníž. přenesená",J1966,0)</f>
        <v>0</v>
      </c>
      <c r="BI1966" s="240">
        <f>IF(N1966="nulová",J1966,0)</f>
        <v>0</v>
      </c>
      <c r="BJ1966" s="18" t="s">
        <v>80</v>
      </c>
      <c r="BK1966" s="240">
        <f>ROUND(I1966*H1966,2)</f>
        <v>0</v>
      </c>
      <c r="BL1966" s="18" t="s">
        <v>230</v>
      </c>
      <c r="BM1966" s="239" t="s">
        <v>2476</v>
      </c>
    </row>
    <row r="1967" s="14" customFormat="1">
      <c r="A1967" s="14"/>
      <c r="B1967" s="253"/>
      <c r="C1967" s="254"/>
      <c r="D1967" s="243" t="s">
        <v>232</v>
      </c>
      <c r="E1967" s="255" t="s">
        <v>1</v>
      </c>
      <c r="F1967" s="256" t="s">
        <v>460</v>
      </c>
      <c r="G1967" s="254"/>
      <c r="H1967" s="255" t="s">
        <v>1</v>
      </c>
      <c r="I1967" s="257"/>
      <c r="J1967" s="254"/>
      <c r="K1967" s="254"/>
      <c r="L1967" s="258"/>
      <c r="M1967" s="259"/>
      <c r="N1967" s="260"/>
      <c r="O1967" s="260"/>
      <c r="P1967" s="260"/>
      <c r="Q1967" s="260"/>
      <c r="R1967" s="260"/>
      <c r="S1967" s="260"/>
      <c r="T1967" s="261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62" t="s">
        <v>232</v>
      </c>
      <c r="AU1967" s="262" t="s">
        <v>82</v>
      </c>
      <c r="AV1967" s="14" t="s">
        <v>80</v>
      </c>
      <c r="AW1967" s="14" t="s">
        <v>30</v>
      </c>
      <c r="AX1967" s="14" t="s">
        <v>73</v>
      </c>
      <c r="AY1967" s="262" t="s">
        <v>223</v>
      </c>
    </row>
    <row r="1968" s="13" customFormat="1">
      <c r="A1968" s="13"/>
      <c r="B1968" s="241"/>
      <c r="C1968" s="242"/>
      <c r="D1968" s="243" t="s">
        <v>232</v>
      </c>
      <c r="E1968" s="244" t="s">
        <v>1</v>
      </c>
      <c r="F1968" s="245" t="s">
        <v>2477</v>
      </c>
      <c r="G1968" s="242"/>
      <c r="H1968" s="246">
        <v>211.12299999999999</v>
      </c>
      <c r="I1968" s="247"/>
      <c r="J1968" s="242"/>
      <c r="K1968" s="242"/>
      <c r="L1968" s="248"/>
      <c r="M1968" s="249"/>
      <c r="N1968" s="250"/>
      <c r="O1968" s="250"/>
      <c r="P1968" s="250"/>
      <c r="Q1968" s="250"/>
      <c r="R1968" s="250"/>
      <c r="S1968" s="250"/>
      <c r="T1968" s="251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52" t="s">
        <v>232</v>
      </c>
      <c r="AU1968" s="252" t="s">
        <v>82</v>
      </c>
      <c r="AV1968" s="13" t="s">
        <v>82</v>
      </c>
      <c r="AW1968" s="13" t="s">
        <v>30</v>
      </c>
      <c r="AX1968" s="13" t="s">
        <v>73</v>
      </c>
      <c r="AY1968" s="252" t="s">
        <v>223</v>
      </c>
    </row>
    <row r="1969" s="13" customFormat="1">
      <c r="A1969" s="13"/>
      <c r="B1969" s="241"/>
      <c r="C1969" s="242"/>
      <c r="D1969" s="243" t="s">
        <v>232</v>
      </c>
      <c r="E1969" s="244" t="s">
        <v>1</v>
      </c>
      <c r="F1969" s="245" t="s">
        <v>2478</v>
      </c>
      <c r="G1969" s="242"/>
      <c r="H1969" s="246">
        <v>68.888000000000005</v>
      </c>
      <c r="I1969" s="247"/>
      <c r="J1969" s="242"/>
      <c r="K1969" s="242"/>
      <c r="L1969" s="248"/>
      <c r="M1969" s="249"/>
      <c r="N1969" s="250"/>
      <c r="O1969" s="250"/>
      <c r="P1969" s="250"/>
      <c r="Q1969" s="250"/>
      <c r="R1969" s="250"/>
      <c r="S1969" s="250"/>
      <c r="T1969" s="25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2" t="s">
        <v>232</v>
      </c>
      <c r="AU1969" s="252" t="s">
        <v>82</v>
      </c>
      <c r="AV1969" s="13" t="s">
        <v>82</v>
      </c>
      <c r="AW1969" s="13" t="s">
        <v>30</v>
      </c>
      <c r="AX1969" s="13" t="s">
        <v>73</v>
      </c>
      <c r="AY1969" s="252" t="s">
        <v>223</v>
      </c>
    </row>
    <row r="1970" s="15" customFormat="1">
      <c r="A1970" s="15"/>
      <c r="B1970" s="263"/>
      <c r="C1970" s="264"/>
      <c r="D1970" s="243" t="s">
        <v>232</v>
      </c>
      <c r="E1970" s="265" t="s">
        <v>1</v>
      </c>
      <c r="F1970" s="266" t="s">
        <v>245</v>
      </c>
      <c r="G1970" s="264"/>
      <c r="H1970" s="267">
        <v>280.01100000000002</v>
      </c>
      <c r="I1970" s="268"/>
      <c r="J1970" s="264"/>
      <c r="K1970" s="264"/>
      <c r="L1970" s="269"/>
      <c r="M1970" s="270"/>
      <c r="N1970" s="271"/>
      <c r="O1970" s="271"/>
      <c r="P1970" s="271"/>
      <c r="Q1970" s="271"/>
      <c r="R1970" s="271"/>
      <c r="S1970" s="271"/>
      <c r="T1970" s="272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T1970" s="273" t="s">
        <v>232</v>
      </c>
      <c r="AU1970" s="273" t="s">
        <v>82</v>
      </c>
      <c r="AV1970" s="15" t="s">
        <v>230</v>
      </c>
      <c r="AW1970" s="15" t="s">
        <v>30</v>
      </c>
      <c r="AX1970" s="15" t="s">
        <v>80</v>
      </c>
      <c r="AY1970" s="273" t="s">
        <v>223</v>
      </c>
    </row>
    <row r="1971" s="2" customFormat="1" ht="37.8" customHeight="1">
      <c r="A1971" s="39"/>
      <c r="B1971" s="40"/>
      <c r="C1971" s="228" t="s">
        <v>2479</v>
      </c>
      <c r="D1971" s="228" t="s">
        <v>225</v>
      </c>
      <c r="E1971" s="229" t="s">
        <v>2480</v>
      </c>
      <c r="F1971" s="230" t="s">
        <v>2481</v>
      </c>
      <c r="G1971" s="231" t="s">
        <v>228</v>
      </c>
      <c r="H1971" s="232">
        <v>242.81100000000001</v>
      </c>
      <c r="I1971" s="233"/>
      <c r="J1971" s="234">
        <f>ROUND(I1971*H1971,2)</f>
        <v>0</v>
      </c>
      <c r="K1971" s="230" t="s">
        <v>229</v>
      </c>
      <c r="L1971" s="45"/>
      <c r="M1971" s="235" t="s">
        <v>1</v>
      </c>
      <c r="N1971" s="236" t="s">
        <v>38</v>
      </c>
      <c r="O1971" s="92"/>
      <c r="P1971" s="237">
        <f>O1971*H1971</f>
        <v>0</v>
      </c>
      <c r="Q1971" s="237">
        <v>0</v>
      </c>
      <c r="R1971" s="237">
        <f>Q1971*H1971</f>
        <v>0</v>
      </c>
      <c r="S1971" s="237">
        <v>0.029000000000000001</v>
      </c>
      <c r="T1971" s="238">
        <f>S1971*H1971</f>
        <v>7.041519000000001</v>
      </c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R1971" s="239" t="s">
        <v>230</v>
      </c>
      <c r="AT1971" s="239" t="s">
        <v>225</v>
      </c>
      <c r="AU1971" s="239" t="s">
        <v>82</v>
      </c>
      <c r="AY1971" s="18" t="s">
        <v>223</v>
      </c>
      <c r="BE1971" s="240">
        <f>IF(N1971="základní",J1971,0)</f>
        <v>0</v>
      </c>
      <c r="BF1971" s="240">
        <f>IF(N1971="snížená",J1971,0)</f>
        <v>0</v>
      </c>
      <c r="BG1971" s="240">
        <f>IF(N1971="zákl. přenesená",J1971,0)</f>
        <v>0</v>
      </c>
      <c r="BH1971" s="240">
        <f>IF(N1971="sníž. přenesená",J1971,0)</f>
        <v>0</v>
      </c>
      <c r="BI1971" s="240">
        <f>IF(N1971="nulová",J1971,0)</f>
        <v>0</v>
      </c>
      <c r="BJ1971" s="18" t="s">
        <v>80</v>
      </c>
      <c r="BK1971" s="240">
        <f>ROUND(I1971*H1971,2)</f>
        <v>0</v>
      </c>
      <c r="BL1971" s="18" t="s">
        <v>230</v>
      </c>
      <c r="BM1971" s="239" t="s">
        <v>2482</v>
      </c>
    </row>
    <row r="1972" s="14" customFormat="1">
      <c r="A1972" s="14"/>
      <c r="B1972" s="253"/>
      <c r="C1972" s="254"/>
      <c r="D1972" s="243" t="s">
        <v>232</v>
      </c>
      <c r="E1972" s="255" t="s">
        <v>1</v>
      </c>
      <c r="F1972" s="256" t="s">
        <v>2483</v>
      </c>
      <c r="G1972" s="254"/>
      <c r="H1972" s="255" t="s">
        <v>1</v>
      </c>
      <c r="I1972" s="257"/>
      <c r="J1972" s="254"/>
      <c r="K1972" s="254"/>
      <c r="L1972" s="258"/>
      <c r="M1972" s="259"/>
      <c r="N1972" s="260"/>
      <c r="O1972" s="260"/>
      <c r="P1972" s="260"/>
      <c r="Q1972" s="260"/>
      <c r="R1972" s="260"/>
      <c r="S1972" s="260"/>
      <c r="T1972" s="261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62" t="s">
        <v>232</v>
      </c>
      <c r="AU1972" s="262" t="s">
        <v>82</v>
      </c>
      <c r="AV1972" s="14" t="s">
        <v>80</v>
      </c>
      <c r="AW1972" s="14" t="s">
        <v>30</v>
      </c>
      <c r="AX1972" s="14" t="s">
        <v>73</v>
      </c>
      <c r="AY1972" s="262" t="s">
        <v>223</v>
      </c>
    </row>
    <row r="1973" s="13" customFormat="1">
      <c r="A1973" s="13"/>
      <c r="B1973" s="241"/>
      <c r="C1973" s="242"/>
      <c r="D1973" s="243" t="s">
        <v>232</v>
      </c>
      <c r="E1973" s="244" t="s">
        <v>1</v>
      </c>
      <c r="F1973" s="245" t="s">
        <v>2477</v>
      </c>
      <c r="G1973" s="242"/>
      <c r="H1973" s="246">
        <v>211.12299999999999</v>
      </c>
      <c r="I1973" s="247"/>
      <c r="J1973" s="242"/>
      <c r="K1973" s="242"/>
      <c r="L1973" s="248"/>
      <c r="M1973" s="249"/>
      <c r="N1973" s="250"/>
      <c r="O1973" s="250"/>
      <c r="P1973" s="250"/>
      <c r="Q1973" s="250"/>
      <c r="R1973" s="250"/>
      <c r="S1973" s="250"/>
      <c r="T1973" s="25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2" t="s">
        <v>232</v>
      </c>
      <c r="AU1973" s="252" t="s">
        <v>82</v>
      </c>
      <c r="AV1973" s="13" t="s">
        <v>82</v>
      </c>
      <c r="AW1973" s="13" t="s">
        <v>30</v>
      </c>
      <c r="AX1973" s="13" t="s">
        <v>73</v>
      </c>
      <c r="AY1973" s="252" t="s">
        <v>223</v>
      </c>
    </row>
    <row r="1974" s="13" customFormat="1">
      <c r="A1974" s="13"/>
      <c r="B1974" s="241"/>
      <c r="C1974" s="242"/>
      <c r="D1974" s="243" t="s">
        <v>232</v>
      </c>
      <c r="E1974" s="244" t="s">
        <v>1</v>
      </c>
      <c r="F1974" s="245" t="s">
        <v>2484</v>
      </c>
      <c r="G1974" s="242"/>
      <c r="H1974" s="246">
        <v>31.687999999999999</v>
      </c>
      <c r="I1974" s="247"/>
      <c r="J1974" s="242"/>
      <c r="K1974" s="242"/>
      <c r="L1974" s="248"/>
      <c r="M1974" s="249"/>
      <c r="N1974" s="250"/>
      <c r="O1974" s="250"/>
      <c r="P1974" s="250"/>
      <c r="Q1974" s="250"/>
      <c r="R1974" s="250"/>
      <c r="S1974" s="250"/>
      <c r="T1974" s="251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2" t="s">
        <v>232</v>
      </c>
      <c r="AU1974" s="252" t="s">
        <v>82</v>
      </c>
      <c r="AV1974" s="13" t="s">
        <v>82</v>
      </c>
      <c r="AW1974" s="13" t="s">
        <v>30</v>
      </c>
      <c r="AX1974" s="13" t="s">
        <v>73</v>
      </c>
      <c r="AY1974" s="252" t="s">
        <v>223</v>
      </c>
    </row>
    <row r="1975" s="15" customFormat="1">
      <c r="A1975" s="15"/>
      <c r="B1975" s="263"/>
      <c r="C1975" s="264"/>
      <c r="D1975" s="243" t="s">
        <v>232</v>
      </c>
      <c r="E1975" s="265" t="s">
        <v>1</v>
      </c>
      <c r="F1975" s="266" t="s">
        <v>245</v>
      </c>
      <c r="G1975" s="264"/>
      <c r="H1975" s="267">
        <v>242.81100000000001</v>
      </c>
      <c r="I1975" s="268"/>
      <c r="J1975" s="264"/>
      <c r="K1975" s="264"/>
      <c r="L1975" s="269"/>
      <c r="M1975" s="270"/>
      <c r="N1975" s="271"/>
      <c r="O1975" s="271"/>
      <c r="P1975" s="271"/>
      <c r="Q1975" s="271"/>
      <c r="R1975" s="271"/>
      <c r="S1975" s="271"/>
      <c r="T1975" s="272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T1975" s="273" t="s">
        <v>232</v>
      </c>
      <c r="AU1975" s="273" t="s">
        <v>82</v>
      </c>
      <c r="AV1975" s="15" t="s">
        <v>230</v>
      </c>
      <c r="AW1975" s="15" t="s">
        <v>30</v>
      </c>
      <c r="AX1975" s="15" t="s">
        <v>80</v>
      </c>
      <c r="AY1975" s="273" t="s">
        <v>223</v>
      </c>
    </row>
    <row r="1976" s="2" customFormat="1" ht="44.25" customHeight="1">
      <c r="A1976" s="39"/>
      <c r="B1976" s="40"/>
      <c r="C1976" s="228" t="s">
        <v>2485</v>
      </c>
      <c r="D1976" s="228" t="s">
        <v>225</v>
      </c>
      <c r="E1976" s="229" t="s">
        <v>2486</v>
      </c>
      <c r="F1976" s="230" t="s">
        <v>2487</v>
      </c>
      <c r="G1976" s="231" t="s">
        <v>293</v>
      </c>
      <c r="H1976" s="232">
        <v>138.06</v>
      </c>
      <c r="I1976" s="233"/>
      <c r="J1976" s="234">
        <f>ROUND(I1976*H1976,2)</f>
        <v>0</v>
      </c>
      <c r="K1976" s="230" t="s">
        <v>229</v>
      </c>
      <c r="L1976" s="45"/>
      <c r="M1976" s="235" t="s">
        <v>1</v>
      </c>
      <c r="N1976" s="236" t="s">
        <v>38</v>
      </c>
      <c r="O1976" s="92"/>
      <c r="P1976" s="237">
        <f>O1976*H1976</f>
        <v>0</v>
      </c>
      <c r="Q1976" s="237">
        <v>0</v>
      </c>
      <c r="R1976" s="237">
        <f>Q1976*H1976</f>
        <v>0</v>
      </c>
      <c r="S1976" s="237">
        <v>0.035000000000000003</v>
      </c>
      <c r="T1976" s="238">
        <f>S1976*H1976</f>
        <v>4.8321000000000005</v>
      </c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R1976" s="239" t="s">
        <v>310</v>
      </c>
      <c r="AT1976" s="239" t="s">
        <v>225</v>
      </c>
      <c r="AU1976" s="239" t="s">
        <v>82</v>
      </c>
      <c r="AY1976" s="18" t="s">
        <v>223</v>
      </c>
      <c r="BE1976" s="240">
        <f>IF(N1976="základní",J1976,0)</f>
        <v>0</v>
      </c>
      <c r="BF1976" s="240">
        <f>IF(N1976="snížená",J1976,0)</f>
        <v>0</v>
      </c>
      <c r="BG1976" s="240">
        <f>IF(N1976="zákl. přenesená",J1976,0)</f>
        <v>0</v>
      </c>
      <c r="BH1976" s="240">
        <f>IF(N1976="sníž. přenesená",J1976,0)</f>
        <v>0</v>
      </c>
      <c r="BI1976" s="240">
        <f>IF(N1976="nulová",J1976,0)</f>
        <v>0</v>
      </c>
      <c r="BJ1976" s="18" t="s">
        <v>80</v>
      </c>
      <c r="BK1976" s="240">
        <f>ROUND(I1976*H1976,2)</f>
        <v>0</v>
      </c>
      <c r="BL1976" s="18" t="s">
        <v>310</v>
      </c>
      <c r="BM1976" s="239" t="s">
        <v>2488</v>
      </c>
    </row>
    <row r="1977" s="14" customFormat="1">
      <c r="A1977" s="14"/>
      <c r="B1977" s="253"/>
      <c r="C1977" s="254"/>
      <c r="D1977" s="243" t="s">
        <v>232</v>
      </c>
      <c r="E1977" s="255" t="s">
        <v>1</v>
      </c>
      <c r="F1977" s="256" t="s">
        <v>2489</v>
      </c>
      <c r="G1977" s="254"/>
      <c r="H1977" s="255" t="s">
        <v>1</v>
      </c>
      <c r="I1977" s="257"/>
      <c r="J1977" s="254"/>
      <c r="K1977" s="254"/>
      <c r="L1977" s="258"/>
      <c r="M1977" s="259"/>
      <c r="N1977" s="260"/>
      <c r="O1977" s="260"/>
      <c r="P1977" s="260"/>
      <c r="Q1977" s="260"/>
      <c r="R1977" s="260"/>
      <c r="S1977" s="260"/>
      <c r="T1977" s="261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62" t="s">
        <v>232</v>
      </c>
      <c r="AU1977" s="262" t="s">
        <v>82</v>
      </c>
      <c r="AV1977" s="14" t="s">
        <v>80</v>
      </c>
      <c r="AW1977" s="14" t="s">
        <v>30</v>
      </c>
      <c r="AX1977" s="14" t="s">
        <v>73</v>
      </c>
      <c r="AY1977" s="262" t="s">
        <v>223</v>
      </c>
    </row>
    <row r="1978" s="13" customFormat="1">
      <c r="A1978" s="13"/>
      <c r="B1978" s="241"/>
      <c r="C1978" s="242"/>
      <c r="D1978" s="243" t="s">
        <v>232</v>
      </c>
      <c r="E1978" s="244" t="s">
        <v>1</v>
      </c>
      <c r="F1978" s="245" t="s">
        <v>2490</v>
      </c>
      <c r="G1978" s="242"/>
      <c r="H1978" s="246">
        <v>33.659999999999997</v>
      </c>
      <c r="I1978" s="247"/>
      <c r="J1978" s="242"/>
      <c r="K1978" s="242"/>
      <c r="L1978" s="248"/>
      <c r="M1978" s="249"/>
      <c r="N1978" s="250"/>
      <c r="O1978" s="250"/>
      <c r="P1978" s="250"/>
      <c r="Q1978" s="250"/>
      <c r="R1978" s="250"/>
      <c r="S1978" s="250"/>
      <c r="T1978" s="251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2" t="s">
        <v>232</v>
      </c>
      <c r="AU1978" s="252" t="s">
        <v>82</v>
      </c>
      <c r="AV1978" s="13" t="s">
        <v>82</v>
      </c>
      <c r="AW1978" s="13" t="s">
        <v>30</v>
      </c>
      <c r="AX1978" s="13" t="s">
        <v>73</v>
      </c>
      <c r="AY1978" s="252" t="s">
        <v>223</v>
      </c>
    </row>
    <row r="1979" s="13" customFormat="1">
      <c r="A1979" s="13"/>
      <c r="B1979" s="241"/>
      <c r="C1979" s="242"/>
      <c r="D1979" s="243" t="s">
        <v>232</v>
      </c>
      <c r="E1979" s="244" t="s">
        <v>1</v>
      </c>
      <c r="F1979" s="245" t="s">
        <v>2491</v>
      </c>
      <c r="G1979" s="242"/>
      <c r="H1979" s="246">
        <v>104.40000000000001</v>
      </c>
      <c r="I1979" s="247"/>
      <c r="J1979" s="242"/>
      <c r="K1979" s="242"/>
      <c r="L1979" s="248"/>
      <c r="M1979" s="249"/>
      <c r="N1979" s="250"/>
      <c r="O1979" s="250"/>
      <c r="P1979" s="250"/>
      <c r="Q1979" s="250"/>
      <c r="R1979" s="250"/>
      <c r="S1979" s="250"/>
      <c r="T1979" s="251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2" t="s">
        <v>232</v>
      </c>
      <c r="AU1979" s="252" t="s">
        <v>82</v>
      </c>
      <c r="AV1979" s="13" t="s">
        <v>82</v>
      </c>
      <c r="AW1979" s="13" t="s">
        <v>30</v>
      </c>
      <c r="AX1979" s="13" t="s">
        <v>73</v>
      </c>
      <c r="AY1979" s="252" t="s">
        <v>223</v>
      </c>
    </row>
    <row r="1980" s="15" customFormat="1">
      <c r="A1980" s="15"/>
      <c r="B1980" s="263"/>
      <c r="C1980" s="264"/>
      <c r="D1980" s="243" t="s">
        <v>232</v>
      </c>
      <c r="E1980" s="265" t="s">
        <v>1</v>
      </c>
      <c r="F1980" s="266" t="s">
        <v>245</v>
      </c>
      <c r="G1980" s="264"/>
      <c r="H1980" s="267">
        <v>138.06</v>
      </c>
      <c r="I1980" s="268"/>
      <c r="J1980" s="264"/>
      <c r="K1980" s="264"/>
      <c r="L1980" s="269"/>
      <c r="M1980" s="270"/>
      <c r="N1980" s="271"/>
      <c r="O1980" s="271"/>
      <c r="P1980" s="271"/>
      <c r="Q1980" s="271"/>
      <c r="R1980" s="271"/>
      <c r="S1980" s="271"/>
      <c r="T1980" s="272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T1980" s="273" t="s">
        <v>232</v>
      </c>
      <c r="AU1980" s="273" t="s">
        <v>82</v>
      </c>
      <c r="AV1980" s="15" t="s">
        <v>230</v>
      </c>
      <c r="AW1980" s="15" t="s">
        <v>30</v>
      </c>
      <c r="AX1980" s="15" t="s">
        <v>80</v>
      </c>
      <c r="AY1980" s="273" t="s">
        <v>223</v>
      </c>
    </row>
    <row r="1981" s="2" customFormat="1" ht="49.05" customHeight="1">
      <c r="A1981" s="39"/>
      <c r="B1981" s="40"/>
      <c r="C1981" s="228" t="s">
        <v>2492</v>
      </c>
      <c r="D1981" s="228" t="s">
        <v>225</v>
      </c>
      <c r="E1981" s="229" t="s">
        <v>2493</v>
      </c>
      <c r="F1981" s="230" t="s">
        <v>2494</v>
      </c>
      <c r="G1981" s="231" t="s">
        <v>293</v>
      </c>
      <c r="H1981" s="232">
        <v>40.770000000000003</v>
      </c>
      <c r="I1981" s="233"/>
      <c r="J1981" s="234">
        <f>ROUND(I1981*H1981,2)</f>
        <v>0</v>
      </c>
      <c r="K1981" s="230" t="s">
        <v>229</v>
      </c>
      <c r="L1981" s="45"/>
      <c r="M1981" s="235" t="s">
        <v>1</v>
      </c>
      <c r="N1981" s="236" t="s">
        <v>38</v>
      </c>
      <c r="O1981" s="92"/>
      <c r="P1981" s="237">
        <f>O1981*H1981</f>
        <v>0</v>
      </c>
      <c r="Q1981" s="237">
        <v>0</v>
      </c>
      <c r="R1981" s="237">
        <f>Q1981*H1981</f>
        <v>0</v>
      </c>
      <c r="S1981" s="237">
        <v>0.073999999999999996</v>
      </c>
      <c r="T1981" s="238">
        <f>S1981*H1981</f>
        <v>3.0169800000000002</v>
      </c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R1981" s="239" t="s">
        <v>230</v>
      </c>
      <c r="AT1981" s="239" t="s">
        <v>225</v>
      </c>
      <c r="AU1981" s="239" t="s">
        <v>82</v>
      </c>
      <c r="AY1981" s="18" t="s">
        <v>223</v>
      </c>
      <c r="BE1981" s="240">
        <f>IF(N1981="základní",J1981,0)</f>
        <v>0</v>
      </c>
      <c r="BF1981" s="240">
        <f>IF(N1981="snížená",J1981,0)</f>
        <v>0</v>
      </c>
      <c r="BG1981" s="240">
        <f>IF(N1981="zákl. přenesená",J1981,0)</f>
        <v>0</v>
      </c>
      <c r="BH1981" s="240">
        <f>IF(N1981="sníž. přenesená",J1981,0)</f>
        <v>0</v>
      </c>
      <c r="BI1981" s="240">
        <f>IF(N1981="nulová",J1981,0)</f>
        <v>0</v>
      </c>
      <c r="BJ1981" s="18" t="s">
        <v>80</v>
      </c>
      <c r="BK1981" s="240">
        <f>ROUND(I1981*H1981,2)</f>
        <v>0</v>
      </c>
      <c r="BL1981" s="18" t="s">
        <v>230</v>
      </c>
      <c r="BM1981" s="239" t="s">
        <v>2495</v>
      </c>
    </row>
    <row r="1982" s="14" customFormat="1">
      <c r="A1982" s="14"/>
      <c r="B1982" s="253"/>
      <c r="C1982" s="254"/>
      <c r="D1982" s="243" t="s">
        <v>232</v>
      </c>
      <c r="E1982" s="255" t="s">
        <v>1</v>
      </c>
      <c r="F1982" s="256" t="s">
        <v>2496</v>
      </c>
      <c r="G1982" s="254"/>
      <c r="H1982" s="255" t="s">
        <v>1</v>
      </c>
      <c r="I1982" s="257"/>
      <c r="J1982" s="254"/>
      <c r="K1982" s="254"/>
      <c r="L1982" s="258"/>
      <c r="M1982" s="259"/>
      <c r="N1982" s="260"/>
      <c r="O1982" s="260"/>
      <c r="P1982" s="260"/>
      <c r="Q1982" s="260"/>
      <c r="R1982" s="260"/>
      <c r="S1982" s="260"/>
      <c r="T1982" s="261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62" t="s">
        <v>232</v>
      </c>
      <c r="AU1982" s="262" t="s">
        <v>82</v>
      </c>
      <c r="AV1982" s="14" t="s">
        <v>80</v>
      </c>
      <c r="AW1982" s="14" t="s">
        <v>30</v>
      </c>
      <c r="AX1982" s="14" t="s">
        <v>73</v>
      </c>
      <c r="AY1982" s="262" t="s">
        <v>223</v>
      </c>
    </row>
    <row r="1983" s="13" customFormat="1">
      <c r="A1983" s="13"/>
      <c r="B1983" s="241"/>
      <c r="C1983" s="242"/>
      <c r="D1983" s="243" t="s">
        <v>232</v>
      </c>
      <c r="E1983" s="244" t="s">
        <v>1</v>
      </c>
      <c r="F1983" s="245" t="s">
        <v>2497</v>
      </c>
      <c r="G1983" s="242"/>
      <c r="H1983" s="246">
        <v>40.770000000000003</v>
      </c>
      <c r="I1983" s="247"/>
      <c r="J1983" s="242"/>
      <c r="K1983" s="242"/>
      <c r="L1983" s="248"/>
      <c r="M1983" s="249"/>
      <c r="N1983" s="250"/>
      <c r="O1983" s="250"/>
      <c r="P1983" s="250"/>
      <c r="Q1983" s="250"/>
      <c r="R1983" s="250"/>
      <c r="S1983" s="250"/>
      <c r="T1983" s="251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2" t="s">
        <v>232</v>
      </c>
      <c r="AU1983" s="252" t="s">
        <v>82</v>
      </c>
      <c r="AV1983" s="13" t="s">
        <v>82</v>
      </c>
      <c r="AW1983" s="13" t="s">
        <v>30</v>
      </c>
      <c r="AX1983" s="13" t="s">
        <v>80</v>
      </c>
      <c r="AY1983" s="252" t="s">
        <v>223</v>
      </c>
    </row>
    <row r="1984" s="2" customFormat="1" ht="49.05" customHeight="1">
      <c r="A1984" s="39"/>
      <c r="B1984" s="40"/>
      <c r="C1984" s="228" t="s">
        <v>2498</v>
      </c>
      <c r="D1984" s="228" t="s">
        <v>225</v>
      </c>
      <c r="E1984" s="229" t="s">
        <v>2499</v>
      </c>
      <c r="F1984" s="230" t="s">
        <v>2500</v>
      </c>
      <c r="G1984" s="231" t="s">
        <v>293</v>
      </c>
      <c r="H1984" s="232">
        <v>32.859999999999999</v>
      </c>
      <c r="I1984" s="233"/>
      <c r="J1984" s="234">
        <f>ROUND(I1984*H1984,2)</f>
        <v>0</v>
      </c>
      <c r="K1984" s="230" t="s">
        <v>229</v>
      </c>
      <c r="L1984" s="45"/>
      <c r="M1984" s="235" t="s">
        <v>1</v>
      </c>
      <c r="N1984" s="236" t="s">
        <v>38</v>
      </c>
      <c r="O1984" s="92"/>
      <c r="P1984" s="237">
        <f>O1984*H1984</f>
        <v>0</v>
      </c>
      <c r="Q1984" s="237">
        <v>0</v>
      </c>
      <c r="R1984" s="237">
        <f>Q1984*H1984</f>
        <v>0</v>
      </c>
      <c r="S1984" s="237">
        <v>0.055</v>
      </c>
      <c r="T1984" s="238">
        <f>S1984*H1984</f>
        <v>1.8072999999999999</v>
      </c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R1984" s="239" t="s">
        <v>230</v>
      </c>
      <c r="AT1984" s="239" t="s">
        <v>225</v>
      </c>
      <c r="AU1984" s="239" t="s">
        <v>82</v>
      </c>
      <c r="AY1984" s="18" t="s">
        <v>223</v>
      </c>
      <c r="BE1984" s="240">
        <f>IF(N1984="základní",J1984,0)</f>
        <v>0</v>
      </c>
      <c r="BF1984" s="240">
        <f>IF(N1984="snížená",J1984,0)</f>
        <v>0</v>
      </c>
      <c r="BG1984" s="240">
        <f>IF(N1984="zákl. přenesená",J1984,0)</f>
        <v>0</v>
      </c>
      <c r="BH1984" s="240">
        <f>IF(N1984="sníž. přenesená",J1984,0)</f>
        <v>0</v>
      </c>
      <c r="BI1984" s="240">
        <f>IF(N1984="nulová",J1984,0)</f>
        <v>0</v>
      </c>
      <c r="BJ1984" s="18" t="s">
        <v>80</v>
      </c>
      <c r="BK1984" s="240">
        <f>ROUND(I1984*H1984,2)</f>
        <v>0</v>
      </c>
      <c r="BL1984" s="18" t="s">
        <v>230</v>
      </c>
      <c r="BM1984" s="239" t="s">
        <v>2501</v>
      </c>
    </row>
    <row r="1985" s="14" customFormat="1">
      <c r="A1985" s="14"/>
      <c r="B1985" s="253"/>
      <c r="C1985" s="254"/>
      <c r="D1985" s="243" t="s">
        <v>232</v>
      </c>
      <c r="E1985" s="255" t="s">
        <v>1</v>
      </c>
      <c r="F1985" s="256" t="s">
        <v>596</v>
      </c>
      <c r="G1985" s="254"/>
      <c r="H1985" s="255" t="s">
        <v>1</v>
      </c>
      <c r="I1985" s="257"/>
      <c r="J1985" s="254"/>
      <c r="K1985" s="254"/>
      <c r="L1985" s="258"/>
      <c r="M1985" s="259"/>
      <c r="N1985" s="260"/>
      <c r="O1985" s="260"/>
      <c r="P1985" s="260"/>
      <c r="Q1985" s="260"/>
      <c r="R1985" s="260"/>
      <c r="S1985" s="260"/>
      <c r="T1985" s="261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62" t="s">
        <v>232</v>
      </c>
      <c r="AU1985" s="262" t="s">
        <v>82</v>
      </c>
      <c r="AV1985" s="14" t="s">
        <v>80</v>
      </c>
      <c r="AW1985" s="14" t="s">
        <v>30</v>
      </c>
      <c r="AX1985" s="14" t="s">
        <v>73</v>
      </c>
      <c r="AY1985" s="262" t="s">
        <v>223</v>
      </c>
    </row>
    <row r="1986" s="13" customFormat="1">
      <c r="A1986" s="13"/>
      <c r="B1986" s="241"/>
      <c r="C1986" s="242"/>
      <c r="D1986" s="243" t="s">
        <v>232</v>
      </c>
      <c r="E1986" s="244" t="s">
        <v>1</v>
      </c>
      <c r="F1986" s="245" t="s">
        <v>597</v>
      </c>
      <c r="G1986" s="242"/>
      <c r="H1986" s="246">
        <v>4.125</v>
      </c>
      <c r="I1986" s="247"/>
      <c r="J1986" s="242"/>
      <c r="K1986" s="242"/>
      <c r="L1986" s="248"/>
      <c r="M1986" s="249"/>
      <c r="N1986" s="250"/>
      <c r="O1986" s="250"/>
      <c r="P1986" s="250"/>
      <c r="Q1986" s="250"/>
      <c r="R1986" s="250"/>
      <c r="S1986" s="250"/>
      <c r="T1986" s="251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2" t="s">
        <v>232</v>
      </c>
      <c r="AU1986" s="252" t="s">
        <v>82</v>
      </c>
      <c r="AV1986" s="13" t="s">
        <v>82</v>
      </c>
      <c r="AW1986" s="13" t="s">
        <v>30</v>
      </c>
      <c r="AX1986" s="13" t="s">
        <v>73</v>
      </c>
      <c r="AY1986" s="252" t="s">
        <v>223</v>
      </c>
    </row>
    <row r="1987" s="13" customFormat="1">
      <c r="A1987" s="13"/>
      <c r="B1987" s="241"/>
      <c r="C1987" s="242"/>
      <c r="D1987" s="243" t="s">
        <v>232</v>
      </c>
      <c r="E1987" s="244" t="s">
        <v>1</v>
      </c>
      <c r="F1987" s="245" t="s">
        <v>598</v>
      </c>
      <c r="G1987" s="242"/>
      <c r="H1987" s="246">
        <v>10.313000000000001</v>
      </c>
      <c r="I1987" s="247"/>
      <c r="J1987" s="242"/>
      <c r="K1987" s="242"/>
      <c r="L1987" s="248"/>
      <c r="M1987" s="249"/>
      <c r="N1987" s="250"/>
      <c r="O1987" s="250"/>
      <c r="P1987" s="250"/>
      <c r="Q1987" s="250"/>
      <c r="R1987" s="250"/>
      <c r="S1987" s="250"/>
      <c r="T1987" s="251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52" t="s">
        <v>232</v>
      </c>
      <c r="AU1987" s="252" t="s">
        <v>82</v>
      </c>
      <c r="AV1987" s="13" t="s">
        <v>82</v>
      </c>
      <c r="AW1987" s="13" t="s">
        <v>30</v>
      </c>
      <c r="AX1987" s="13" t="s">
        <v>73</v>
      </c>
      <c r="AY1987" s="252" t="s">
        <v>223</v>
      </c>
    </row>
    <row r="1988" s="13" customFormat="1">
      <c r="A1988" s="13"/>
      <c r="B1988" s="241"/>
      <c r="C1988" s="242"/>
      <c r="D1988" s="243" t="s">
        <v>232</v>
      </c>
      <c r="E1988" s="244" t="s">
        <v>1</v>
      </c>
      <c r="F1988" s="245" t="s">
        <v>599</v>
      </c>
      <c r="G1988" s="242"/>
      <c r="H1988" s="246">
        <v>1.2749999999999999</v>
      </c>
      <c r="I1988" s="247"/>
      <c r="J1988" s="242"/>
      <c r="K1988" s="242"/>
      <c r="L1988" s="248"/>
      <c r="M1988" s="249"/>
      <c r="N1988" s="250"/>
      <c r="O1988" s="250"/>
      <c r="P1988" s="250"/>
      <c r="Q1988" s="250"/>
      <c r="R1988" s="250"/>
      <c r="S1988" s="250"/>
      <c r="T1988" s="251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2" t="s">
        <v>232</v>
      </c>
      <c r="AU1988" s="252" t="s">
        <v>82</v>
      </c>
      <c r="AV1988" s="13" t="s">
        <v>82</v>
      </c>
      <c r="AW1988" s="13" t="s">
        <v>30</v>
      </c>
      <c r="AX1988" s="13" t="s">
        <v>73</v>
      </c>
      <c r="AY1988" s="252" t="s">
        <v>223</v>
      </c>
    </row>
    <row r="1989" s="13" customFormat="1">
      <c r="A1989" s="13"/>
      <c r="B1989" s="241"/>
      <c r="C1989" s="242"/>
      <c r="D1989" s="243" t="s">
        <v>232</v>
      </c>
      <c r="E1989" s="244" t="s">
        <v>1</v>
      </c>
      <c r="F1989" s="245" t="s">
        <v>600</v>
      </c>
      <c r="G1989" s="242"/>
      <c r="H1989" s="246">
        <v>1.2190000000000001</v>
      </c>
      <c r="I1989" s="247"/>
      <c r="J1989" s="242"/>
      <c r="K1989" s="242"/>
      <c r="L1989" s="248"/>
      <c r="M1989" s="249"/>
      <c r="N1989" s="250"/>
      <c r="O1989" s="250"/>
      <c r="P1989" s="250"/>
      <c r="Q1989" s="250"/>
      <c r="R1989" s="250"/>
      <c r="S1989" s="250"/>
      <c r="T1989" s="251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2" t="s">
        <v>232</v>
      </c>
      <c r="AU1989" s="252" t="s">
        <v>82</v>
      </c>
      <c r="AV1989" s="13" t="s">
        <v>82</v>
      </c>
      <c r="AW1989" s="13" t="s">
        <v>30</v>
      </c>
      <c r="AX1989" s="13" t="s">
        <v>73</v>
      </c>
      <c r="AY1989" s="252" t="s">
        <v>223</v>
      </c>
    </row>
    <row r="1990" s="13" customFormat="1">
      <c r="A1990" s="13"/>
      <c r="B1990" s="241"/>
      <c r="C1990" s="242"/>
      <c r="D1990" s="243" t="s">
        <v>232</v>
      </c>
      <c r="E1990" s="244" t="s">
        <v>1</v>
      </c>
      <c r="F1990" s="245" t="s">
        <v>601</v>
      </c>
      <c r="G1990" s="242"/>
      <c r="H1990" s="246">
        <v>0.80000000000000004</v>
      </c>
      <c r="I1990" s="247"/>
      <c r="J1990" s="242"/>
      <c r="K1990" s="242"/>
      <c r="L1990" s="248"/>
      <c r="M1990" s="249"/>
      <c r="N1990" s="250"/>
      <c r="O1990" s="250"/>
      <c r="P1990" s="250"/>
      <c r="Q1990" s="250"/>
      <c r="R1990" s="250"/>
      <c r="S1990" s="250"/>
      <c r="T1990" s="25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2" t="s">
        <v>232</v>
      </c>
      <c r="AU1990" s="252" t="s">
        <v>82</v>
      </c>
      <c r="AV1990" s="13" t="s">
        <v>82</v>
      </c>
      <c r="AW1990" s="13" t="s">
        <v>30</v>
      </c>
      <c r="AX1990" s="13" t="s">
        <v>73</v>
      </c>
      <c r="AY1990" s="252" t="s">
        <v>223</v>
      </c>
    </row>
    <row r="1991" s="13" customFormat="1">
      <c r="A1991" s="13"/>
      <c r="B1991" s="241"/>
      <c r="C1991" s="242"/>
      <c r="D1991" s="243" t="s">
        <v>232</v>
      </c>
      <c r="E1991" s="244" t="s">
        <v>1</v>
      </c>
      <c r="F1991" s="245" t="s">
        <v>602</v>
      </c>
      <c r="G1991" s="242"/>
      <c r="H1991" s="246">
        <v>1.8400000000000001</v>
      </c>
      <c r="I1991" s="247"/>
      <c r="J1991" s="242"/>
      <c r="K1991" s="242"/>
      <c r="L1991" s="248"/>
      <c r="M1991" s="249"/>
      <c r="N1991" s="250"/>
      <c r="O1991" s="250"/>
      <c r="P1991" s="250"/>
      <c r="Q1991" s="250"/>
      <c r="R1991" s="250"/>
      <c r="S1991" s="250"/>
      <c r="T1991" s="251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2" t="s">
        <v>232</v>
      </c>
      <c r="AU1991" s="252" t="s">
        <v>82</v>
      </c>
      <c r="AV1991" s="13" t="s">
        <v>82</v>
      </c>
      <c r="AW1991" s="13" t="s">
        <v>30</v>
      </c>
      <c r="AX1991" s="13" t="s">
        <v>73</v>
      </c>
      <c r="AY1991" s="252" t="s">
        <v>223</v>
      </c>
    </row>
    <row r="1992" s="14" customFormat="1">
      <c r="A1992" s="14"/>
      <c r="B1992" s="253"/>
      <c r="C1992" s="254"/>
      <c r="D1992" s="243" t="s">
        <v>232</v>
      </c>
      <c r="E1992" s="255" t="s">
        <v>1</v>
      </c>
      <c r="F1992" s="256" t="s">
        <v>394</v>
      </c>
      <c r="G1992" s="254"/>
      <c r="H1992" s="255" t="s">
        <v>1</v>
      </c>
      <c r="I1992" s="257"/>
      <c r="J1992" s="254"/>
      <c r="K1992" s="254"/>
      <c r="L1992" s="258"/>
      <c r="M1992" s="259"/>
      <c r="N1992" s="260"/>
      <c r="O1992" s="260"/>
      <c r="P1992" s="260"/>
      <c r="Q1992" s="260"/>
      <c r="R1992" s="260"/>
      <c r="S1992" s="260"/>
      <c r="T1992" s="261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62" t="s">
        <v>232</v>
      </c>
      <c r="AU1992" s="262" t="s">
        <v>82</v>
      </c>
      <c r="AV1992" s="14" t="s">
        <v>80</v>
      </c>
      <c r="AW1992" s="14" t="s">
        <v>30</v>
      </c>
      <c r="AX1992" s="14" t="s">
        <v>73</v>
      </c>
      <c r="AY1992" s="262" t="s">
        <v>223</v>
      </c>
    </row>
    <row r="1993" s="13" customFormat="1">
      <c r="A1993" s="13"/>
      <c r="B1993" s="241"/>
      <c r="C1993" s="242"/>
      <c r="D1993" s="243" t="s">
        <v>232</v>
      </c>
      <c r="E1993" s="244" t="s">
        <v>1</v>
      </c>
      <c r="F1993" s="245" t="s">
        <v>603</v>
      </c>
      <c r="G1993" s="242"/>
      <c r="H1993" s="246">
        <v>1.6879999999999999</v>
      </c>
      <c r="I1993" s="247"/>
      <c r="J1993" s="242"/>
      <c r="K1993" s="242"/>
      <c r="L1993" s="248"/>
      <c r="M1993" s="249"/>
      <c r="N1993" s="250"/>
      <c r="O1993" s="250"/>
      <c r="P1993" s="250"/>
      <c r="Q1993" s="250"/>
      <c r="R1993" s="250"/>
      <c r="S1993" s="250"/>
      <c r="T1993" s="251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2" t="s">
        <v>232</v>
      </c>
      <c r="AU1993" s="252" t="s">
        <v>82</v>
      </c>
      <c r="AV1993" s="13" t="s">
        <v>82</v>
      </c>
      <c r="AW1993" s="13" t="s">
        <v>30</v>
      </c>
      <c r="AX1993" s="13" t="s">
        <v>73</v>
      </c>
      <c r="AY1993" s="252" t="s">
        <v>223</v>
      </c>
    </row>
    <row r="1994" s="13" customFormat="1">
      <c r="A1994" s="13"/>
      <c r="B1994" s="241"/>
      <c r="C1994" s="242"/>
      <c r="D1994" s="243" t="s">
        <v>232</v>
      </c>
      <c r="E1994" s="244" t="s">
        <v>1</v>
      </c>
      <c r="F1994" s="245" t="s">
        <v>604</v>
      </c>
      <c r="G1994" s="242"/>
      <c r="H1994" s="246">
        <v>1.1299999999999999</v>
      </c>
      <c r="I1994" s="247"/>
      <c r="J1994" s="242"/>
      <c r="K1994" s="242"/>
      <c r="L1994" s="248"/>
      <c r="M1994" s="249"/>
      <c r="N1994" s="250"/>
      <c r="O1994" s="250"/>
      <c r="P1994" s="250"/>
      <c r="Q1994" s="250"/>
      <c r="R1994" s="250"/>
      <c r="S1994" s="250"/>
      <c r="T1994" s="251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2" t="s">
        <v>232</v>
      </c>
      <c r="AU1994" s="252" t="s">
        <v>82</v>
      </c>
      <c r="AV1994" s="13" t="s">
        <v>82</v>
      </c>
      <c r="AW1994" s="13" t="s">
        <v>30</v>
      </c>
      <c r="AX1994" s="13" t="s">
        <v>73</v>
      </c>
      <c r="AY1994" s="252" t="s">
        <v>223</v>
      </c>
    </row>
    <row r="1995" s="13" customFormat="1">
      <c r="A1995" s="13"/>
      <c r="B1995" s="241"/>
      <c r="C1995" s="242"/>
      <c r="D1995" s="243" t="s">
        <v>232</v>
      </c>
      <c r="E1995" s="244" t="s">
        <v>1</v>
      </c>
      <c r="F1995" s="245" t="s">
        <v>605</v>
      </c>
      <c r="G1995" s="242"/>
      <c r="H1995" s="246">
        <v>4.3200000000000003</v>
      </c>
      <c r="I1995" s="247"/>
      <c r="J1995" s="242"/>
      <c r="K1995" s="242"/>
      <c r="L1995" s="248"/>
      <c r="M1995" s="249"/>
      <c r="N1995" s="250"/>
      <c r="O1995" s="250"/>
      <c r="P1995" s="250"/>
      <c r="Q1995" s="250"/>
      <c r="R1995" s="250"/>
      <c r="S1995" s="250"/>
      <c r="T1995" s="251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2" t="s">
        <v>232</v>
      </c>
      <c r="AU1995" s="252" t="s">
        <v>82</v>
      </c>
      <c r="AV1995" s="13" t="s">
        <v>82</v>
      </c>
      <c r="AW1995" s="13" t="s">
        <v>30</v>
      </c>
      <c r="AX1995" s="13" t="s">
        <v>73</v>
      </c>
      <c r="AY1995" s="252" t="s">
        <v>223</v>
      </c>
    </row>
    <row r="1996" s="13" customFormat="1">
      <c r="A1996" s="13"/>
      <c r="B1996" s="241"/>
      <c r="C1996" s="242"/>
      <c r="D1996" s="243" t="s">
        <v>232</v>
      </c>
      <c r="E1996" s="244" t="s">
        <v>1</v>
      </c>
      <c r="F1996" s="245" t="s">
        <v>606</v>
      </c>
      <c r="G1996" s="242"/>
      <c r="H1996" s="246">
        <v>1.125</v>
      </c>
      <c r="I1996" s="247"/>
      <c r="J1996" s="242"/>
      <c r="K1996" s="242"/>
      <c r="L1996" s="248"/>
      <c r="M1996" s="249"/>
      <c r="N1996" s="250"/>
      <c r="O1996" s="250"/>
      <c r="P1996" s="250"/>
      <c r="Q1996" s="250"/>
      <c r="R1996" s="250"/>
      <c r="S1996" s="250"/>
      <c r="T1996" s="251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2" t="s">
        <v>232</v>
      </c>
      <c r="AU1996" s="252" t="s">
        <v>82</v>
      </c>
      <c r="AV1996" s="13" t="s">
        <v>82</v>
      </c>
      <c r="AW1996" s="13" t="s">
        <v>30</v>
      </c>
      <c r="AX1996" s="13" t="s">
        <v>73</v>
      </c>
      <c r="AY1996" s="252" t="s">
        <v>223</v>
      </c>
    </row>
    <row r="1997" s="13" customFormat="1">
      <c r="A1997" s="13"/>
      <c r="B1997" s="241"/>
      <c r="C1997" s="242"/>
      <c r="D1997" s="243" t="s">
        <v>232</v>
      </c>
      <c r="E1997" s="244" t="s">
        <v>1</v>
      </c>
      <c r="F1997" s="245" t="s">
        <v>607</v>
      </c>
      <c r="G1997" s="242"/>
      <c r="H1997" s="246">
        <v>1.28</v>
      </c>
      <c r="I1997" s="247"/>
      <c r="J1997" s="242"/>
      <c r="K1997" s="242"/>
      <c r="L1997" s="248"/>
      <c r="M1997" s="249"/>
      <c r="N1997" s="250"/>
      <c r="O1997" s="250"/>
      <c r="P1997" s="250"/>
      <c r="Q1997" s="250"/>
      <c r="R1997" s="250"/>
      <c r="S1997" s="250"/>
      <c r="T1997" s="251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2" t="s">
        <v>232</v>
      </c>
      <c r="AU1997" s="252" t="s">
        <v>82</v>
      </c>
      <c r="AV1997" s="13" t="s">
        <v>82</v>
      </c>
      <c r="AW1997" s="13" t="s">
        <v>30</v>
      </c>
      <c r="AX1997" s="13" t="s">
        <v>73</v>
      </c>
      <c r="AY1997" s="252" t="s">
        <v>223</v>
      </c>
    </row>
    <row r="1998" s="14" customFormat="1">
      <c r="A1998" s="14"/>
      <c r="B1998" s="253"/>
      <c r="C1998" s="254"/>
      <c r="D1998" s="243" t="s">
        <v>232</v>
      </c>
      <c r="E1998" s="255" t="s">
        <v>1</v>
      </c>
      <c r="F1998" s="256" t="s">
        <v>410</v>
      </c>
      <c r="G1998" s="254"/>
      <c r="H1998" s="255" t="s">
        <v>1</v>
      </c>
      <c r="I1998" s="257"/>
      <c r="J1998" s="254"/>
      <c r="K1998" s="254"/>
      <c r="L1998" s="258"/>
      <c r="M1998" s="259"/>
      <c r="N1998" s="260"/>
      <c r="O1998" s="260"/>
      <c r="P1998" s="260"/>
      <c r="Q1998" s="260"/>
      <c r="R1998" s="260"/>
      <c r="S1998" s="260"/>
      <c r="T1998" s="261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62" t="s">
        <v>232</v>
      </c>
      <c r="AU1998" s="262" t="s">
        <v>82</v>
      </c>
      <c r="AV1998" s="14" t="s">
        <v>80</v>
      </c>
      <c r="AW1998" s="14" t="s">
        <v>30</v>
      </c>
      <c r="AX1998" s="14" t="s">
        <v>73</v>
      </c>
      <c r="AY1998" s="262" t="s">
        <v>223</v>
      </c>
    </row>
    <row r="1999" s="13" customFormat="1">
      <c r="A1999" s="13"/>
      <c r="B1999" s="241"/>
      <c r="C1999" s="242"/>
      <c r="D1999" s="243" t="s">
        <v>232</v>
      </c>
      <c r="E1999" s="244" t="s">
        <v>1</v>
      </c>
      <c r="F1999" s="245" t="s">
        <v>2502</v>
      </c>
      <c r="G1999" s="242"/>
      <c r="H1999" s="246">
        <v>2.0800000000000001</v>
      </c>
      <c r="I1999" s="247"/>
      <c r="J1999" s="242"/>
      <c r="K1999" s="242"/>
      <c r="L1999" s="248"/>
      <c r="M1999" s="249"/>
      <c r="N1999" s="250"/>
      <c r="O1999" s="250"/>
      <c r="P1999" s="250"/>
      <c r="Q1999" s="250"/>
      <c r="R1999" s="250"/>
      <c r="S1999" s="250"/>
      <c r="T1999" s="251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2" t="s">
        <v>232</v>
      </c>
      <c r="AU1999" s="252" t="s">
        <v>82</v>
      </c>
      <c r="AV1999" s="13" t="s">
        <v>82</v>
      </c>
      <c r="AW1999" s="13" t="s">
        <v>30</v>
      </c>
      <c r="AX1999" s="13" t="s">
        <v>73</v>
      </c>
      <c r="AY1999" s="252" t="s">
        <v>223</v>
      </c>
    </row>
    <row r="2000" s="13" customFormat="1">
      <c r="A2000" s="13"/>
      <c r="B2000" s="241"/>
      <c r="C2000" s="242"/>
      <c r="D2000" s="243" t="s">
        <v>232</v>
      </c>
      <c r="E2000" s="244" t="s">
        <v>1</v>
      </c>
      <c r="F2000" s="245" t="s">
        <v>2503</v>
      </c>
      <c r="G2000" s="242"/>
      <c r="H2000" s="246">
        <v>1.665</v>
      </c>
      <c r="I2000" s="247"/>
      <c r="J2000" s="242"/>
      <c r="K2000" s="242"/>
      <c r="L2000" s="248"/>
      <c r="M2000" s="249"/>
      <c r="N2000" s="250"/>
      <c r="O2000" s="250"/>
      <c r="P2000" s="250"/>
      <c r="Q2000" s="250"/>
      <c r="R2000" s="250"/>
      <c r="S2000" s="250"/>
      <c r="T2000" s="251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52" t="s">
        <v>232</v>
      </c>
      <c r="AU2000" s="252" t="s">
        <v>82</v>
      </c>
      <c r="AV2000" s="13" t="s">
        <v>82</v>
      </c>
      <c r="AW2000" s="13" t="s">
        <v>30</v>
      </c>
      <c r="AX2000" s="13" t="s">
        <v>73</v>
      </c>
      <c r="AY2000" s="252" t="s">
        <v>223</v>
      </c>
    </row>
    <row r="2001" s="15" customFormat="1">
      <c r="A2001" s="15"/>
      <c r="B2001" s="263"/>
      <c r="C2001" s="264"/>
      <c r="D2001" s="243" t="s">
        <v>232</v>
      </c>
      <c r="E2001" s="265" t="s">
        <v>1</v>
      </c>
      <c r="F2001" s="266" t="s">
        <v>245</v>
      </c>
      <c r="G2001" s="264"/>
      <c r="H2001" s="267">
        <v>32.859999999999999</v>
      </c>
      <c r="I2001" s="268"/>
      <c r="J2001" s="264"/>
      <c r="K2001" s="264"/>
      <c r="L2001" s="269"/>
      <c r="M2001" s="270"/>
      <c r="N2001" s="271"/>
      <c r="O2001" s="271"/>
      <c r="P2001" s="271"/>
      <c r="Q2001" s="271"/>
      <c r="R2001" s="271"/>
      <c r="S2001" s="271"/>
      <c r="T2001" s="272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T2001" s="273" t="s">
        <v>232</v>
      </c>
      <c r="AU2001" s="273" t="s">
        <v>82</v>
      </c>
      <c r="AV2001" s="15" t="s">
        <v>230</v>
      </c>
      <c r="AW2001" s="15" t="s">
        <v>30</v>
      </c>
      <c r="AX2001" s="15" t="s">
        <v>80</v>
      </c>
      <c r="AY2001" s="273" t="s">
        <v>223</v>
      </c>
    </row>
    <row r="2002" s="2" customFormat="1" ht="55.5" customHeight="1">
      <c r="A2002" s="39"/>
      <c r="B2002" s="40"/>
      <c r="C2002" s="228" t="s">
        <v>2504</v>
      </c>
      <c r="D2002" s="228" t="s">
        <v>225</v>
      </c>
      <c r="E2002" s="229" t="s">
        <v>2505</v>
      </c>
      <c r="F2002" s="230" t="s">
        <v>2506</v>
      </c>
      <c r="G2002" s="231" t="s">
        <v>293</v>
      </c>
      <c r="H2002" s="232">
        <v>3.5800000000000001</v>
      </c>
      <c r="I2002" s="233"/>
      <c r="J2002" s="234">
        <f>ROUND(I2002*H2002,2)</f>
        <v>0</v>
      </c>
      <c r="K2002" s="230" t="s">
        <v>229</v>
      </c>
      <c r="L2002" s="45"/>
      <c r="M2002" s="235" t="s">
        <v>1</v>
      </c>
      <c r="N2002" s="236" t="s">
        <v>38</v>
      </c>
      <c r="O2002" s="92"/>
      <c r="P2002" s="237">
        <f>O2002*H2002</f>
        <v>0</v>
      </c>
      <c r="Q2002" s="237">
        <v>0</v>
      </c>
      <c r="R2002" s="237">
        <f>Q2002*H2002</f>
        <v>0</v>
      </c>
      <c r="S2002" s="237">
        <v>0.183</v>
      </c>
      <c r="T2002" s="238">
        <f>S2002*H2002</f>
        <v>0.65513999999999994</v>
      </c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R2002" s="239" t="s">
        <v>230</v>
      </c>
      <c r="AT2002" s="239" t="s">
        <v>225</v>
      </c>
      <c r="AU2002" s="239" t="s">
        <v>82</v>
      </c>
      <c r="AY2002" s="18" t="s">
        <v>223</v>
      </c>
      <c r="BE2002" s="240">
        <f>IF(N2002="základní",J2002,0)</f>
        <v>0</v>
      </c>
      <c r="BF2002" s="240">
        <f>IF(N2002="snížená",J2002,0)</f>
        <v>0</v>
      </c>
      <c r="BG2002" s="240">
        <f>IF(N2002="zákl. přenesená",J2002,0)</f>
        <v>0</v>
      </c>
      <c r="BH2002" s="240">
        <f>IF(N2002="sníž. přenesená",J2002,0)</f>
        <v>0</v>
      </c>
      <c r="BI2002" s="240">
        <f>IF(N2002="nulová",J2002,0)</f>
        <v>0</v>
      </c>
      <c r="BJ2002" s="18" t="s">
        <v>80</v>
      </c>
      <c r="BK2002" s="240">
        <f>ROUND(I2002*H2002,2)</f>
        <v>0</v>
      </c>
      <c r="BL2002" s="18" t="s">
        <v>230</v>
      </c>
      <c r="BM2002" s="239" t="s">
        <v>2507</v>
      </c>
    </row>
    <row r="2003" s="13" customFormat="1">
      <c r="A2003" s="13"/>
      <c r="B2003" s="241"/>
      <c r="C2003" s="242"/>
      <c r="D2003" s="243" t="s">
        <v>232</v>
      </c>
      <c r="E2003" s="244" t="s">
        <v>1</v>
      </c>
      <c r="F2003" s="245" t="s">
        <v>2508</v>
      </c>
      <c r="G2003" s="242"/>
      <c r="H2003" s="246">
        <v>1.69</v>
      </c>
      <c r="I2003" s="247"/>
      <c r="J2003" s="242"/>
      <c r="K2003" s="242"/>
      <c r="L2003" s="248"/>
      <c r="M2003" s="249"/>
      <c r="N2003" s="250"/>
      <c r="O2003" s="250"/>
      <c r="P2003" s="250"/>
      <c r="Q2003" s="250"/>
      <c r="R2003" s="250"/>
      <c r="S2003" s="250"/>
      <c r="T2003" s="251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2" t="s">
        <v>232</v>
      </c>
      <c r="AU2003" s="252" t="s">
        <v>82</v>
      </c>
      <c r="AV2003" s="13" t="s">
        <v>82</v>
      </c>
      <c r="AW2003" s="13" t="s">
        <v>30</v>
      </c>
      <c r="AX2003" s="13" t="s">
        <v>73</v>
      </c>
      <c r="AY2003" s="252" t="s">
        <v>223</v>
      </c>
    </row>
    <row r="2004" s="13" customFormat="1">
      <c r="A2004" s="13"/>
      <c r="B2004" s="241"/>
      <c r="C2004" s="242"/>
      <c r="D2004" s="243" t="s">
        <v>232</v>
      </c>
      <c r="E2004" s="244" t="s">
        <v>1</v>
      </c>
      <c r="F2004" s="245" t="s">
        <v>2509</v>
      </c>
      <c r="G2004" s="242"/>
      <c r="H2004" s="246">
        <v>1.8899999999999999</v>
      </c>
      <c r="I2004" s="247"/>
      <c r="J2004" s="242"/>
      <c r="K2004" s="242"/>
      <c r="L2004" s="248"/>
      <c r="M2004" s="249"/>
      <c r="N2004" s="250"/>
      <c r="O2004" s="250"/>
      <c r="P2004" s="250"/>
      <c r="Q2004" s="250"/>
      <c r="R2004" s="250"/>
      <c r="S2004" s="250"/>
      <c r="T2004" s="251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52" t="s">
        <v>232</v>
      </c>
      <c r="AU2004" s="252" t="s">
        <v>82</v>
      </c>
      <c r="AV2004" s="13" t="s">
        <v>82</v>
      </c>
      <c r="AW2004" s="13" t="s">
        <v>30</v>
      </c>
      <c r="AX2004" s="13" t="s">
        <v>73</v>
      </c>
      <c r="AY2004" s="252" t="s">
        <v>223</v>
      </c>
    </row>
    <row r="2005" s="15" customFormat="1">
      <c r="A2005" s="15"/>
      <c r="B2005" s="263"/>
      <c r="C2005" s="264"/>
      <c r="D2005" s="243" t="s">
        <v>232</v>
      </c>
      <c r="E2005" s="265" t="s">
        <v>1</v>
      </c>
      <c r="F2005" s="266" t="s">
        <v>245</v>
      </c>
      <c r="G2005" s="264"/>
      <c r="H2005" s="267">
        <v>3.5800000000000001</v>
      </c>
      <c r="I2005" s="268"/>
      <c r="J2005" s="264"/>
      <c r="K2005" s="264"/>
      <c r="L2005" s="269"/>
      <c r="M2005" s="270"/>
      <c r="N2005" s="271"/>
      <c r="O2005" s="271"/>
      <c r="P2005" s="271"/>
      <c r="Q2005" s="271"/>
      <c r="R2005" s="271"/>
      <c r="S2005" s="271"/>
      <c r="T2005" s="272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T2005" s="273" t="s">
        <v>232</v>
      </c>
      <c r="AU2005" s="273" t="s">
        <v>82</v>
      </c>
      <c r="AV2005" s="15" t="s">
        <v>230</v>
      </c>
      <c r="AW2005" s="15" t="s">
        <v>30</v>
      </c>
      <c r="AX2005" s="15" t="s">
        <v>80</v>
      </c>
      <c r="AY2005" s="273" t="s">
        <v>223</v>
      </c>
    </row>
    <row r="2006" s="2" customFormat="1" ht="37.8" customHeight="1">
      <c r="A2006" s="39"/>
      <c r="B2006" s="40"/>
      <c r="C2006" s="228" t="s">
        <v>2510</v>
      </c>
      <c r="D2006" s="228" t="s">
        <v>225</v>
      </c>
      <c r="E2006" s="229" t="s">
        <v>2511</v>
      </c>
      <c r="F2006" s="230" t="s">
        <v>2512</v>
      </c>
      <c r="G2006" s="231" t="s">
        <v>293</v>
      </c>
      <c r="H2006" s="232">
        <v>58.399999999999999</v>
      </c>
      <c r="I2006" s="233"/>
      <c r="J2006" s="234">
        <f>ROUND(I2006*H2006,2)</f>
        <v>0</v>
      </c>
      <c r="K2006" s="230" t="s">
        <v>229</v>
      </c>
      <c r="L2006" s="45"/>
      <c r="M2006" s="235" t="s">
        <v>1</v>
      </c>
      <c r="N2006" s="236" t="s">
        <v>38</v>
      </c>
      <c r="O2006" s="92"/>
      <c r="P2006" s="237">
        <f>O2006*H2006</f>
        <v>0</v>
      </c>
      <c r="Q2006" s="237">
        <v>0</v>
      </c>
      <c r="R2006" s="237">
        <f>Q2006*H2006</f>
        <v>0</v>
      </c>
      <c r="S2006" s="237">
        <v>0.075999999999999998</v>
      </c>
      <c r="T2006" s="238">
        <f>S2006*H2006</f>
        <v>4.4383999999999997</v>
      </c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R2006" s="239" t="s">
        <v>230</v>
      </c>
      <c r="AT2006" s="239" t="s">
        <v>225</v>
      </c>
      <c r="AU2006" s="239" t="s">
        <v>82</v>
      </c>
      <c r="AY2006" s="18" t="s">
        <v>223</v>
      </c>
      <c r="BE2006" s="240">
        <f>IF(N2006="základní",J2006,0)</f>
        <v>0</v>
      </c>
      <c r="BF2006" s="240">
        <f>IF(N2006="snížená",J2006,0)</f>
        <v>0</v>
      </c>
      <c r="BG2006" s="240">
        <f>IF(N2006="zákl. přenesená",J2006,0)</f>
        <v>0</v>
      </c>
      <c r="BH2006" s="240">
        <f>IF(N2006="sníž. přenesená",J2006,0)</f>
        <v>0</v>
      </c>
      <c r="BI2006" s="240">
        <f>IF(N2006="nulová",J2006,0)</f>
        <v>0</v>
      </c>
      <c r="BJ2006" s="18" t="s">
        <v>80</v>
      </c>
      <c r="BK2006" s="240">
        <f>ROUND(I2006*H2006,2)</f>
        <v>0</v>
      </c>
      <c r="BL2006" s="18" t="s">
        <v>230</v>
      </c>
      <c r="BM2006" s="239" t="s">
        <v>2513</v>
      </c>
    </row>
    <row r="2007" s="13" customFormat="1">
      <c r="A2007" s="13"/>
      <c r="B2007" s="241"/>
      <c r="C2007" s="242"/>
      <c r="D2007" s="243" t="s">
        <v>232</v>
      </c>
      <c r="E2007" s="244" t="s">
        <v>1</v>
      </c>
      <c r="F2007" s="245" t="s">
        <v>2514</v>
      </c>
      <c r="G2007" s="242"/>
      <c r="H2007" s="246">
        <v>29.199999999999999</v>
      </c>
      <c r="I2007" s="247"/>
      <c r="J2007" s="242"/>
      <c r="K2007" s="242"/>
      <c r="L2007" s="248"/>
      <c r="M2007" s="249"/>
      <c r="N2007" s="250"/>
      <c r="O2007" s="250"/>
      <c r="P2007" s="250"/>
      <c r="Q2007" s="250"/>
      <c r="R2007" s="250"/>
      <c r="S2007" s="250"/>
      <c r="T2007" s="251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52" t="s">
        <v>232</v>
      </c>
      <c r="AU2007" s="252" t="s">
        <v>82</v>
      </c>
      <c r="AV2007" s="13" t="s">
        <v>82</v>
      </c>
      <c r="AW2007" s="13" t="s">
        <v>30</v>
      </c>
      <c r="AX2007" s="13" t="s">
        <v>73</v>
      </c>
      <c r="AY2007" s="252" t="s">
        <v>223</v>
      </c>
    </row>
    <row r="2008" s="13" customFormat="1">
      <c r="A2008" s="13"/>
      <c r="B2008" s="241"/>
      <c r="C2008" s="242"/>
      <c r="D2008" s="243" t="s">
        <v>232</v>
      </c>
      <c r="E2008" s="244" t="s">
        <v>1</v>
      </c>
      <c r="F2008" s="245" t="s">
        <v>2515</v>
      </c>
      <c r="G2008" s="242"/>
      <c r="H2008" s="246">
        <v>29.199999999999999</v>
      </c>
      <c r="I2008" s="247"/>
      <c r="J2008" s="242"/>
      <c r="K2008" s="242"/>
      <c r="L2008" s="248"/>
      <c r="M2008" s="249"/>
      <c r="N2008" s="250"/>
      <c r="O2008" s="250"/>
      <c r="P2008" s="250"/>
      <c r="Q2008" s="250"/>
      <c r="R2008" s="250"/>
      <c r="S2008" s="250"/>
      <c r="T2008" s="251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52" t="s">
        <v>232</v>
      </c>
      <c r="AU2008" s="252" t="s">
        <v>82</v>
      </c>
      <c r="AV2008" s="13" t="s">
        <v>82</v>
      </c>
      <c r="AW2008" s="13" t="s">
        <v>30</v>
      </c>
      <c r="AX2008" s="13" t="s">
        <v>73</v>
      </c>
      <c r="AY2008" s="252" t="s">
        <v>223</v>
      </c>
    </row>
    <row r="2009" s="15" customFormat="1">
      <c r="A2009" s="15"/>
      <c r="B2009" s="263"/>
      <c r="C2009" s="264"/>
      <c r="D2009" s="243" t="s">
        <v>232</v>
      </c>
      <c r="E2009" s="265" t="s">
        <v>1</v>
      </c>
      <c r="F2009" s="266" t="s">
        <v>245</v>
      </c>
      <c r="G2009" s="264"/>
      <c r="H2009" s="267">
        <v>58.399999999999999</v>
      </c>
      <c r="I2009" s="268"/>
      <c r="J2009" s="264"/>
      <c r="K2009" s="264"/>
      <c r="L2009" s="269"/>
      <c r="M2009" s="270"/>
      <c r="N2009" s="271"/>
      <c r="O2009" s="271"/>
      <c r="P2009" s="271"/>
      <c r="Q2009" s="271"/>
      <c r="R2009" s="271"/>
      <c r="S2009" s="271"/>
      <c r="T2009" s="272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T2009" s="273" t="s">
        <v>232</v>
      </c>
      <c r="AU2009" s="273" t="s">
        <v>82</v>
      </c>
      <c r="AV2009" s="15" t="s">
        <v>230</v>
      </c>
      <c r="AW2009" s="15" t="s">
        <v>30</v>
      </c>
      <c r="AX2009" s="15" t="s">
        <v>80</v>
      </c>
      <c r="AY2009" s="273" t="s">
        <v>223</v>
      </c>
    </row>
    <row r="2010" s="2" customFormat="1" ht="37.8" customHeight="1">
      <c r="A2010" s="39"/>
      <c r="B2010" s="40"/>
      <c r="C2010" s="228" t="s">
        <v>2516</v>
      </c>
      <c r="D2010" s="228" t="s">
        <v>225</v>
      </c>
      <c r="E2010" s="229" t="s">
        <v>2517</v>
      </c>
      <c r="F2010" s="230" t="s">
        <v>2518</v>
      </c>
      <c r="G2010" s="231" t="s">
        <v>293</v>
      </c>
      <c r="H2010" s="232">
        <v>14.9</v>
      </c>
      <c r="I2010" s="233"/>
      <c r="J2010" s="234">
        <f>ROUND(I2010*H2010,2)</f>
        <v>0</v>
      </c>
      <c r="K2010" s="230" t="s">
        <v>229</v>
      </c>
      <c r="L2010" s="45"/>
      <c r="M2010" s="235" t="s">
        <v>1</v>
      </c>
      <c r="N2010" s="236" t="s">
        <v>38</v>
      </c>
      <c r="O2010" s="92"/>
      <c r="P2010" s="237">
        <f>O2010*H2010</f>
        <v>0</v>
      </c>
      <c r="Q2010" s="237">
        <v>0</v>
      </c>
      <c r="R2010" s="237">
        <f>Q2010*H2010</f>
        <v>0</v>
      </c>
      <c r="S2010" s="237">
        <v>0.063</v>
      </c>
      <c r="T2010" s="238">
        <f>S2010*H2010</f>
        <v>0.93869999999999998</v>
      </c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R2010" s="239" t="s">
        <v>230</v>
      </c>
      <c r="AT2010" s="239" t="s">
        <v>225</v>
      </c>
      <c r="AU2010" s="239" t="s">
        <v>82</v>
      </c>
      <c r="AY2010" s="18" t="s">
        <v>223</v>
      </c>
      <c r="BE2010" s="240">
        <f>IF(N2010="základní",J2010,0)</f>
        <v>0</v>
      </c>
      <c r="BF2010" s="240">
        <f>IF(N2010="snížená",J2010,0)</f>
        <v>0</v>
      </c>
      <c r="BG2010" s="240">
        <f>IF(N2010="zákl. přenesená",J2010,0)</f>
        <v>0</v>
      </c>
      <c r="BH2010" s="240">
        <f>IF(N2010="sníž. přenesená",J2010,0)</f>
        <v>0</v>
      </c>
      <c r="BI2010" s="240">
        <f>IF(N2010="nulová",J2010,0)</f>
        <v>0</v>
      </c>
      <c r="BJ2010" s="18" t="s">
        <v>80</v>
      </c>
      <c r="BK2010" s="240">
        <f>ROUND(I2010*H2010,2)</f>
        <v>0</v>
      </c>
      <c r="BL2010" s="18" t="s">
        <v>230</v>
      </c>
      <c r="BM2010" s="239" t="s">
        <v>2519</v>
      </c>
    </row>
    <row r="2011" s="13" customFormat="1">
      <c r="A2011" s="13"/>
      <c r="B2011" s="241"/>
      <c r="C2011" s="242"/>
      <c r="D2011" s="243" t="s">
        <v>232</v>
      </c>
      <c r="E2011" s="244" t="s">
        <v>1</v>
      </c>
      <c r="F2011" s="245" t="s">
        <v>2520</v>
      </c>
      <c r="G2011" s="242"/>
      <c r="H2011" s="246">
        <v>12.4</v>
      </c>
      <c r="I2011" s="247"/>
      <c r="J2011" s="242"/>
      <c r="K2011" s="242"/>
      <c r="L2011" s="248"/>
      <c r="M2011" s="249"/>
      <c r="N2011" s="250"/>
      <c r="O2011" s="250"/>
      <c r="P2011" s="250"/>
      <c r="Q2011" s="250"/>
      <c r="R2011" s="250"/>
      <c r="S2011" s="250"/>
      <c r="T2011" s="251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52" t="s">
        <v>232</v>
      </c>
      <c r="AU2011" s="252" t="s">
        <v>82</v>
      </c>
      <c r="AV2011" s="13" t="s">
        <v>82</v>
      </c>
      <c r="AW2011" s="13" t="s">
        <v>30</v>
      </c>
      <c r="AX2011" s="13" t="s">
        <v>73</v>
      </c>
      <c r="AY2011" s="252" t="s">
        <v>223</v>
      </c>
    </row>
    <row r="2012" s="13" customFormat="1">
      <c r="A2012" s="13"/>
      <c r="B2012" s="241"/>
      <c r="C2012" s="242"/>
      <c r="D2012" s="243" t="s">
        <v>232</v>
      </c>
      <c r="E2012" s="244" t="s">
        <v>1</v>
      </c>
      <c r="F2012" s="245" t="s">
        <v>2521</v>
      </c>
      <c r="G2012" s="242"/>
      <c r="H2012" s="246">
        <v>2.5</v>
      </c>
      <c r="I2012" s="247"/>
      <c r="J2012" s="242"/>
      <c r="K2012" s="242"/>
      <c r="L2012" s="248"/>
      <c r="M2012" s="249"/>
      <c r="N2012" s="250"/>
      <c r="O2012" s="250"/>
      <c r="P2012" s="250"/>
      <c r="Q2012" s="250"/>
      <c r="R2012" s="250"/>
      <c r="S2012" s="250"/>
      <c r="T2012" s="251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52" t="s">
        <v>232</v>
      </c>
      <c r="AU2012" s="252" t="s">
        <v>82</v>
      </c>
      <c r="AV2012" s="13" t="s">
        <v>82</v>
      </c>
      <c r="AW2012" s="13" t="s">
        <v>30</v>
      </c>
      <c r="AX2012" s="13" t="s">
        <v>73</v>
      </c>
      <c r="AY2012" s="252" t="s">
        <v>223</v>
      </c>
    </row>
    <row r="2013" s="15" customFormat="1">
      <c r="A2013" s="15"/>
      <c r="B2013" s="263"/>
      <c r="C2013" s="264"/>
      <c r="D2013" s="243" t="s">
        <v>232</v>
      </c>
      <c r="E2013" s="265" t="s">
        <v>1</v>
      </c>
      <c r="F2013" s="266" t="s">
        <v>245</v>
      </c>
      <c r="G2013" s="264"/>
      <c r="H2013" s="267">
        <v>14.9</v>
      </c>
      <c r="I2013" s="268"/>
      <c r="J2013" s="264"/>
      <c r="K2013" s="264"/>
      <c r="L2013" s="269"/>
      <c r="M2013" s="270"/>
      <c r="N2013" s="271"/>
      <c r="O2013" s="271"/>
      <c r="P2013" s="271"/>
      <c r="Q2013" s="271"/>
      <c r="R2013" s="271"/>
      <c r="S2013" s="271"/>
      <c r="T2013" s="272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T2013" s="273" t="s">
        <v>232</v>
      </c>
      <c r="AU2013" s="273" t="s">
        <v>82</v>
      </c>
      <c r="AV2013" s="15" t="s">
        <v>230</v>
      </c>
      <c r="AW2013" s="15" t="s">
        <v>30</v>
      </c>
      <c r="AX2013" s="15" t="s">
        <v>80</v>
      </c>
      <c r="AY2013" s="273" t="s">
        <v>223</v>
      </c>
    </row>
    <row r="2014" s="2" customFormat="1" ht="37.8" customHeight="1">
      <c r="A2014" s="39"/>
      <c r="B2014" s="40"/>
      <c r="C2014" s="228" t="s">
        <v>2522</v>
      </c>
      <c r="D2014" s="228" t="s">
        <v>225</v>
      </c>
      <c r="E2014" s="229" t="s">
        <v>2523</v>
      </c>
      <c r="F2014" s="230" t="s">
        <v>2524</v>
      </c>
      <c r="G2014" s="231" t="s">
        <v>293</v>
      </c>
      <c r="H2014" s="232">
        <v>4.3200000000000003</v>
      </c>
      <c r="I2014" s="233"/>
      <c r="J2014" s="234">
        <f>ROUND(I2014*H2014,2)</f>
        <v>0</v>
      </c>
      <c r="K2014" s="230" t="s">
        <v>229</v>
      </c>
      <c r="L2014" s="45"/>
      <c r="M2014" s="235" t="s">
        <v>1</v>
      </c>
      <c r="N2014" s="236" t="s">
        <v>38</v>
      </c>
      <c r="O2014" s="92"/>
      <c r="P2014" s="237">
        <f>O2014*H2014</f>
        <v>0</v>
      </c>
      <c r="Q2014" s="237">
        <v>0</v>
      </c>
      <c r="R2014" s="237">
        <f>Q2014*H2014</f>
        <v>0</v>
      </c>
      <c r="S2014" s="237">
        <v>0.059999999999999998</v>
      </c>
      <c r="T2014" s="238">
        <f>S2014*H2014</f>
        <v>0.25919999999999999</v>
      </c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R2014" s="239" t="s">
        <v>230</v>
      </c>
      <c r="AT2014" s="239" t="s">
        <v>225</v>
      </c>
      <c r="AU2014" s="239" t="s">
        <v>82</v>
      </c>
      <c r="AY2014" s="18" t="s">
        <v>223</v>
      </c>
      <c r="BE2014" s="240">
        <f>IF(N2014="základní",J2014,0)</f>
        <v>0</v>
      </c>
      <c r="BF2014" s="240">
        <f>IF(N2014="snížená",J2014,0)</f>
        <v>0</v>
      </c>
      <c r="BG2014" s="240">
        <f>IF(N2014="zákl. přenesená",J2014,0)</f>
        <v>0</v>
      </c>
      <c r="BH2014" s="240">
        <f>IF(N2014="sníž. přenesená",J2014,0)</f>
        <v>0</v>
      </c>
      <c r="BI2014" s="240">
        <f>IF(N2014="nulová",J2014,0)</f>
        <v>0</v>
      </c>
      <c r="BJ2014" s="18" t="s">
        <v>80</v>
      </c>
      <c r="BK2014" s="240">
        <f>ROUND(I2014*H2014,2)</f>
        <v>0</v>
      </c>
      <c r="BL2014" s="18" t="s">
        <v>230</v>
      </c>
      <c r="BM2014" s="239" t="s">
        <v>2525</v>
      </c>
    </row>
    <row r="2015" s="13" customFormat="1">
      <c r="A2015" s="13"/>
      <c r="B2015" s="241"/>
      <c r="C2015" s="242"/>
      <c r="D2015" s="243" t="s">
        <v>232</v>
      </c>
      <c r="E2015" s="244" t="s">
        <v>1</v>
      </c>
      <c r="F2015" s="245" t="s">
        <v>2526</v>
      </c>
      <c r="G2015" s="242"/>
      <c r="H2015" s="246">
        <v>4.3200000000000003</v>
      </c>
      <c r="I2015" s="247"/>
      <c r="J2015" s="242"/>
      <c r="K2015" s="242"/>
      <c r="L2015" s="248"/>
      <c r="M2015" s="249"/>
      <c r="N2015" s="250"/>
      <c r="O2015" s="250"/>
      <c r="P2015" s="250"/>
      <c r="Q2015" s="250"/>
      <c r="R2015" s="250"/>
      <c r="S2015" s="250"/>
      <c r="T2015" s="251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2" t="s">
        <v>232</v>
      </c>
      <c r="AU2015" s="252" t="s">
        <v>82</v>
      </c>
      <c r="AV2015" s="13" t="s">
        <v>82</v>
      </c>
      <c r="AW2015" s="13" t="s">
        <v>30</v>
      </c>
      <c r="AX2015" s="13" t="s">
        <v>80</v>
      </c>
      <c r="AY2015" s="252" t="s">
        <v>223</v>
      </c>
    </row>
    <row r="2016" s="2" customFormat="1" ht="37.8" customHeight="1">
      <c r="A2016" s="39"/>
      <c r="B2016" s="40"/>
      <c r="C2016" s="228" t="s">
        <v>2527</v>
      </c>
      <c r="D2016" s="228" t="s">
        <v>225</v>
      </c>
      <c r="E2016" s="229" t="s">
        <v>2528</v>
      </c>
      <c r="F2016" s="230" t="s">
        <v>2529</v>
      </c>
      <c r="G2016" s="231" t="s">
        <v>293</v>
      </c>
      <c r="H2016" s="232">
        <v>3.96</v>
      </c>
      <c r="I2016" s="233"/>
      <c r="J2016" s="234">
        <f>ROUND(I2016*H2016,2)</f>
        <v>0</v>
      </c>
      <c r="K2016" s="230" t="s">
        <v>229</v>
      </c>
      <c r="L2016" s="45"/>
      <c r="M2016" s="235" t="s">
        <v>1</v>
      </c>
      <c r="N2016" s="236" t="s">
        <v>38</v>
      </c>
      <c r="O2016" s="92"/>
      <c r="P2016" s="237">
        <f>O2016*H2016</f>
        <v>0</v>
      </c>
      <c r="Q2016" s="237">
        <v>0</v>
      </c>
      <c r="R2016" s="237">
        <f>Q2016*H2016</f>
        <v>0</v>
      </c>
      <c r="S2016" s="237">
        <v>0.059999999999999998</v>
      </c>
      <c r="T2016" s="238">
        <f>S2016*H2016</f>
        <v>0.23759999999999998</v>
      </c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R2016" s="239" t="s">
        <v>230</v>
      </c>
      <c r="AT2016" s="239" t="s">
        <v>225</v>
      </c>
      <c r="AU2016" s="239" t="s">
        <v>82</v>
      </c>
      <c r="AY2016" s="18" t="s">
        <v>223</v>
      </c>
      <c r="BE2016" s="240">
        <f>IF(N2016="základní",J2016,0)</f>
        <v>0</v>
      </c>
      <c r="BF2016" s="240">
        <f>IF(N2016="snížená",J2016,0)</f>
        <v>0</v>
      </c>
      <c r="BG2016" s="240">
        <f>IF(N2016="zákl. přenesená",J2016,0)</f>
        <v>0</v>
      </c>
      <c r="BH2016" s="240">
        <f>IF(N2016="sníž. přenesená",J2016,0)</f>
        <v>0</v>
      </c>
      <c r="BI2016" s="240">
        <f>IF(N2016="nulová",J2016,0)</f>
        <v>0</v>
      </c>
      <c r="BJ2016" s="18" t="s">
        <v>80</v>
      </c>
      <c r="BK2016" s="240">
        <f>ROUND(I2016*H2016,2)</f>
        <v>0</v>
      </c>
      <c r="BL2016" s="18" t="s">
        <v>230</v>
      </c>
      <c r="BM2016" s="239" t="s">
        <v>2530</v>
      </c>
    </row>
    <row r="2017" s="13" customFormat="1">
      <c r="A2017" s="13"/>
      <c r="B2017" s="241"/>
      <c r="C2017" s="242"/>
      <c r="D2017" s="243" t="s">
        <v>232</v>
      </c>
      <c r="E2017" s="244" t="s">
        <v>1</v>
      </c>
      <c r="F2017" s="245" t="s">
        <v>2531</v>
      </c>
      <c r="G2017" s="242"/>
      <c r="H2017" s="246">
        <v>3.96</v>
      </c>
      <c r="I2017" s="247"/>
      <c r="J2017" s="242"/>
      <c r="K2017" s="242"/>
      <c r="L2017" s="248"/>
      <c r="M2017" s="249"/>
      <c r="N2017" s="250"/>
      <c r="O2017" s="250"/>
      <c r="P2017" s="250"/>
      <c r="Q2017" s="250"/>
      <c r="R2017" s="250"/>
      <c r="S2017" s="250"/>
      <c r="T2017" s="251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52" t="s">
        <v>232</v>
      </c>
      <c r="AU2017" s="252" t="s">
        <v>82</v>
      </c>
      <c r="AV2017" s="13" t="s">
        <v>82</v>
      </c>
      <c r="AW2017" s="13" t="s">
        <v>30</v>
      </c>
      <c r="AX2017" s="13" t="s">
        <v>80</v>
      </c>
      <c r="AY2017" s="252" t="s">
        <v>223</v>
      </c>
    </row>
    <row r="2018" s="2" customFormat="1" ht="44.25" customHeight="1">
      <c r="A2018" s="39"/>
      <c r="B2018" s="40"/>
      <c r="C2018" s="228" t="s">
        <v>2532</v>
      </c>
      <c r="D2018" s="228" t="s">
        <v>225</v>
      </c>
      <c r="E2018" s="229" t="s">
        <v>2533</v>
      </c>
      <c r="F2018" s="230" t="s">
        <v>2534</v>
      </c>
      <c r="G2018" s="231" t="s">
        <v>293</v>
      </c>
      <c r="H2018" s="232">
        <v>64.299999999999997</v>
      </c>
      <c r="I2018" s="233"/>
      <c r="J2018" s="234">
        <f>ROUND(I2018*H2018,2)</f>
        <v>0</v>
      </c>
      <c r="K2018" s="230" t="s">
        <v>229</v>
      </c>
      <c r="L2018" s="45"/>
      <c r="M2018" s="235" t="s">
        <v>1</v>
      </c>
      <c r="N2018" s="236" t="s">
        <v>38</v>
      </c>
      <c r="O2018" s="92"/>
      <c r="P2018" s="237">
        <f>O2018*H2018</f>
        <v>0</v>
      </c>
      <c r="Q2018" s="237">
        <v>0</v>
      </c>
      <c r="R2018" s="237">
        <f>Q2018*H2018</f>
        <v>0</v>
      </c>
      <c r="S2018" s="237">
        <v>0.066000000000000003</v>
      </c>
      <c r="T2018" s="238">
        <f>S2018*H2018</f>
        <v>4.2438000000000002</v>
      </c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R2018" s="239" t="s">
        <v>230</v>
      </c>
      <c r="AT2018" s="239" t="s">
        <v>225</v>
      </c>
      <c r="AU2018" s="239" t="s">
        <v>82</v>
      </c>
      <c r="AY2018" s="18" t="s">
        <v>223</v>
      </c>
      <c r="BE2018" s="240">
        <f>IF(N2018="základní",J2018,0)</f>
        <v>0</v>
      </c>
      <c r="BF2018" s="240">
        <f>IF(N2018="snížená",J2018,0)</f>
        <v>0</v>
      </c>
      <c r="BG2018" s="240">
        <f>IF(N2018="zákl. přenesená",J2018,0)</f>
        <v>0</v>
      </c>
      <c r="BH2018" s="240">
        <f>IF(N2018="sníž. přenesená",J2018,0)</f>
        <v>0</v>
      </c>
      <c r="BI2018" s="240">
        <f>IF(N2018="nulová",J2018,0)</f>
        <v>0</v>
      </c>
      <c r="BJ2018" s="18" t="s">
        <v>80</v>
      </c>
      <c r="BK2018" s="240">
        <f>ROUND(I2018*H2018,2)</f>
        <v>0</v>
      </c>
      <c r="BL2018" s="18" t="s">
        <v>230</v>
      </c>
      <c r="BM2018" s="239" t="s">
        <v>2535</v>
      </c>
    </row>
    <row r="2019" s="13" customFormat="1">
      <c r="A2019" s="13"/>
      <c r="B2019" s="241"/>
      <c r="C2019" s="242"/>
      <c r="D2019" s="243" t="s">
        <v>232</v>
      </c>
      <c r="E2019" s="244" t="s">
        <v>1</v>
      </c>
      <c r="F2019" s="245" t="s">
        <v>2536</v>
      </c>
      <c r="G2019" s="242"/>
      <c r="H2019" s="246">
        <v>19.27</v>
      </c>
      <c r="I2019" s="247"/>
      <c r="J2019" s="242"/>
      <c r="K2019" s="242"/>
      <c r="L2019" s="248"/>
      <c r="M2019" s="249"/>
      <c r="N2019" s="250"/>
      <c r="O2019" s="250"/>
      <c r="P2019" s="250"/>
      <c r="Q2019" s="250"/>
      <c r="R2019" s="250"/>
      <c r="S2019" s="250"/>
      <c r="T2019" s="251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2" t="s">
        <v>232</v>
      </c>
      <c r="AU2019" s="252" t="s">
        <v>82</v>
      </c>
      <c r="AV2019" s="13" t="s">
        <v>82</v>
      </c>
      <c r="AW2019" s="13" t="s">
        <v>30</v>
      </c>
      <c r="AX2019" s="13" t="s">
        <v>73</v>
      </c>
      <c r="AY2019" s="252" t="s">
        <v>223</v>
      </c>
    </row>
    <row r="2020" s="13" customFormat="1">
      <c r="A2020" s="13"/>
      <c r="B2020" s="241"/>
      <c r="C2020" s="242"/>
      <c r="D2020" s="243" t="s">
        <v>232</v>
      </c>
      <c r="E2020" s="244" t="s">
        <v>1</v>
      </c>
      <c r="F2020" s="245" t="s">
        <v>2537</v>
      </c>
      <c r="G2020" s="242"/>
      <c r="H2020" s="246">
        <v>45.030000000000001</v>
      </c>
      <c r="I2020" s="247"/>
      <c r="J2020" s="242"/>
      <c r="K2020" s="242"/>
      <c r="L2020" s="248"/>
      <c r="M2020" s="249"/>
      <c r="N2020" s="250"/>
      <c r="O2020" s="250"/>
      <c r="P2020" s="250"/>
      <c r="Q2020" s="250"/>
      <c r="R2020" s="250"/>
      <c r="S2020" s="250"/>
      <c r="T2020" s="251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2" t="s">
        <v>232</v>
      </c>
      <c r="AU2020" s="252" t="s">
        <v>82</v>
      </c>
      <c r="AV2020" s="13" t="s">
        <v>82</v>
      </c>
      <c r="AW2020" s="13" t="s">
        <v>30</v>
      </c>
      <c r="AX2020" s="13" t="s">
        <v>73</v>
      </c>
      <c r="AY2020" s="252" t="s">
        <v>223</v>
      </c>
    </row>
    <row r="2021" s="15" customFormat="1">
      <c r="A2021" s="15"/>
      <c r="B2021" s="263"/>
      <c r="C2021" s="264"/>
      <c r="D2021" s="243" t="s">
        <v>232</v>
      </c>
      <c r="E2021" s="265" t="s">
        <v>1</v>
      </c>
      <c r="F2021" s="266" t="s">
        <v>245</v>
      </c>
      <c r="G2021" s="264"/>
      <c r="H2021" s="267">
        <v>64.299999999999997</v>
      </c>
      <c r="I2021" s="268"/>
      <c r="J2021" s="264"/>
      <c r="K2021" s="264"/>
      <c r="L2021" s="269"/>
      <c r="M2021" s="270"/>
      <c r="N2021" s="271"/>
      <c r="O2021" s="271"/>
      <c r="P2021" s="271"/>
      <c r="Q2021" s="271"/>
      <c r="R2021" s="271"/>
      <c r="S2021" s="271"/>
      <c r="T2021" s="272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T2021" s="273" t="s">
        <v>232</v>
      </c>
      <c r="AU2021" s="273" t="s">
        <v>82</v>
      </c>
      <c r="AV2021" s="15" t="s">
        <v>230</v>
      </c>
      <c r="AW2021" s="15" t="s">
        <v>30</v>
      </c>
      <c r="AX2021" s="15" t="s">
        <v>80</v>
      </c>
      <c r="AY2021" s="273" t="s">
        <v>223</v>
      </c>
    </row>
    <row r="2022" s="2" customFormat="1" ht="33" customHeight="1">
      <c r="A2022" s="39"/>
      <c r="B2022" s="40"/>
      <c r="C2022" s="228" t="s">
        <v>2538</v>
      </c>
      <c r="D2022" s="228" t="s">
        <v>225</v>
      </c>
      <c r="E2022" s="229" t="s">
        <v>2539</v>
      </c>
      <c r="F2022" s="230" t="s">
        <v>2540</v>
      </c>
      <c r="G2022" s="231" t="s">
        <v>293</v>
      </c>
      <c r="H2022" s="232">
        <v>3.6000000000000001</v>
      </c>
      <c r="I2022" s="233"/>
      <c r="J2022" s="234">
        <f>ROUND(I2022*H2022,2)</f>
        <v>0</v>
      </c>
      <c r="K2022" s="230" t="s">
        <v>229</v>
      </c>
      <c r="L2022" s="45"/>
      <c r="M2022" s="235" t="s">
        <v>1</v>
      </c>
      <c r="N2022" s="236" t="s">
        <v>38</v>
      </c>
      <c r="O2022" s="92"/>
      <c r="P2022" s="237">
        <f>O2022*H2022</f>
        <v>0</v>
      </c>
      <c r="Q2022" s="237">
        <v>0</v>
      </c>
      <c r="R2022" s="237">
        <f>Q2022*H2022</f>
        <v>0</v>
      </c>
      <c r="S2022" s="237">
        <v>0.072999999999999995</v>
      </c>
      <c r="T2022" s="238">
        <f>S2022*H2022</f>
        <v>0.26279999999999998</v>
      </c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R2022" s="239" t="s">
        <v>230</v>
      </c>
      <c r="AT2022" s="239" t="s">
        <v>225</v>
      </c>
      <c r="AU2022" s="239" t="s">
        <v>82</v>
      </c>
      <c r="AY2022" s="18" t="s">
        <v>223</v>
      </c>
      <c r="BE2022" s="240">
        <f>IF(N2022="základní",J2022,0)</f>
        <v>0</v>
      </c>
      <c r="BF2022" s="240">
        <f>IF(N2022="snížená",J2022,0)</f>
        <v>0</v>
      </c>
      <c r="BG2022" s="240">
        <f>IF(N2022="zákl. přenesená",J2022,0)</f>
        <v>0</v>
      </c>
      <c r="BH2022" s="240">
        <f>IF(N2022="sníž. přenesená",J2022,0)</f>
        <v>0</v>
      </c>
      <c r="BI2022" s="240">
        <f>IF(N2022="nulová",J2022,0)</f>
        <v>0</v>
      </c>
      <c r="BJ2022" s="18" t="s">
        <v>80</v>
      </c>
      <c r="BK2022" s="240">
        <f>ROUND(I2022*H2022,2)</f>
        <v>0</v>
      </c>
      <c r="BL2022" s="18" t="s">
        <v>230</v>
      </c>
      <c r="BM2022" s="239" t="s">
        <v>2541</v>
      </c>
    </row>
    <row r="2023" s="13" customFormat="1">
      <c r="A2023" s="13"/>
      <c r="B2023" s="241"/>
      <c r="C2023" s="242"/>
      <c r="D2023" s="243" t="s">
        <v>232</v>
      </c>
      <c r="E2023" s="244" t="s">
        <v>1</v>
      </c>
      <c r="F2023" s="245" t="s">
        <v>2542</v>
      </c>
      <c r="G2023" s="242"/>
      <c r="H2023" s="246">
        <v>3.6000000000000001</v>
      </c>
      <c r="I2023" s="247"/>
      <c r="J2023" s="242"/>
      <c r="K2023" s="242"/>
      <c r="L2023" s="248"/>
      <c r="M2023" s="249"/>
      <c r="N2023" s="250"/>
      <c r="O2023" s="250"/>
      <c r="P2023" s="250"/>
      <c r="Q2023" s="250"/>
      <c r="R2023" s="250"/>
      <c r="S2023" s="250"/>
      <c r="T2023" s="251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52" t="s">
        <v>232</v>
      </c>
      <c r="AU2023" s="252" t="s">
        <v>82</v>
      </c>
      <c r="AV2023" s="13" t="s">
        <v>82</v>
      </c>
      <c r="AW2023" s="13" t="s">
        <v>30</v>
      </c>
      <c r="AX2023" s="13" t="s">
        <v>80</v>
      </c>
      <c r="AY2023" s="252" t="s">
        <v>223</v>
      </c>
    </row>
    <row r="2024" s="2" customFormat="1" ht="33" customHeight="1">
      <c r="A2024" s="39"/>
      <c r="B2024" s="40"/>
      <c r="C2024" s="228" t="s">
        <v>2543</v>
      </c>
      <c r="D2024" s="228" t="s">
        <v>225</v>
      </c>
      <c r="E2024" s="229" t="s">
        <v>2544</v>
      </c>
      <c r="F2024" s="230" t="s">
        <v>2545</v>
      </c>
      <c r="G2024" s="231" t="s">
        <v>293</v>
      </c>
      <c r="H2024" s="232">
        <v>58.200000000000003</v>
      </c>
      <c r="I2024" s="233"/>
      <c r="J2024" s="234">
        <f>ROUND(I2024*H2024,2)</f>
        <v>0</v>
      </c>
      <c r="K2024" s="230" t="s">
        <v>229</v>
      </c>
      <c r="L2024" s="45"/>
      <c r="M2024" s="235" t="s">
        <v>1</v>
      </c>
      <c r="N2024" s="236" t="s">
        <v>38</v>
      </c>
      <c r="O2024" s="92"/>
      <c r="P2024" s="237">
        <f>O2024*H2024</f>
        <v>0</v>
      </c>
      <c r="Q2024" s="237">
        <v>0</v>
      </c>
      <c r="R2024" s="237">
        <f>Q2024*H2024</f>
        <v>0</v>
      </c>
      <c r="S2024" s="237">
        <v>0.058999999999999997</v>
      </c>
      <c r="T2024" s="238">
        <f>S2024*H2024</f>
        <v>3.4338000000000002</v>
      </c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R2024" s="239" t="s">
        <v>230</v>
      </c>
      <c r="AT2024" s="239" t="s">
        <v>225</v>
      </c>
      <c r="AU2024" s="239" t="s">
        <v>82</v>
      </c>
      <c r="AY2024" s="18" t="s">
        <v>223</v>
      </c>
      <c r="BE2024" s="240">
        <f>IF(N2024="základní",J2024,0)</f>
        <v>0</v>
      </c>
      <c r="BF2024" s="240">
        <f>IF(N2024="snížená",J2024,0)</f>
        <v>0</v>
      </c>
      <c r="BG2024" s="240">
        <f>IF(N2024="zákl. přenesená",J2024,0)</f>
        <v>0</v>
      </c>
      <c r="BH2024" s="240">
        <f>IF(N2024="sníž. přenesená",J2024,0)</f>
        <v>0</v>
      </c>
      <c r="BI2024" s="240">
        <f>IF(N2024="nulová",J2024,0)</f>
        <v>0</v>
      </c>
      <c r="BJ2024" s="18" t="s">
        <v>80</v>
      </c>
      <c r="BK2024" s="240">
        <f>ROUND(I2024*H2024,2)</f>
        <v>0</v>
      </c>
      <c r="BL2024" s="18" t="s">
        <v>230</v>
      </c>
      <c r="BM2024" s="239" t="s">
        <v>2546</v>
      </c>
    </row>
    <row r="2025" s="13" customFormat="1">
      <c r="A2025" s="13"/>
      <c r="B2025" s="241"/>
      <c r="C2025" s="242"/>
      <c r="D2025" s="243" t="s">
        <v>232</v>
      </c>
      <c r="E2025" s="244" t="s">
        <v>1</v>
      </c>
      <c r="F2025" s="245" t="s">
        <v>2547</v>
      </c>
      <c r="G2025" s="242"/>
      <c r="H2025" s="246">
        <v>34.079999999999998</v>
      </c>
      <c r="I2025" s="247"/>
      <c r="J2025" s="242"/>
      <c r="K2025" s="242"/>
      <c r="L2025" s="248"/>
      <c r="M2025" s="249"/>
      <c r="N2025" s="250"/>
      <c r="O2025" s="250"/>
      <c r="P2025" s="250"/>
      <c r="Q2025" s="250"/>
      <c r="R2025" s="250"/>
      <c r="S2025" s="250"/>
      <c r="T2025" s="251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2" t="s">
        <v>232</v>
      </c>
      <c r="AU2025" s="252" t="s">
        <v>82</v>
      </c>
      <c r="AV2025" s="13" t="s">
        <v>82</v>
      </c>
      <c r="AW2025" s="13" t="s">
        <v>30</v>
      </c>
      <c r="AX2025" s="13" t="s">
        <v>73</v>
      </c>
      <c r="AY2025" s="252" t="s">
        <v>223</v>
      </c>
    </row>
    <row r="2026" s="13" customFormat="1">
      <c r="A2026" s="13"/>
      <c r="B2026" s="241"/>
      <c r="C2026" s="242"/>
      <c r="D2026" s="243" t="s">
        <v>232</v>
      </c>
      <c r="E2026" s="244" t="s">
        <v>1</v>
      </c>
      <c r="F2026" s="245" t="s">
        <v>2548</v>
      </c>
      <c r="G2026" s="242"/>
      <c r="H2026" s="246">
        <v>24.120000000000001</v>
      </c>
      <c r="I2026" s="247"/>
      <c r="J2026" s="242"/>
      <c r="K2026" s="242"/>
      <c r="L2026" s="248"/>
      <c r="M2026" s="249"/>
      <c r="N2026" s="250"/>
      <c r="O2026" s="250"/>
      <c r="P2026" s="250"/>
      <c r="Q2026" s="250"/>
      <c r="R2026" s="250"/>
      <c r="S2026" s="250"/>
      <c r="T2026" s="251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52" t="s">
        <v>232</v>
      </c>
      <c r="AU2026" s="252" t="s">
        <v>82</v>
      </c>
      <c r="AV2026" s="13" t="s">
        <v>82</v>
      </c>
      <c r="AW2026" s="13" t="s">
        <v>30</v>
      </c>
      <c r="AX2026" s="13" t="s">
        <v>73</v>
      </c>
      <c r="AY2026" s="252" t="s">
        <v>223</v>
      </c>
    </row>
    <row r="2027" s="15" customFormat="1">
      <c r="A2027" s="15"/>
      <c r="B2027" s="263"/>
      <c r="C2027" s="264"/>
      <c r="D2027" s="243" t="s">
        <v>232</v>
      </c>
      <c r="E2027" s="265" t="s">
        <v>1</v>
      </c>
      <c r="F2027" s="266" t="s">
        <v>245</v>
      </c>
      <c r="G2027" s="264"/>
      <c r="H2027" s="267">
        <v>58.200000000000003</v>
      </c>
      <c r="I2027" s="268"/>
      <c r="J2027" s="264"/>
      <c r="K2027" s="264"/>
      <c r="L2027" s="269"/>
      <c r="M2027" s="270"/>
      <c r="N2027" s="271"/>
      <c r="O2027" s="271"/>
      <c r="P2027" s="271"/>
      <c r="Q2027" s="271"/>
      <c r="R2027" s="271"/>
      <c r="S2027" s="271"/>
      <c r="T2027" s="272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T2027" s="273" t="s">
        <v>232</v>
      </c>
      <c r="AU2027" s="273" t="s">
        <v>82</v>
      </c>
      <c r="AV2027" s="15" t="s">
        <v>230</v>
      </c>
      <c r="AW2027" s="15" t="s">
        <v>30</v>
      </c>
      <c r="AX2027" s="15" t="s">
        <v>80</v>
      </c>
      <c r="AY2027" s="273" t="s">
        <v>223</v>
      </c>
    </row>
    <row r="2028" s="2" customFormat="1" ht="33" customHeight="1">
      <c r="A2028" s="39"/>
      <c r="B2028" s="40"/>
      <c r="C2028" s="228" t="s">
        <v>2549</v>
      </c>
      <c r="D2028" s="228" t="s">
        <v>225</v>
      </c>
      <c r="E2028" s="229" t="s">
        <v>2550</v>
      </c>
      <c r="F2028" s="230" t="s">
        <v>2551</v>
      </c>
      <c r="G2028" s="231" t="s">
        <v>293</v>
      </c>
      <c r="H2028" s="232">
        <v>8.6400000000000006</v>
      </c>
      <c r="I2028" s="233"/>
      <c r="J2028" s="234">
        <f>ROUND(I2028*H2028,2)</f>
        <v>0</v>
      </c>
      <c r="K2028" s="230" t="s">
        <v>229</v>
      </c>
      <c r="L2028" s="45"/>
      <c r="M2028" s="235" t="s">
        <v>1</v>
      </c>
      <c r="N2028" s="236" t="s">
        <v>38</v>
      </c>
      <c r="O2028" s="92"/>
      <c r="P2028" s="237">
        <f>O2028*H2028</f>
        <v>0</v>
      </c>
      <c r="Q2028" s="237">
        <v>0</v>
      </c>
      <c r="R2028" s="237">
        <f>Q2028*H2028</f>
        <v>0</v>
      </c>
      <c r="S2028" s="237">
        <v>0.050999999999999997</v>
      </c>
      <c r="T2028" s="238">
        <f>S2028*H2028</f>
        <v>0.44063999999999998</v>
      </c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R2028" s="239" t="s">
        <v>230</v>
      </c>
      <c r="AT2028" s="239" t="s">
        <v>225</v>
      </c>
      <c r="AU2028" s="239" t="s">
        <v>82</v>
      </c>
      <c r="AY2028" s="18" t="s">
        <v>223</v>
      </c>
      <c r="BE2028" s="240">
        <f>IF(N2028="základní",J2028,0)</f>
        <v>0</v>
      </c>
      <c r="BF2028" s="240">
        <f>IF(N2028="snížená",J2028,0)</f>
        <v>0</v>
      </c>
      <c r="BG2028" s="240">
        <f>IF(N2028="zákl. přenesená",J2028,0)</f>
        <v>0</v>
      </c>
      <c r="BH2028" s="240">
        <f>IF(N2028="sníž. přenesená",J2028,0)</f>
        <v>0</v>
      </c>
      <c r="BI2028" s="240">
        <f>IF(N2028="nulová",J2028,0)</f>
        <v>0</v>
      </c>
      <c r="BJ2028" s="18" t="s">
        <v>80</v>
      </c>
      <c r="BK2028" s="240">
        <f>ROUND(I2028*H2028,2)</f>
        <v>0</v>
      </c>
      <c r="BL2028" s="18" t="s">
        <v>230</v>
      </c>
      <c r="BM2028" s="239" t="s">
        <v>2552</v>
      </c>
    </row>
    <row r="2029" s="13" customFormat="1">
      <c r="A2029" s="13"/>
      <c r="B2029" s="241"/>
      <c r="C2029" s="242"/>
      <c r="D2029" s="243" t="s">
        <v>232</v>
      </c>
      <c r="E2029" s="244" t="s">
        <v>1</v>
      </c>
      <c r="F2029" s="245" t="s">
        <v>2553</v>
      </c>
      <c r="G2029" s="242"/>
      <c r="H2029" s="246">
        <v>8.6400000000000006</v>
      </c>
      <c r="I2029" s="247"/>
      <c r="J2029" s="242"/>
      <c r="K2029" s="242"/>
      <c r="L2029" s="248"/>
      <c r="M2029" s="249"/>
      <c r="N2029" s="250"/>
      <c r="O2029" s="250"/>
      <c r="P2029" s="250"/>
      <c r="Q2029" s="250"/>
      <c r="R2029" s="250"/>
      <c r="S2029" s="250"/>
      <c r="T2029" s="251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52" t="s">
        <v>232</v>
      </c>
      <c r="AU2029" s="252" t="s">
        <v>82</v>
      </c>
      <c r="AV2029" s="13" t="s">
        <v>82</v>
      </c>
      <c r="AW2029" s="13" t="s">
        <v>30</v>
      </c>
      <c r="AX2029" s="13" t="s">
        <v>80</v>
      </c>
      <c r="AY2029" s="252" t="s">
        <v>223</v>
      </c>
    </row>
    <row r="2030" s="2" customFormat="1" ht="33" customHeight="1">
      <c r="A2030" s="39"/>
      <c r="B2030" s="40"/>
      <c r="C2030" s="228" t="s">
        <v>2554</v>
      </c>
      <c r="D2030" s="228" t="s">
        <v>225</v>
      </c>
      <c r="E2030" s="229" t="s">
        <v>2555</v>
      </c>
      <c r="F2030" s="230" t="s">
        <v>2556</v>
      </c>
      <c r="G2030" s="231" t="s">
        <v>293</v>
      </c>
      <c r="H2030" s="232">
        <v>8.6400000000000006</v>
      </c>
      <c r="I2030" s="233"/>
      <c r="J2030" s="234">
        <f>ROUND(I2030*H2030,2)</f>
        <v>0</v>
      </c>
      <c r="K2030" s="230" t="s">
        <v>229</v>
      </c>
      <c r="L2030" s="45"/>
      <c r="M2030" s="235" t="s">
        <v>1</v>
      </c>
      <c r="N2030" s="236" t="s">
        <v>38</v>
      </c>
      <c r="O2030" s="92"/>
      <c r="P2030" s="237">
        <f>O2030*H2030</f>
        <v>0</v>
      </c>
      <c r="Q2030" s="237">
        <v>0</v>
      </c>
      <c r="R2030" s="237">
        <f>Q2030*H2030</f>
        <v>0</v>
      </c>
      <c r="S2030" s="237">
        <v>0.062</v>
      </c>
      <c r="T2030" s="238">
        <f>S2030*H2030</f>
        <v>0.53568000000000004</v>
      </c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R2030" s="239" t="s">
        <v>230</v>
      </c>
      <c r="AT2030" s="239" t="s">
        <v>225</v>
      </c>
      <c r="AU2030" s="239" t="s">
        <v>82</v>
      </c>
      <c r="AY2030" s="18" t="s">
        <v>223</v>
      </c>
      <c r="BE2030" s="240">
        <f>IF(N2030="základní",J2030,0)</f>
        <v>0</v>
      </c>
      <c r="BF2030" s="240">
        <f>IF(N2030="snížená",J2030,0)</f>
        <v>0</v>
      </c>
      <c r="BG2030" s="240">
        <f>IF(N2030="zákl. přenesená",J2030,0)</f>
        <v>0</v>
      </c>
      <c r="BH2030" s="240">
        <f>IF(N2030="sníž. přenesená",J2030,0)</f>
        <v>0</v>
      </c>
      <c r="BI2030" s="240">
        <f>IF(N2030="nulová",J2030,0)</f>
        <v>0</v>
      </c>
      <c r="BJ2030" s="18" t="s">
        <v>80</v>
      </c>
      <c r="BK2030" s="240">
        <f>ROUND(I2030*H2030,2)</f>
        <v>0</v>
      </c>
      <c r="BL2030" s="18" t="s">
        <v>230</v>
      </c>
      <c r="BM2030" s="239" t="s">
        <v>2557</v>
      </c>
    </row>
    <row r="2031" s="13" customFormat="1">
      <c r="A2031" s="13"/>
      <c r="B2031" s="241"/>
      <c r="C2031" s="242"/>
      <c r="D2031" s="243" t="s">
        <v>232</v>
      </c>
      <c r="E2031" s="244" t="s">
        <v>1</v>
      </c>
      <c r="F2031" s="245" t="s">
        <v>2558</v>
      </c>
      <c r="G2031" s="242"/>
      <c r="H2031" s="246">
        <v>8.6400000000000006</v>
      </c>
      <c r="I2031" s="247"/>
      <c r="J2031" s="242"/>
      <c r="K2031" s="242"/>
      <c r="L2031" s="248"/>
      <c r="M2031" s="249"/>
      <c r="N2031" s="250"/>
      <c r="O2031" s="250"/>
      <c r="P2031" s="250"/>
      <c r="Q2031" s="250"/>
      <c r="R2031" s="250"/>
      <c r="S2031" s="250"/>
      <c r="T2031" s="25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52" t="s">
        <v>232</v>
      </c>
      <c r="AU2031" s="252" t="s">
        <v>82</v>
      </c>
      <c r="AV2031" s="13" t="s">
        <v>82</v>
      </c>
      <c r="AW2031" s="13" t="s">
        <v>30</v>
      </c>
      <c r="AX2031" s="13" t="s">
        <v>80</v>
      </c>
      <c r="AY2031" s="252" t="s">
        <v>223</v>
      </c>
    </row>
    <row r="2032" s="2" customFormat="1" ht="55.5" customHeight="1">
      <c r="A2032" s="39"/>
      <c r="B2032" s="40"/>
      <c r="C2032" s="228" t="s">
        <v>2559</v>
      </c>
      <c r="D2032" s="228" t="s">
        <v>225</v>
      </c>
      <c r="E2032" s="229" t="s">
        <v>2560</v>
      </c>
      <c r="F2032" s="230" t="s">
        <v>2561</v>
      </c>
      <c r="G2032" s="231" t="s">
        <v>475</v>
      </c>
      <c r="H2032" s="232">
        <v>4</v>
      </c>
      <c r="I2032" s="233"/>
      <c r="J2032" s="234">
        <f>ROUND(I2032*H2032,2)</f>
        <v>0</v>
      </c>
      <c r="K2032" s="230" t="s">
        <v>229</v>
      </c>
      <c r="L2032" s="45"/>
      <c r="M2032" s="235" t="s">
        <v>1</v>
      </c>
      <c r="N2032" s="236" t="s">
        <v>38</v>
      </c>
      <c r="O2032" s="92"/>
      <c r="P2032" s="237">
        <f>O2032*H2032</f>
        <v>0</v>
      </c>
      <c r="Q2032" s="237">
        <v>0</v>
      </c>
      <c r="R2032" s="237">
        <f>Q2032*H2032</f>
        <v>0</v>
      </c>
      <c r="S2032" s="237">
        <v>0.13800000000000001</v>
      </c>
      <c r="T2032" s="238">
        <f>S2032*H2032</f>
        <v>0.55200000000000005</v>
      </c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R2032" s="239" t="s">
        <v>230</v>
      </c>
      <c r="AT2032" s="239" t="s">
        <v>225</v>
      </c>
      <c r="AU2032" s="239" t="s">
        <v>82</v>
      </c>
      <c r="AY2032" s="18" t="s">
        <v>223</v>
      </c>
      <c r="BE2032" s="240">
        <f>IF(N2032="základní",J2032,0)</f>
        <v>0</v>
      </c>
      <c r="BF2032" s="240">
        <f>IF(N2032="snížená",J2032,0)</f>
        <v>0</v>
      </c>
      <c r="BG2032" s="240">
        <f>IF(N2032="zákl. přenesená",J2032,0)</f>
        <v>0</v>
      </c>
      <c r="BH2032" s="240">
        <f>IF(N2032="sníž. přenesená",J2032,0)</f>
        <v>0</v>
      </c>
      <c r="BI2032" s="240">
        <f>IF(N2032="nulová",J2032,0)</f>
        <v>0</v>
      </c>
      <c r="BJ2032" s="18" t="s">
        <v>80</v>
      </c>
      <c r="BK2032" s="240">
        <f>ROUND(I2032*H2032,2)</f>
        <v>0</v>
      </c>
      <c r="BL2032" s="18" t="s">
        <v>230</v>
      </c>
      <c r="BM2032" s="239" t="s">
        <v>2562</v>
      </c>
    </row>
    <row r="2033" s="13" customFormat="1">
      <c r="A2033" s="13"/>
      <c r="B2033" s="241"/>
      <c r="C2033" s="242"/>
      <c r="D2033" s="243" t="s">
        <v>232</v>
      </c>
      <c r="E2033" s="244" t="s">
        <v>1</v>
      </c>
      <c r="F2033" s="245" t="s">
        <v>2563</v>
      </c>
      <c r="G2033" s="242"/>
      <c r="H2033" s="246">
        <v>1</v>
      </c>
      <c r="I2033" s="247"/>
      <c r="J2033" s="242"/>
      <c r="K2033" s="242"/>
      <c r="L2033" s="248"/>
      <c r="M2033" s="249"/>
      <c r="N2033" s="250"/>
      <c r="O2033" s="250"/>
      <c r="P2033" s="250"/>
      <c r="Q2033" s="250"/>
      <c r="R2033" s="250"/>
      <c r="S2033" s="250"/>
      <c r="T2033" s="251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2" t="s">
        <v>232</v>
      </c>
      <c r="AU2033" s="252" t="s">
        <v>82</v>
      </c>
      <c r="AV2033" s="13" t="s">
        <v>82</v>
      </c>
      <c r="AW2033" s="13" t="s">
        <v>30</v>
      </c>
      <c r="AX2033" s="13" t="s">
        <v>73</v>
      </c>
      <c r="AY2033" s="252" t="s">
        <v>223</v>
      </c>
    </row>
    <row r="2034" s="13" customFormat="1">
      <c r="A2034" s="13"/>
      <c r="B2034" s="241"/>
      <c r="C2034" s="242"/>
      <c r="D2034" s="243" t="s">
        <v>232</v>
      </c>
      <c r="E2034" s="244" t="s">
        <v>1</v>
      </c>
      <c r="F2034" s="245" t="s">
        <v>2564</v>
      </c>
      <c r="G2034" s="242"/>
      <c r="H2034" s="246">
        <v>1</v>
      </c>
      <c r="I2034" s="247"/>
      <c r="J2034" s="242"/>
      <c r="K2034" s="242"/>
      <c r="L2034" s="248"/>
      <c r="M2034" s="249"/>
      <c r="N2034" s="250"/>
      <c r="O2034" s="250"/>
      <c r="P2034" s="250"/>
      <c r="Q2034" s="250"/>
      <c r="R2034" s="250"/>
      <c r="S2034" s="250"/>
      <c r="T2034" s="251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2" t="s">
        <v>232</v>
      </c>
      <c r="AU2034" s="252" t="s">
        <v>82</v>
      </c>
      <c r="AV2034" s="13" t="s">
        <v>82</v>
      </c>
      <c r="AW2034" s="13" t="s">
        <v>30</v>
      </c>
      <c r="AX2034" s="13" t="s">
        <v>73</v>
      </c>
      <c r="AY2034" s="252" t="s">
        <v>223</v>
      </c>
    </row>
    <row r="2035" s="13" customFormat="1">
      <c r="A2035" s="13"/>
      <c r="B2035" s="241"/>
      <c r="C2035" s="242"/>
      <c r="D2035" s="243" t="s">
        <v>232</v>
      </c>
      <c r="E2035" s="244" t="s">
        <v>1</v>
      </c>
      <c r="F2035" s="245" t="s">
        <v>2565</v>
      </c>
      <c r="G2035" s="242"/>
      <c r="H2035" s="246">
        <v>1</v>
      </c>
      <c r="I2035" s="247"/>
      <c r="J2035" s="242"/>
      <c r="K2035" s="242"/>
      <c r="L2035" s="248"/>
      <c r="M2035" s="249"/>
      <c r="N2035" s="250"/>
      <c r="O2035" s="250"/>
      <c r="P2035" s="250"/>
      <c r="Q2035" s="250"/>
      <c r="R2035" s="250"/>
      <c r="S2035" s="250"/>
      <c r="T2035" s="251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52" t="s">
        <v>232</v>
      </c>
      <c r="AU2035" s="252" t="s">
        <v>82</v>
      </c>
      <c r="AV2035" s="13" t="s">
        <v>82</v>
      </c>
      <c r="AW2035" s="13" t="s">
        <v>30</v>
      </c>
      <c r="AX2035" s="13" t="s">
        <v>73</v>
      </c>
      <c r="AY2035" s="252" t="s">
        <v>223</v>
      </c>
    </row>
    <row r="2036" s="13" customFormat="1">
      <c r="A2036" s="13"/>
      <c r="B2036" s="241"/>
      <c r="C2036" s="242"/>
      <c r="D2036" s="243" t="s">
        <v>232</v>
      </c>
      <c r="E2036" s="244" t="s">
        <v>1</v>
      </c>
      <c r="F2036" s="245" t="s">
        <v>2566</v>
      </c>
      <c r="G2036" s="242"/>
      <c r="H2036" s="246">
        <v>1</v>
      </c>
      <c r="I2036" s="247"/>
      <c r="J2036" s="242"/>
      <c r="K2036" s="242"/>
      <c r="L2036" s="248"/>
      <c r="M2036" s="249"/>
      <c r="N2036" s="250"/>
      <c r="O2036" s="250"/>
      <c r="P2036" s="250"/>
      <c r="Q2036" s="250"/>
      <c r="R2036" s="250"/>
      <c r="S2036" s="250"/>
      <c r="T2036" s="251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2" t="s">
        <v>232</v>
      </c>
      <c r="AU2036" s="252" t="s">
        <v>82</v>
      </c>
      <c r="AV2036" s="13" t="s">
        <v>82</v>
      </c>
      <c r="AW2036" s="13" t="s">
        <v>30</v>
      </c>
      <c r="AX2036" s="13" t="s">
        <v>73</v>
      </c>
      <c r="AY2036" s="252" t="s">
        <v>223</v>
      </c>
    </row>
    <row r="2037" s="15" customFormat="1">
      <c r="A2037" s="15"/>
      <c r="B2037" s="263"/>
      <c r="C2037" s="264"/>
      <c r="D2037" s="243" t="s">
        <v>232</v>
      </c>
      <c r="E2037" s="265" t="s">
        <v>1</v>
      </c>
      <c r="F2037" s="266" t="s">
        <v>245</v>
      </c>
      <c r="G2037" s="264"/>
      <c r="H2037" s="267">
        <v>4</v>
      </c>
      <c r="I2037" s="268"/>
      <c r="J2037" s="264"/>
      <c r="K2037" s="264"/>
      <c r="L2037" s="269"/>
      <c r="M2037" s="270"/>
      <c r="N2037" s="271"/>
      <c r="O2037" s="271"/>
      <c r="P2037" s="271"/>
      <c r="Q2037" s="271"/>
      <c r="R2037" s="271"/>
      <c r="S2037" s="271"/>
      <c r="T2037" s="272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T2037" s="273" t="s">
        <v>232</v>
      </c>
      <c r="AU2037" s="273" t="s">
        <v>82</v>
      </c>
      <c r="AV2037" s="15" t="s">
        <v>230</v>
      </c>
      <c r="AW2037" s="15" t="s">
        <v>30</v>
      </c>
      <c r="AX2037" s="15" t="s">
        <v>80</v>
      </c>
      <c r="AY2037" s="273" t="s">
        <v>223</v>
      </c>
    </row>
    <row r="2038" s="2" customFormat="1" ht="55.5" customHeight="1">
      <c r="A2038" s="39"/>
      <c r="B2038" s="40"/>
      <c r="C2038" s="228" t="s">
        <v>2567</v>
      </c>
      <c r="D2038" s="228" t="s">
        <v>225</v>
      </c>
      <c r="E2038" s="229" t="s">
        <v>2568</v>
      </c>
      <c r="F2038" s="230" t="s">
        <v>2569</v>
      </c>
      <c r="G2038" s="231" t="s">
        <v>475</v>
      </c>
      <c r="H2038" s="232">
        <v>1</v>
      </c>
      <c r="I2038" s="233"/>
      <c r="J2038" s="234">
        <f>ROUND(I2038*H2038,2)</f>
        <v>0</v>
      </c>
      <c r="K2038" s="230" t="s">
        <v>229</v>
      </c>
      <c r="L2038" s="45"/>
      <c r="M2038" s="235" t="s">
        <v>1</v>
      </c>
      <c r="N2038" s="236" t="s">
        <v>38</v>
      </c>
      <c r="O2038" s="92"/>
      <c r="P2038" s="237">
        <f>O2038*H2038</f>
        <v>0</v>
      </c>
      <c r="Q2038" s="237">
        <v>0</v>
      </c>
      <c r="R2038" s="237">
        <f>Q2038*H2038</f>
        <v>0</v>
      </c>
      <c r="S2038" s="237">
        <v>0.20699999999999999</v>
      </c>
      <c r="T2038" s="238">
        <f>S2038*H2038</f>
        <v>0.20699999999999999</v>
      </c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R2038" s="239" t="s">
        <v>230</v>
      </c>
      <c r="AT2038" s="239" t="s">
        <v>225</v>
      </c>
      <c r="AU2038" s="239" t="s">
        <v>82</v>
      </c>
      <c r="AY2038" s="18" t="s">
        <v>223</v>
      </c>
      <c r="BE2038" s="240">
        <f>IF(N2038="základní",J2038,0)</f>
        <v>0</v>
      </c>
      <c r="BF2038" s="240">
        <f>IF(N2038="snížená",J2038,0)</f>
        <v>0</v>
      </c>
      <c r="BG2038" s="240">
        <f>IF(N2038="zákl. přenesená",J2038,0)</f>
        <v>0</v>
      </c>
      <c r="BH2038" s="240">
        <f>IF(N2038="sníž. přenesená",J2038,0)</f>
        <v>0</v>
      </c>
      <c r="BI2038" s="240">
        <f>IF(N2038="nulová",J2038,0)</f>
        <v>0</v>
      </c>
      <c r="BJ2038" s="18" t="s">
        <v>80</v>
      </c>
      <c r="BK2038" s="240">
        <f>ROUND(I2038*H2038,2)</f>
        <v>0</v>
      </c>
      <c r="BL2038" s="18" t="s">
        <v>230</v>
      </c>
      <c r="BM2038" s="239" t="s">
        <v>2570</v>
      </c>
    </row>
    <row r="2039" s="13" customFormat="1">
      <c r="A2039" s="13"/>
      <c r="B2039" s="241"/>
      <c r="C2039" s="242"/>
      <c r="D2039" s="243" t="s">
        <v>232</v>
      </c>
      <c r="E2039" s="244" t="s">
        <v>1</v>
      </c>
      <c r="F2039" s="245" t="s">
        <v>2571</v>
      </c>
      <c r="G2039" s="242"/>
      <c r="H2039" s="246">
        <v>1</v>
      </c>
      <c r="I2039" s="247"/>
      <c r="J2039" s="242"/>
      <c r="K2039" s="242"/>
      <c r="L2039" s="248"/>
      <c r="M2039" s="249"/>
      <c r="N2039" s="250"/>
      <c r="O2039" s="250"/>
      <c r="P2039" s="250"/>
      <c r="Q2039" s="250"/>
      <c r="R2039" s="250"/>
      <c r="S2039" s="250"/>
      <c r="T2039" s="251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52" t="s">
        <v>232</v>
      </c>
      <c r="AU2039" s="252" t="s">
        <v>82</v>
      </c>
      <c r="AV2039" s="13" t="s">
        <v>82</v>
      </c>
      <c r="AW2039" s="13" t="s">
        <v>30</v>
      </c>
      <c r="AX2039" s="13" t="s">
        <v>73</v>
      </c>
      <c r="AY2039" s="252" t="s">
        <v>223</v>
      </c>
    </row>
    <row r="2040" s="15" customFormat="1">
      <c r="A2040" s="15"/>
      <c r="B2040" s="263"/>
      <c r="C2040" s="264"/>
      <c r="D2040" s="243" t="s">
        <v>232</v>
      </c>
      <c r="E2040" s="265" t="s">
        <v>1</v>
      </c>
      <c r="F2040" s="266" t="s">
        <v>245</v>
      </c>
      <c r="G2040" s="264"/>
      <c r="H2040" s="267">
        <v>1</v>
      </c>
      <c r="I2040" s="268"/>
      <c r="J2040" s="264"/>
      <c r="K2040" s="264"/>
      <c r="L2040" s="269"/>
      <c r="M2040" s="270"/>
      <c r="N2040" s="271"/>
      <c r="O2040" s="271"/>
      <c r="P2040" s="271"/>
      <c r="Q2040" s="271"/>
      <c r="R2040" s="271"/>
      <c r="S2040" s="271"/>
      <c r="T2040" s="272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T2040" s="273" t="s">
        <v>232</v>
      </c>
      <c r="AU2040" s="273" t="s">
        <v>82</v>
      </c>
      <c r="AV2040" s="15" t="s">
        <v>230</v>
      </c>
      <c r="AW2040" s="15" t="s">
        <v>30</v>
      </c>
      <c r="AX2040" s="15" t="s">
        <v>80</v>
      </c>
      <c r="AY2040" s="273" t="s">
        <v>223</v>
      </c>
    </row>
    <row r="2041" s="2" customFormat="1" ht="55.5" customHeight="1">
      <c r="A2041" s="39"/>
      <c r="B2041" s="40"/>
      <c r="C2041" s="228" t="s">
        <v>2572</v>
      </c>
      <c r="D2041" s="228" t="s">
        <v>225</v>
      </c>
      <c r="E2041" s="229" t="s">
        <v>2573</v>
      </c>
      <c r="F2041" s="230" t="s">
        <v>2574</v>
      </c>
      <c r="G2041" s="231" t="s">
        <v>228</v>
      </c>
      <c r="H2041" s="232">
        <v>0.23499999999999999</v>
      </c>
      <c r="I2041" s="233"/>
      <c r="J2041" s="234">
        <f>ROUND(I2041*H2041,2)</f>
        <v>0</v>
      </c>
      <c r="K2041" s="230" t="s">
        <v>229</v>
      </c>
      <c r="L2041" s="45"/>
      <c r="M2041" s="235" t="s">
        <v>1</v>
      </c>
      <c r="N2041" s="236" t="s">
        <v>38</v>
      </c>
      <c r="O2041" s="92"/>
      <c r="P2041" s="237">
        <f>O2041*H2041</f>
        <v>0</v>
      </c>
      <c r="Q2041" s="237">
        <v>0</v>
      </c>
      <c r="R2041" s="237">
        <f>Q2041*H2041</f>
        <v>0</v>
      </c>
      <c r="S2041" s="237">
        <v>1.8</v>
      </c>
      <c r="T2041" s="238">
        <f>S2041*H2041</f>
        <v>0.42299999999999999</v>
      </c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R2041" s="239" t="s">
        <v>230</v>
      </c>
      <c r="AT2041" s="239" t="s">
        <v>225</v>
      </c>
      <c r="AU2041" s="239" t="s">
        <v>82</v>
      </c>
      <c r="AY2041" s="18" t="s">
        <v>223</v>
      </c>
      <c r="BE2041" s="240">
        <f>IF(N2041="základní",J2041,0)</f>
        <v>0</v>
      </c>
      <c r="BF2041" s="240">
        <f>IF(N2041="snížená",J2041,0)</f>
        <v>0</v>
      </c>
      <c r="BG2041" s="240">
        <f>IF(N2041="zákl. přenesená",J2041,0)</f>
        <v>0</v>
      </c>
      <c r="BH2041" s="240">
        <f>IF(N2041="sníž. přenesená",J2041,0)</f>
        <v>0</v>
      </c>
      <c r="BI2041" s="240">
        <f>IF(N2041="nulová",J2041,0)</f>
        <v>0</v>
      </c>
      <c r="BJ2041" s="18" t="s">
        <v>80</v>
      </c>
      <c r="BK2041" s="240">
        <f>ROUND(I2041*H2041,2)</f>
        <v>0</v>
      </c>
      <c r="BL2041" s="18" t="s">
        <v>230</v>
      </c>
      <c r="BM2041" s="239" t="s">
        <v>2575</v>
      </c>
    </row>
    <row r="2042" s="13" customFormat="1">
      <c r="A2042" s="13"/>
      <c r="B2042" s="241"/>
      <c r="C2042" s="242"/>
      <c r="D2042" s="243" t="s">
        <v>232</v>
      </c>
      <c r="E2042" s="244" t="s">
        <v>1</v>
      </c>
      <c r="F2042" s="245" t="s">
        <v>2576</v>
      </c>
      <c r="G2042" s="242"/>
      <c r="H2042" s="246">
        <v>0.23499999999999999</v>
      </c>
      <c r="I2042" s="247"/>
      <c r="J2042" s="242"/>
      <c r="K2042" s="242"/>
      <c r="L2042" s="248"/>
      <c r="M2042" s="249"/>
      <c r="N2042" s="250"/>
      <c r="O2042" s="250"/>
      <c r="P2042" s="250"/>
      <c r="Q2042" s="250"/>
      <c r="R2042" s="250"/>
      <c r="S2042" s="250"/>
      <c r="T2042" s="251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2" t="s">
        <v>232</v>
      </c>
      <c r="AU2042" s="252" t="s">
        <v>82</v>
      </c>
      <c r="AV2042" s="13" t="s">
        <v>82</v>
      </c>
      <c r="AW2042" s="13" t="s">
        <v>30</v>
      </c>
      <c r="AX2042" s="13" t="s">
        <v>73</v>
      </c>
      <c r="AY2042" s="252" t="s">
        <v>223</v>
      </c>
    </row>
    <row r="2043" s="15" customFormat="1">
      <c r="A2043" s="15"/>
      <c r="B2043" s="263"/>
      <c r="C2043" s="264"/>
      <c r="D2043" s="243" t="s">
        <v>232</v>
      </c>
      <c r="E2043" s="265" t="s">
        <v>1</v>
      </c>
      <c r="F2043" s="266" t="s">
        <v>245</v>
      </c>
      <c r="G2043" s="264"/>
      <c r="H2043" s="267">
        <v>0.23499999999999999</v>
      </c>
      <c r="I2043" s="268"/>
      <c r="J2043" s="264"/>
      <c r="K2043" s="264"/>
      <c r="L2043" s="269"/>
      <c r="M2043" s="270"/>
      <c r="N2043" s="271"/>
      <c r="O2043" s="271"/>
      <c r="P2043" s="271"/>
      <c r="Q2043" s="271"/>
      <c r="R2043" s="271"/>
      <c r="S2043" s="271"/>
      <c r="T2043" s="272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T2043" s="273" t="s">
        <v>232</v>
      </c>
      <c r="AU2043" s="273" t="s">
        <v>82</v>
      </c>
      <c r="AV2043" s="15" t="s">
        <v>230</v>
      </c>
      <c r="AW2043" s="15" t="s">
        <v>30</v>
      </c>
      <c r="AX2043" s="15" t="s">
        <v>80</v>
      </c>
      <c r="AY2043" s="273" t="s">
        <v>223</v>
      </c>
    </row>
    <row r="2044" s="2" customFormat="1" ht="55.5" customHeight="1">
      <c r="A2044" s="39"/>
      <c r="B2044" s="40"/>
      <c r="C2044" s="228" t="s">
        <v>2577</v>
      </c>
      <c r="D2044" s="228" t="s">
        <v>225</v>
      </c>
      <c r="E2044" s="229" t="s">
        <v>2578</v>
      </c>
      <c r="F2044" s="230" t="s">
        <v>2579</v>
      </c>
      <c r="G2044" s="231" t="s">
        <v>228</v>
      </c>
      <c r="H2044" s="232">
        <v>2.331</v>
      </c>
      <c r="I2044" s="233"/>
      <c r="J2044" s="234">
        <f>ROUND(I2044*H2044,2)</f>
        <v>0</v>
      </c>
      <c r="K2044" s="230" t="s">
        <v>229</v>
      </c>
      <c r="L2044" s="45"/>
      <c r="M2044" s="235" t="s">
        <v>1</v>
      </c>
      <c r="N2044" s="236" t="s">
        <v>38</v>
      </c>
      <c r="O2044" s="92"/>
      <c r="P2044" s="237">
        <f>O2044*H2044</f>
        <v>0</v>
      </c>
      <c r="Q2044" s="237">
        <v>0</v>
      </c>
      <c r="R2044" s="237">
        <f>Q2044*H2044</f>
        <v>0</v>
      </c>
      <c r="S2044" s="237">
        <v>1.8</v>
      </c>
      <c r="T2044" s="238">
        <f>S2044*H2044</f>
        <v>4.1958000000000002</v>
      </c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R2044" s="239" t="s">
        <v>230</v>
      </c>
      <c r="AT2044" s="239" t="s">
        <v>225</v>
      </c>
      <c r="AU2044" s="239" t="s">
        <v>82</v>
      </c>
      <c r="AY2044" s="18" t="s">
        <v>223</v>
      </c>
      <c r="BE2044" s="240">
        <f>IF(N2044="základní",J2044,0)</f>
        <v>0</v>
      </c>
      <c r="BF2044" s="240">
        <f>IF(N2044="snížená",J2044,0)</f>
        <v>0</v>
      </c>
      <c r="BG2044" s="240">
        <f>IF(N2044="zákl. přenesená",J2044,0)</f>
        <v>0</v>
      </c>
      <c r="BH2044" s="240">
        <f>IF(N2044="sníž. přenesená",J2044,0)</f>
        <v>0</v>
      </c>
      <c r="BI2044" s="240">
        <f>IF(N2044="nulová",J2044,0)</f>
        <v>0</v>
      </c>
      <c r="BJ2044" s="18" t="s">
        <v>80</v>
      </c>
      <c r="BK2044" s="240">
        <f>ROUND(I2044*H2044,2)</f>
        <v>0</v>
      </c>
      <c r="BL2044" s="18" t="s">
        <v>230</v>
      </c>
      <c r="BM2044" s="239" t="s">
        <v>2580</v>
      </c>
    </row>
    <row r="2045" s="14" customFormat="1">
      <c r="A2045" s="14"/>
      <c r="B2045" s="253"/>
      <c r="C2045" s="254"/>
      <c r="D2045" s="243" t="s">
        <v>232</v>
      </c>
      <c r="E2045" s="255" t="s">
        <v>1</v>
      </c>
      <c r="F2045" s="256" t="s">
        <v>2581</v>
      </c>
      <c r="G2045" s="254"/>
      <c r="H2045" s="255" t="s">
        <v>1</v>
      </c>
      <c r="I2045" s="257"/>
      <c r="J2045" s="254"/>
      <c r="K2045" s="254"/>
      <c r="L2045" s="258"/>
      <c r="M2045" s="259"/>
      <c r="N2045" s="260"/>
      <c r="O2045" s="260"/>
      <c r="P2045" s="260"/>
      <c r="Q2045" s="260"/>
      <c r="R2045" s="260"/>
      <c r="S2045" s="260"/>
      <c r="T2045" s="261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62" t="s">
        <v>232</v>
      </c>
      <c r="AU2045" s="262" t="s">
        <v>82</v>
      </c>
      <c r="AV2045" s="14" t="s">
        <v>80</v>
      </c>
      <c r="AW2045" s="14" t="s">
        <v>30</v>
      </c>
      <c r="AX2045" s="14" t="s">
        <v>73</v>
      </c>
      <c r="AY2045" s="262" t="s">
        <v>223</v>
      </c>
    </row>
    <row r="2046" s="13" customFormat="1">
      <c r="A2046" s="13"/>
      <c r="B2046" s="241"/>
      <c r="C2046" s="242"/>
      <c r="D2046" s="243" t="s">
        <v>232</v>
      </c>
      <c r="E2046" s="244" t="s">
        <v>1</v>
      </c>
      <c r="F2046" s="245" t="s">
        <v>2582</v>
      </c>
      <c r="G2046" s="242"/>
      <c r="H2046" s="246">
        <v>2.331</v>
      </c>
      <c r="I2046" s="247"/>
      <c r="J2046" s="242"/>
      <c r="K2046" s="242"/>
      <c r="L2046" s="248"/>
      <c r="M2046" s="249"/>
      <c r="N2046" s="250"/>
      <c r="O2046" s="250"/>
      <c r="P2046" s="250"/>
      <c r="Q2046" s="250"/>
      <c r="R2046" s="250"/>
      <c r="S2046" s="250"/>
      <c r="T2046" s="251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52" t="s">
        <v>232</v>
      </c>
      <c r="AU2046" s="252" t="s">
        <v>82</v>
      </c>
      <c r="AV2046" s="13" t="s">
        <v>82</v>
      </c>
      <c r="AW2046" s="13" t="s">
        <v>30</v>
      </c>
      <c r="AX2046" s="13" t="s">
        <v>80</v>
      </c>
      <c r="AY2046" s="252" t="s">
        <v>223</v>
      </c>
    </row>
    <row r="2047" s="2" customFormat="1" ht="55.5" customHeight="1">
      <c r="A2047" s="39"/>
      <c r="B2047" s="40"/>
      <c r="C2047" s="228" t="s">
        <v>2583</v>
      </c>
      <c r="D2047" s="228" t="s">
        <v>225</v>
      </c>
      <c r="E2047" s="229" t="s">
        <v>2584</v>
      </c>
      <c r="F2047" s="230" t="s">
        <v>2585</v>
      </c>
      <c r="G2047" s="231" t="s">
        <v>228</v>
      </c>
      <c r="H2047" s="232">
        <v>15.131</v>
      </c>
      <c r="I2047" s="233"/>
      <c r="J2047" s="234">
        <f>ROUND(I2047*H2047,2)</f>
        <v>0</v>
      </c>
      <c r="K2047" s="230" t="s">
        <v>229</v>
      </c>
      <c r="L2047" s="45"/>
      <c r="M2047" s="235" t="s">
        <v>1</v>
      </c>
      <c r="N2047" s="236" t="s">
        <v>38</v>
      </c>
      <c r="O2047" s="92"/>
      <c r="P2047" s="237">
        <f>O2047*H2047</f>
        <v>0</v>
      </c>
      <c r="Q2047" s="237">
        <v>0</v>
      </c>
      <c r="R2047" s="237">
        <f>Q2047*H2047</f>
        <v>0</v>
      </c>
      <c r="S2047" s="237">
        <v>1.8</v>
      </c>
      <c r="T2047" s="238">
        <f>S2047*H2047</f>
        <v>27.235800000000001</v>
      </c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39"/>
      <c r="AE2047" s="39"/>
      <c r="AR2047" s="239" t="s">
        <v>230</v>
      </c>
      <c r="AT2047" s="239" t="s">
        <v>225</v>
      </c>
      <c r="AU2047" s="239" t="s">
        <v>82</v>
      </c>
      <c r="AY2047" s="18" t="s">
        <v>223</v>
      </c>
      <c r="BE2047" s="240">
        <f>IF(N2047="základní",J2047,0)</f>
        <v>0</v>
      </c>
      <c r="BF2047" s="240">
        <f>IF(N2047="snížená",J2047,0)</f>
        <v>0</v>
      </c>
      <c r="BG2047" s="240">
        <f>IF(N2047="zákl. přenesená",J2047,0)</f>
        <v>0</v>
      </c>
      <c r="BH2047" s="240">
        <f>IF(N2047="sníž. přenesená",J2047,0)</f>
        <v>0</v>
      </c>
      <c r="BI2047" s="240">
        <f>IF(N2047="nulová",J2047,0)</f>
        <v>0</v>
      </c>
      <c r="BJ2047" s="18" t="s">
        <v>80</v>
      </c>
      <c r="BK2047" s="240">
        <f>ROUND(I2047*H2047,2)</f>
        <v>0</v>
      </c>
      <c r="BL2047" s="18" t="s">
        <v>230</v>
      </c>
      <c r="BM2047" s="239" t="s">
        <v>2586</v>
      </c>
    </row>
    <row r="2048" s="13" customFormat="1">
      <c r="A2048" s="13"/>
      <c r="B2048" s="241"/>
      <c r="C2048" s="242"/>
      <c r="D2048" s="243" t="s">
        <v>232</v>
      </c>
      <c r="E2048" s="244" t="s">
        <v>1</v>
      </c>
      <c r="F2048" s="245" t="s">
        <v>2587</v>
      </c>
      <c r="G2048" s="242"/>
      <c r="H2048" s="246">
        <v>5.827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232</v>
      </c>
      <c r="AU2048" s="252" t="s">
        <v>82</v>
      </c>
      <c r="AV2048" s="13" t="s">
        <v>82</v>
      </c>
      <c r="AW2048" s="13" t="s">
        <v>30</v>
      </c>
      <c r="AX2048" s="13" t="s">
        <v>73</v>
      </c>
      <c r="AY2048" s="252" t="s">
        <v>223</v>
      </c>
    </row>
    <row r="2049" s="13" customFormat="1">
      <c r="A2049" s="13"/>
      <c r="B2049" s="241"/>
      <c r="C2049" s="242"/>
      <c r="D2049" s="243" t="s">
        <v>232</v>
      </c>
      <c r="E2049" s="244" t="s">
        <v>1</v>
      </c>
      <c r="F2049" s="245" t="s">
        <v>2588</v>
      </c>
      <c r="G2049" s="242"/>
      <c r="H2049" s="246">
        <v>0.47999999999999998</v>
      </c>
      <c r="I2049" s="247"/>
      <c r="J2049" s="242"/>
      <c r="K2049" s="242"/>
      <c r="L2049" s="248"/>
      <c r="M2049" s="249"/>
      <c r="N2049" s="250"/>
      <c r="O2049" s="250"/>
      <c r="P2049" s="250"/>
      <c r="Q2049" s="250"/>
      <c r="R2049" s="250"/>
      <c r="S2049" s="250"/>
      <c r="T2049" s="251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52" t="s">
        <v>232</v>
      </c>
      <c r="AU2049" s="252" t="s">
        <v>82</v>
      </c>
      <c r="AV2049" s="13" t="s">
        <v>82</v>
      </c>
      <c r="AW2049" s="13" t="s">
        <v>30</v>
      </c>
      <c r="AX2049" s="13" t="s">
        <v>73</v>
      </c>
      <c r="AY2049" s="252" t="s">
        <v>223</v>
      </c>
    </row>
    <row r="2050" s="13" customFormat="1">
      <c r="A2050" s="13"/>
      <c r="B2050" s="241"/>
      <c r="C2050" s="242"/>
      <c r="D2050" s="243" t="s">
        <v>232</v>
      </c>
      <c r="E2050" s="244" t="s">
        <v>1</v>
      </c>
      <c r="F2050" s="245" t="s">
        <v>2589</v>
      </c>
      <c r="G2050" s="242"/>
      <c r="H2050" s="246">
        <v>1.0560000000000001</v>
      </c>
      <c r="I2050" s="247"/>
      <c r="J2050" s="242"/>
      <c r="K2050" s="242"/>
      <c r="L2050" s="248"/>
      <c r="M2050" s="249"/>
      <c r="N2050" s="250"/>
      <c r="O2050" s="250"/>
      <c r="P2050" s="250"/>
      <c r="Q2050" s="250"/>
      <c r="R2050" s="250"/>
      <c r="S2050" s="250"/>
      <c r="T2050" s="251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52" t="s">
        <v>232</v>
      </c>
      <c r="AU2050" s="252" t="s">
        <v>82</v>
      </c>
      <c r="AV2050" s="13" t="s">
        <v>82</v>
      </c>
      <c r="AW2050" s="13" t="s">
        <v>30</v>
      </c>
      <c r="AX2050" s="13" t="s">
        <v>73</v>
      </c>
      <c r="AY2050" s="252" t="s">
        <v>223</v>
      </c>
    </row>
    <row r="2051" s="13" customFormat="1">
      <c r="A2051" s="13"/>
      <c r="B2051" s="241"/>
      <c r="C2051" s="242"/>
      <c r="D2051" s="243" t="s">
        <v>232</v>
      </c>
      <c r="E2051" s="244" t="s">
        <v>1</v>
      </c>
      <c r="F2051" s="245" t="s">
        <v>2590</v>
      </c>
      <c r="G2051" s="242"/>
      <c r="H2051" s="246">
        <v>1.74</v>
      </c>
      <c r="I2051" s="247"/>
      <c r="J2051" s="242"/>
      <c r="K2051" s="242"/>
      <c r="L2051" s="248"/>
      <c r="M2051" s="249"/>
      <c r="N2051" s="250"/>
      <c r="O2051" s="250"/>
      <c r="P2051" s="250"/>
      <c r="Q2051" s="250"/>
      <c r="R2051" s="250"/>
      <c r="S2051" s="250"/>
      <c r="T2051" s="251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52" t="s">
        <v>232</v>
      </c>
      <c r="AU2051" s="252" t="s">
        <v>82</v>
      </c>
      <c r="AV2051" s="13" t="s">
        <v>82</v>
      </c>
      <c r="AW2051" s="13" t="s">
        <v>30</v>
      </c>
      <c r="AX2051" s="13" t="s">
        <v>73</v>
      </c>
      <c r="AY2051" s="252" t="s">
        <v>223</v>
      </c>
    </row>
    <row r="2052" s="13" customFormat="1">
      <c r="A2052" s="13"/>
      <c r="B2052" s="241"/>
      <c r="C2052" s="242"/>
      <c r="D2052" s="243" t="s">
        <v>232</v>
      </c>
      <c r="E2052" s="244" t="s">
        <v>1</v>
      </c>
      <c r="F2052" s="245" t="s">
        <v>2591</v>
      </c>
      <c r="G2052" s="242"/>
      <c r="H2052" s="246">
        <v>0.157</v>
      </c>
      <c r="I2052" s="247"/>
      <c r="J2052" s="242"/>
      <c r="K2052" s="242"/>
      <c r="L2052" s="248"/>
      <c r="M2052" s="249"/>
      <c r="N2052" s="250"/>
      <c r="O2052" s="250"/>
      <c r="P2052" s="250"/>
      <c r="Q2052" s="250"/>
      <c r="R2052" s="250"/>
      <c r="S2052" s="250"/>
      <c r="T2052" s="251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2" t="s">
        <v>232</v>
      </c>
      <c r="AU2052" s="252" t="s">
        <v>82</v>
      </c>
      <c r="AV2052" s="13" t="s">
        <v>82</v>
      </c>
      <c r="AW2052" s="13" t="s">
        <v>30</v>
      </c>
      <c r="AX2052" s="13" t="s">
        <v>73</v>
      </c>
      <c r="AY2052" s="252" t="s">
        <v>223</v>
      </c>
    </row>
    <row r="2053" s="14" customFormat="1">
      <c r="A2053" s="14"/>
      <c r="B2053" s="253"/>
      <c r="C2053" s="254"/>
      <c r="D2053" s="243" t="s">
        <v>232</v>
      </c>
      <c r="E2053" s="255" t="s">
        <v>1</v>
      </c>
      <c r="F2053" s="256" t="s">
        <v>394</v>
      </c>
      <c r="G2053" s="254"/>
      <c r="H2053" s="255" t="s">
        <v>1</v>
      </c>
      <c r="I2053" s="257"/>
      <c r="J2053" s="254"/>
      <c r="K2053" s="254"/>
      <c r="L2053" s="258"/>
      <c r="M2053" s="259"/>
      <c r="N2053" s="260"/>
      <c r="O2053" s="260"/>
      <c r="P2053" s="260"/>
      <c r="Q2053" s="260"/>
      <c r="R2053" s="260"/>
      <c r="S2053" s="260"/>
      <c r="T2053" s="261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62" t="s">
        <v>232</v>
      </c>
      <c r="AU2053" s="262" t="s">
        <v>82</v>
      </c>
      <c r="AV2053" s="14" t="s">
        <v>80</v>
      </c>
      <c r="AW2053" s="14" t="s">
        <v>30</v>
      </c>
      <c r="AX2053" s="14" t="s">
        <v>73</v>
      </c>
      <c r="AY2053" s="262" t="s">
        <v>223</v>
      </c>
    </row>
    <row r="2054" s="13" customFormat="1">
      <c r="A2054" s="13"/>
      <c r="B2054" s="241"/>
      <c r="C2054" s="242"/>
      <c r="D2054" s="243" t="s">
        <v>232</v>
      </c>
      <c r="E2054" s="244" t="s">
        <v>1</v>
      </c>
      <c r="F2054" s="245" t="s">
        <v>2592</v>
      </c>
      <c r="G2054" s="242"/>
      <c r="H2054" s="246">
        <v>2.8079999999999998</v>
      </c>
      <c r="I2054" s="247"/>
      <c r="J2054" s="242"/>
      <c r="K2054" s="242"/>
      <c r="L2054" s="248"/>
      <c r="M2054" s="249"/>
      <c r="N2054" s="250"/>
      <c r="O2054" s="250"/>
      <c r="P2054" s="250"/>
      <c r="Q2054" s="250"/>
      <c r="R2054" s="250"/>
      <c r="S2054" s="250"/>
      <c r="T2054" s="251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52" t="s">
        <v>232</v>
      </c>
      <c r="AU2054" s="252" t="s">
        <v>82</v>
      </c>
      <c r="AV2054" s="13" t="s">
        <v>82</v>
      </c>
      <c r="AW2054" s="13" t="s">
        <v>30</v>
      </c>
      <c r="AX2054" s="13" t="s">
        <v>73</v>
      </c>
      <c r="AY2054" s="252" t="s">
        <v>223</v>
      </c>
    </row>
    <row r="2055" s="13" customFormat="1">
      <c r="A2055" s="13"/>
      <c r="B2055" s="241"/>
      <c r="C2055" s="242"/>
      <c r="D2055" s="243" t="s">
        <v>232</v>
      </c>
      <c r="E2055" s="244" t="s">
        <v>1</v>
      </c>
      <c r="F2055" s="245" t="s">
        <v>2593</v>
      </c>
      <c r="G2055" s="242"/>
      <c r="H2055" s="246">
        <v>0.47999999999999998</v>
      </c>
      <c r="I2055" s="247"/>
      <c r="J2055" s="242"/>
      <c r="K2055" s="242"/>
      <c r="L2055" s="248"/>
      <c r="M2055" s="249"/>
      <c r="N2055" s="250"/>
      <c r="O2055" s="250"/>
      <c r="P2055" s="250"/>
      <c r="Q2055" s="250"/>
      <c r="R2055" s="250"/>
      <c r="S2055" s="250"/>
      <c r="T2055" s="251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52" t="s">
        <v>232</v>
      </c>
      <c r="AU2055" s="252" t="s">
        <v>82</v>
      </c>
      <c r="AV2055" s="13" t="s">
        <v>82</v>
      </c>
      <c r="AW2055" s="13" t="s">
        <v>30</v>
      </c>
      <c r="AX2055" s="13" t="s">
        <v>73</v>
      </c>
      <c r="AY2055" s="252" t="s">
        <v>223</v>
      </c>
    </row>
    <row r="2056" s="13" customFormat="1">
      <c r="A2056" s="13"/>
      <c r="B2056" s="241"/>
      <c r="C2056" s="242"/>
      <c r="D2056" s="243" t="s">
        <v>232</v>
      </c>
      <c r="E2056" s="244" t="s">
        <v>1</v>
      </c>
      <c r="F2056" s="245" t="s">
        <v>2594</v>
      </c>
      <c r="G2056" s="242"/>
      <c r="H2056" s="246">
        <v>1.5449999999999999</v>
      </c>
      <c r="I2056" s="247"/>
      <c r="J2056" s="242"/>
      <c r="K2056" s="242"/>
      <c r="L2056" s="248"/>
      <c r="M2056" s="249"/>
      <c r="N2056" s="250"/>
      <c r="O2056" s="250"/>
      <c r="P2056" s="250"/>
      <c r="Q2056" s="250"/>
      <c r="R2056" s="250"/>
      <c r="S2056" s="250"/>
      <c r="T2056" s="251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52" t="s">
        <v>232</v>
      </c>
      <c r="AU2056" s="252" t="s">
        <v>82</v>
      </c>
      <c r="AV2056" s="13" t="s">
        <v>82</v>
      </c>
      <c r="AW2056" s="13" t="s">
        <v>30</v>
      </c>
      <c r="AX2056" s="13" t="s">
        <v>73</v>
      </c>
      <c r="AY2056" s="252" t="s">
        <v>223</v>
      </c>
    </row>
    <row r="2057" s="13" customFormat="1">
      <c r="A2057" s="13"/>
      <c r="B2057" s="241"/>
      <c r="C2057" s="242"/>
      <c r="D2057" s="243" t="s">
        <v>232</v>
      </c>
      <c r="E2057" s="244" t="s">
        <v>1</v>
      </c>
      <c r="F2057" s="245" t="s">
        <v>2595</v>
      </c>
      <c r="G2057" s="242"/>
      <c r="H2057" s="246">
        <v>0.80400000000000005</v>
      </c>
      <c r="I2057" s="247"/>
      <c r="J2057" s="242"/>
      <c r="K2057" s="242"/>
      <c r="L2057" s="248"/>
      <c r="M2057" s="249"/>
      <c r="N2057" s="250"/>
      <c r="O2057" s="250"/>
      <c r="P2057" s="250"/>
      <c r="Q2057" s="250"/>
      <c r="R2057" s="250"/>
      <c r="S2057" s="250"/>
      <c r="T2057" s="251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52" t="s">
        <v>232</v>
      </c>
      <c r="AU2057" s="252" t="s">
        <v>82</v>
      </c>
      <c r="AV2057" s="13" t="s">
        <v>82</v>
      </c>
      <c r="AW2057" s="13" t="s">
        <v>30</v>
      </c>
      <c r="AX2057" s="13" t="s">
        <v>73</v>
      </c>
      <c r="AY2057" s="252" t="s">
        <v>223</v>
      </c>
    </row>
    <row r="2058" s="13" customFormat="1">
      <c r="A2058" s="13"/>
      <c r="B2058" s="241"/>
      <c r="C2058" s="242"/>
      <c r="D2058" s="243" t="s">
        <v>232</v>
      </c>
      <c r="E2058" s="244" t="s">
        <v>1</v>
      </c>
      <c r="F2058" s="245" t="s">
        <v>2596</v>
      </c>
      <c r="G2058" s="242"/>
      <c r="H2058" s="246">
        <v>0.23400000000000001</v>
      </c>
      <c r="I2058" s="247"/>
      <c r="J2058" s="242"/>
      <c r="K2058" s="242"/>
      <c r="L2058" s="248"/>
      <c r="M2058" s="249"/>
      <c r="N2058" s="250"/>
      <c r="O2058" s="250"/>
      <c r="P2058" s="250"/>
      <c r="Q2058" s="250"/>
      <c r="R2058" s="250"/>
      <c r="S2058" s="250"/>
      <c r="T2058" s="251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52" t="s">
        <v>232</v>
      </c>
      <c r="AU2058" s="252" t="s">
        <v>82</v>
      </c>
      <c r="AV2058" s="13" t="s">
        <v>82</v>
      </c>
      <c r="AW2058" s="13" t="s">
        <v>30</v>
      </c>
      <c r="AX2058" s="13" t="s">
        <v>73</v>
      </c>
      <c r="AY2058" s="252" t="s">
        <v>223</v>
      </c>
    </row>
    <row r="2059" s="15" customFormat="1">
      <c r="A2059" s="15"/>
      <c r="B2059" s="263"/>
      <c r="C2059" s="264"/>
      <c r="D2059" s="243" t="s">
        <v>232</v>
      </c>
      <c r="E2059" s="265" t="s">
        <v>1</v>
      </c>
      <c r="F2059" s="266" t="s">
        <v>245</v>
      </c>
      <c r="G2059" s="264"/>
      <c r="H2059" s="267">
        <v>15.131</v>
      </c>
      <c r="I2059" s="268"/>
      <c r="J2059" s="264"/>
      <c r="K2059" s="264"/>
      <c r="L2059" s="269"/>
      <c r="M2059" s="270"/>
      <c r="N2059" s="271"/>
      <c r="O2059" s="271"/>
      <c r="P2059" s="271"/>
      <c r="Q2059" s="271"/>
      <c r="R2059" s="271"/>
      <c r="S2059" s="271"/>
      <c r="T2059" s="272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T2059" s="273" t="s">
        <v>232</v>
      </c>
      <c r="AU2059" s="273" t="s">
        <v>82</v>
      </c>
      <c r="AV2059" s="15" t="s">
        <v>230</v>
      </c>
      <c r="AW2059" s="15" t="s">
        <v>30</v>
      </c>
      <c r="AX2059" s="15" t="s">
        <v>80</v>
      </c>
      <c r="AY2059" s="273" t="s">
        <v>223</v>
      </c>
    </row>
    <row r="2060" s="2" customFormat="1" ht="44.25" customHeight="1">
      <c r="A2060" s="39"/>
      <c r="B2060" s="40"/>
      <c r="C2060" s="228" t="s">
        <v>2597</v>
      </c>
      <c r="D2060" s="228" t="s">
        <v>225</v>
      </c>
      <c r="E2060" s="229" t="s">
        <v>2598</v>
      </c>
      <c r="F2060" s="230" t="s">
        <v>2599</v>
      </c>
      <c r="G2060" s="231" t="s">
        <v>475</v>
      </c>
      <c r="H2060" s="232">
        <v>1</v>
      </c>
      <c r="I2060" s="233"/>
      <c r="J2060" s="234">
        <f>ROUND(I2060*H2060,2)</f>
        <v>0</v>
      </c>
      <c r="K2060" s="230" t="s">
        <v>229</v>
      </c>
      <c r="L2060" s="45"/>
      <c r="M2060" s="235" t="s">
        <v>1</v>
      </c>
      <c r="N2060" s="236" t="s">
        <v>38</v>
      </c>
      <c r="O2060" s="92"/>
      <c r="P2060" s="237">
        <f>O2060*H2060</f>
        <v>0</v>
      </c>
      <c r="Q2060" s="237">
        <v>0</v>
      </c>
      <c r="R2060" s="237">
        <f>Q2060*H2060</f>
        <v>0</v>
      </c>
      <c r="S2060" s="237">
        <v>0.058999999999999997</v>
      </c>
      <c r="T2060" s="238">
        <f>S2060*H2060</f>
        <v>0.058999999999999997</v>
      </c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R2060" s="239" t="s">
        <v>230</v>
      </c>
      <c r="AT2060" s="239" t="s">
        <v>225</v>
      </c>
      <c r="AU2060" s="239" t="s">
        <v>82</v>
      </c>
      <c r="AY2060" s="18" t="s">
        <v>223</v>
      </c>
      <c r="BE2060" s="240">
        <f>IF(N2060="základní",J2060,0)</f>
        <v>0</v>
      </c>
      <c r="BF2060" s="240">
        <f>IF(N2060="snížená",J2060,0)</f>
        <v>0</v>
      </c>
      <c r="BG2060" s="240">
        <f>IF(N2060="zákl. přenesená",J2060,0)</f>
        <v>0</v>
      </c>
      <c r="BH2060" s="240">
        <f>IF(N2060="sníž. přenesená",J2060,0)</f>
        <v>0</v>
      </c>
      <c r="BI2060" s="240">
        <f>IF(N2060="nulová",J2060,0)</f>
        <v>0</v>
      </c>
      <c r="BJ2060" s="18" t="s">
        <v>80</v>
      </c>
      <c r="BK2060" s="240">
        <f>ROUND(I2060*H2060,2)</f>
        <v>0</v>
      </c>
      <c r="BL2060" s="18" t="s">
        <v>230</v>
      </c>
      <c r="BM2060" s="239" t="s">
        <v>2600</v>
      </c>
    </row>
    <row r="2061" s="13" customFormat="1">
      <c r="A2061" s="13"/>
      <c r="B2061" s="241"/>
      <c r="C2061" s="242"/>
      <c r="D2061" s="243" t="s">
        <v>232</v>
      </c>
      <c r="E2061" s="244" t="s">
        <v>1</v>
      </c>
      <c r="F2061" s="245" t="s">
        <v>2601</v>
      </c>
      <c r="G2061" s="242"/>
      <c r="H2061" s="246">
        <v>1</v>
      </c>
      <c r="I2061" s="247"/>
      <c r="J2061" s="242"/>
      <c r="K2061" s="242"/>
      <c r="L2061" s="248"/>
      <c r="M2061" s="249"/>
      <c r="N2061" s="250"/>
      <c r="O2061" s="250"/>
      <c r="P2061" s="250"/>
      <c r="Q2061" s="250"/>
      <c r="R2061" s="250"/>
      <c r="S2061" s="250"/>
      <c r="T2061" s="251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52" t="s">
        <v>232</v>
      </c>
      <c r="AU2061" s="252" t="s">
        <v>82</v>
      </c>
      <c r="AV2061" s="13" t="s">
        <v>82</v>
      </c>
      <c r="AW2061" s="13" t="s">
        <v>30</v>
      </c>
      <c r="AX2061" s="13" t="s">
        <v>73</v>
      </c>
      <c r="AY2061" s="252" t="s">
        <v>223</v>
      </c>
    </row>
    <row r="2062" s="15" customFormat="1">
      <c r="A2062" s="15"/>
      <c r="B2062" s="263"/>
      <c r="C2062" s="264"/>
      <c r="D2062" s="243" t="s">
        <v>232</v>
      </c>
      <c r="E2062" s="265" t="s">
        <v>1</v>
      </c>
      <c r="F2062" s="266" t="s">
        <v>245</v>
      </c>
      <c r="G2062" s="264"/>
      <c r="H2062" s="267">
        <v>1</v>
      </c>
      <c r="I2062" s="268"/>
      <c r="J2062" s="264"/>
      <c r="K2062" s="264"/>
      <c r="L2062" s="269"/>
      <c r="M2062" s="270"/>
      <c r="N2062" s="271"/>
      <c r="O2062" s="271"/>
      <c r="P2062" s="271"/>
      <c r="Q2062" s="271"/>
      <c r="R2062" s="271"/>
      <c r="S2062" s="271"/>
      <c r="T2062" s="272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T2062" s="273" t="s">
        <v>232</v>
      </c>
      <c r="AU2062" s="273" t="s">
        <v>82</v>
      </c>
      <c r="AV2062" s="15" t="s">
        <v>230</v>
      </c>
      <c r="AW2062" s="15" t="s">
        <v>30</v>
      </c>
      <c r="AX2062" s="15" t="s">
        <v>80</v>
      </c>
      <c r="AY2062" s="273" t="s">
        <v>223</v>
      </c>
    </row>
    <row r="2063" s="2" customFormat="1" ht="44.25" customHeight="1">
      <c r="A2063" s="39"/>
      <c r="B2063" s="40"/>
      <c r="C2063" s="228" t="s">
        <v>2602</v>
      </c>
      <c r="D2063" s="228" t="s">
        <v>225</v>
      </c>
      <c r="E2063" s="229" t="s">
        <v>2603</v>
      </c>
      <c r="F2063" s="230" t="s">
        <v>2604</v>
      </c>
      <c r="G2063" s="231" t="s">
        <v>475</v>
      </c>
      <c r="H2063" s="232">
        <v>2</v>
      </c>
      <c r="I2063" s="233"/>
      <c r="J2063" s="234">
        <f>ROUND(I2063*H2063,2)</f>
        <v>0</v>
      </c>
      <c r="K2063" s="230" t="s">
        <v>229</v>
      </c>
      <c r="L2063" s="45"/>
      <c r="M2063" s="235" t="s">
        <v>1</v>
      </c>
      <c r="N2063" s="236" t="s">
        <v>38</v>
      </c>
      <c r="O2063" s="92"/>
      <c r="P2063" s="237">
        <f>O2063*H2063</f>
        <v>0</v>
      </c>
      <c r="Q2063" s="237">
        <v>0</v>
      </c>
      <c r="R2063" s="237">
        <f>Q2063*H2063</f>
        <v>0</v>
      </c>
      <c r="S2063" s="237">
        <v>0.104</v>
      </c>
      <c r="T2063" s="238">
        <f>S2063*H2063</f>
        <v>0.20799999999999999</v>
      </c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R2063" s="239" t="s">
        <v>230</v>
      </c>
      <c r="AT2063" s="239" t="s">
        <v>225</v>
      </c>
      <c r="AU2063" s="239" t="s">
        <v>82</v>
      </c>
      <c r="AY2063" s="18" t="s">
        <v>223</v>
      </c>
      <c r="BE2063" s="240">
        <f>IF(N2063="základní",J2063,0)</f>
        <v>0</v>
      </c>
      <c r="BF2063" s="240">
        <f>IF(N2063="snížená",J2063,0)</f>
        <v>0</v>
      </c>
      <c r="BG2063" s="240">
        <f>IF(N2063="zákl. přenesená",J2063,0)</f>
        <v>0</v>
      </c>
      <c r="BH2063" s="240">
        <f>IF(N2063="sníž. přenesená",J2063,0)</f>
        <v>0</v>
      </c>
      <c r="BI2063" s="240">
        <f>IF(N2063="nulová",J2063,0)</f>
        <v>0</v>
      </c>
      <c r="BJ2063" s="18" t="s">
        <v>80</v>
      </c>
      <c r="BK2063" s="240">
        <f>ROUND(I2063*H2063,2)</f>
        <v>0</v>
      </c>
      <c r="BL2063" s="18" t="s">
        <v>230</v>
      </c>
      <c r="BM2063" s="239" t="s">
        <v>2605</v>
      </c>
    </row>
    <row r="2064" s="13" customFormat="1">
      <c r="A2064" s="13"/>
      <c r="B2064" s="241"/>
      <c r="C2064" s="242"/>
      <c r="D2064" s="243" t="s">
        <v>232</v>
      </c>
      <c r="E2064" s="244" t="s">
        <v>1</v>
      </c>
      <c r="F2064" s="245" t="s">
        <v>2606</v>
      </c>
      <c r="G2064" s="242"/>
      <c r="H2064" s="246">
        <v>1</v>
      </c>
      <c r="I2064" s="247"/>
      <c r="J2064" s="242"/>
      <c r="K2064" s="242"/>
      <c r="L2064" s="248"/>
      <c r="M2064" s="249"/>
      <c r="N2064" s="250"/>
      <c r="O2064" s="250"/>
      <c r="P2064" s="250"/>
      <c r="Q2064" s="250"/>
      <c r="R2064" s="250"/>
      <c r="S2064" s="250"/>
      <c r="T2064" s="251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52" t="s">
        <v>232</v>
      </c>
      <c r="AU2064" s="252" t="s">
        <v>82</v>
      </c>
      <c r="AV2064" s="13" t="s">
        <v>82</v>
      </c>
      <c r="AW2064" s="13" t="s">
        <v>30</v>
      </c>
      <c r="AX2064" s="13" t="s">
        <v>73</v>
      </c>
      <c r="AY2064" s="252" t="s">
        <v>223</v>
      </c>
    </row>
    <row r="2065" s="13" customFormat="1">
      <c r="A2065" s="13"/>
      <c r="B2065" s="241"/>
      <c r="C2065" s="242"/>
      <c r="D2065" s="243" t="s">
        <v>232</v>
      </c>
      <c r="E2065" s="244" t="s">
        <v>1</v>
      </c>
      <c r="F2065" s="245" t="s">
        <v>2607</v>
      </c>
      <c r="G2065" s="242"/>
      <c r="H2065" s="246">
        <v>1</v>
      </c>
      <c r="I2065" s="247"/>
      <c r="J2065" s="242"/>
      <c r="K2065" s="242"/>
      <c r="L2065" s="248"/>
      <c r="M2065" s="249"/>
      <c r="N2065" s="250"/>
      <c r="O2065" s="250"/>
      <c r="P2065" s="250"/>
      <c r="Q2065" s="250"/>
      <c r="R2065" s="250"/>
      <c r="S2065" s="250"/>
      <c r="T2065" s="251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52" t="s">
        <v>232</v>
      </c>
      <c r="AU2065" s="252" t="s">
        <v>82</v>
      </c>
      <c r="AV2065" s="13" t="s">
        <v>82</v>
      </c>
      <c r="AW2065" s="13" t="s">
        <v>30</v>
      </c>
      <c r="AX2065" s="13" t="s">
        <v>73</v>
      </c>
      <c r="AY2065" s="252" t="s">
        <v>223</v>
      </c>
    </row>
    <row r="2066" s="15" customFormat="1">
      <c r="A2066" s="15"/>
      <c r="B2066" s="263"/>
      <c r="C2066" s="264"/>
      <c r="D2066" s="243" t="s">
        <v>232</v>
      </c>
      <c r="E2066" s="265" t="s">
        <v>1</v>
      </c>
      <c r="F2066" s="266" t="s">
        <v>245</v>
      </c>
      <c r="G2066" s="264"/>
      <c r="H2066" s="267">
        <v>2</v>
      </c>
      <c r="I2066" s="268"/>
      <c r="J2066" s="264"/>
      <c r="K2066" s="264"/>
      <c r="L2066" s="269"/>
      <c r="M2066" s="270"/>
      <c r="N2066" s="271"/>
      <c r="O2066" s="271"/>
      <c r="P2066" s="271"/>
      <c r="Q2066" s="271"/>
      <c r="R2066" s="271"/>
      <c r="S2066" s="271"/>
      <c r="T2066" s="272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T2066" s="273" t="s">
        <v>232</v>
      </c>
      <c r="AU2066" s="273" t="s">
        <v>82</v>
      </c>
      <c r="AV2066" s="15" t="s">
        <v>230</v>
      </c>
      <c r="AW2066" s="15" t="s">
        <v>30</v>
      </c>
      <c r="AX2066" s="15" t="s">
        <v>80</v>
      </c>
      <c r="AY2066" s="273" t="s">
        <v>223</v>
      </c>
    </row>
    <row r="2067" s="2" customFormat="1" ht="44.25" customHeight="1">
      <c r="A2067" s="39"/>
      <c r="B2067" s="40"/>
      <c r="C2067" s="228" t="s">
        <v>2608</v>
      </c>
      <c r="D2067" s="228" t="s">
        <v>225</v>
      </c>
      <c r="E2067" s="229" t="s">
        <v>2609</v>
      </c>
      <c r="F2067" s="230" t="s">
        <v>2610</v>
      </c>
      <c r="G2067" s="231" t="s">
        <v>475</v>
      </c>
      <c r="H2067" s="232">
        <v>2</v>
      </c>
      <c r="I2067" s="233"/>
      <c r="J2067" s="234">
        <f>ROUND(I2067*H2067,2)</f>
        <v>0</v>
      </c>
      <c r="K2067" s="230" t="s">
        <v>229</v>
      </c>
      <c r="L2067" s="45"/>
      <c r="M2067" s="235" t="s">
        <v>1</v>
      </c>
      <c r="N2067" s="236" t="s">
        <v>38</v>
      </c>
      <c r="O2067" s="92"/>
      <c r="P2067" s="237">
        <f>O2067*H2067</f>
        <v>0</v>
      </c>
      <c r="Q2067" s="237">
        <v>0</v>
      </c>
      <c r="R2067" s="237">
        <f>Q2067*H2067</f>
        <v>0</v>
      </c>
      <c r="S2067" s="237">
        <v>0.28000000000000003</v>
      </c>
      <c r="T2067" s="238">
        <f>S2067*H2067</f>
        <v>0.56000000000000005</v>
      </c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R2067" s="239" t="s">
        <v>230</v>
      </c>
      <c r="AT2067" s="239" t="s">
        <v>225</v>
      </c>
      <c r="AU2067" s="239" t="s">
        <v>82</v>
      </c>
      <c r="AY2067" s="18" t="s">
        <v>223</v>
      </c>
      <c r="BE2067" s="240">
        <f>IF(N2067="základní",J2067,0)</f>
        <v>0</v>
      </c>
      <c r="BF2067" s="240">
        <f>IF(N2067="snížená",J2067,0)</f>
        <v>0</v>
      </c>
      <c r="BG2067" s="240">
        <f>IF(N2067="zákl. přenesená",J2067,0)</f>
        <v>0</v>
      </c>
      <c r="BH2067" s="240">
        <f>IF(N2067="sníž. přenesená",J2067,0)</f>
        <v>0</v>
      </c>
      <c r="BI2067" s="240">
        <f>IF(N2067="nulová",J2067,0)</f>
        <v>0</v>
      </c>
      <c r="BJ2067" s="18" t="s">
        <v>80</v>
      </c>
      <c r="BK2067" s="240">
        <f>ROUND(I2067*H2067,2)</f>
        <v>0</v>
      </c>
      <c r="BL2067" s="18" t="s">
        <v>230</v>
      </c>
      <c r="BM2067" s="239" t="s">
        <v>2611</v>
      </c>
    </row>
    <row r="2068" s="13" customFormat="1">
      <c r="A2068" s="13"/>
      <c r="B2068" s="241"/>
      <c r="C2068" s="242"/>
      <c r="D2068" s="243" t="s">
        <v>232</v>
      </c>
      <c r="E2068" s="244" t="s">
        <v>1</v>
      </c>
      <c r="F2068" s="245" t="s">
        <v>2612</v>
      </c>
      <c r="G2068" s="242"/>
      <c r="H2068" s="246">
        <v>1</v>
      </c>
      <c r="I2068" s="247"/>
      <c r="J2068" s="242"/>
      <c r="K2068" s="242"/>
      <c r="L2068" s="248"/>
      <c r="M2068" s="249"/>
      <c r="N2068" s="250"/>
      <c r="O2068" s="250"/>
      <c r="P2068" s="250"/>
      <c r="Q2068" s="250"/>
      <c r="R2068" s="250"/>
      <c r="S2068" s="250"/>
      <c r="T2068" s="251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2" t="s">
        <v>232</v>
      </c>
      <c r="AU2068" s="252" t="s">
        <v>82</v>
      </c>
      <c r="AV2068" s="13" t="s">
        <v>82</v>
      </c>
      <c r="AW2068" s="13" t="s">
        <v>30</v>
      </c>
      <c r="AX2068" s="13" t="s">
        <v>73</v>
      </c>
      <c r="AY2068" s="252" t="s">
        <v>223</v>
      </c>
    </row>
    <row r="2069" s="13" customFormat="1">
      <c r="A2069" s="13"/>
      <c r="B2069" s="241"/>
      <c r="C2069" s="242"/>
      <c r="D2069" s="243" t="s">
        <v>232</v>
      </c>
      <c r="E2069" s="244" t="s">
        <v>1</v>
      </c>
      <c r="F2069" s="245" t="s">
        <v>2613</v>
      </c>
      <c r="G2069" s="242"/>
      <c r="H2069" s="246">
        <v>1</v>
      </c>
      <c r="I2069" s="247"/>
      <c r="J2069" s="242"/>
      <c r="K2069" s="242"/>
      <c r="L2069" s="248"/>
      <c r="M2069" s="249"/>
      <c r="N2069" s="250"/>
      <c r="O2069" s="250"/>
      <c r="P2069" s="250"/>
      <c r="Q2069" s="250"/>
      <c r="R2069" s="250"/>
      <c r="S2069" s="250"/>
      <c r="T2069" s="251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52" t="s">
        <v>232</v>
      </c>
      <c r="AU2069" s="252" t="s">
        <v>82</v>
      </c>
      <c r="AV2069" s="13" t="s">
        <v>82</v>
      </c>
      <c r="AW2069" s="13" t="s">
        <v>30</v>
      </c>
      <c r="AX2069" s="13" t="s">
        <v>73</v>
      </c>
      <c r="AY2069" s="252" t="s">
        <v>223</v>
      </c>
    </row>
    <row r="2070" s="15" customFormat="1">
      <c r="A2070" s="15"/>
      <c r="B2070" s="263"/>
      <c r="C2070" s="264"/>
      <c r="D2070" s="243" t="s">
        <v>232</v>
      </c>
      <c r="E2070" s="265" t="s">
        <v>1</v>
      </c>
      <c r="F2070" s="266" t="s">
        <v>245</v>
      </c>
      <c r="G2070" s="264"/>
      <c r="H2070" s="267">
        <v>2</v>
      </c>
      <c r="I2070" s="268"/>
      <c r="J2070" s="264"/>
      <c r="K2070" s="264"/>
      <c r="L2070" s="269"/>
      <c r="M2070" s="270"/>
      <c r="N2070" s="271"/>
      <c r="O2070" s="271"/>
      <c r="P2070" s="271"/>
      <c r="Q2070" s="271"/>
      <c r="R2070" s="271"/>
      <c r="S2070" s="271"/>
      <c r="T2070" s="272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T2070" s="273" t="s">
        <v>232</v>
      </c>
      <c r="AU2070" s="273" t="s">
        <v>82</v>
      </c>
      <c r="AV2070" s="15" t="s">
        <v>230</v>
      </c>
      <c r="AW2070" s="15" t="s">
        <v>30</v>
      </c>
      <c r="AX2070" s="15" t="s">
        <v>80</v>
      </c>
      <c r="AY2070" s="273" t="s">
        <v>223</v>
      </c>
    </row>
    <row r="2071" s="2" customFormat="1" ht="37.8" customHeight="1">
      <c r="A2071" s="39"/>
      <c r="B2071" s="40"/>
      <c r="C2071" s="228" t="s">
        <v>2614</v>
      </c>
      <c r="D2071" s="228" t="s">
        <v>225</v>
      </c>
      <c r="E2071" s="229" t="s">
        <v>2615</v>
      </c>
      <c r="F2071" s="230" t="s">
        <v>2616</v>
      </c>
      <c r="G2071" s="231" t="s">
        <v>228</v>
      </c>
      <c r="H2071" s="232">
        <v>0.64700000000000002</v>
      </c>
      <c r="I2071" s="233"/>
      <c r="J2071" s="234">
        <f>ROUND(I2071*H2071,2)</f>
        <v>0</v>
      </c>
      <c r="K2071" s="230" t="s">
        <v>229</v>
      </c>
      <c r="L2071" s="45"/>
      <c r="M2071" s="235" t="s">
        <v>1</v>
      </c>
      <c r="N2071" s="236" t="s">
        <v>38</v>
      </c>
      <c r="O2071" s="92"/>
      <c r="P2071" s="237">
        <f>O2071*H2071</f>
        <v>0</v>
      </c>
      <c r="Q2071" s="237">
        <v>0</v>
      </c>
      <c r="R2071" s="237">
        <f>Q2071*H2071</f>
        <v>0</v>
      </c>
      <c r="S2071" s="237">
        <v>1.8</v>
      </c>
      <c r="T2071" s="238">
        <f>S2071*H2071</f>
        <v>1.1646000000000001</v>
      </c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R2071" s="239" t="s">
        <v>230</v>
      </c>
      <c r="AT2071" s="239" t="s">
        <v>225</v>
      </c>
      <c r="AU2071" s="239" t="s">
        <v>82</v>
      </c>
      <c r="AY2071" s="18" t="s">
        <v>223</v>
      </c>
      <c r="BE2071" s="240">
        <f>IF(N2071="základní",J2071,0)</f>
        <v>0</v>
      </c>
      <c r="BF2071" s="240">
        <f>IF(N2071="snížená",J2071,0)</f>
        <v>0</v>
      </c>
      <c r="BG2071" s="240">
        <f>IF(N2071="zákl. přenesená",J2071,0)</f>
        <v>0</v>
      </c>
      <c r="BH2071" s="240">
        <f>IF(N2071="sníž. přenesená",J2071,0)</f>
        <v>0</v>
      </c>
      <c r="BI2071" s="240">
        <f>IF(N2071="nulová",J2071,0)</f>
        <v>0</v>
      </c>
      <c r="BJ2071" s="18" t="s">
        <v>80</v>
      </c>
      <c r="BK2071" s="240">
        <f>ROUND(I2071*H2071,2)</f>
        <v>0</v>
      </c>
      <c r="BL2071" s="18" t="s">
        <v>230</v>
      </c>
      <c r="BM2071" s="239" t="s">
        <v>2617</v>
      </c>
    </row>
    <row r="2072" s="13" customFormat="1">
      <c r="A2072" s="13"/>
      <c r="B2072" s="241"/>
      <c r="C2072" s="242"/>
      <c r="D2072" s="243" t="s">
        <v>232</v>
      </c>
      <c r="E2072" s="244" t="s">
        <v>1</v>
      </c>
      <c r="F2072" s="245" t="s">
        <v>2618</v>
      </c>
      <c r="G2072" s="242"/>
      <c r="H2072" s="246">
        <v>0.39000000000000001</v>
      </c>
      <c r="I2072" s="247"/>
      <c r="J2072" s="242"/>
      <c r="K2072" s="242"/>
      <c r="L2072" s="248"/>
      <c r="M2072" s="249"/>
      <c r="N2072" s="250"/>
      <c r="O2072" s="250"/>
      <c r="P2072" s="250"/>
      <c r="Q2072" s="250"/>
      <c r="R2072" s="250"/>
      <c r="S2072" s="250"/>
      <c r="T2072" s="251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2" t="s">
        <v>232</v>
      </c>
      <c r="AU2072" s="252" t="s">
        <v>82</v>
      </c>
      <c r="AV2072" s="13" t="s">
        <v>82</v>
      </c>
      <c r="AW2072" s="13" t="s">
        <v>30</v>
      </c>
      <c r="AX2072" s="13" t="s">
        <v>73</v>
      </c>
      <c r="AY2072" s="252" t="s">
        <v>223</v>
      </c>
    </row>
    <row r="2073" s="13" customFormat="1">
      <c r="A2073" s="13"/>
      <c r="B2073" s="241"/>
      <c r="C2073" s="242"/>
      <c r="D2073" s="243" t="s">
        <v>232</v>
      </c>
      <c r="E2073" s="244" t="s">
        <v>1</v>
      </c>
      <c r="F2073" s="245" t="s">
        <v>2619</v>
      </c>
      <c r="G2073" s="242"/>
      <c r="H2073" s="246">
        <v>0.25700000000000001</v>
      </c>
      <c r="I2073" s="247"/>
      <c r="J2073" s="242"/>
      <c r="K2073" s="242"/>
      <c r="L2073" s="248"/>
      <c r="M2073" s="249"/>
      <c r="N2073" s="250"/>
      <c r="O2073" s="250"/>
      <c r="P2073" s="250"/>
      <c r="Q2073" s="250"/>
      <c r="R2073" s="250"/>
      <c r="S2073" s="250"/>
      <c r="T2073" s="251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52" t="s">
        <v>232</v>
      </c>
      <c r="AU2073" s="252" t="s">
        <v>82</v>
      </c>
      <c r="AV2073" s="13" t="s">
        <v>82</v>
      </c>
      <c r="AW2073" s="13" t="s">
        <v>30</v>
      </c>
      <c r="AX2073" s="13" t="s">
        <v>73</v>
      </c>
      <c r="AY2073" s="252" t="s">
        <v>223</v>
      </c>
    </row>
    <row r="2074" s="15" customFormat="1">
      <c r="A2074" s="15"/>
      <c r="B2074" s="263"/>
      <c r="C2074" s="264"/>
      <c r="D2074" s="243" t="s">
        <v>232</v>
      </c>
      <c r="E2074" s="265" t="s">
        <v>1</v>
      </c>
      <c r="F2074" s="266" t="s">
        <v>245</v>
      </c>
      <c r="G2074" s="264"/>
      <c r="H2074" s="267">
        <v>0.64700000000000002</v>
      </c>
      <c r="I2074" s="268"/>
      <c r="J2074" s="264"/>
      <c r="K2074" s="264"/>
      <c r="L2074" s="269"/>
      <c r="M2074" s="270"/>
      <c r="N2074" s="271"/>
      <c r="O2074" s="271"/>
      <c r="P2074" s="271"/>
      <c r="Q2074" s="271"/>
      <c r="R2074" s="271"/>
      <c r="S2074" s="271"/>
      <c r="T2074" s="272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T2074" s="273" t="s">
        <v>232</v>
      </c>
      <c r="AU2074" s="273" t="s">
        <v>82</v>
      </c>
      <c r="AV2074" s="15" t="s">
        <v>230</v>
      </c>
      <c r="AW2074" s="15" t="s">
        <v>30</v>
      </c>
      <c r="AX2074" s="15" t="s">
        <v>80</v>
      </c>
      <c r="AY2074" s="273" t="s">
        <v>223</v>
      </c>
    </row>
    <row r="2075" s="2" customFormat="1" ht="37.8" customHeight="1">
      <c r="A2075" s="39"/>
      <c r="B2075" s="40"/>
      <c r="C2075" s="228" t="s">
        <v>2620</v>
      </c>
      <c r="D2075" s="228" t="s">
        <v>225</v>
      </c>
      <c r="E2075" s="229" t="s">
        <v>2621</v>
      </c>
      <c r="F2075" s="230" t="s">
        <v>2622</v>
      </c>
      <c r="G2075" s="231" t="s">
        <v>475</v>
      </c>
      <c r="H2075" s="232">
        <v>54</v>
      </c>
      <c r="I2075" s="233"/>
      <c r="J2075" s="234">
        <f>ROUND(I2075*H2075,2)</f>
        <v>0</v>
      </c>
      <c r="K2075" s="230" t="s">
        <v>229</v>
      </c>
      <c r="L2075" s="45"/>
      <c r="M2075" s="235" t="s">
        <v>1</v>
      </c>
      <c r="N2075" s="236" t="s">
        <v>38</v>
      </c>
      <c r="O2075" s="92"/>
      <c r="P2075" s="237">
        <f>O2075*H2075</f>
        <v>0</v>
      </c>
      <c r="Q2075" s="237">
        <v>0</v>
      </c>
      <c r="R2075" s="237">
        <f>Q2075*H2075</f>
        <v>0</v>
      </c>
      <c r="S2075" s="237">
        <v>0.014999999999999999</v>
      </c>
      <c r="T2075" s="238">
        <f>S2075*H2075</f>
        <v>0.80999999999999994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9" t="s">
        <v>230</v>
      </c>
      <c r="AT2075" s="239" t="s">
        <v>225</v>
      </c>
      <c r="AU2075" s="239" t="s">
        <v>82</v>
      </c>
      <c r="AY2075" s="18" t="s">
        <v>223</v>
      </c>
      <c r="BE2075" s="240">
        <f>IF(N2075="základní",J2075,0)</f>
        <v>0</v>
      </c>
      <c r="BF2075" s="240">
        <f>IF(N2075="snížená",J2075,0)</f>
        <v>0</v>
      </c>
      <c r="BG2075" s="240">
        <f>IF(N2075="zákl. přenesená",J2075,0)</f>
        <v>0</v>
      </c>
      <c r="BH2075" s="240">
        <f>IF(N2075="sníž. přenesená",J2075,0)</f>
        <v>0</v>
      </c>
      <c r="BI2075" s="240">
        <f>IF(N2075="nulová",J2075,0)</f>
        <v>0</v>
      </c>
      <c r="BJ2075" s="18" t="s">
        <v>80</v>
      </c>
      <c r="BK2075" s="240">
        <f>ROUND(I2075*H2075,2)</f>
        <v>0</v>
      </c>
      <c r="BL2075" s="18" t="s">
        <v>230</v>
      </c>
      <c r="BM2075" s="239" t="s">
        <v>2623</v>
      </c>
    </row>
    <row r="2076" s="13" customFormat="1">
      <c r="A2076" s="13"/>
      <c r="B2076" s="241"/>
      <c r="C2076" s="242"/>
      <c r="D2076" s="243" t="s">
        <v>232</v>
      </c>
      <c r="E2076" s="244" t="s">
        <v>1</v>
      </c>
      <c r="F2076" s="245" t="s">
        <v>2624</v>
      </c>
      <c r="G2076" s="242"/>
      <c r="H2076" s="246">
        <v>8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232</v>
      </c>
      <c r="AU2076" s="252" t="s">
        <v>82</v>
      </c>
      <c r="AV2076" s="13" t="s">
        <v>82</v>
      </c>
      <c r="AW2076" s="13" t="s">
        <v>30</v>
      </c>
      <c r="AX2076" s="13" t="s">
        <v>73</v>
      </c>
      <c r="AY2076" s="252" t="s">
        <v>223</v>
      </c>
    </row>
    <row r="2077" s="13" customFormat="1">
      <c r="A2077" s="13"/>
      <c r="B2077" s="241"/>
      <c r="C2077" s="242"/>
      <c r="D2077" s="243" t="s">
        <v>232</v>
      </c>
      <c r="E2077" s="244" t="s">
        <v>1</v>
      </c>
      <c r="F2077" s="245" t="s">
        <v>2625</v>
      </c>
      <c r="G2077" s="242"/>
      <c r="H2077" s="246">
        <v>2</v>
      </c>
      <c r="I2077" s="247"/>
      <c r="J2077" s="242"/>
      <c r="K2077" s="242"/>
      <c r="L2077" s="248"/>
      <c r="M2077" s="249"/>
      <c r="N2077" s="250"/>
      <c r="O2077" s="250"/>
      <c r="P2077" s="250"/>
      <c r="Q2077" s="250"/>
      <c r="R2077" s="250"/>
      <c r="S2077" s="250"/>
      <c r="T2077" s="251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52" t="s">
        <v>232</v>
      </c>
      <c r="AU2077" s="252" t="s">
        <v>82</v>
      </c>
      <c r="AV2077" s="13" t="s">
        <v>82</v>
      </c>
      <c r="AW2077" s="13" t="s">
        <v>30</v>
      </c>
      <c r="AX2077" s="13" t="s">
        <v>73</v>
      </c>
      <c r="AY2077" s="252" t="s">
        <v>223</v>
      </c>
    </row>
    <row r="2078" s="13" customFormat="1">
      <c r="A2078" s="13"/>
      <c r="B2078" s="241"/>
      <c r="C2078" s="242"/>
      <c r="D2078" s="243" t="s">
        <v>232</v>
      </c>
      <c r="E2078" s="244" t="s">
        <v>1</v>
      </c>
      <c r="F2078" s="245" t="s">
        <v>2626</v>
      </c>
      <c r="G2078" s="242"/>
      <c r="H2078" s="246">
        <v>44</v>
      </c>
      <c r="I2078" s="247"/>
      <c r="J2078" s="242"/>
      <c r="K2078" s="242"/>
      <c r="L2078" s="248"/>
      <c r="M2078" s="249"/>
      <c r="N2078" s="250"/>
      <c r="O2078" s="250"/>
      <c r="P2078" s="250"/>
      <c r="Q2078" s="250"/>
      <c r="R2078" s="250"/>
      <c r="S2078" s="250"/>
      <c r="T2078" s="251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2" t="s">
        <v>232</v>
      </c>
      <c r="AU2078" s="252" t="s">
        <v>82</v>
      </c>
      <c r="AV2078" s="13" t="s">
        <v>82</v>
      </c>
      <c r="AW2078" s="13" t="s">
        <v>30</v>
      </c>
      <c r="AX2078" s="13" t="s">
        <v>73</v>
      </c>
      <c r="AY2078" s="252" t="s">
        <v>223</v>
      </c>
    </row>
    <row r="2079" s="15" customFormat="1">
      <c r="A2079" s="15"/>
      <c r="B2079" s="263"/>
      <c r="C2079" s="264"/>
      <c r="D2079" s="243" t="s">
        <v>232</v>
      </c>
      <c r="E2079" s="265" t="s">
        <v>1</v>
      </c>
      <c r="F2079" s="266" t="s">
        <v>245</v>
      </c>
      <c r="G2079" s="264"/>
      <c r="H2079" s="267">
        <v>54</v>
      </c>
      <c r="I2079" s="268"/>
      <c r="J2079" s="264"/>
      <c r="K2079" s="264"/>
      <c r="L2079" s="269"/>
      <c r="M2079" s="270"/>
      <c r="N2079" s="271"/>
      <c r="O2079" s="271"/>
      <c r="P2079" s="271"/>
      <c r="Q2079" s="271"/>
      <c r="R2079" s="271"/>
      <c r="S2079" s="271"/>
      <c r="T2079" s="272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T2079" s="273" t="s">
        <v>232</v>
      </c>
      <c r="AU2079" s="273" t="s">
        <v>82</v>
      </c>
      <c r="AV2079" s="15" t="s">
        <v>230</v>
      </c>
      <c r="AW2079" s="15" t="s">
        <v>30</v>
      </c>
      <c r="AX2079" s="15" t="s">
        <v>80</v>
      </c>
      <c r="AY2079" s="273" t="s">
        <v>223</v>
      </c>
    </row>
    <row r="2080" s="2" customFormat="1" ht="37.8" customHeight="1">
      <c r="A2080" s="39"/>
      <c r="B2080" s="40"/>
      <c r="C2080" s="228" t="s">
        <v>2627</v>
      </c>
      <c r="D2080" s="228" t="s">
        <v>225</v>
      </c>
      <c r="E2080" s="229" t="s">
        <v>2628</v>
      </c>
      <c r="F2080" s="230" t="s">
        <v>2629</v>
      </c>
      <c r="G2080" s="231" t="s">
        <v>475</v>
      </c>
      <c r="H2080" s="232">
        <v>3</v>
      </c>
      <c r="I2080" s="233"/>
      <c r="J2080" s="234">
        <f>ROUND(I2080*H2080,2)</f>
        <v>0</v>
      </c>
      <c r="K2080" s="230" t="s">
        <v>229</v>
      </c>
      <c r="L2080" s="45"/>
      <c r="M2080" s="235" t="s">
        <v>1</v>
      </c>
      <c r="N2080" s="236" t="s">
        <v>38</v>
      </c>
      <c r="O2080" s="92"/>
      <c r="P2080" s="237">
        <f>O2080*H2080</f>
        <v>0</v>
      </c>
      <c r="Q2080" s="237">
        <v>0</v>
      </c>
      <c r="R2080" s="237">
        <f>Q2080*H2080</f>
        <v>0</v>
      </c>
      <c r="S2080" s="237">
        <v>0.031</v>
      </c>
      <c r="T2080" s="238">
        <f>S2080*H2080</f>
        <v>0.092999999999999999</v>
      </c>
      <c r="U2080" s="39"/>
      <c r="V2080" s="39"/>
      <c r="W2080" s="39"/>
      <c r="X2080" s="39"/>
      <c r="Y2080" s="39"/>
      <c r="Z2080" s="39"/>
      <c r="AA2080" s="39"/>
      <c r="AB2080" s="39"/>
      <c r="AC2080" s="39"/>
      <c r="AD2080" s="39"/>
      <c r="AE2080" s="39"/>
      <c r="AR2080" s="239" t="s">
        <v>230</v>
      </c>
      <c r="AT2080" s="239" t="s">
        <v>225</v>
      </c>
      <c r="AU2080" s="239" t="s">
        <v>82</v>
      </c>
      <c r="AY2080" s="18" t="s">
        <v>223</v>
      </c>
      <c r="BE2080" s="240">
        <f>IF(N2080="základní",J2080,0)</f>
        <v>0</v>
      </c>
      <c r="BF2080" s="240">
        <f>IF(N2080="snížená",J2080,0)</f>
        <v>0</v>
      </c>
      <c r="BG2080" s="240">
        <f>IF(N2080="zákl. přenesená",J2080,0)</f>
        <v>0</v>
      </c>
      <c r="BH2080" s="240">
        <f>IF(N2080="sníž. přenesená",J2080,0)</f>
        <v>0</v>
      </c>
      <c r="BI2080" s="240">
        <f>IF(N2080="nulová",J2080,0)</f>
        <v>0</v>
      </c>
      <c r="BJ2080" s="18" t="s">
        <v>80</v>
      </c>
      <c r="BK2080" s="240">
        <f>ROUND(I2080*H2080,2)</f>
        <v>0</v>
      </c>
      <c r="BL2080" s="18" t="s">
        <v>230</v>
      </c>
      <c r="BM2080" s="239" t="s">
        <v>2630</v>
      </c>
    </row>
    <row r="2081" s="13" customFormat="1">
      <c r="A2081" s="13"/>
      <c r="B2081" s="241"/>
      <c r="C2081" s="242"/>
      <c r="D2081" s="243" t="s">
        <v>232</v>
      </c>
      <c r="E2081" s="244" t="s">
        <v>1</v>
      </c>
      <c r="F2081" s="245" t="s">
        <v>1025</v>
      </c>
      <c r="G2081" s="242"/>
      <c r="H2081" s="246">
        <v>1</v>
      </c>
      <c r="I2081" s="247"/>
      <c r="J2081" s="242"/>
      <c r="K2081" s="242"/>
      <c r="L2081" s="248"/>
      <c r="M2081" s="249"/>
      <c r="N2081" s="250"/>
      <c r="O2081" s="250"/>
      <c r="P2081" s="250"/>
      <c r="Q2081" s="250"/>
      <c r="R2081" s="250"/>
      <c r="S2081" s="250"/>
      <c r="T2081" s="251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52" t="s">
        <v>232</v>
      </c>
      <c r="AU2081" s="252" t="s">
        <v>82</v>
      </c>
      <c r="AV2081" s="13" t="s">
        <v>82</v>
      </c>
      <c r="AW2081" s="13" t="s">
        <v>30</v>
      </c>
      <c r="AX2081" s="13" t="s">
        <v>73</v>
      </c>
      <c r="AY2081" s="252" t="s">
        <v>223</v>
      </c>
    </row>
    <row r="2082" s="13" customFormat="1">
      <c r="A2082" s="13"/>
      <c r="B2082" s="241"/>
      <c r="C2082" s="242"/>
      <c r="D2082" s="243" t="s">
        <v>232</v>
      </c>
      <c r="E2082" s="244" t="s">
        <v>1</v>
      </c>
      <c r="F2082" s="245" t="s">
        <v>2631</v>
      </c>
      <c r="G2082" s="242"/>
      <c r="H2082" s="246">
        <v>1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232</v>
      </c>
      <c r="AU2082" s="252" t="s">
        <v>82</v>
      </c>
      <c r="AV2082" s="13" t="s">
        <v>82</v>
      </c>
      <c r="AW2082" s="13" t="s">
        <v>30</v>
      </c>
      <c r="AX2082" s="13" t="s">
        <v>73</v>
      </c>
      <c r="AY2082" s="252" t="s">
        <v>223</v>
      </c>
    </row>
    <row r="2083" s="13" customFormat="1">
      <c r="A2083" s="13"/>
      <c r="B2083" s="241"/>
      <c r="C2083" s="242"/>
      <c r="D2083" s="243" t="s">
        <v>232</v>
      </c>
      <c r="E2083" s="244" t="s">
        <v>1</v>
      </c>
      <c r="F2083" s="245" t="s">
        <v>1027</v>
      </c>
      <c r="G2083" s="242"/>
      <c r="H2083" s="246">
        <v>1</v>
      </c>
      <c r="I2083" s="247"/>
      <c r="J2083" s="242"/>
      <c r="K2083" s="242"/>
      <c r="L2083" s="248"/>
      <c r="M2083" s="249"/>
      <c r="N2083" s="250"/>
      <c r="O2083" s="250"/>
      <c r="P2083" s="250"/>
      <c r="Q2083" s="250"/>
      <c r="R2083" s="250"/>
      <c r="S2083" s="250"/>
      <c r="T2083" s="251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52" t="s">
        <v>232</v>
      </c>
      <c r="AU2083" s="252" t="s">
        <v>82</v>
      </c>
      <c r="AV2083" s="13" t="s">
        <v>82</v>
      </c>
      <c r="AW2083" s="13" t="s">
        <v>30</v>
      </c>
      <c r="AX2083" s="13" t="s">
        <v>73</v>
      </c>
      <c r="AY2083" s="252" t="s">
        <v>223</v>
      </c>
    </row>
    <row r="2084" s="15" customFormat="1">
      <c r="A2084" s="15"/>
      <c r="B2084" s="263"/>
      <c r="C2084" s="264"/>
      <c r="D2084" s="243" t="s">
        <v>232</v>
      </c>
      <c r="E2084" s="265" t="s">
        <v>1</v>
      </c>
      <c r="F2084" s="266" t="s">
        <v>245</v>
      </c>
      <c r="G2084" s="264"/>
      <c r="H2084" s="267">
        <v>3</v>
      </c>
      <c r="I2084" s="268"/>
      <c r="J2084" s="264"/>
      <c r="K2084" s="264"/>
      <c r="L2084" s="269"/>
      <c r="M2084" s="270"/>
      <c r="N2084" s="271"/>
      <c r="O2084" s="271"/>
      <c r="P2084" s="271"/>
      <c r="Q2084" s="271"/>
      <c r="R2084" s="271"/>
      <c r="S2084" s="271"/>
      <c r="T2084" s="272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T2084" s="273" t="s">
        <v>232</v>
      </c>
      <c r="AU2084" s="273" t="s">
        <v>82</v>
      </c>
      <c r="AV2084" s="15" t="s">
        <v>230</v>
      </c>
      <c r="AW2084" s="15" t="s">
        <v>30</v>
      </c>
      <c r="AX2084" s="15" t="s">
        <v>80</v>
      </c>
      <c r="AY2084" s="273" t="s">
        <v>223</v>
      </c>
    </row>
    <row r="2085" s="2" customFormat="1" ht="37.8" customHeight="1">
      <c r="A2085" s="39"/>
      <c r="B2085" s="40"/>
      <c r="C2085" s="228" t="s">
        <v>2632</v>
      </c>
      <c r="D2085" s="228" t="s">
        <v>225</v>
      </c>
      <c r="E2085" s="229" t="s">
        <v>2633</v>
      </c>
      <c r="F2085" s="230" t="s">
        <v>2634</v>
      </c>
      <c r="G2085" s="231" t="s">
        <v>475</v>
      </c>
      <c r="H2085" s="232">
        <v>1</v>
      </c>
      <c r="I2085" s="233"/>
      <c r="J2085" s="234">
        <f>ROUND(I2085*H2085,2)</f>
        <v>0</v>
      </c>
      <c r="K2085" s="230" t="s">
        <v>229</v>
      </c>
      <c r="L2085" s="45"/>
      <c r="M2085" s="235" t="s">
        <v>1</v>
      </c>
      <c r="N2085" s="236" t="s">
        <v>38</v>
      </c>
      <c r="O2085" s="92"/>
      <c r="P2085" s="237">
        <f>O2085*H2085</f>
        <v>0</v>
      </c>
      <c r="Q2085" s="237">
        <v>0</v>
      </c>
      <c r="R2085" s="237">
        <f>Q2085*H2085</f>
        <v>0</v>
      </c>
      <c r="S2085" s="237">
        <v>0.049000000000000002</v>
      </c>
      <c r="T2085" s="238">
        <f>S2085*H2085</f>
        <v>0.049000000000000002</v>
      </c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39"/>
      <c r="AE2085" s="39"/>
      <c r="AR2085" s="239" t="s">
        <v>230</v>
      </c>
      <c r="AT2085" s="239" t="s">
        <v>225</v>
      </c>
      <c r="AU2085" s="239" t="s">
        <v>82</v>
      </c>
      <c r="AY2085" s="18" t="s">
        <v>223</v>
      </c>
      <c r="BE2085" s="240">
        <f>IF(N2085="základní",J2085,0)</f>
        <v>0</v>
      </c>
      <c r="BF2085" s="240">
        <f>IF(N2085="snížená",J2085,0)</f>
        <v>0</v>
      </c>
      <c r="BG2085" s="240">
        <f>IF(N2085="zákl. přenesená",J2085,0)</f>
        <v>0</v>
      </c>
      <c r="BH2085" s="240">
        <f>IF(N2085="sníž. přenesená",J2085,0)</f>
        <v>0</v>
      </c>
      <c r="BI2085" s="240">
        <f>IF(N2085="nulová",J2085,0)</f>
        <v>0</v>
      </c>
      <c r="BJ2085" s="18" t="s">
        <v>80</v>
      </c>
      <c r="BK2085" s="240">
        <f>ROUND(I2085*H2085,2)</f>
        <v>0</v>
      </c>
      <c r="BL2085" s="18" t="s">
        <v>230</v>
      </c>
      <c r="BM2085" s="239" t="s">
        <v>2635</v>
      </c>
    </row>
    <row r="2086" s="13" customFormat="1">
      <c r="A2086" s="13"/>
      <c r="B2086" s="241"/>
      <c r="C2086" s="242"/>
      <c r="D2086" s="243" t="s">
        <v>232</v>
      </c>
      <c r="E2086" s="244" t="s">
        <v>1</v>
      </c>
      <c r="F2086" s="245" t="s">
        <v>2636</v>
      </c>
      <c r="G2086" s="242"/>
      <c r="H2086" s="246">
        <v>1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232</v>
      </c>
      <c r="AU2086" s="252" t="s">
        <v>82</v>
      </c>
      <c r="AV2086" s="13" t="s">
        <v>82</v>
      </c>
      <c r="AW2086" s="13" t="s">
        <v>30</v>
      </c>
      <c r="AX2086" s="13" t="s">
        <v>80</v>
      </c>
      <c r="AY2086" s="252" t="s">
        <v>223</v>
      </c>
    </row>
    <row r="2087" s="2" customFormat="1" ht="37.8" customHeight="1">
      <c r="A2087" s="39"/>
      <c r="B2087" s="40"/>
      <c r="C2087" s="228" t="s">
        <v>2637</v>
      </c>
      <c r="D2087" s="228" t="s">
        <v>225</v>
      </c>
      <c r="E2087" s="229" t="s">
        <v>2638</v>
      </c>
      <c r="F2087" s="230" t="s">
        <v>2639</v>
      </c>
      <c r="G2087" s="231" t="s">
        <v>351</v>
      </c>
      <c r="H2087" s="232">
        <v>86.680000000000007</v>
      </c>
      <c r="I2087" s="233"/>
      <c r="J2087" s="234">
        <f>ROUND(I2087*H2087,2)</f>
        <v>0</v>
      </c>
      <c r="K2087" s="230" t="s">
        <v>229</v>
      </c>
      <c r="L2087" s="45"/>
      <c r="M2087" s="235" t="s">
        <v>1</v>
      </c>
      <c r="N2087" s="236" t="s">
        <v>38</v>
      </c>
      <c r="O2087" s="92"/>
      <c r="P2087" s="237">
        <f>O2087*H2087</f>
        <v>0</v>
      </c>
      <c r="Q2087" s="237">
        <v>0</v>
      </c>
      <c r="R2087" s="237">
        <f>Q2087*H2087</f>
        <v>0</v>
      </c>
      <c r="S2087" s="237">
        <v>0.0089999999999999993</v>
      </c>
      <c r="T2087" s="238">
        <f>S2087*H2087</f>
        <v>0.78012000000000004</v>
      </c>
      <c r="U2087" s="39"/>
      <c r="V2087" s="39"/>
      <c r="W2087" s="39"/>
      <c r="X2087" s="39"/>
      <c r="Y2087" s="39"/>
      <c r="Z2087" s="39"/>
      <c r="AA2087" s="39"/>
      <c r="AB2087" s="39"/>
      <c r="AC2087" s="39"/>
      <c r="AD2087" s="39"/>
      <c r="AE2087" s="39"/>
      <c r="AR2087" s="239" t="s">
        <v>230</v>
      </c>
      <c r="AT2087" s="239" t="s">
        <v>225</v>
      </c>
      <c r="AU2087" s="239" t="s">
        <v>82</v>
      </c>
      <c r="AY2087" s="18" t="s">
        <v>223</v>
      </c>
      <c r="BE2087" s="240">
        <f>IF(N2087="základní",J2087,0)</f>
        <v>0</v>
      </c>
      <c r="BF2087" s="240">
        <f>IF(N2087="snížená",J2087,0)</f>
        <v>0</v>
      </c>
      <c r="BG2087" s="240">
        <f>IF(N2087="zákl. přenesená",J2087,0)</f>
        <v>0</v>
      </c>
      <c r="BH2087" s="240">
        <f>IF(N2087="sníž. přenesená",J2087,0)</f>
        <v>0</v>
      </c>
      <c r="BI2087" s="240">
        <f>IF(N2087="nulová",J2087,0)</f>
        <v>0</v>
      </c>
      <c r="BJ2087" s="18" t="s">
        <v>80</v>
      </c>
      <c r="BK2087" s="240">
        <f>ROUND(I2087*H2087,2)</f>
        <v>0</v>
      </c>
      <c r="BL2087" s="18" t="s">
        <v>230</v>
      </c>
      <c r="BM2087" s="239" t="s">
        <v>2640</v>
      </c>
    </row>
    <row r="2088" s="14" customFormat="1">
      <c r="A2088" s="14"/>
      <c r="B2088" s="253"/>
      <c r="C2088" s="254"/>
      <c r="D2088" s="243" t="s">
        <v>232</v>
      </c>
      <c r="E2088" s="255" t="s">
        <v>1</v>
      </c>
      <c r="F2088" s="256" t="s">
        <v>2641</v>
      </c>
      <c r="G2088" s="254"/>
      <c r="H2088" s="255" t="s">
        <v>1</v>
      </c>
      <c r="I2088" s="257"/>
      <c r="J2088" s="254"/>
      <c r="K2088" s="254"/>
      <c r="L2088" s="258"/>
      <c r="M2088" s="259"/>
      <c r="N2088" s="260"/>
      <c r="O2088" s="260"/>
      <c r="P2088" s="260"/>
      <c r="Q2088" s="260"/>
      <c r="R2088" s="260"/>
      <c r="S2088" s="260"/>
      <c r="T2088" s="261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62" t="s">
        <v>232</v>
      </c>
      <c r="AU2088" s="262" t="s">
        <v>82</v>
      </c>
      <c r="AV2088" s="14" t="s">
        <v>80</v>
      </c>
      <c r="AW2088" s="14" t="s">
        <v>30</v>
      </c>
      <c r="AX2088" s="14" t="s">
        <v>73</v>
      </c>
      <c r="AY2088" s="262" t="s">
        <v>223</v>
      </c>
    </row>
    <row r="2089" s="13" customFormat="1">
      <c r="A2089" s="13"/>
      <c r="B2089" s="241"/>
      <c r="C2089" s="242"/>
      <c r="D2089" s="243" t="s">
        <v>232</v>
      </c>
      <c r="E2089" s="244" t="s">
        <v>1</v>
      </c>
      <c r="F2089" s="245" t="s">
        <v>2642</v>
      </c>
      <c r="G2089" s="242"/>
      <c r="H2089" s="246">
        <v>60.700000000000003</v>
      </c>
      <c r="I2089" s="247"/>
      <c r="J2089" s="242"/>
      <c r="K2089" s="242"/>
      <c r="L2089" s="248"/>
      <c r="M2089" s="249"/>
      <c r="N2089" s="250"/>
      <c r="O2089" s="250"/>
      <c r="P2089" s="250"/>
      <c r="Q2089" s="250"/>
      <c r="R2089" s="250"/>
      <c r="S2089" s="250"/>
      <c r="T2089" s="25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52" t="s">
        <v>232</v>
      </c>
      <c r="AU2089" s="252" t="s">
        <v>82</v>
      </c>
      <c r="AV2089" s="13" t="s">
        <v>82</v>
      </c>
      <c r="AW2089" s="13" t="s">
        <v>30</v>
      </c>
      <c r="AX2089" s="13" t="s">
        <v>73</v>
      </c>
      <c r="AY2089" s="252" t="s">
        <v>223</v>
      </c>
    </row>
    <row r="2090" s="13" customFormat="1">
      <c r="A2090" s="13"/>
      <c r="B2090" s="241"/>
      <c r="C2090" s="242"/>
      <c r="D2090" s="243" t="s">
        <v>232</v>
      </c>
      <c r="E2090" s="244" t="s">
        <v>1</v>
      </c>
      <c r="F2090" s="245" t="s">
        <v>2643</v>
      </c>
      <c r="G2090" s="242"/>
      <c r="H2090" s="246">
        <v>11.800000000000001</v>
      </c>
      <c r="I2090" s="247"/>
      <c r="J2090" s="242"/>
      <c r="K2090" s="242"/>
      <c r="L2090" s="248"/>
      <c r="M2090" s="249"/>
      <c r="N2090" s="250"/>
      <c r="O2090" s="250"/>
      <c r="P2090" s="250"/>
      <c r="Q2090" s="250"/>
      <c r="R2090" s="250"/>
      <c r="S2090" s="250"/>
      <c r="T2090" s="25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2" t="s">
        <v>232</v>
      </c>
      <c r="AU2090" s="252" t="s">
        <v>82</v>
      </c>
      <c r="AV2090" s="13" t="s">
        <v>82</v>
      </c>
      <c r="AW2090" s="13" t="s">
        <v>30</v>
      </c>
      <c r="AX2090" s="13" t="s">
        <v>73</v>
      </c>
      <c r="AY2090" s="252" t="s">
        <v>223</v>
      </c>
    </row>
    <row r="2091" s="13" customFormat="1">
      <c r="A2091" s="13"/>
      <c r="B2091" s="241"/>
      <c r="C2091" s="242"/>
      <c r="D2091" s="243" t="s">
        <v>232</v>
      </c>
      <c r="E2091" s="244" t="s">
        <v>1</v>
      </c>
      <c r="F2091" s="245" t="s">
        <v>2644</v>
      </c>
      <c r="G2091" s="242"/>
      <c r="H2091" s="246">
        <v>1.5800000000000001</v>
      </c>
      <c r="I2091" s="247"/>
      <c r="J2091" s="242"/>
      <c r="K2091" s="242"/>
      <c r="L2091" s="248"/>
      <c r="M2091" s="249"/>
      <c r="N2091" s="250"/>
      <c r="O2091" s="250"/>
      <c r="P2091" s="250"/>
      <c r="Q2091" s="250"/>
      <c r="R2091" s="250"/>
      <c r="S2091" s="250"/>
      <c r="T2091" s="251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52" t="s">
        <v>232</v>
      </c>
      <c r="AU2091" s="252" t="s">
        <v>82</v>
      </c>
      <c r="AV2091" s="13" t="s">
        <v>82</v>
      </c>
      <c r="AW2091" s="13" t="s">
        <v>30</v>
      </c>
      <c r="AX2091" s="13" t="s">
        <v>73</v>
      </c>
      <c r="AY2091" s="252" t="s">
        <v>223</v>
      </c>
    </row>
    <row r="2092" s="13" customFormat="1">
      <c r="A2092" s="13"/>
      <c r="B2092" s="241"/>
      <c r="C2092" s="242"/>
      <c r="D2092" s="243" t="s">
        <v>232</v>
      </c>
      <c r="E2092" s="244" t="s">
        <v>1</v>
      </c>
      <c r="F2092" s="245" t="s">
        <v>2645</v>
      </c>
      <c r="G2092" s="242"/>
      <c r="H2092" s="246">
        <v>12.6</v>
      </c>
      <c r="I2092" s="247"/>
      <c r="J2092" s="242"/>
      <c r="K2092" s="242"/>
      <c r="L2092" s="248"/>
      <c r="M2092" s="249"/>
      <c r="N2092" s="250"/>
      <c r="O2092" s="250"/>
      <c r="P2092" s="250"/>
      <c r="Q2092" s="250"/>
      <c r="R2092" s="250"/>
      <c r="S2092" s="250"/>
      <c r="T2092" s="251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2" t="s">
        <v>232</v>
      </c>
      <c r="AU2092" s="252" t="s">
        <v>82</v>
      </c>
      <c r="AV2092" s="13" t="s">
        <v>82</v>
      </c>
      <c r="AW2092" s="13" t="s">
        <v>30</v>
      </c>
      <c r="AX2092" s="13" t="s">
        <v>73</v>
      </c>
      <c r="AY2092" s="252" t="s">
        <v>223</v>
      </c>
    </row>
    <row r="2093" s="15" customFormat="1">
      <c r="A2093" s="15"/>
      <c r="B2093" s="263"/>
      <c r="C2093" s="264"/>
      <c r="D2093" s="243" t="s">
        <v>232</v>
      </c>
      <c r="E2093" s="265" t="s">
        <v>1</v>
      </c>
      <c r="F2093" s="266" t="s">
        <v>245</v>
      </c>
      <c r="G2093" s="264"/>
      <c r="H2093" s="267">
        <v>86.680000000000007</v>
      </c>
      <c r="I2093" s="268"/>
      <c r="J2093" s="264"/>
      <c r="K2093" s="264"/>
      <c r="L2093" s="269"/>
      <c r="M2093" s="270"/>
      <c r="N2093" s="271"/>
      <c r="O2093" s="271"/>
      <c r="P2093" s="271"/>
      <c r="Q2093" s="271"/>
      <c r="R2093" s="271"/>
      <c r="S2093" s="271"/>
      <c r="T2093" s="272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T2093" s="273" t="s">
        <v>232</v>
      </c>
      <c r="AU2093" s="273" t="s">
        <v>82</v>
      </c>
      <c r="AV2093" s="15" t="s">
        <v>230</v>
      </c>
      <c r="AW2093" s="15" t="s">
        <v>30</v>
      </c>
      <c r="AX2093" s="15" t="s">
        <v>80</v>
      </c>
      <c r="AY2093" s="273" t="s">
        <v>223</v>
      </c>
    </row>
    <row r="2094" s="2" customFormat="1" ht="37.8" customHeight="1">
      <c r="A2094" s="39"/>
      <c r="B2094" s="40"/>
      <c r="C2094" s="228" t="s">
        <v>2646</v>
      </c>
      <c r="D2094" s="228" t="s">
        <v>225</v>
      </c>
      <c r="E2094" s="229" t="s">
        <v>2647</v>
      </c>
      <c r="F2094" s="230" t="s">
        <v>2648</v>
      </c>
      <c r="G2094" s="231" t="s">
        <v>351</v>
      </c>
      <c r="H2094" s="232">
        <v>75.549999999999997</v>
      </c>
      <c r="I2094" s="233"/>
      <c r="J2094" s="234">
        <f>ROUND(I2094*H2094,2)</f>
        <v>0</v>
      </c>
      <c r="K2094" s="230" t="s">
        <v>229</v>
      </c>
      <c r="L2094" s="45"/>
      <c r="M2094" s="235" t="s">
        <v>1</v>
      </c>
      <c r="N2094" s="236" t="s">
        <v>38</v>
      </c>
      <c r="O2094" s="92"/>
      <c r="P2094" s="237">
        <f>O2094*H2094</f>
        <v>0</v>
      </c>
      <c r="Q2094" s="237">
        <v>0</v>
      </c>
      <c r="R2094" s="237">
        <f>Q2094*H2094</f>
        <v>0</v>
      </c>
      <c r="S2094" s="237">
        <v>0.014999999999999999</v>
      </c>
      <c r="T2094" s="238">
        <f>S2094*H2094</f>
        <v>1.1332499999999999</v>
      </c>
      <c r="U2094" s="39"/>
      <c r="V2094" s="39"/>
      <c r="W2094" s="39"/>
      <c r="X2094" s="39"/>
      <c r="Y2094" s="39"/>
      <c r="Z2094" s="39"/>
      <c r="AA2094" s="39"/>
      <c r="AB2094" s="39"/>
      <c r="AC2094" s="39"/>
      <c r="AD2094" s="39"/>
      <c r="AE2094" s="39"/>
      <c r="AR2094" s="239" t="s">
        <v>230</v>
      </c>
      <c r="AT2094" s="239" t="s">
        <v>225</v>
      </c>
      <c r="AU2094" s="239" t="s">
        <v>82</v>
      </c>
      <c r="AY2094" s="18" t="s">
        <v>223</v>
      </c>
      <c r="BE2094" s="240">
        <f>IF(N2094="základní",J2094,0)</f>
        <v>0</v>
      </c>
      <c r="BF2094" s="240">
        <f>IF(N2094="snížená",J2094,0)</f>
        <v>0</v>
      </c>
      <c r="BG2094" s="240">
        <f>IF(N2094="zákl. přenesená",J2094,0)</f>
        <v>0</v>
      </c>
      <c r="BH2094" s="240">
        <f>IF(N2094="sníž. přenesená",J2094,0)</f>
        <v>0</v>
      </c>
      <c r="BI2094" s="240">
        <f>IF(N2094="nulová",J2094,0)</f>
        <v>0</v>
      </c>
      <c r="BJ2094" s="18" t="s">
        <v>80</v>
      </c>
      <c r="BK2094" s="240">
        <f>ROUND(I2094*H2094,2)</f>
        <v>0</v>
      </c>
      <c r="BL2094" s="18" t="s">
        <v>230</v>
      </c>
      <c r="BM2094" s="239" t="s">
        <v>2649</v>
      </c>
    </row>
    <row r="2095" s="14" customFormat="1">
      <c r="A2095" s="14"/>
      <c r="B2095" s="253"/>
      <c r="C2095" s="254"/>
      <c r="D2095" s="243" t="s">
        <v>232</v>
      </c>
      <c r="E2095" s="255" t="s">
        <v>1</v>
      </c>
      <c r="F2095" s="256" t="s">
        <v>2650</v>
      </c>
      <c r="G2095" s="254"/>
      <c r="H2095" s="255" t="s">
        <v>1</v>
      </c>
      <c r="I2095" s="257"/>
      <c r="J2095" s="254"/>
      <c r="K2095" s="254"/>
      <c r="L2095" s="258"/>
      <c r="M2095" s="259"/>
      <c r="N2095" s="260"/>
      <c r="O2095" s="260"/>
      <c r="P2095" s="260"/>
      <c r="Q2095" s="260"/>
      <c r="R2095" s="260"/>
      <c r="S2095" s="260"/>
      <c r="T2095" s="261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62" t="s">
        <v>232</v>
      </c>
      <c r="AU2095" s="262" t="s">
        <v>82</v>
      </c>
      <c r="AV2095" s="14" t="s">
        <v>80</v>
      </c>
      <c r="AW2095" s="14" t="s">
        <v>30</v>
      </c>
      <c r="AX2095" s="14" t="s">
        <v>73</v>
      </c>
      <c r="AY2095" s="262" t="s">
        <v>223</v>
      </c>
    </row>
    <row r="2096" s="13" customFormat="1">
      <c r="A2096" s="13"/>
      <c r="B2096" s="241"/>
      <c r="C2096" s="242"/>
      <c r="D2096" s="243" t="s">
        <v>232</v>
      </c>
      <c r="E2096" s="244" t="s">
        <v>1</v>
      </c>
      <c r="F2096" s="245" t="s">
        <v>2651</v>
      </c>
      <c r="G2096" s="242"/>
      <c r="H2096" s="246">
        <v>17.199999999999999</v>
      </c>
      <c r="I2096" s="247"/>
      <c r="J2096" s="242"/>
      <c r="K2096" s="242"/>
      <c r="L2096" s="248"/>
      <c r="M2096" s="249"/>
      <c r="N2096" s="250"/>
      <c r="O2096" s="250"/>
      <c r="P2096" s="250"/>
      <c r="Q2096" s="250"/>
      <c r="R2096" s="250"/>
      <c r="S2096" s="250"/>
      <c r="T2096" s="25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2" t="s">
        <v>232</v>
      </c>
      <c r="AU2096" s="252" t="s">
        <v>82</v>
      </c>
      <c r="AV2096" s="13" t="s">
        <v>82</v>
      </c>
      <c r="AW2096" s="13" t="s">
        <v>30</v>
      </c>
      <c r="AX2096" s="13" t="s">
        <v>73</v>
      </c>
      <c r="AY2096" s="252" t="s">
        <v>223</v>
      </c>
    </row>
    <row r="2097" s="13" customFormat="1">
      <c r="A2097" s="13"/>
      <c r="B2097" s="241"/>
      <c r="C2097" s="242"/>
      <c r="D2097" s="243" t="s">
        <v>232</v>
      </c>
      <c r="E2097" s="244" t="s">
        <v>1</v>
      </c>
      <c r="F2097" s="245" t="s">
        <v>2652</v>
      </c>
      <c r="G2097" s="242"/>
      <c r="H2097" s="246">
        <v>4.2999999999999998</v>
      </c>
      <c r="I2097" s="247"/>
      <c r="J2097" s="242"/>
      <c r="K2097" s="242"/>
      <c r="L2097" s="248"/>
      <c r="M2097" s="249"/>
      <c r="N2097" s="250"/>
      <c r="O2097" s="250"/>
      <c r="P2097" s="250"/>
      <c r="Q2097" s="250"/>
      <c r="R2097" s="250"/>
      <c r="S2097" s="250"/>
      <c r="T2097" s="251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2" t="s">
        <v>232</v>
      </c>
      <c r="AU2097" s="252" t="s">
        <v>82</v>
      </c>
      <c r="AV2097" s="13" t="s">
        <v>82</v>
      </c>
      <c r="AW2097" s="13" t="s">
        <v>30</v>
      </c>
      <c r="AX2097" s="13" t="s">
        <v>73</v>
      </c>
      <c r="AY2097" s="252" t="s">
        <v>223</v>
      </c>
    </row>
    <row r="2098" s="13" customFormat="1">
      <c r="A2098" s="13"/>
      <c r="B2098" s="241"/>
      <c r="C2098" s="242"/>
      <c r="D2098" s="243" t="s">
        <v>232</v>
      </c>
      <c r="E2098" s="244" t="s">
        <v>1</v>
      </c>
      <c r="F2098" s="245" t="s">
        <v>2653</v>
      </c>
      <c r="G2098" s="242"/>
      <c r="H2098" s="246">
        <v>10.800000000000001</v>
      </c>
      <c r="I2098" s="247"/>
      <c r="J2098" s="242"/>
      <c r="K2098" s="242"/>
      <c r="L2098" s="248"/>
      <c r="M2098" s="249"/>
      <c r="N2098" s="250"/>
      <c r="O2098" s="250"/>
      <c r="P2098" s="250"/>
      <c r="Q2098" s="250"/>
      <c r="R2098" s="250"/>
      <c r="S2098" s="250"/>
      <c r="T2098" s="251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2" t="s">
        <v>232</v>
      </c>
      <c r="AU2098" s="252" t="s">
        <v>82</v>
      </c>
      <c r="AV2098" s="13" t="s">
        <v>82</v>
      </c>
      <c r="AW2098" s="13" t="s">
        <v>30</v>
      </c>
      <c r="AX2098" s="13" t="s">
        <v>73</v>
      </c>
      <c r="AY2098" s="252" t="s">
        <v>223</v>
      </c>
    </row>
    <row r="2099" s="14" customFormat="1">
      <c r="A2099" s="14"/>
      <c r="B2099" s="253"/>
      <c r="C2099" s="254"/>
      <c r="D2099" s="243" t="s">
        <v>232</v>
      </c>
      <c r="E2099" s="255" t="s">
        <v>1</v>
      </c>
      <c r="F2099" s="256" t="s">
        <v>394</v>
      </c>
      <c r="G2099" s="254"/>
      <c r="H2099" s="255" t="s">
        <v>1</v>
      </c>
      <c r="I2099" s="257"/>
      <c r="J2099" s="254"/>
      <c r="K2099" s="254"/>
      <c r="L2099" s="258"/>
      <c r="M2099" s="259"/>
      <c r="N2099" s="260"/>
      <c r="O2099" s="260"/>
      <c r="P2099" s="260"/>
      <c r="Q2099" s="260"/>
      <c r="R2099" s="260"/>
      <c r="S2099" s="260"/>
      <c r="T2099" s="261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2" t="s">
        <v>232</v>
      </c>
      <c r="AU2099" s="262" t="s">
        <v>82</v>
      </c>
      <c r="AV2099" s="14" t="s">
        <v>80</v>
      </c>
      <c r="AW2099" s="14" t="s">
        <v>30</v>
      </c>
      <c r="AX2099" s="14" t="s">
        <v>73</v>
      </c>
      <c r="AY2099" s="262" t="s">
        <v>223</v>
      </c>
    </row>
    <row r="2100" s="13" customFormat="1">
      <c r="A2100" s="13"/>
      <c r="B2100" s="241"/>
      <c r="C2100" s="242"/>
      <c r="D2100" s="243" t="s">
        <v>232</v>
      </c>
      <c r="E2100" s="244" t="s">
        <v>1</v>
      </c>
      <c r="F2100" s="245" t="s">
        <v>2654</v>
      </c>
      <c r="G2100" s="242"/>
      <c r="H2100" s="246">
        <v>8</v>
      </c>
      <c r="I2100" s="247"/>
      <c r="J2100" s="242"/>
      <c r="K2100" s="242"/>
      <c r="L2100" s="248"/>
      <c r="M2100" s="249"/>
      <c r="N2100" s="250"/>
      <c r="O2100" s="250"/>
      <c r="P2100" s="250"/>
      <c r="Q2100" s="250"/>
      <c r="R2100" s="250"/>
      <c r="S2100" s="250"/>
      <c r="T2100" s="251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52" t="s">
        <v>232</v>
      </c>
      <c r="AU2100" s="252" t="s">
        <v>82</v>
      </c>
      <c r="AV2100" s="13" t="s">
        <v>82</v>
      </c>
      <c r="AW2100" s="13" t="s">
        <v>30</v>
      </c>
      <c r="AX2100" s="13" t="s">
        <v>73</v>
      </c>
      <c r="AY2100" s="252" t="s">
        <v>223</v>
      </c>
    </row>
    <row r="2101" s="14" customFormat="1">
      <c r="A2101" s="14"/>
      <c r="B2101" s="253"/>
      <c r="C2101" s="254"/>
      <c r="D2101" s="243" t="s">
        <v>232</v>
      </c>
      <c r="E2101" s="255" t="s">
        <v>1</v>
      </c>
      <c r="F2101" s="256" t="s">
        <v>410</v>
      </c>
      <c r="G2101" s="254"/>
      <c r="H2101" s="255" t="s">
        <v>1</v>
      </c>
      <c r="I2101" s="257"/>
      <c r="J2101" s="254"/>
      <c r="K2101" s="254"/>
      <c r="L2101" s="258"/>
      <c r="M2101" s="259"/>
      <c r="N2101" s="260"/>
      <c r="O2101" s="260"/>
      <c r="P2101" s="260"/>
      <c r="Q2101" s="260"/>
      <c r="R2101" s="260"/>
      <c r="S2101" s="260"/>
      <c r="T2101" s="261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62" t="s">
        <v>232</v>
      </c>
      <c r="AU2101" s="262" t="s">
        <v>82</v>
      </c>
      <c r="AV2101" s="14" t="s">
        <v>80</v>
      </c>
      <c r="AW2101" s="14" t="s">
        <v>30</v>
      </c>
      <c r="AX2101" s="14" t="s">
        <v>73</v>
      </c>
      <c r="AY2101" s="262" t="s">
        <v>223</v>
      </c>
    </row>
    <row r="2102" s="14" customFormat="1">
      <c r="A2102" s="14"/>
      <c r="B2102" s="253"/>
      <c r="C2102" s="254"/>
      <c r="D2102" s="243" t="s">
        <v>232</v>
      </c>
      <c r="E2102" s="255" t="s">
        <v>1</v>
      </c>
      <c r="F2102" s="256" t="s">
        <v>2641</v>
      </c>
      <c r="G2102" s="254"/>
      <c r="H2102" s="255" t="s">
        <v>1</v>
      </c>
      <c r="I2102" s="257"/>
      <c r="J2102" s="254"/>
      <c r="K2102" s="254"/>
      <c r="L2102" s="258"/>
      <c r="M2102" s="259"/>
      <c r="N2102" s="260"/>
      <c r="O2102" s="260"/>
      <c r="P2102" s="260"/>
      <c r="Q2102" s="260"/>
      <c r="R2102" s="260"/>
      <c r="S2102" s="260"/>
      <c r="T2102" s="261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62" t="s">
        <v>232</v>
      </c>
      <c r="AU2102" s="262" t="s">
        <v>82</v>
      </c>
      <c r="AV2102" s="14" t="s">
        <v>80</v>
      </c>
      <c r="AW2102" s="14" t="s">
        <v>30</v>
      </c>
      <c r="AX2102" s="14" t="s">
        <v>73</v>
      </c>
      <c r="AY2102" s="262" t="s">
        <v>223</v>
      </c>
    </row>
    <row r="2103" s="13" customFormat="1">
      <c r="A2103" s="13"/>
      <c r="B2103" s="241"/>
      <c r="C2103" s="242"/>
      <c r="D2103" s="243" t="s">
        <v>232</v>
      </c>
      <c r="E2103" s="244" t="s">
        <v>1</v>
      </c>
      <c r="F2103" s="245" t="s">
        <v>2655</v>
      </c>
      <c r="G2103" s="242"/>
      <c r="H2103" s="246">
        <v>22.350000000000001</v>
      </c>
      <c r="I2103" s="247"/>
      <c r="J2103" s="242"/>
      <c r="K2103" s="242"/>
      <c r="L2103" s="248"/>
      <c r="M2103" s="249"/>
      <c r="N2103" s="250"/>
      <c r="O2103" s="250"/>
      <c r="P2103" s="250"/>
      <c r="Q2103" s="250"/>
      <c r="R2103" s="250"/>
      <c r="S2103" s="250"/>
      <c r="T2103" s="251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2" t="s">
        <v>232</v>
      </c>
      <c r="AU2103" s="252" t="s">
        <v>82</v>
      </c>
      <c r="AV2103" s="13" t="s">
        <v>82</v>
      </c>
      <c r="AW2103" s="13" t="s">
        <v>30</v>
      </c>
      <c r="AX2103" s="13" t="s">
        <v>73</v>
      </c>
      <c r="AY2103" s="252" t="s">
        <v>223</v>
      </c>
    </row>
    <row r="2104" s="13" customFormat="1">
      <c r="A2104" s="13"/>
      <c r="B2104" s="241"/>
      <c r="C2104" s="242"/>
      <c r="D2104" s="243" t="s">
        <v>232</v>
      </c>
      <c r="E2104" s="244" t="s">
        <v>1</v>
      </c>
      <c r="F2104" s="245" t="s">
        <v>2656</v>
      </c>
      <c r="G2104" s="242"/>
      <c r="H2104" s="246">
        <v>12.9</v>
      </c>
      <c r="I2104" s="247"/>
      <c r="J2104" s="242"/>
      <c r="K2104" s="242"/>
      <c r="L2104" s="248"/>
      <c r="M2104" s="249"/>
      <c r="N2104" s="250"/>
      <c r="O2104" s="250"/>
      <c r="P2104" s="250"/>
      <c r="Q2104" s="250"/>
      <c r="R2104" s="250"/>
      <c r="S2104" s="250"/>
      <c r="T2104" s="251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52" t="s">
        <v>232</v>
      </c>
      <c r="AU2104" s="252" t="s">
        <v>82</v>
      </c>
      <c r="AV2104" s="13" t="s">
        <v>82</v>
      </c>
      <c r="AW2104" s="13" t="s">
        <v>30</v>
      </c>
      <c r="AX2104" s="13" t="s">
        <v>73</v>
      </c>
      <c r="AY2104" s="252" t="s">
        <v>223</v>
      </c>
    </row>
    <row r="2105" s="15" customFormat="1">
      <c r="A2105" s="15"/>
      <c r="B2105" s="263"/>
      <c r="C2105" s="264"/>
      <c r="D2105" s="243" t="s">
        <v>232</v>
      </c>
      <c r="E2105" s="265" t="s">
        <v>1</v>
      </c>
      <c r="F2105" s="266" t="s">
        <v>245</v>
      </c>
      <c r="G2105" s="264"/>
      <c r="H2105" s="267">
        <v>75.549999999999997</v>
      </c>
      <c r="I2105" s="268"/>
      <c r="J2105" s="264"/>
      <c r="K2105" s="264"/>
      <c r="L2105" s="269"/>
      <c r="M2105" s="270"/>
      <c r="N2105" s="271"/>
      <c r="O2105" s="271"/>
      <c r="P2105" s="271"/>
      <c r="Q2105" s="271"/>
      <c r="R2105" s="271"/>
      <c r="S2105" s="271"/>
      <c r="T2105" s="272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T2105" s="273" t="s">
        <v>232</v>
      </c>
      <c r="AU2105" s="273" t="s">
        <v>82</v>
      </c>
      <c r="AV2105" s="15" t="s">
        <v>230</v>
      </c>
      <c r="AW2105" s="15" t="s">
        <v>30</v>
      </c>
      <c r="AX2105" s="15" t="s">
        <v>80</v>
      </c>
      <c r="AY2105" s="273" t="s">
        <v>223</v>
      </c>
    </row>
    <row r="2106" s="2" customFormat="1" ht="49.05" customHeight="1">
      <c r="A2106" s="39"/>
      <c r="B2106" s="40"/>
      <c r="C2106" s="228" t="s">
        <v>2657</v>
      </c>
      <c r="D2106" s="228" t="s">
        <v>225</v>
      </c>
      <c r="E2106" s="229" t="s">
        <v>2658</v>
      </c>
      <c r="F2106" s="230" t="s">
        <v>2659</v>
      </c>
      <c r="G2106" s="231" t="s">
        <v>351</v>
      </c>
      <c r="H2106" s="232">
        <v>43.350000000000001</v>
      </c>
      <c r="I2106" s="233"/>
      <c r="J2106" s="234">
        <f>ROUND(I2106*H2106,2)</f>
        <v>0</v>
      </c>
      <c r="K2106" s="230" t="s">
        <v>229</v>
      </c>
      <c r="L2106" s="45"/>
      <c r="M2106" s="235" t="s">
        <v>1</v>
      </c>
      <c r="N2106" s="236" t="s">
        <v>38</v>
      </c>
      <c r="O2106" s="92"/>
      <c r="P2106" s="237">
        <f>O2106*H2106</f>
        <v>0</v>
      </c>
      <c r="Q2106" s="237">
        <v>0</v>
      </c>
      <c r="R2106" s="237">
        <f>Q2106*H2106</f>
        <v>0</v>
      </c>
      <c r="S2106" s="237">
        <v>0.042000000000000003</v>
      </c>
      <c r="T2106" s="238">
        <f>S2106*H2106</f>
        <v>1.8207000000000002</v>
      </c>
      <c r="U2106" s="39"/>
      <c r="V2106" s="39"/>
      <c r="W2106" s="39"/>
      <c r="X2106" s="39"/>
      <c r="Y2106" s="39"/>
      <c r="Z2106" s="39"/>
      <c r="AA2106" s="39"/>
      <c r="AB2106" s="39"/>
      <c r="AC2106" s="39"/>
      <c r="AD2106" s="39"/>
      <c r="AE2106" s="39"/>
      <c r="AR2106" s="239" t="s">
        <v>230</v>
      </c>
      <c r="AT2106" s="239" t="s">
        <v>225</v>
      </c>
      <c r="AU2106" s="239" t="s">
        <v>82</v>
      </c>
      <c r="AY2106" s="18" t="s">
        <v>223</v>
      </c>
      <c r="BE2106" s="240">
        <f>IF(N2106="základní",J2106,0)</f>
        <v>0</v>
      </c>
      <c r="BF2106" s="240">
        <f>IF(N2106="snížená",J2106,0)</f>
        <v>0</v>
      </c>
      <c r="BG2106" s="240">
        <f>IF(N2106="zákl. přenesená",J2106,0)</f>
        <v>0</v>
      </c>
      <c r="BH2106" s="240">
        <f>IF(N2106="sníž. přenesená",J2106,0)</f>
        <v>0</v>
      </c>
      <c r="BI2106" s="240">
        <f>IF(N2106="nulová",J2106,0)</f>
        <v>0</v>
      </c>
      <c r="BJ2106" s="18" t="s">
        <v>80</v>
      </c>
      <c r="BK2106" s="240">
        <f>ROUND(I2106*H2106,2)</f>
        <v>0</v>
      </c>
      <c r="BL2106" s="18" t="s">
        <v>230</v>
      </c>
      <c r="BM2106" s="239" t="s">
        <v>2660</v>
      </c>
    </row>
    <row r="2107" s="14" customFormat="1">
      <c r="A2107" s="14"/>
      <c r="B2107" s="253"/>
      <c r="C2107" s="254"/>
      <c r="D2107" s="243" t="s">
        <v>232</v>
      </c>
      <c r="E2107" s="255" t="s">
        <v>1</v>
      </c>
      <c r="F2107" s="256" t="s">
        <v>460</v>
      </c>
      <c r="G2107" s="254"/>
      <c r="H2107" s="255" t="s">
        <v>1</v>
      </c>
      <c r="I2107" s="257"/>
      <c r="J2107" s="254"/>
      <c r="K2107" s="254"/>
      <c r="L2107" s="258"/>
      <c r="M2107" s="259"/>
      <c r="N2107" s="260"/>
      <c r="O2107" s="260"/>
      <c r="P2107" s="260"/>
      <c r="Q2107" s="260"/>
      <c r="R2107" s="260"/>
      <c r="S2107" s="260"/>
      <c r="T2107" s="261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62" t="s">
        <v>232</v>
      </c>
      <c r="AU2107" s="262" t="s">
        <v>82</v>
      </c>
      <c r="AV2107" s="14" t="s">
        <v>80</v>
      </c>
      <c r="AW2107" s="14" t="s">
        <v>30</v>
      </c>
      <c r="AX2107" s="14" t="s">
        <v>73</v>
      </c>
      <c r="AY2107" s="262" t="s">
        <v>223</v>
      </c>
    </row>
    <row r="2108" s="13" customFormat="1">
      <c r="A2108" s="13"/>
      <c r="B2108" s="241"/>
      <c r="C2108" s="242"/>
      <c r="D2108" s="243" t="s">
        <v>232</v>
      </c>
      <c r="E2108" s="244" t="s">
        <v>1</v>
      </c>
      <c r="F2108" s="245" t="s">
        <v>2661</v>
      </c>
      <c r="G2108" s="242"/>
      <c r="H2108" s="246">
        <v>25.5</v>
      </c>
      <c r="I2108" s="247"/>
      <c r="J2108" s="242"/>
      <c r="K2108" s="242"/>
      <c r="L2108" s="248"/>
      <c r="M2108" s="249"/>
      <c r="N2108" s="250"/>
      <c r="O2108" s="250"/>
      <c r="P2108" s="250"/>
      <c r="Q2108" s="250"/>
      <c r="R2108" s="250"/>
      <c r="S2108" s="250"/>
      <c r="T2108" s="251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52" t="s">
        <v>232</v>
      </c>
      <c r="AU2108" s="252" t="s">
        <v>82</v>
      </c>
      <c r="AV2108" s="13" t="s">
        <v>82</v>
      </c>
      <c r="AW2108" s="13" t="s">
        <v>30</v>
      </c>
      <c r="AX2108" s="13" t="s">
        <v>73</v>
      </c>
      <c r="AY2108" s="252" t="s">
        <v>223</v>
      </c>
    </row>
    <row r="2109" s="13" customFormat="1">
      <c r="A2109" s="13"/>
      <c r="B2109" s="241"/>
      <c r="C2109" s="242"/>
      <c r="D2109" s="243" t="s">
        <v>232</v>
      </c>
      <c r="E2109" s="244" t="s">
        <v>1</v>
      </c>
      <c r="F2109" s="245" t="s">
        <v>2662</v>
      </c>
      <c r="G2109" s="242"/>
      <c r="H2109" s="246">
        <v>10.199999999999999</v>
      </c>
      <c r="I2109" s="247"/>
      <c r="J2109" s="242"/>
      <c r="K2109" s="242"/>
      <c r="L2109" s="248"/>
      <c r="M2109" s="249"/>
      <c r="N2109" s="250"/>
      <c r="O2109" s="250"/>
      <c r="P2109" s="250"/>
      <c r="Q2109" s="250"/>
      <c r="R2109" s="250"/>
      <c r="S2109" s="250"/>
      <c r="T2109" s="251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52" t="s">
        <v>232</v>
      </c>
      <c r="AU2109" s="252" t="s">
        <v>82</v>
      </c>
      <c r="AV2109" s="13" t="s">
        <v>82</v>
      </c>
      <c r="AW2109" s="13" t="s">
        <v>30</v>
      </c>
      <c r="AX2109" s="13" t="s">
        <v>73</v>
      </c>
      <c r="AY2109" s="252" t="s">
        <v>223</v>
      </c>
    </row>
    <row r="2110" s="14" customFormat="1">
      <c r="A2110" s="14"/>
      <c r="B2110" s="253"/>
      <c r="C2110" s="254"/>
      <c r="D2110" s="243" t="s">
        <v>232</v>
      </c>
      <c r="E2110" s="255" t="s">
        <v>1</v>
      </c>
      <c r="F2110" s="256" t="s">
        <v>394</v>
      </c>
      <c r="G2110" s="254"/>
      <c r="H2110" s="255" t="s">
        <v>1</v>
      </c>
      <c r="I2110" s="257"/>
      <c r="J2110" s="254"/>
      <c r="K2110" s="254"/>
      <c r="L2110" s="258"/>
      <c r="M2110" s="259"/>
      <c r="N2110" s="260"/>
      <c r="O2110" s="260"/>
      <c r="P2110" s="260"/>
      <c r="Q2110" s="260"/>
      <c r="R2110" s="260"/>
      <c r="S2110" s="260"/>
      <c r="T2110" s="261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62" t="s">
        <v>232</v>
      </c>
      <c r="AU2110" s="262" t="s">
        <v>82</v>
      </c>
      <c r="AV2110" s="14" t="s">
        <v>80</v>
      </c>
      <c r="AW2110" s="14" t="s">
        <v>30</v>
      </c>
      <c r="AX2110" s="14" t="s">
        <v>73</v>
      </c>
      <c r="AY2110" s="262" t="s">
        <v>223</v>
      </c>
    </row>
    <row r="2111" s="14" customFormat="1">
      <c r="A2111" s="14"/>
      <c r="B2111" s="253"/>
      <c r="C2111" s="254"/>
      <c r="D2111" s="243" t="s">
        <v>232</v>
      </c>
      <c r="E2111" s="255" t="s">
        <v>1</v>
      </c>
      <c r="F2111" s="256" t="s">
        <v>462</v>
      </c>
      <c r="G2111" s="254"/>
      <c r="H2111" s="255" t="s">
        <v>1</v>
      </c>
      <c r="I2111" s="257"/>
      <c r="J2111" s="254"/>
      <c r="K2111" s="254"/>
      <c r="L2111" s="258"/>
      <c r="M2111" s="259"/>
      <c r="N2111" s="260"/>
      <c r="O2111" s="260"/>
      <c r="P2111" s="260"/>
      <c r="Q2111" s="260"/>
      <c r="R2111" s="260"/>
      <c r="S2111" s="260"/>
      <c r="T2111" s="261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62" t="s">
        <v>232</v>
      </c>
      <c r="AU2111" s="262" t="s">
        <v>82</v>
      </c>
      <c r="AV2111" s="14" t="s">
        <v>80</v>
      </c>
      <c r="AW2111" s="14" t="s">
        <v>30</v>
      </c>
      <c r="AX2111" s="14" t="s">
        <v>73</v>
      </c>
      <c r="AY2111" s="262" t="s">
        <v>223</v>
      </c>
    </row>
    <row r="2112" s="13" customFormat="1">
      <c r="A2112" s="13"/>
      <c r="B2112" s="241"/>
      <c r="C2112" s="242"/>
      <c r="D2112" s="243" t="s">
        <v>232</v>
      </c>
      <c r="E2112" s="244" t="s">
        <v>1</v>
      </c>
      <c r="F2112" s="245" t="s">
        <v>2663</v>
      </c>
      <c r="G2112" s="242"/>
      <c r="H2112" s="246">
        <v>7.6500000000000004</v>
      </c>
      <c r="I2112" s="247"/>
      <c r="J2112" s="242"/>
      <c r="K2112" s="242"/>
      <c r="L2112" s="248"/>
      <c r="M2112" s="249"/>
      <c r="N2112" s="250"/>
      <c r="O2112" s="250"/>
      <c r="P2112" s="250"/>
      <c r="Q2112" s="250"/>
      <c r="R2112" s="250"/>
      <c r="S2112" s="250"/>
      <c r="T2112" s="251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2" t="s">
        <v>232</v>
      </c>
      <c r="AU2112" s="252" t="s">
        <v>82</v>
      </c>
      <c r="AV2112" s="13" t="s">
        <v>82</v>
      </c>
      <c r="AW2112" s="13" t="s">
        <v>30</v>
      </c>
      <c r="AX2112" s="13" t="s">
        <v>73</v>
      </c>
      <c r="AY2112" s="252" t="s">
        <v>223</v>
      </c>
    </row>
    <row r="2113" s="15" customFormat="1">
      <c r="A2113" s="15"/>
      <c r="B2113" s="263"/>
      <c r="C2113" s="264"/>
      <c r="D2113" s="243" t="s">
        <v>232</v>
      </c>
      <c r="E2113" s="265" t="s">
        <v>1</v>
      </c>
      <c r="F2113" s="266" t="s">
        <v>245</v>
      </c>
      <c r="G2113" s="264"/>
      <c r="H2113" s="267">
        <v>43.350000000000001</v>
      </c>
      <c r="I2113" s="268"/>
      <c r="J2113" s="264"/>
      <c r="K2113" s="264"/>
      <c r="L2113" s="269"/>
      <c r="M2113" s="270"/>
      <c r="N2113" s="271"/>
      <c r="O2113" s="271"/>
      <c r="P2113" s="271"/>
      <c r="Q2113" s="271"/>
      <c r="R2113" s="271"/>
      <c r="S2113" s="271"/>
      <c r="T2113" s="272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T2113" s="273" t="s">
        <v>232</v>
      </c>
      <c r="AU2113" s="273" t="s">
        <v>82</v>
      </c>
      <c r="AV2113" s="15" t="s">
        <v>230</v>
      </c>
      <c r="AW2113" s="15" t="s">
        <v>30</v>
      </c>
      <c r="AX2113" s="15" t="s">
        <v>80</v>
      </c>
      <c r="AY2113" s="273" t="s">
        <v>223</v>
      </c>
    </row>
    <row r="2114" s="2" customFormat="1" ht="49.05" customHeight="1">
      <c r="A2114" s="39"/>
      <c r="B2114" s="40"/>
      <c r="C2114" s="228" t="s">
        <v>2664</v>
      </c>
      <c r="D2114" s="228" t="s">
        <v>225</v>
      </c>
      <c r="E2114" s="229" t="s">
        <v>2665</v>
      </c>
      <c r="F2114" s="230" t="s">
        <v>2666</v>
      </c>
      <c r="G2114" s="231" t="s">
        <v>351</v>
      </c>
      <c r="H2114" s="232">
        <v>47.399999999999999</v>
      </c>
      <c r="I2114" s="233"/>
      <c r="J2114" s="234">
        <f>ROUND(I2114*H2114,2)</f>
        <v>0</v>
      </c>
      <c r="K2114" s="230" t="s">
        <v>229</v>
      </c>
      <c r="L2114" s="45"/>
      <c r="M2114" s="235" t="s">
        <v>1</v>
      </c>
      <c r="N2114" s="236" t="s">
        <v>38</v>
      </c>
      <c r="O2114" s="92"/>
      <c r="P2114" s="237">
        <f>O2114*H2114</f>
        <v>0</v>
      </c>
      <c r="Q2114" s="237">
        <v>0</v>
      </c>
      <c r="R2114" s="237">
        <f>Q2114*H2114</f>
        <v>0</v>
      </c>
      <c r="S2114" s="237">
        <v>0.065000000000000002</v>
      </c>
      <c r="T2114" s="238">
        <f>S2114*H2114</f>
        <v>3.081</v>
      </c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39"/>
      <c r="AE2114" s="39"/>
      <c r="AR2114" s="239" t="s">
        <v>230</v>
      </c>
      <c r="AT2114" s="239" t="s">
        <v>225</v>
      </c>
      <c r="AU2114" s="239" t="s">
        <v>82</v>
      </c>
      <c r="AY2114" s="18" t="s">
        <v>223</v>
      </c>
      <c r="BE2114" s="240">
        <f>IF(N2114="základní",J2114,0)</f>
        <v>0</v>
      </c>
      <c r="BF2114" s="240">
        <f>IF(N2114="snížená",J2114,0)</f>
        <v>0</v>
      </c>
      <c r="BG2114" s="240">
        <f>IF(N2114="zákl. přenesená",J2114,0)</f>
        <v>0</v>
      </c>
      <c r="BH2114" s="240">
        <f>IF(N2114="sníž. přenesená",J2114,0)</f>
        <v>0</v>
      </c>
      <c r="BI2114" s="240">
        <f>IF(N2114="nulová",J2114,0)</f>
        <v>0</v>
      </c>
      <c r="BJ2114" s="18" t="s">
        <v>80</v>
      </c>
      <c r="BK2114" s="240">
        <f>ROUND(I2114*H2114,2)</f>
        <v>0</v>
      </c>
      <c r="BL2114" s="18" t="s">
        <v>230</v>
      </c>
      <c r="BM2114" s="239" t="s">
        <v>2667</v>
      </c>
    </row>
    <row r="2115" s="14" customFormat="1">
      <c r="A2115" s="14"/>
      <c r="B2115" s="253"/>
      <c r="C2115" s="254"/>
      <c r="D2115" s="243" t="s">
        <v>232</v>
      </c>
      <c r="E2115" s="255" t="s">
        <v>1</v>
      </c>
      <c r="F2115" s="256" t="s">
        <v>460</v>
      </c>
      <c r="G2115" s="254"/>
      <c r="H2115" s="255" t="s">
        <v>1</v>
      </c>
      <c r="I2115" s="257"/>
      <c r="J2115" s="254"/>
      <c r="K2115" s="254"/>
      <c r="L2115" s="258"/>
      <c r="M2115" s="259"/>
      <c r="N2115" s="260"/>
      <c r="O2115" s="260"/>
      <c r="P2115" s="260"/>
      <c r="Q2115" s="260"/>
      <c r="R2115" s="260"/>
      <c r="S2115" s="260"/>
      <c r="T2115" s="261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62" t="s">
        <v>232</v>
      </c>
      <c r="AU2115" s="262" t="s">
        <v>82</v>
      </c>
      <c r="AV2115" s="14" t="s">
        <v>80</v>
      </c>
      <c r="AW2115" s="14" t="s">
        <v>30</v>
      </c>
      <c r="AX2115" s="14" t="s">
        <v>73</v>
      </c>
      <c r="AY2115" s="262" t="s">
        <v>223</v>
      </c>
    </row>
    <row r="2116" s="13" customFormat="1">
      <c r="A2116" s="13"/>
      <c r="B2116" s="241"/>
      <c r="C2116" s="242"/>
      <c r="D2116" s="243" t="s">
        <v>232</v>
      </c>
      <c r="E2116" s="244" t="s">
        <v>1</v>
      </c>
      <c r="F2116" s="245" t="s">
        <v>2668</v>
      </c>
      <c r="G2116" s="242"/>
      <c r="H2116" s="246">
        <v>3</v>
      </c>
      <c r="I2116" s="247"/>
      <c r="J2116" s="242"/>
      <c r="K2116" s="242"/>
      <c r="L2116" s="248"/>
      <c r="M2116" s="249"/>
      <c r="N2116" s="250"/>
      <c r="O2116" s="250"/>
      <c r="P2116" s="250"/>
      <c r="Q2116" s="250"/>
      <c r="R2116" s="250"/>
      <c r="S2116" s="250"/>
      <c r="T2116" s="251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52" t="s">
        <v>232</v>
      </c>
      <c r="AU2116" s="252" t="s">
        <v>82</v>
      </c>
      <c r="AV2116" s="13" t="s">
        <v>82</v>
      </c>
      <c r="AW2116" s="13" t="s">
        <v>30</v>
      </c>
      <c r="AX2116" s="13" t="s">
        <v>73</v>
      </c>
      <c r="AY2116" s="252" t="s">
        <v>223</v>
      </c>
    </row>
    <row r="2117" s="13" customFormat="1">
      <c r="A2117" s="13"/>
      <c r="B2117" s="241"/>
      <c r="C2117" s="242"/>
      <c r="D2117" s="243" t="s">
        <v>232</v>
      </c>
      <c r="E2117" s="244" t="s">
        <v>1</v>
      </c>
      <c r="F2117" s="245" t="s">
        <v>2669</v>
      </c>
      <c r="G2117" s="242"/>
      <c r="H2117" s="246">
        <v>7.3499999999999996</v>
      </c>
      <c r="I2117" s="247"/>
      <c r="J2117" s="242"/>
      <c r="K2117" s="242"/>
      <c r="L2117" s="248"/>
      <c r="M2117" s="249"/>
      <c r="N2117" s="250"/>
      <c r="O2117" s="250"/>
      <c r="P2117" s="250"/>
      <c r="Q2117" s="250"/>
      <c r="R2117" s="250"/>
      <c r="S2117" s="250"/>
      <c r="T2117" s="251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52" t="s">
        <v>232</v>
      </c>
      <c r="AU2117" s="252" t="s">
        <v>82</v>
      </c>
      <c r="AV2117" s="13" t="s">
        <v>82</v>
      </c>
      <c r="AW2117" s="13" t="s">
        <v>30</v>
      </c>
      <c r="AX2117" s="13" t="s">
        <v>73</v>
      </c>
      <c r="AY2117" s="252" t="s">
        <v>223</v>
      </c>
    </row>
    <row r="2118" s="13" customFormat="1">
      <c r="A2118" s="13"/>
      <c r="B2118" s="241"/>
      <c r="C2118" s="242"/>
      <c r="D2118" s="243" t="s">
        <v>232</v>
      </c>
      <c r="E2118" s="244" t="s">
        <v>1</v>
      </c>
      <c r="F2118" s="245" t="s">
        <v>2670</v>
      </c>
      <c r="G2118" s="242"/>
      <c r="H2118" s="246">
        <v>10.199999999999999</v>
      </c>
      <c r="I2118" s="247"/>
      <c r="J2118" s="242"/>
      <c r="K2118" s="242"/>
      <c r="L2118" s="248"/>
      <c r="M2118" s="249"/>
      <c r="N2118" s="250"/>
      <c r="O2118" s="250"/>
      <c r="P2118" s="250"/>
      <c r="Q2118" s="250"/>
      <c r="R2118" s="250"/>
      <c r="S2118" s="250"/>
      <c r="T2118" s="251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2" t="s">
        <v>232</v>
      </c>
      <c r="AU2118" s="252" t="s">
        <v>82</v>
      </c>
      <c r="AV2118" s="13" t="s">
        <v>82</v>
      </c>
      <c r="AW2118" s="13" t="s">
        <v>30</v>
      </c>
      <c r="AX2118" s="13" t="s">
        <v>73</v>
      </c>
      <c r="AY2118" s="252" t="s">
        <v>223</v>
      </c>
    </row>
    <row r="2119" s="13" customFormat="1">
      <c r="A2119" s="13"/>
      <c r="B2119" s="241"/>
      <c r="C2119" s="242"/>
      <c r="D2119" s="243" t="s">
        <v>232</v>
      </c>
      <c r="E2119" s="244" t="s">
        <v>1</v>
      </c>
      <c r="F2119" s="245" t="s">
        <v>2671</v>
      </c>
      <c r="G2119" s="242"/>
      <c r="H2119" s="246">
        <v>4.5</v>
      </c>
      <c r="I2119" s="247"/>
      <c r="J2119" s="242"/>
      <c r="K2119" s="242"/>
      <c r="L2119" s="248"/>
      <c r="M2119" s="249"/>
      <c r="N2119" s="250"/>
      <c r="O2119" s="250"/>
      <c r="P2119" s="250"/>
      <c r="Q2119" s="250"/>
      <c r="R2119" s="250"/>
      <c r="S2119" s="250"/>
      <c r="T2119" s="251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52" t="s">
        <v>232</v>
      </c>
      <c r="AU2119" s="252" t="s">
        <v>82</v>
      </c>
      <c r="AV2119" s="13" t="s">
        <v>82</v>
      </c>
      <c r="AW2119" s="13" t="s">
        <v>30</v>
      </c>
      <c r="AX2119" s="13" t="s">
        <v>73</v>
      </c>
      <c r="AY2119" s="252" t="s">
        <v>223</v>
      </c>
    </row>
    <row r="2120" s="13" customFormat="1">
      <c r="A2120" s="13"/>
      <c r="B2120" s="241"/>
      <c r="C2120" s="242"/>
      <c r="D2120" s="243" t="s">
        <v>232</v>
      </c>
      <c r="E2120" s="244" t="s">
        <v>1</v>
      </c>
      <c r="F2120" s="245" t="s">
        <v>2672</v>
      </c>
      <c r="G2120" s="242"/>
      <c r="H2120" s="246">
        <v>3</v>
      </c>
      <c r="I2120" s="247"/>
      <c r="J2120" s="242"/>
      <c r="K2120" s="242"/>
      <c r="L2120" s="248"/>
      <c r="M2120" s="249"/>
      <c r="N2120" s="250"/>
      <c r="O2120" s="250"/>
      <c r="P2120" s="250"/>
      <c r="Q2120" s="250"/>
      <c r="R2120" s="250"/>
      <c r="S2120" s="250"/>
      <c r="T2120" s="251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2" t="s">
        <v>232</v>
      </c>
      <c r="AU2120" s="252" t="s">
        <v>82</v>
      </c>
      <c r="AV2120" s="13" t="s">
        <v>82</v>
      </c>
      <c r="AW2120" s="13" t="s">
        <v>30</v>
      </c>
      <c r="AX2120" s="13" t="s">
        <v>73</v>
      </c>
      <c r="AY2120" s="252" t="s">
        <v>223</v>
      </c>
    </row>
    <row r="2121" s="14" customFormat="1">
      <c r="A2121" s="14"/>
      <c r="B2121" s="253"/>
      <c r="C2121" s="254"/>
      <c r="D2121" s="243" t="s">
        <v>232</v>
      </c>
      <c r="E2121" s="255" t="s">
        <v>1</v>
      </c>
      <c r="F2121" s="256" t="s">
        <v>394</v>
      </c>
      <c r="G2121" s="254"/>
      <c r="H2121" s="255" t="s">
        <v>1</v>
      </c>
      <c r="I2121" s="257"/>
      <c r="J2121" s="254"/>
      <c r="K2121" s="254"/>
      <c r="L2121" s="258"/>
      <c r="M2121" s="259"/>
      <c r="N2121" s="260"/>
      <c r="O2121" s="260"/>
      <c r="P2121" s="260"/>
      <c r="Q2121" s="260"/>
      <c r="R2121" s="260"/>
      <c r="S2121" s="260"/>
      <c r="T2121" s="261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62" t="s">
        <v>232</v>
      </c>
      <c r="AU2121" s="262" t="s">
        <v>82</v>
      </c>
      <c r="AV2121" s="14" t="s">
        <v>80</v>
      </c>
      <c r="AW2121" s="14" t="s">
        <v>30</v>
      </c>
      <c r="AX2121" s="14" t="s">
        <v>73</v>
      </c>
      <c r="AY2121" s="262" t="s">
        <v>223</v>
      </c>
    </row>
    <row r="2122" s="14" customFormat="1">
      <c r="A2122" s="14"/>
      <c r="B2122" s="253"/>
      <c r="C2122" s="254"/>
      <c r="D2122" s="243" t="s">
        <v>232</v>
      </c>
      <c r="E2122" s="255" t="s">
        <v>1</v>
      </c>
      <c r="F2122" s="256" t="s">
        <v>462</v>
      </c>
      <c r="G2122" s="254"/>
      <c r="H2122" s="255" t="s">
        <v>1</v>
      </c>
      <c r="I2122" s="257"/>
      <c r="J2122" s="254"/>
      <c r="K2122" s="254"/>
      <c r="L2122" s="258"/>
      <c r="M2122" s="259"/>
      <c r="N2122" s="260"/>
      <c r="O2122" s="260"/>
      <c r="P2122" s="260"/>
      <c r="Q2122" s="260"/>
      <c r="R2122" s="260"/>
      <c r="S2122" s="260"/>
      <c r="T2122" s="261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62" t="s">
        <v>232</v>
      </c>
      <c r="AU2122" s="262" t="s">
        <v>82</v>
      </c>
      <c r="AV2122" s="14" t="s">
        <v>80</v>
      </c>
      <c r="AW2122" s="14" t="s">
        <v>30</v>
      </c>
      <c r="AX2122" s="14" t="s">
        <v>73</v>
      </c>
      <c r="AY2122" s="262" t="s">
        <v>223</v>
      </c>
    </row>
    <row r="2123" s="13" customFormat="1">
      <c r="A2123" s="13"/>
      <c r="B2123" s="241"/>
      <c r="C2123" s="242"/>
      <c r="D2123" s="243" t="s">
        <v>232</v>
      </c>
      <c r="E2123" s="244" t="s">
        <v>1</v>
      </c>
      <c r="F2123" s="245" t="s">
        <v>2668</v>
      </c>
      <c r="G2123" s="242"/>
      <c r="H2123" s="246">
        <v>3</v>
      </c>
      <c r="I2123" s="247"/>
      <c r="J2123" s="242"/>
      <c r="K2123" s="242"/>
      <c r="L2123" s="248"/>
      <c r="M2123" s="249"/>
      <c r="N2123" s="250"/>
      <c r="O2123" s="250"/>
      <c r="P2123" s="250"/>
      <c r="Q2123" s="250"/>
      <c r="R2123" s="250"/>
      <c r="S2123" s="250"/>
      <c r="T2123" s="251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52" t="s">
        <v>232</v>
      </c>
      <c r="AU2123" s="252" t="s">
        <v>82</v>
      </c>
      <c r="AV2123" s="13" t="s">
        <v>82</v>
      </c>
      <c r="AW2123" s="13" t="s">
        <v>30</v>
      </c>
      <c r="AX2123" s="13" t="s">
        <v>73</v>
      </c>
      <c r="AY2123" s="252" t="s">
        <v>223</v>
      </c>
    </row>
    <row r="2124" s="13" customFormat="1">
      <c r="A2124" s="13"/>
      <c r="B2124" s="241"/>
      <c r="C2124" s="242"/>
      <c r="D2124" s="243" t="s">
        <v>232</v>
      </c>
      <c r="E2124" s="244" t="s">
        <v>1</v>
      </c>
      <c r="F2124" s="245" t="s">
        <v>2673</v>
      </c>
      <c r="G2124" s="242"/>
      <c r="H2124" s="246">
        <v>13.35</v>
      </c>
      <c r="I2124" s="247"/>
      <c r="J2124" s="242"/>
      <c r="K2124" s="242"/>
      <c r="L2124" s="248"/>
      <c r="M2124" s="249"/>
      <c r="N2124" s="250"/>
      <c r="O2124" s="250"/>
      <c r="P2124" s="250"/>
      <c r="Q2124" s="250"/>
      <c r="R2124" s="250"/>
      <c r="S2124" s="250"/>
      <c r="T2124" s="251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52" t="s">
        <v>232</v>
      </c>
      <c r="AU2124" s="252" t="s">
        <v>82</v>
      </c>
      <c r="AV2124" s="13" t="s">
        <v>82</v>
      </c>
      <c r="AW2124" s="13" t="s">
        <v>30</v>
      </c>
      <c r="AX2124" s="13" t="s">
        <v>73</v>
      </c>
      <c r="AY2124" s="252" t="s">
        <v>223</v>
      </c>
    </row>
    <row r="2125" s="13" customFormat="1">
      <c r="A2125" s="13"/>
      <c r="B2125" s="241"/>
      <c r="C2125" s="242"/>
      <c r="D2125" s="243" t="s">
        <v>232</v>
      </c>
      <c r="E2125" s="244" t="s">
        <v>1</v>
      </c>
      <c r="F2125" s="245" t="s">
        <v>2672</v>
      </c>
      <c r="G2125" s="242"/>
      <c r="H2125" s="246">
        <v>3</v>
      </c>
      <c r="I2125" s="247"/>
      <c r="J2125" s="242"/>
      <c r="K2125" s="242"/>
      <c r="L2125" s="248"/>
      <c r="M2125" s="249"/>
      <c r="N2125" s="250"/>
      <c r="O2125" s="250"/>
      <c r="P2125" s="250"/>
      <c r="Q2125" s="250"/>
      <c r="R2125" s="250"/>
      <c r="S2125" s="250"/>
      <c r="T2125" s="251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52" t="s">
        <v>232</v>
      </c>
      <c r="AU2125" s="252" t="s">
        <v>82</v>
      </c>
      <c r="AV2125" s="13" t="s">
        <v>82</v>
      </c>
      <c r="AW2125" s="13" t="s">
        <v>30</v>
      </c>
      <c r="AX2125" s="13" t="s">
        <v>73</v>
      </c>
      <c r="AY2125" s="252" t="s">
        <v>223</v>
      </c>
    </row>
    <row r="2126" s="15" customFormat="1">
      <c r="A2126" s="15"/>
      <c r="B2126" s="263"/>
      <c r="C2126" s="264"/>
      <c r="D2126" s="243" t="s">
        <v>232</v>
      </c>
      <c r="E2126" s="265" t="s">
        <v>1</v>
      </c>
      <c r="F2126" s="266" t="s">
        <v>245</v>
      </c>
      <c r="G2126" s="264"/>
      <c r="H2126" s="267">
        <v>47.399999999999999</v>
      </c>
      <c r="I2126" s="268"/>
      <c r="J2126" s="264"/>
      <c r="K2126" s="264"/>
      <c r="L2126" s="269"/>
      <c r="M2126" s="270"/>
      <c r="N2126" s="271"/>
      <c r="O2126" s="271"/>
      <c r="P2126" s="271"/>
      <c r="Q2126" s="271"/>
      <c r="R2126" s="271"/>
      <c r="S2126" s="271"/>
      <c r="T2126" s="272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T2126" s="273" t="s">
        <v>232</v>
      </c>
      <c r="AU2126" s="273" t="s">
        <v>82</v>
      </c>
      <c r="AV2126" s="15" t="s">
        <v>230</v>
      </c>
      <c r="AW2126" s="15" t="s">
        <v>30</v>
      </c>
      <c r="AX2126" s="15" t="s">
        <v>80</v>
      </c>
      <c r="AY2126" s="273" t="s">
        <v>223</v>
      </c>
    </row>
    <row r="2127" s="2" customFormat="1" ht="37.8" customHeight="1">
      <c r="A2127" s="39"/>
      <c r="B2127" s="40"/>
      <c r="C2127" s="228" t="s">
        <v>2674</v>
      </c>
      <c r="D2127" s="228" t="s">
        <v>225</v>
      </c>
      <c r="E2127" s="229" t="s">
        <v>2675</v>
      </c>
      <c r="F2127" s="230" t="s">
        <v>2676</v>
      </c>
      <c r="G2127" s="231" t="s">
        <v>351</v>
      </c>
      <c r="H2127" s="232">
        <v>1.2</v>
      </c>
      <c r="I2127" s="233"/>
      <c r="J2127" s="234">
        <f>ROUND(I2127*H2127,2)</f>
        <v>0</v>
      </c>
      <c r="K2127" s="230" t="s">
        <v>229</v>
      </c>
      <c r="L2127" s="45"/>
      <c r="M2127" s="235" t="s">
        <v>1</v>
      </c>
      <c r="N2127" s="236" t="s">
        <v>38</v>
      </c>
      <c r="O2127" s="92"/>
      <c r="P2127" s="237">
        <f>O2127*H2127</f>
        <v>0</v>
      </c>
      <c r="Q2127" s="237">
        <v>0</v>
      </c>
      <c r="R2127" s="237">
        <f>Q2127*H2127</f>
        <v>0</v>
      </c>
      <c r="S2127" s="237">
        <v>0.081000000000000003</v>
      </c>
      <c r="T2127" s="238">
        <f>S2127*H2127</f>
        <v>0.097199999999999995</v>
      </c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39"/>
      <c r="AE2127" s="39"/>
      <c r="AR2127" s="239" t="s">
        <v>230</v>
      </c>
      <c r="AT2127" s="239" t="s">
        <v>225</v>
      </c>
      <c r="AU2127" s="239" t="s">
        <v>82</v>
      </c>
      <c r="AY2127" s="18" t="s">
        <v>223</v>
      </c>
      <c r="BE2127" s="240">
        <f>IF(N2127="základní",J2127,0)</f>
        <v>0</v>
      </c>
      <c r="BF2127" s="240">
        <f>IF(N2127="snížená",J2127,0)</f>
        <v>0</v>
      </c>
      <c r="BG2127" s="240">
        <f>IF(N2127="zákl. přenesená",J2127,0)</f>
        <v>0</v>
      </c>
      <c r="BH2127" s="240">
        <f>IF(N2127="sníž. přenesená",J2127,0)</f>
        <v>0</v>
      </c>
      <c r="BI2127" s="240">
        <f>IF(N2127="nulová",J2127,0)</f>
        <v>0</v>
      </c>
      <c r="BJ2127" s="18" t="s">
        <v>80</v>
      </c>
      <c r="BK2127" s="240">
        <f>ROUND(I2127*H2127,2)</f>
        <v>0</v>
      </c>
      <c r="BL2127" s="18" t="s">
        <v>230</v>
      </c>
      <c r="BM2127" s="239" t="s">
        <v>2677</v>
      </c>
    </row>
    <row r="2128" s="13" customFormat="1">
      <c r="A2128" s="13"/>
      <c r="B2128" s="241"/>
      <c r="C2128" s="242"/>
      <c r="D2128" s="243" t="s">
        <v>232</v>
      </c>
      <c r="E2128" s="244" t="s">
        <v>1</v>
      </c>
      <c r="F2128" s="245" t="s">
        <v>2678</v>
      </c>
      <c r="G2128" s="242"/>
      <c r="H2128" s="246">
        <v>1.2</v>
      </c>
      <c r="I2128" s="247"/>
      <c r="J2128" s="242"/>
      <c r="K2128" s="242"/>
      <c r="L2128" s="248"/>
      <c r="M2128" s="249"/>
      <c r="N2128" s="250"/>
      <c r="O2128" s="250"/>
      <c r="P2128" s="250"/>
      <c r="Q2128" s="250"/>
      <c r="R2128" s="250"/>
      <c r="S2128" s="250"/>
      <c r="T2128" s="251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52" t="s">
        <v>232</v>
      </c>
      <c r="AU2128" s="252" t="s">
        <v>82</v>
      </c>
      <c r="AV2128" s="13" t="s">
        <v>82</v>
      </c>
      <c r="AW2128" s="13" t="s">
        <v>30</v>
      </c>
      <c r="AX2128" s="13" t="s">
        <v>80</v>
      </c>
      <c r="AY2128" s="252" t="s">
        <v>223</v>
      </c>
    </row>
    <row r="2129" s="2" customFormat="1" ht="24.15" customHeight="1">
      <c r="A2129" s="39"/>
      <c r="B2129" s="40"/>
      <c r="C2129" s="228" t="s">
        <v>2679</v>
      </c>
      <c r="D2129" s="228" t="s">
        <v>225</v>
      </c>
      <c r="E2129" s="229" t="s">
        <v>2680</v>
      </c>
      <c r="F2129" s="230" t="s">
        <v>2681</v>
      </c>
      <c r="G2129" s="231" t="s">
        <v>351</v>
      </c>
      <c r="H2129" s="232">
        <v>13.65</v>
      </c>
      <c r="I2129" s="233"/>
      <c r="J2129" s="234">
        <f>ROUND(I2129*H2129,2)</f>
        <v>0</v>
      </c>
      <c r="K2129" s="230" t="s">
        <v>229</v>
      </c>
      <c r="L2129" s="45"/>
      <c r="M2129" s="235" t="s">
        <v>1</v>
      </c>
      <c r="N2129" s="236" t="s">
        <v>38</v>
      </c>
      <c r="O2129" s="92"/>
      <c r="P2129" s="237">
        <f>O2129*H2129</f>
        <v>0</v>
      </c>
      <c r="Q2129" s="237">
        <v>0</v>
      </c>
      <c r="R2129" s="237">
        <f>Q2129*H2129</f>
        <v>0</v>
      </c>
      <c r="S2129" s="237">
        <v>0.099000000000000005</v>
      </c>
      <c r="T2129" s="238">
        <f>S2129*H2129</f>
        <v>1.3513500000000001</v>
      </c>
      <c r="U2129" s="39"/>
      <c r="V2129" s="39"/>
      <c r="W2129" s="39"/>
      <c r="X2129" s="39"/>
      <c r="Y2129" s="39"/>
      <c r="Z2129" s="39"/>
      <c r="AA2129" s="39"/>
      <c r="AB2129" s="39"/>
      <c r="AC2129" s="39"/>
      <c r="AD2129" s="39"/>
      <c r="AE2129" s="39"/>
      <c r="AR2129" s="239" t="s">
        <v>230</v>
      </c>
      <c r="AT2129" s="239" t="s">
        <v>225</v>
      </c>
      <c r="AU2129" s="239" t="s">
        <v>82</v>
      </c>
      <c r="AY2129" s="18" t="s">
        <v>223</v>
      </c>
      <c r="BE2129" s="240">
        <f>IF(N2129="základní",J2129,0)</f>
        <v>0</v>
      </c>
      <c r="BF2129" s="240">
        <f>IF(N2129="snížená",J2129,0)</f>
        <v>0</v>
      </c>
      <c r="BG2129" s="240">
        <f>IF(N2129="zákl. přenesená",J2129,0)</f>
        <v>0</v>
      </c>
      <c r="BH2129" s="240">
        <f>IF(N2129="sníž. přenesená",J2129,0)</f>
        <v>0</v>
      </c>
      <c r="BI2129" s="240">
        <f>IF(N2129="nulová",J2129,0)</f>
        <v>0</v>
      </c>
      <c r="BJ2129" s="18" t="s">
        <v>80</v>
      </c>
      <c r="BK2129" s="240">
        <f>ROUND(I2129*H2129,2)</f>
        <v>0</v>
      </c>
      <c r="BL2129" s="18" t="s">
        <v>230</v>
      </c>
      <c r="BM2129" s="239" t="s">
        <v>2682</v>
      </c>
    </row>
    <row r="2130" s="13" customFormat="1">
      <c r="A2130" s="13"/>
      <c r="B2130" s="241"/>
      <c r="C2130" s="242"/>
      <c r="D2130" s="243" t="s">
        <v>232</v>
      </c>
      <c r="E2130" s="244" t="s">
        <v>1</v>
      </c>
      <c r="F2130" s="245" t="s">
        <v>2683</v>
      </c>
      <c r="G2130" s="242"/>
      <c r="H2130" s="246">
        <v>13.65</v>
      </c>
      <c r="I2130" s="247"/>
      <c r="J2130" s="242"/>
      <c r="K2130" s="242"/>
      <c r="L2130" s="248"/>
      <c r="M2130" s="249"/>
      <c r="N2130" s="250"/>
      <c r="O2130" s="250"/>
      <c r="P2130" s="250"/>
      <c r="Q2130" s="250"/>
      <c r="R2130" s="250"/>
      <c r="S2130" s="250"/>
      <c r="T2130" s="251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52" t="s">
        <v>232</v>
      </c>
      <c r="AU2130" s="252" t="s">
        <v>82</v>
      </c>
      <c r="AV2130" s="13" t="s">
        <v>82</v>
      </c>
      <c r="AW2130" s="13" t="s">
        <v>30</v>
      </c>
      <c r="AX2130" s="13" t="s">
        <v>80</v>
      </c>
      <c r="AY2130" s="252" t="s">
        <v>223</v>
      </c>
    </row>
    <row r="2131" s="2" customFormat="1" ht="44.25" customHeight="1">
      <c r="A2131" s="39"/>
      <c r="B2131" s="40"/>
      <c r="C2131" s="228" t="s">
        <v>2684</v>
      </c>
      <c r="D2131" s="228" t="s">
        <v>225</v>
      </c>
      <c r="E2131" s="229" t="s">
        <v>2685</v>
      </c>
      <c r="F2131" s="230" t="s">
        <v>2686</v>
      </c>
      <c r="G2131" s="231" t="s">
        <v>351</v>
      </c>
      <c r="H2131" s="232">
        <v>136</v>
      </c>
      <c r="I2131" s="233"/>
      <c r="J2131" s="234">
        <f>ROUND(I2131*H2131,2)</f>
        <v>0</v>
      </c>
      <c r="K2131" s="230" t="s">
        <v>229</v>
      </c>
      <c r="L2131" s="45"/>
      <c r="M2131" s="235" t="s">
        <v>1</v>
      </c>
      <c r="N2131" s="236" t="s">
        <v>38</v>
      </c>
      <c r="O2131" s="92"/>
      <c r="P2131" s="237">
        <f>O2131*H2131</f>
        <v>0</v>
      </c>
      <c r="Q2131" s="237">
        <v>0</v>
      </c>
      <c r="R2131" s="237">
        <f>Q2131*H2131</f>
        <v>0</v>
      </c>
      <c r="S2131" s="237">
        <v>0</v>
      </c>
      <c r="T2131" s="238">
        <f>S2131*H2131</f>
        <v>0</v>
      </c>
      <c r="U2131" s="39"/>
      <c r="V2131" s="39"/>
      <c r="W2131" s="39"/>
      <c r="X2131" s="39"/>
      <c r="Y2131" s="39"/>
      <c r="Z2131" s="39"/>
      <c r="AA2131" s="39"/>
      <c r="AB2131" s="39"/>
      <c r="AC2131" s="39"/>
      <c r="AD2131" s="39"/>
      <c r="AE2131" s="39"/>
      <c r="AR2131" s="239" t="s">
        <v>230</v>
      </c>
      <c r="AT2131" s="239" t="s">
        <v>225</v>
      </c>
      <c r="AU2131" s="239" t="s">
        <v>82</v>
      </c>
      <c r="AY2131" s="18" t="s">
        <v>223</v>
      </c>
      <c r="BE2131" s="240">
        <f>IF(N2131="základní",J2131,0)</f>
        <v>0</v>
      </c>
      <c r="BF2131" s="240">
        <f>IF(N2131="snížená",J2131,0)</f>
        <v>0</v>
      </c>
      <c r="BG2131" s="240">
        <f>IF(N2131="zákl. přenesená",J2131,0)</f>
        <v>0</v>
      </c>
      <c r="BH2131" s="240">
        <f>IF(N2131="sníž. přenesená",J2131,0)</f>
        <v>0</v>
      </c>
      <c r="BI2131" s="240">
        <f>IF(N2131="nulová",J2131,0)</f>
        <v>0</v>
      </c>
      <c r="BJ2131" s="18" t="s">
        <v>80</v>
      </c>
      <c r="BK2131" s="240">
        <f>ROUND(I2131*H2131,2)</f>
        <v>0</v>
      </c>
      <c r="BL2131" s="18" t="s">
        <v>230</v>
      </c>
      <c r="BM2131" s="239" t="s">
        <v>2687</v>
      </c>
    </row>
    <row r="2132" s="13" customFormat="1">
      <c r="A2132" s="13"/>
      <c r="B2132" s="241"/>
      <c r="C2132" s="242"/>
      <c r="D2132" s="243" t="s">
        <v>232</v>
      </c>
      <c r="E2132" s="244" t="s">
        <v>1</v>
      </c>
      <c r="F2132" s="245" t="s">
        <v>2688</v>
      </c>
      <c r="G2132" s="242"/>
      <c r="H2132" s="246">
        <v>86</v>
      </c>
      <c r="I2132" s="247"/>
      <c r="J2132" s="242"/>
      <c r="K2132" s="242"/>
      <c r="L2132" s="248"/>
      <c r="M2132" s="249"/>
      <c r="N2132" s="250"/>
      <c r="O2132" s="250"/>
      <c r="P2132" s="250"/>
      <c r="Q2132" s="250"/>
      <c r="R2132" s="250"/>
      <c r="S2132" s="250"/>
      <c r="T2132" s="251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52" t="s">
        <v>232</v>
      </c>
      <c r="AU2132" s="252" t="s">
        <v>82</v>
      </c>
      <c r="AV2132" s="13" t="s">
        <v>82</v>
      </c>
      <c r="AW2132" s="13" t="s">
        <v>30</v>
      </c>
      <c r="AX2132" s="13" t="s">
        <v>73</v>
      </c>
      <c r="AY2132" s="252" t="s">
        <v>223</v>
      </c>
    </row>
    <row r="2133" s="13" customFormat="1">
      <c r="A2133" s="13"/>
      <c r="B2133" s="241"/>
      <c r="C2133" s="242"/>
      <c r="D2133" s="243" t="s">
        <v>232</v>
      </c>
      <c r="E2133" s="244" t="s">
        <v>1</v>
      </c>
      <c r="F2133" s="245" t="s">
        <v>2689</v>
      </c>
      <c r="G2133" s="242"/>
      <c r="H2133" s="246">
        <v>50</v>
      </c>
      <c r="I2133" s="247"/>
      <c r="J2133" s="242"/>
      <c r="K2133" s="242"/>
      <c r="L2133" s="248"/>
      <c r="M2133" s="249"/>
      <c r="N2133" s="250"/>
      <c r="O2133" s="250"/>
      <c r="P2133" s="250"/>
      <c r="Q2133" s="250"/>
      <c r="R2133" s="250"/>
      <c r="S2133" s="250"/>
      <c r="T2133" s="251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52" t="s">
        <v>232</v>
      </c>
      <c r="AU2133" s="252" t="s">
        <v>82</v>
      </c>
      <c r="AV2133" s="13" t="s">
        <v>82</v>
      </c>
      <c r="AW2133" s="13" t="s">
        <v>30</v>
      </c>
      <c r="AX2133" s="13" t="s">
        <v>73</v>
      </c>
      <c r="AY2133" s="252" t="s">
        <v>223</v>
      </c>
    </row>
    <row r="2134" s="15" customFormat="1">
      <c r="A2134" s="15"/>
      <c r="B2134" s="263"/>
      <c r="C2134" s="264"/>
      <c r="D2134" s="243" t="s">
        <v>232</v>
      </c>
      <c r="E2134" s="265" t="s">
        <v>1</v>
      </c>
      <c r="F2134" s="266" t="s">
        <v>245</v>
      </c>
      <c r="G2134" s="264"/>
      <c r="H2134" s="267">
        <v>136</v>
      </c>
      <c r="I2134" s="268"/>
      <c r="J2134" s="264"/>
      <c r="K2134" s="264"/>
      <c r="L2134" s="269"/>
      <c r="M2134" s="270"/>
      <c r="N2134" s="271"/>
      <c r="O2134" s="271"/>
      <c r="P2134" s="271"/>
      <c r="Q2134" s="271"/>
      <c r="R2134" s="271"/>
      <c r="S2134" s="271"/>
      <c r="T2134" s="272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T2134" s="273" t="s">
        <v>232</v>
      </c>
      <c r="AU2134" s="273" t="s">
        <v>82</v>
      </c>
      <c r="AV2134" s="15" t="s">
        <v>230</v>
      </c>
      <c r="AW2134" s="15" t="s">
        <v>30</v>
      </c>
      <c r="AX2134" s="15" t="s">
        <v>80</v>
      </c>
      <c r="AY2134" s="273" t="s">
        <v>223</v>
      </c>
    </row>
    <row r="2135" s="2" customFormat="1" ht="49.05" customHeight="1">
      <c r="A2135" s="39"/>
      <c r="B2135" s="40"/>
      <c r="C2135" s="228" t="s">
        <v>2690</v>
      </c>
      <c r="D2135" s="228" t="s">
        <v>225</v>
      </c>
      <c r="E2135" s="229" t="s">
        <v>2691</v>
      </c>
      <c r="F2135" s="230" t="s">
        <v>2692</v>
      </c>
      <c r="G2135" s="231" t="s">
        <v>351</v>
      </c>
      <c r="H2135" s="232">
        <v>4080</v>
      </c>
      <c r="I2135" s="233"/>
      <c r="J2135" s="234">
        <f>ROUND(I2135*H2135,2)</f>
        <v>0</v>
      </c>
      <c r="K2135" s="230" t="s">
        <v>229</v>
      </c>
      <c r="L2135" s="45"/>
      <c r="M2135" s="235" t="s">
        <v>1</v>
      </c>
      <c r="N2135" s="236" t="s">
        <v>38</v>
      </c>
      <c r="O2135" s="92"/>
      <c r="P2135" s="237">
        <f>O2135*H2135</f>
        <v>0</v>
      </c>
      <c r="Q2135" s="237">
        <v>0</v>
      </c>
      <c r="R2135" s="237">
        <f>Q2135*H2135</f>
        <v>0</v>
      </c>
      <c r="S2135" s="237">
        <v>0</v>
      </c>
      <c r="T2135" s="238">
        <f>S2135*H2135</f>
        <v>0</v>
      </c>
      <c r="U2135" s="39"/>
      <c r="V2135" s="39"/>
      <c r="W2135" s="39"/>
      <c r="X2135" s="39"/>
      <c r="Y2135" s="39"/>
      <c r="Z2135" s="39"/>
      <c r="AA2135" s="39"/>
      <c r="AB2135" s="39"/>
      <c r="AC2135" s="39"/>
      <c r="AD2135" s="39"/>
      <c r="AE2135" s="39"/>
      <c r="AR2135" s="239" t="s">
        <v>230</v>
      </c>
      <c r="AT2135" s="239" t="s">
        <v>225</v>
      </c>
      <c r="AU2135" s="239" t="s">
        <v>82</v>
      </c>
      <c r="AY2135" s="18" t="s">
        <v>223</v>
      </c>
      <c r="BE2135" s="240">
        <f>IF(N2135="základní",J2135,0)</f>
        <v>0</v>
      </c>
      <c r="BF2135" s="240">
        <f>IF(N2135="snížená",J2135,0)</f>
        <v>0</v>
      </c>
      <c r="BG2135" s="240">
        <f>IF(N2135="zákl. přenesená",J2135,0)</f>
        <v>0</v>
      </c>
      <c r="BH2135" s="240">
        <f>IF(N2135="sníž. přenesená",J2135,0)</f>
        <v>0</v>
      </c>
      <c r="BI2135" s="240">
        <f>IF(N2135="nulová",J2135,0)</f>
        <v>0</v>
      </c>
      <c r="BJ2135" s="18" t="s">
        <v>80</v>
      </c>
      <c r="BK2135" s="240">
        <f>ROUND(I2135*H2135,2)</f>
        <v>0</v>
      </c>
      <c r="BL2135" s="18" t="s">
        <v>230</v>
      </c>
      <c r="BM2135" s="239" t="s">
        <v>2693</v>
      </c>
    </row>
    <row r="2136" s="14" customFormat="1">
      <c r="A2136" s="14"/>
      <c r="B2136" s="253"/>
      <c r="C2136" s="254"/>
      <c r="D2136" s="243" t="s">
        <v>232</v>
      </c>
      <c r="E2136" s="255" t="s">
        <v>1</v>
      </c>
      <c r="F2136" s="256" t="s">
        <v>2694</v>
      </c>
      <c r="G2136" s="254"/>
      <c r="H2136" s="255" t="s">
        <v>1</v>
      </c>
      <c r="I2136" s="257"/>
      <c r="J2136" s="254"/>
      <c r="K2136" s="254"/>
      <c r="L2136" s="258"/>
      <c r="M2136" s="259"/>
      <c r="N2136" s="260"/>
      <c r="O2136" s="260"/>
      <c r="P2136" s="260"/>
      <c r="Q2136" s="260"/>
      <c r="R2136" s="260"/>
      <c r="S2136" s="260"/>
      <c r="T2136" s="261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62" t="s">
        <v>232</v>
      </c>
      <c r="AU2136" s="262" t="s">
        <v>82</v>
      </c>
      <c r="AV2136" s="14" t="s">
        <v>80</v>
      </c>
      <c r="AW2136" s="14" t="s">
        <v>30</v>
      </c>
      <c r="AX2136" s="14" t="s">
        <v>73</v>
      </c>
      <c r="AY2136" s="262" t="s">
        <v>223</v>
      </c>
    </row>
    <row r="2137" s="13" customFormat="1">
      <c r="A2137" s="13"/>
      <c r="B2137" s="241"/>
      <c r="C2137" s="242"/>
      <c r="D2137" s="243" t="s">
        <v>232</v>
      </c>
      <c r="E2137" s="244" t="s">
        <v>1</v>
      </c>
      <c r="F2137" s="245" t="s">
        <v>2688</v>
      </c>
      <c r="G2137" s="242"/>
      <c r="H2137" s="246">
        <v>86</v>
      </c>
      <c r="I2137" s="247"/>
      <c r="J2137" s="242"/>
      <c r="K2137" s="242"/>
      <c r="L2137" s="248"/>
      <c r="M2137" s="249"/>
      <c r="N2137" s="250"/>
      <c r="O2137" s="250"/>
      <c r="P2137" s="250"/>
      <c r="Q2137" s="250"/>
      <c r="R2137" s="250"/>
      <c r="S2137" s="250"/>
      <c r="T2137" s="251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52" t="s">
        <v>232</v>
      </c>
      <c r="AU2137" s="252" t="s">
        <v>82</v>
      </c>
      <c r="AV2137" s="13" t="s">
        <v>82</v>
      </c>
      <c r="AW2137" s="13" t="s">
        <v>30</v>
      </c>
      <c r="AX2137" s="13" t="s">
        <v>73</v>
      </c>
      <c r="AY2137" s="252" t="s">
        <v>223</v>
      </c>
    </row>
    <row r="2138" s="13" customFormat="1">
      <c r="A2138" s="13"/>
      <c r="B2138" s="241"/>
      <c r="C2138" s="242"/>
      <c r="D2138" s="243" t="s">
        <v>232</v>
      </c>
      <c r="E2138" s="244" t="s">
        <v>1</v>
      </c>
      <c r="F2138" s="245" t="s">
        <v>2689</v>
      </c>
      <c r="G2138" s="242"/>
      <c r="H2138" s="246">
        <v>50</v>
      </c>
      <c r="I2138" s="247"/>
      <c r="J2138" s="242"/>
      <c r="K2138" s="242"/>
      <c r="L2138" s="248"/>
      <c r="M2138" s="249"/>
      <c r="N2138" s="250"/>
      <c r="O2138" s="250"/>
      <c r="P2138" s="250"/>
      <c r="Q2138" s="250"/>
      <c r="R2138" s="250"/>
      <c r="S2138" s="250"/>
      <c r="T2138" s="251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52" t="s">
        <v>232</v>
      </c>
      <c r="AU2138" s="252" t="s">
        <v>82</v>
      </c>
      <c r="AV2138" s="13" t="s">
        <v>82</v>
      </c>
      <c r="AW2138" s="13" t="s">
        <v>30</v>
      </c>
      <c r="AX2138" s="13" t="s">
        <v>73</v>
      </c>
      <c r="AY2138" s="252" t="s">
        <v>223</v>
      </c>
    </row>
    <row r="2139" s="15" customFormat="1">
      <c r="A2139" s="15"/>
      <c r="B2139" s="263"/>
      <c r="C2139" s="264"/>
      <c r="D2139" s="243" t="s">
        <v>232</v>
      </c>
      <c r="E2139" s="265" t="s">
        <v>1</v>
      </c>
      <c r="F2139" s="266" t="s">
        <v>245</v>
      </c>
      <c r="G2139" s="264"/>
      <c r="H2139" s="267">
        <v>136</v>
      </c>
      <c r="I2139" s="268"/>
      <c r="J2139" s="264"/>
      <c r="K2139" s="264"/>
      <c r="L2139" s="269"/>
      <c r="M2139" s="270"/>
      <c r="N2139" s="271"/>
      <c r="O2139" s="271"/>
      <c r="P2139" s="271"/>
      <c r="Q2139" s="271"/>
      <c r="R2139" s="271"/>
      <c r="S2139" s="271"/>
      <c r="T2139" s="272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T2139" s="273" t="s">
        <v>232</v>
      </c>
      <c r="AU2139" s="273" t="s">
        <v>82</v>
      </c>
      <c r="AV2139" s="15" t="s">
        <v>230</v>
      </c>
      <c r="AW2139" s="15" t="s">
        <v>30</v>
      </c>
      <c r="AX2139" s="15" t="s">
        <v>80</v>
      </c>
      <c r="AY2139" s="273" t="s">
        <v>223</v>
      </c>
    </row>
    <row r="2140" s="13" customFormat="1">
      <c r="A2140" s="13"/>
      <c r="B2140" s="241"/>
      <c r="C2140" s="242"/>
      <c r="D2140" s="243" t="s">
        <v>232</v>
      </c>
      <c r="E2140" s="242"/>
      <c r="F2140" s="245" t="s">
        <v>2695</v>
      </c>
      <c r="G2140" s="242"/>
      <c r="H2140" s="246">
        <v>4080</v>
      </c>
      <c r="I2140" s="247"/>
      <c r="J2140" s="242"/>
      <c r="K2140" s="242"/>
      <c r="L2140" s="248"/>
      <c r="M2140" s="249"/>
      <c r="N2140" s="250"/>
      <c r="O2140" s="250"/>
      <c r="P2140" s="250"/>
      <c r="Q2140" s="250"/>
      <c r="R2140" s="250"/>
      <c r="S2140" s="250"/>
      <c r="T2140" s="251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52" t="s">
        <v>232</v>
      </c>
      <c r="AU2140" s="252" t="s">
        <v>82</v>
      </c>
      <c r="AV2140" s="13" t="s">
        <v>82</v>
      </c>
      <c r="AW2140" s="13" t="s">
        <v>4</v>
      </c>
      <c r="AX2140" s="13" t="s">
        <v>80</v>
      </c>
      <c r="AY2140" s="252" t="s">
        <v>223</v>
      </c>
    </row>
    <row r="2141" s="2" customFormat="1" ht="44.25" customHeight="1">
      <c r="A2141" s="39"/>
      <c r="B2141" s="40"/>
      <c r="C2141" s="228" t="s">
        <v>2696</v>
      </c>
      <c r="D2141" s="228" t="s">
        <v>225</v>
      </c>
      <c r="E2141" s="229" t="s">
        <v>2697</v>
      </c>
      <c r="F2141" s="230" t="s">
        <v>2698</v>
      </c>
      <c r="G2141" s="231" t="s">
        <v>351</v>
      </c>
      <c r="H2141" s="232">
        <v>136</v>
      </c>
      <c r="I2141" s="233"/>
      <c r="J2141" s="234">
        <f>ROUND(I2141*H2141,2)</f>
        <v>0</v>
      </c>
      <c r="K2141" s="230" t="s">
        <v>229</v>
      </c>
      <c r="L2141" s="45"/>
      <c r="M2141" s="235" t="s">
        <v>1</v>
      </c>
      <c r="N2141" s="236" t="s">
        <v>38</v>
      </c>
      <c r="O2141" s="92"/>
      <c r="P2141" s="237">
        <f>O2141*H2141</f>
        <v>0</v>
      </c>
      <c r="Q2141" s="237">
        <v>0</v>
      </c>
      <c r="R2141" s="237">
        <f>Q2141*H2141</f>
        <v>0</v>
      </c>
      <c r="S2141" s="237">
        <v>0</v>
      </c>
      <c r="T2141" s="238">
        <f>S2141*H2141</f>
        <v>0</v>
      </c>
      <c r="U2141" s="39"/>
      <c r="V2141" s="39"/>
      <c r="W2141" s="39"/>
      <c r="X2141" s="39"/>
      <c r="Y2141" s="39"/>
      <c r="Z2141" s="39"/>
      <c r="AA2141" s="39"/>
      <c r="AB2141" s="39"/>
      <c r="AC2141" s="39"/>
      <c r="AD2141" s="39"/>
      <c r="AE2141" s="39"/>
      <c r="AR2141" s="239" t="s">
        <v>230</v>
      </c>
      <c r="AT2141" s="239" t="s">
        <v>225</v>
      </c>
      <c r="AU2141" s="239" t="s">
        <v>82</v>
      </c>
      <c r="AY2141" s="18" t="s">
        <v>223</v>
      </c>
      <c r="BE2141" s="240">
        <f>IF(N2141="základní",J2141,0)</f>
        <v>0</v>
      </c>
      <c r="BF2141" s="240">
        <f>IF(N2141="snížená",J2141,0)</f>
        <v>0</v>
      </c>
      <c r="BG2141" s="240">
        <f>IF(N2141="zákl. přenesená",J2141,0)</f>
        <v>0</v>
      </c>
      <c r="BH2141" s="240">
        <f>IF(N2141="sníž. přenesená",J2141,0)</f>
        <v>0</v>
      </c>
      <c r="BI2141" s="240">
        <f>IF(N2141="nulová",J2141,0)</f>
        <v>0</v>
      </c>
      <c r="BJ2141" s="18" t="s">
        <v>80</v>
      </c>
      <c r="BK2141" s="240">
        <f>ROUND(I2141*H2141,2)</f>
        <v>0</v>
      </c>
      <c r="BL2141" s="18" t="s">
        <v>230</v>
      </c>
      <c r="BM2141" s="239" t="s">
        <v>2699</v>
      </c>
    </row>
    <row r="2142" s="2" customFormat="1" ht="33" customHeight="1">
      <c r="A2142" s="39"/>
      <c r="B2142" s="40"/>
      <c r="C2142" s="228" t="s">
        <v>2700</v>
      </c>
      <c r="D2142" s="228" t="s">
        <v>225</v>
      </c>
      <c r="E2142" s="229" t="s">
        <v>2701</v>
      </c>
      <c r="F2142" s="230" t="s">
        <v>2702</v>
      </c>
      <c r="G2142" s="231" t="s">
        <v>293</v>
      </c>
      <c r="H2142" s="232">
        <v>248.102</v>
      </c>
      <c r="I2142" s="233"/>
      <c r="J2142" s="234">
        <f>ROUND(I2142*H2142,2)</f>
        <v>0</v>
      </c>
      <c r="K2142" s="230" t="s">
        <v>229</v>
      </c>
      <c r="L2142" s="45"/>
      <c r="M2142" s="235" t="s">
        <v>1</v>
      </c>
      <c r="N2142" s="236" t="s">
        <v>38</v>
      </c>
      <c r="O2142" s="92"/>
      <c r="P2142" s="237">
        <f>O2142*H2142</f>
        <v>0</v>
      </c>
      <c r="Q2142" s="237">
        <v>0</v>
      </c>
      <c r="R2142" s="237">
        <f>Q2142*H2142</f>
        <v>0</v>
      </c>
      <c r="S2142" s="237">
        <v>0.01</v>
      </c>
      <c r="T2142" s="238">
        <f>S2142*H2142</f>
        <v>2.48102</v>
      </c>
      <c r="U2142" s="39"/>
      <c r="V2142" s="39"/>
      <c r="W2142" s="39"/>
      <c r="X2142" s="39"/>
      <c r="Y2142" s="39"/>
      <c r="Z2142" s="39"/>
      <c r="AA2142" s="39"/>
      <c r="AB2142" s="39"/>
      <c r="AC2142" s="39"/>
      <c r="AD2142" s="39"/>
      <c r="AE2142" s="39"/>
      <c r="AR2142" s="239" t="s">
        <v>230</v>
      </c>
      <c r="AT2142" s="239" t="s">
        <v>225</v>
      </c>
      <c r="AU2142" s="239" t="s">
        <v>82</v>
      </c>
      <c r="AY2142" s="18" t="s">
        <v>223</v>
      </c>
      <c r="BE2142" s="240">
        <f>IF(N2142="základní",J2142,0)</f>
        <v>0</v>
      </c>
      <c r="BF2142" s="240">
        <f>IF(N2142="snížená",J2142,0)</f>
        <v>0</v>
      </c>
      <c r="BG2142" s="240">
        <f>IF(N2142="zákl. přenesená",J2142,0)</f>
        <v>0</v>
      </c>
      <c r="BH2142" s="240">
        <f>IF(N2142="sníž. přenesená",J2142,0)</f>
        <v>0</v>
      </c>
      <c r="BI2142" s="240">
        <f>IF(N2142="nulová",J2142,0)</f>
        <v>0</v>
      </c>
      <c r="BJ2142" s="18" t="s">
        <v>80</v>
      </c>
      <c r="BK2142" s="240">
        <f>ROUND(I2142*H2142,2)</f>
        <v>0</v>
      </c>
      <c r="BL2142" s="18" t="s">
        <v>230</v>
      </c>
      <c r="BM2142" s="239" t="s">
        <v>2703</v>
      </c>
    </row>
    <row r="2143" s="13" customFormat="1">
      <c r="A2143" s="13"/>
      <c r="B2143" s="241"/>
      <c r="C2143" s="242"/>
      <c r="D2143" s="243" t="s">
        <v>232</v>
      </c>
      <c r="E2143" s="244" t="s">
        <v>1</v>
      </c>
      <c r="F2143" s="245" t="s">
        <v>1423</v>
      </c>
      <c r="G2143" s="242"/>
      <c r="H2143" s="246">
        <v>37.869999999999997</v>
      </c>
      <c r="I2143" s="247"/>
      <c r="J2143" s="242"/>
      <c r="K2143" s="242"/>
      <c r="L2143" s="248"/>
      <c r="M2143" s="249"/>
      <c r="N2143" s="250"/>
      <c r="O2143" s="250"/>
      <c r="P2143" s="250"/>
      <c r="Q2143" s="250"/>
      <c r="R2143" s="250"/>
      <c r="S2143" s="250"/>
      <c r="T2143" s="251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52" t="s">
        <v>232</v>
      </c>
      <c r="AU2143" s="252" t="s">
        <v>82</v>
      </c>
      <c r="AV2143" s="13" t="s">
        <v>82</v>
      </c>
      <c r="AW2143" s="13" t="s">
        <v>30</v>
      </c>
      <c r="AX2143" s="13" t="s">
        <v>73</v>
      </c>
      <c r="AY2143" s="252" t="s">
        <v>223</v>
      </c>
    </row>
    <row r="2144" s="13" customFormat="1">
      <c r="A2144" s="13"/>
      <c r="B2144" s="241"/>
      <c r="C2144" s="242"/>
      <c r="D2144" s="243" t="s">
        <v>232</v>
      </c>
      <c r="E2144" s="244" t="s">
        <v>1</v>
      </c>
      <c r="F2144" s="245" t="s">
        <v>1424</v>
      </c>
      <c r="G2144" s="242"/>
      <c r="H2144" s="246">
        <v>29.5</v>
      </c>
      <c r="I2144" s="247"/>
      <c r="J2144" s="242"/>
      <c r="K2144" s="242"/>
      <c r="L2144" s="248"/>
      <c r="M2144" s="249"/>
      <c r="N2144" s="250"/>
      <c r="O2144" s="250"/>
      <c r="P2144" s="250"/>
      <c r="Q2144" s="250"/>
      <c r="R2144" s="250"/>
      <c r="S2144" s="250"/>
      <c r="T2144" s="251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52" t="s">
        <v>232</v>
      </c>
      <c r="AU2144" s="252" t="s">
        <v>82</v>
      </c>
      <c r="AV2144" s="13" t="s">
        <v>82</v>
      </c>
      <c r="AW2144" s="13" t="s">
        <v>30</v>
      </c>
      <c r="AX2144" s="13" t="s">
        <v>73</v>
      </c>
      <c r="AY2144" s="252" t="s">
        <v>223</v>
      </c>
    </row>
    <row r="2145" s="13" customFormat="1">
      <c r="A2145" s="13"/>
      <c r="B2145" s="241"/>
      <c r="C2145" s="242"/>
      <c r="D2145" s="243" t="s">
        <v>232</v>
      </c>
      <c r="E2145" s="244" t="s">
        <v>1</v>
      </c>
      <c r="F2145" s="245" t="s">
        <v>1425</v>
      </c>
      <c r="G2145" s="242"/>
      <c r="H2145" s="246">
        <v>64.841999999999999</v>
      </c>
      <c r="I2145" s="247"/>
      <c r="J2145" s="242"/>
      <c r="K2145" s="242"/>
      <c r="L2145" s="248"/>
      <c r="M2145" s="249"/>
      <c r="N2145" s="250"/>
      <c r="O2145" s="250"/>
      <c r="P2145" s="250"/>
      <c r="Q2145" s="250"/>
      <c r="R2145" s="250"/>
      <c r="S2145" s="250"/>
      <c r="T2145" s="251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52" t="s">
        <v>232</v>
      </c>
      <c r="AU2145" s="252" t="s">
        <v>82</v>
      </c>
      <c r="AV2145" s="13" t="s">
        <v>82</v>
      </c>
      <c r="AW2145" s="13" t="s">
        <v>30</v>
      </c>
      <c r="AX2145" s="13" t="s">
        <v>73</v>
      </c>
      <c r="AY2145" s="252" t="s">
        <v>223</v>
      </c>
    </row>
    <row r="2146" s="14" customFormat="1">
      <c r="A2146" s="14"/>
      <c r="B2146" s="253"/>
      <c r="C2146" s="254"/>
      <c r="D2146" s="243" t="s">
        <v>232</v>
      </c>
      <c r="E2146" s="255" t="s">
        <v>1</v>
      </c>
      <c r="F2146" s="256" t="s">
        <v>242</v>
      </c>
      <c r="G2146" s="254"/>
      <c r="H2146" s="255" t="s">
        <v>1</v>
      </c>
      <c r="I2146" s="257"/>
      <c r="J2146" s="254"/>
      <c r="K2146" s="254"/>
      <c r="L2146" s="258"/>
      <c r="M2146" s="259"/>
      <c r="N2146" s="260"/>
      <c r="O2146" s="260"/>
      <c r="P2146" s="260"/>
      <c r="Q2146" s="260"/>
      <c r="R2146" s="260"/>
      <c r="S2146" s="260"/>
      <c r="T2146" s="261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62" t="s">
        <v>232</v>
      </c>
      <c r="AU2146" s="262" t="s">
        <v>82</v>
      </c>
      <c r="AV2146" s="14" t="s">
        <v>80</v>
      </c>
      <c r="AW2146" s="14" t="s">
        <v>30</v>
      </c>
      <c r="AX2146" s="14" t="s">
        <v>73</v>
      </c>
      <c r="AY2146" s="262" t="s">
        <v>223</v>
      </c>
    </row>
    <row r="2147" s="13" customFormat="1">
      <c r="A2147" s="13"/>
      <c r="B2147" s="241"/>
      <c r="C2147" s="242"/>
      <c r="D2147" s="243" t="s">
        <v>232</v>
      </c>
      <c r="E2147" s="244" t="s">
        <v>1</v>
      </c>
      <c r="F2147" s="245" t="s">
        <v>1426</v>
      </c>
      <c r="G2147" s="242"/>
      <c r="H2147" s="246">
        <v>6.1799999999999997</v>
      </c>
      <c r="I2147" s="247"/>
      <c r="J2147" s="242"/>
      <c r="K2147" s="242"/>
      <c r="L2147" s="248"/>
      <c r="M2147" s="249"/>
      <c r="N2147" s="250"/>
      <c r="O2147" s="250"/>
      <c r="P2147" s="250"/>
      <c r="Q2147" s="250"/>
      <c r="R2147" s="250"/>
      <c r="S2147" s="250"/>
      <c r="T2147" s="251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2" t="s">
        <v>232</v>
      </c>
      <c r="AU2147" s="252" t="s">
        <v>82</v>
      </c>
      <c r="AV2147" s="13" t="s">
        <v>82</v>
      </c>
      <c r="AW2147" s="13" t="s">
        <v>30</v>
      </c>
      <c r="AX2147" s="13" t="s">
        <v>73</v>
      </c>
      <c r="AY2147" s="252" t="s">
        <v>223</v>
      </c>
    </row>
    <row r="2148" s="13" customFormat="1">
      <c r="A2148" s="13"/>
      <c r="B2148" s="241"/>
      <c r="C2148" s="242"/>
      <c r="D2148" s="243" t="s">
        <v>232</v>
      </c>
      <c r="E2148" s="244" t="s">
        <v>1</v>
      </c>
      <c r="F2148" s="245" t="s">
        <v>1427</v>
      </c>
      <c r="G2148" s="242"/>
      <c r="H2148" s="246">
        <v>48.399999999999999</v>
      </c>
      <c r="I2148" s="247"/>
      <c r="J2148" s="242"/>
      <c r="K2148" s="242"/>
      <c r="L2148" s="248"/>
      <c r="M2148" s="249"/>
      <c r="N2148" s="250"/>
      <c r="O2148" s="250"/>
      <c r="P2148" s="250"/>
      <c r="Q2148" s="250"/>
      <c r="R2148" s="250"/>
      <c r="S2148" s="250"/>
      <c r="T2148" s="251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52" t="s">
        <v>232</v>
      </c>
      <c r="AU2148" s="252" t="s">
        <v>82</v>
      </c>
      <c r="AV2148" s="13" t="s">
        <v>82</v>
      </c>
      <c r="AW2148" s="13" t="s">
        <v>30</v>
      </c>
      <c r="AX2148" s="13" t="s">
        <v>73</v>
      </c>
      <c r="AY2148" s="252" t="s">
        <v>223</v>
      </c>
    </row>
    <row r="2149" s="13" customFormat="1">
      <c r="A2149" s="13"/>
      <c r="B2149" s="241"/>
      <c r="C2149" s="242"/>
      <c r="D2149" s="243" t="s">
        <v>232</v>
      </c>
      <c r="E2149" s="244" t="s">
        <v>1</v>
      </c>
      <c r="F2149" s="245" t="s">
        <v>1428</v>
      </c>
      <c r="G2149" s="242"/>
      <c r="H2149" s="246">
        <v>61.310000000000002</v>
      </c>
      <c r="I2149" s="247"/>
      <c r="J2149" s="242"/>
      <c r="K2149" s="242"/>
      <c r="L2149" s="248"/>
      <c r="M2149" s="249"/>
      <c r="N2149" s="250"/>
      <c r="O2149" s="250"/>
      <c r="P2149" s="250"/>
      <c r="Q2149" s="250"/>
      <c r="R2149" s="250"/>
      <c r="S2149" s="250"/>
      <c r="T2149" s="251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52" t="s">
        <v>232</v>
      </c>
      <c r="AU2149" s="252" t="s">
        <v>82</v>
      </c>
      <c r="AV2149" s="13" t="s">
        <v>82</v>
      </c>
      <c r="AW2149" s="13" t="s">
        <v>30</v>
      </c>
      <c r="AX2149" s="13" t="s">
        <v>73</v>
      </c>
      <c r="AY2149" s="252" t="s">
        <v>223</v>
      </c>
    </row>
    <row r="2150" s="15" customFormat="1">
      <c r="A2150" s="15"/>
      <c r="B2150" s="263"/>
      <c r="C2150" s="264"/>
      <c r="D2150" s="243" t="s">
        <v>232</v>
      </c>
      <c r="E2150" s="265" t="s">
        <v>1</v>
      </c>
      <c r="F2150" s="266" t="s">
        <v>245</v>
      </c>
      <c r="G2150" s="264"/>
      <c r="H2150" s="267">
        <v>248.102</v>
      </c>
      <c r="I2150" s="268"/>
      <c r="J2150" s="264"/>
      <c r="K2150" s="264"/>
      <c r="L2150" s="269"/>
      <c r="M2150" s="270"/>
      <c r="N2150" s="271"/>
      <c r="O2150" s="271"/>
      <c r="P2150" s="271"/>
      <c r="Q2150" s="271"/>
      <c r="R2150" s="271"/>
      <c r="S2150" s="271"/>
      <c r="T2150" s="272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T2150" s="273" t="s">
        <v>232</v>
      </c>
      <c r="AU2150" s="273" t="s">
        <v>82</v>
      </c>
      <c r="AV2150" s="15" t="s">
        <v>230</v>
      </c>
      <c r="AW2150" s="15" t="s">
        <v>30</v>
      </c>
      <c r="AX2150" s="15" t="s">
        <v>80</v>
      </c>
      <c r="AY2150" s="273" t="s">
        <v>223</v>
      </c>
    </row>
    <row r="2151" s="2" customFormat="1" ht="33" customHeight="1">
      <c r="A2151" s="39"/>
      <c r="B2151" s="40"/>
      <c r="C2151" s="228" t="s">
        <v>2704</v>
      </c>
      <c r="D2151" s="228" t="s">
        <v>225</v>
      </c>
      <c r="E2151" s="229" t="s">
        <v>2705</v>
      </c>
      <c r="F2151" s="230" t="s">
        <v>2706</v>
      </c>
      <c r="G2151" s="231" t="s">
        <v>293</v>
      </c>
      <c r="H2151" s="232">
        <v>248.102</v>
      </c>
      <c r="I2151" s="233"/>
      <c r="J2151" s="234">
        <f>ROUND(I2151*H2151,2)</f>
        <v>0</v>
      </c>
      <c r="K2151" s="230" t="s">
        <v>229</v>
      </c>
      <c r="L2151" s="45"/>
      <c r="M2151" s="235" t="s">
        <v>1</v>
      </c>
      <c r="N2151" s="236" t="s">
        <v>38</v>
      </c>
      <c r="O2151" s="92"/>
      <c r="P2151" s="237">
        <f>O2151*H2151</f>
        <v>0</v>
      </c>
      <c r="Q2151" s="237">
        <v>0</v>
      </c>
      <c r="R2151" s="237">
        <f>Q2151*H2151</f>
        <v>0</v>
      </c>
      <c r="S2151" s="237">
        <v>0.0025999999999999999</v>
      </c>
      <c r="T2151" s="238">
        <f>S2151*H2151</f>
        <v>0.64506520000000001</v>
      </c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R2151" s="239" t="s">
        <v>230</v>
      </c>
      <c r="AT2151" s="239" t="s">
        <v>225</v>
      </c>
      <c r="AU2151" s="239" t="s">
        <v>82</v>
      </c>
      <c r="AY2151" s="18" t="s">
        <v>223</v>
      </c>
      <c r="BE2151" s="240">
        <f>IF(N2151="základní",J2151,0)</f>
        <v>0</v>
      </c>
      <c r="BF2151" s="240">
        <f>IF(N2151="snížená",J2151,0)</f>
        <v>0</v>
      </c>
      <c r="BG2151" s="240">
        <f>IF(N2151="zákl. přenesená",J2151,0)</f>
        <v>0</v>
      </c>
      <c r="BH2151" s="240">
        <f>IF(N2151="sníž. přenesená",J2151,0)</f>
        <v>0</v>
      </c>
      <c r="BI2151" s="240">
        <f>IF(N2151="nulová",J2151,0)</f>
        <v>0</v>
      </c>
      <c r="BJ2151" s="18" t="s">
        <v>80</v>
      </c>
      <c r="BK2151" s="240">
        <f>ROUND(I2151*H2151,2)</f>
        <v>0</v>
      </c>
      <c r="BL2151" s="18" t="s">
        <v>230</v>
      </c>
      <c r="BM2151" s="239" t="s">
        <v>2707</v>
      </c>
    </row>
    <row r="2152" s="2" customFormat="1" ht="44.25" customHeight="1">
      <c r="A2152" s="39"/>
      <c r="B2152" s="40"/>
      <c r="C2152" s="228" t="s">
        <v>2708</v>
      </c>
      <c r="D2152" s="228" t="s">
        <v>225</v>
      </c>
      <c r="E2152" s="229" t="s">
        <v>2709</v>
      </c>
      <c r="F2152" s="230" t="s">
        <v>2710</v>
      </c>
      <c r="G2152" s="231" t="s">
        <v>293</v>
      </c>
      <c r="H2152" s="232">
        <v>1394.26</v>
      </c>
      <c r="I2152" s="233"/>
      <c r="J2152" s="234">
        <f>ROUND(I2152*H2152,2)</f>
        <v>0</v>
      </c>
      <c r="K2152" s="230" t="s">
        <v>229</v>
      </c>
      <c r="L2152" s="45"/>
      <c r="M2152" s="235" t="s">
        <v>1</v>
      </c>
      <c r="N2152" s="236" t="s">
        <v>38</v>
      </c>
      <c r="O2152" s="92"/>
      <c r="P2152" s="237">
        <f>O2152*H2152</f>
        <v>0</v>
      </c>
      <c r="Q2152" s="237">
        <v>0</v>
      </c>
      <c r="R2152" s="237">
        <f>Q2152*H2152</f>
        <v>0</v>
      </c>
      <c r="S2152" s="237">
        <v>0.045999999999999999</v>
      </c>
      <c r="T2152" s="238">
        <f>S2152*H2152</f>
        <v>64.135959999999997</v>
      </c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39"/>
      <c r="AE2152" s="39"/>
      <c r="AR2152" s="239" t="s">
        <v>230</v>
      </c>
      <c r="AT2152" s="239" t="s">
        <v>225</v>
      </c>
      <c r="AU2152" s="239" t="s">
        <v>82</v>
      </c>
      <c r="AY2152" s="18" t="s">
        <v>223</v>
      </c>
      <c r="BE2152" s="240">
        <f>IF(N2152="základní",J2152,0)</f>
        <v>0</v>
      </c>
      <c r="BF2152" s="240">
        <f>IF(N2152="snížená",J2152,0)</f>
        <v>0</v>
      </c>
      <c r="BG2152" s="240">
        <f>IF(N2152="zákl. přenesená",J2152,0)</f>
        <v>0</v>
      </c>
      <c r="BH2152" s="240">
        <f>IF(N2152="sníž. přenesená",J2152,0)</f>
        <v>0</v>
      </c>
      <c r="BI2152" s="240">
        <f>IF(N2152="nulová",J2152,0)</f>
        <v>0</v>
      </c>
      <c r="BJ2152" s="18" t="s">
        <v>80</v>
      </c>
      <c r="BK2152" s="240">
        <f>ROUND(I2152*H2152,2)</f>
        <v>0</v>
      </c>
      <c r="BL2152" s="18" t="s">
        <v>230</v>
      </c>
      <c r="BM2152" s="239" t="s">
        <v>2711</v>
      </c>
    </row>
    <row r="2153" s="14" customFormat="1">
      <c r="A2153" s="14"/>
      <c r="B2153" s="253"/>
      <c r="C2153" s="254"/>
      <c r="D2153" s="243" t="s">
        <v>232</v>
      </c>
      <c r="E2153" s="255" t="s">
        <v>1</v>
      </c>
      <c r="F2153" s="256" t="s">
        <v>460</v>
      </c>
      <c r="G2153" s="254"/>
      <c r="H2153" s="255" t="s">
        <v>1</v>
      </c>
      <c r="I2153" s="257"/>
      <c r="J2153" s="254"/>
      <c r="K2153" s="254"/>
      <c r="L2153" s="258"/>
      <c r="M2153" s="259"/>
      <c r="N2153" s="260"/>
      <c r="O2153" s="260"/>
      <c r="P2153" s="260"/>
      <c r="Q2153" s="260"/>
      <c r="R2153" s="260"/>
      <c r="S2153" s="260"/>
      <c r="T2153" s="261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62" t="s">
        <v>232</v>
      </c>
      <c r="AU2153" s="262" t="s">
        <v>82</v>
      </c>
      <c r="AV2153" s="14" t="s">
        <v>80</v>
      </c>
      <c r="AW2153" s="14" t="s">
        <v>30</v>
      </c>
      <c r="AX2153" s="14" t="s">
        <v>73</v>
      </c>
      <c r="AY2153" s="262" t="s">
        <v>223</v>
      </c>
    </row>
    <row r="2154" s="13" customFormat="1">
      <c r="A2154" s="13"/>
      <c r="B2154" s="241"/>
      <c r="C2154" s="242"/>
      <c r="D2154" s="243" t="s">
        <v>232</v>
      </c>
      <c r="E2154" s="244" t="s">
        <v>1</v>
      </c>
      <c r="F2154" s="245" t="s">
        <v>2712</v>
      </c>
      <c r="G2154" s="242"/>
      <c r="H2154" s="246">
        <v>57.68</v>
      </c>
      <c r="I2154" s="247"/>
      <c r="J2154" s="242"/>
      <c r="K2154" s="242"/>
      <c r="L2154" s="248"/>
      <c r="M2154" s="249"/>
      <c r="N2154" s="250"/>
      <c r="O2154" s="250"/>
      <c r="P2154" s="250"/>
      <c r="Q2154" s="250"/>
      <c r="R2154" s="250"/>
      <c r="S2154" s="250"/>
      <c r="T2154" s="251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52" t="s">
        <v>232</v>
      </c>
      <c r="AU2154" s="252" t="s">
        <v>82</v>
      </c>
      <c r="AV2154" s="13" t="s">
        <v>82</v>
      </c>
      <c r="AW2154" s="13" t="s">
        <v>30</v>
      </c>
      <c r="AX2154" s="13" t="s">
        <v>73</v>
      </c>
      <c r="AY2154" s="252" t="s">
        <v>223</v>
      </c>
    </row>
    <row r="2155" s="13" customFormat="1">
      <c r="A2155" s="13"/>
      <c r="B2155" s="241"/>
      <c r="C2155" s="242"/>
      <c r="D2155" s="243" t="s">
        <v>232</v>
      </c>
      <c r="E2155" s="244" t="s">
        <v>1</v>
      </c>
      <c r="F2155" s="245" t="s">
        <v>2713</v>
      </c>
      <c r="G2155" s="242"/>
      <c r="H2155" s="246">
        <v>54.289999999999999</v>
      </c>
      <c r="I2155" s="247"/>
      <c r="J2155" s="242"/>
      <c r="K2155" s="242"/>
      <c r="L2155" s="248"/>
      <c r="M2155" s="249"/>
      <c r="N2155" s="250"/>
      <c r="O2155" s="250"/>
      <c r="P2155" s="250"/>
      <c r="Q2155" s="250"/>
      <c r="R2155" s="250"/>
      <c r="S2155" s="250"/>
      <c r="T2155" s="251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52" t="s">
        <v>232</v>
      </c>
      <c r="AU2155" s="252" t="s">
        <v>82</v>
      </c>
      <c r="AV2155" s="13" t="s">
        <v>82</v>
      </c>
      <c r="AW2155" s="13" t="s">
        <v>30</v>
      </c>
      <c r="AX2155" s="13" t="s">
        <v>73</v>
      </c>
      <c r="AY2155" s="252" t="s">
        <v>223</v>
      </c>
    </row>
    <row r="2156" s="13" customFormat="1">
      <c r="A2156" s="13"/>
      <c r="B2156" s="241"/>
      <c r="C2156" s="242"/>
      <c r="D2156" s="243" t="s">
        <v>232</v>
      </c>
      <c r="E2156" s="244" t="s">
        <v>1</v>
      </c>
      <c r="F2156" s="245" t="s">
        <v>2714</v>
      </c>
      <c r="G2156" s="242"/>
      <c r="H2156" s="246">
        <v>127.568</v>
      </c>
      <c r="I2156" s="247"/>
      <c r="J2156" s="242"/>
      <c r="K2156" s="242"/>
      <c r="L2156" s="248"/>
      <c r="M2156" s="249"/>
      <c r="N2156" s="250"/>
      <c r="O2156" s="250"/>
      <c r="P2156" s="250"/>
      <c r="Q2156" s="250"/>
      <c r="R2156" s="250"/>
      <c r="S2156" s="250"/>
      <c r="T2156" s="251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52" t="s">
        <v>232</v>
      </c>
      <c r="AU2156" s="252" t="s">
        <v>82</v>
      </c>
      <c r="AV2156" s="13" t="s">
        <v>82</v>
      </c>
      <c r="AW2156" s="13" t="s">
        <v>30</v>
      </c>
      <c r="AX2156" s="13" t="s">
        <v>73</v>
      </c>
      <c r="AY2156" s="252" t="s">
        <v>223</v>
      </c>
    </row>
    <row r="2157" s="13" customFormat="1">
      <c r="A2157" s="13"/>
      <c r="B2157" s="241"/>
      <c r="C2157" s="242"/>
      <c r="D2157" s="243" t="s">
        <v>232</v>
      </c>
      <c r="E2157" s="244" t="s">
        <v>1</v>
      </c>
      <c r="F2157" s="245" t="s">
        <v>2715</v>
      </c>
      <c r="G2157" s="242"/>
      <c r="H2157" s="246">
        <v>54.692999999999998</v>
      </c>
      <c r="I2157" s="247"/>
      <c r="J2157" s="242"/>
      <c r="K2157" s="242"/>
      <c r="L2157" s="248"/>
      <c r="M2157" s="249"/>
      <c r="N2157" s="250"/>
      <c r="O2157" s="250"/>
      <c r="P2157" s="250"/>
      <c r="Q2157" s="250"/>
      <c r="R2157" s="250"/>
      <c r="S2157" s="250"/>
      <c r="T2157" s="251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52" t="s">
        <v>232</v>
      </c>
      <c r="AU2157" s="252" t="s">
        <v>82</v>
      </c>
      <c r="AV2157" s="13" t="s">
        <v>82</v>
      </c>
      <c r="AW2157" s="13" t="s">
        <v>30</v>
      </c>
      <c r="AX2157" s="13" t="s">
        <v>73</v>
      </c>
      <c r="AY2157" s="252" t="s">
        <v>223</v>
      </c>
    </row>
    <row r="2158" s="13" customFormat="1">
      <c r="A2158" s="13"/>
      <c r="B2158" s="241"/>
      <c r="C2158" s="242"/>
      <c r="D2158" s="243" t="s">
        <v>232</v>
      </c>
      <c r="E2158" s="244" t="s">
        <v>1</v>
      </c>
      <c r="F2158" s="245" t="s">
        <v>2716</v>
      </c>
      <c r="G2158" s="242"/>
      <c r="H2158" s="246">
        <v>30.760000000000002</v>
      </c>
      <c r="I2158" s="247"/>
      <c r="J2158" s="242"/>
      <c r="K2158" s="242"/>
      <c r="L2158" s="248"/>
      <c r="M2158" s="249"/>
      <c r="N2158" s="250"/>
      <c r="O2158" s="250"/>
      <c r="P2158" s="250"/>
      <c r="Q2158" s="250"/>
      <c r="R2158" s="250"/>
      <c r="S2158" s="250"/>
      <c r="T2158" s="251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52" t="s">
        <v>232</v>
      </c>
      <c r="AU2158" s="252" t="s">
        <v>82</v>
      </c>
      <c r="AV2158" s="13" t="s">
        <v>82</v>
      </c>
      <c r="AW2158" s="13" t="s">
        <v>30</v>
      </c>
      <c r="AX2158" s="13" t="s">
        <v>73</v>
      </c>
      <c r="AY2158" s="252" t="s">
        <v>223</v>
      </c>
    </row>
    <row r="2159" s="13" customFormat="1">
      <c r="A2159" s="13"/>
      <c r="B2159" s="241"/>
      <c r="C2159" s="242"/>
      <c r="D2159" s="243" t="s">
        <v>232</v>
      </c>
      <c r="E2159" s="244" t="s">
        <v>1</v>
      </c>
      <c r="F2159" s="245" t="s">
        <v>2717</v>
      </c>
      <c r="G2159" s="242"/>
      <c r="H2159" s="246">
        <v>305.25400000000002</v>
      </c>
      <c r="I2159" s="247"/>
      <c r="J2159" s="242"/>
      <c r="K2159" s="242"/>
      <c r="L2159" s="248"/>
      <c r="M2159" s="249"/>
      <c r="N2159" s="250"/>
      <c r="O2159" s="250"/>
      <c r="P2159" s="250"/>
      <c r="Q2159" s="250"/>
      <c r="R2159" s="250"/>
      <c r="S2159" s="250"/>
      <c r="T2159" s="251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52" t="s">
        <v>232</v>
      </c>
      <c r="AU2159" s="252" t="s">
        <v>82</v>
      </c>
      <c r="AV2159" s="13" t="s">
        <v>82</v>
      </c>
      <c r="AW2159" s="13" t="s">
        <v>30</v>
      </c>
      <c r="AX2159" s="13" t="s">
        <v>73</v>
      </c>
      <c r="AY2159" s="252" t="s">
        <v>223</v>
      </c>
    </row>
    <row r="2160" s="13" customFormat="1">
      <c r="A2160" s="13"/>
      <c r="B2160" s="241"/>
      <c r="C2160" s="242"/>
      <c r="D2160" s="243" t="s">
        <v>232</v>
      </c>
      <c r="E2160" s="244" t="s">
        <v>1</v>
      </c>
      <c r="F2160" s="245" t="s">
        <v>2718</v>
      </c>
      <c r="G2160" s="242"/>
      <c r="H2160" s="246">
        <v>334.33999999999997</v>
      </c>
      <c r="I2160" s="247"/>
      <c r="J2160" s="242"/>
      <c r="K2160" s="242"/>
      <c r="L2160" s="248"/>
      <c r="M2160" s="249"/>
      <c r="N2160" s="250"/>
      <c r="O2160" s="250"/>
      <c r="P2160" s="250"/>
      <c r="Q2160" s="250"/>
      <c r="R2160" s="250"/>
      <c r="S2160" s="250"/>
      <c r="T2160" s="251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52" t="s">
        <v>232</v>
      </c>
      <c r="AU2160" s="252" t="s">
        <v>82</v>
      </c>
      <c r="AV2160" s="13" t="s">
        <v>82</v>
      </c>
      <c r="AW2160" s="13" t="s">
        <v>30</v>
      </c>
      <c r="AX2160" s="13" t="s">
        <v>73</v>
      </c>
      <c r="AY2160" s="252" t="s">
        <v>223</v>
      </c>
    </row>
    <row r="2161" s="13" customFormat="1">
      <c r="A2161" s="13"/>
      <c r="B2161" s="241"/>
      <c r="C2161" s="242"/>
      <c r="D2161" s="243" t="s">
        <v>232</v>
      </c>
      <c r="E2161" s="244" t="s">
        <v>1</v>
      </c>
      <c r="F2161" s="245" t="s">
        <v>2719</v>
      </c>
      <c r="G2161" s="242"/>
      <c r="H2161" s="246">
        <v>266.666</v>
      </c>
      <c r="I2161" s="247"/>
      <c r="J2161" s="242"/>
      <c r="K2161" s="242"/>
      <c r="L2161" s="248"/>
      <c r="M2161" s="249"/>
      <c r="N2161" s="250"/>
      <c r="O2161" s="250"/>
      <c r="P2161" s="250"/>
      <c r="Q2161" s="250"/>
      <c r="R2161" s="250"/>
      <c r="S2161" s="250"/>
      <c r="T2161" s="251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52" t="s">
        <v>232</v>
      </c>
      <c r="AU2161" s="252" t="s">
        <v>82</v>
      </c>
      <c r="AV2161" s="13" t="s">
        <v>82</v>
      </c>
      <c r="AW2161" s="13" t="s">
        <v>30</v>
      </c>
      <c r="AX2161" s="13" t="s">
        <v>73</v>
      </c>
      <c r="AY2161" s="252" t="s">
        <v>223</v>
      </c>
    </row>
    <row r="2162" s="13" customFormat="1">
      <c r="A2162" s="13"/>
      <c r="B2162" s="241"/>
      <c r="C2162" s="242"/>
      <c r="D2162" s="243" t="s">
        <v>232</v>
      </c>
      <c r="E2162" s="244" t="s">
        <v>1</v>
      </c>
      <c r="F2162" s="245" t="s">
        <v>2720</v>
      </c>
      <c r="G2162" s="242"/>
      <c r="H2162" s="246">
        <v>-62.578000000000003</v>
      </c>
      <c r="I2162" s="247"/>
      <c r="J2162" s="242"/>
      <c r="K2162" s="242"/>
      <c r="L2162" s="248"/>
      <c r="M2162" s="249"/>
      <c r="N2162" s="250"/>
      <c r="O2162" s="250"/>
      <c r="P2162" s="250"/>
      <c r="Q2162" s="250"/>
      <c r="R2162" s="250"/>
      <c r="S2162" s="250"/>
      <c r="T2162" s="251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52" t="s">
        <v>232</v>
      </c>
      <c r="AU2162" s="252" t="s">
        <v>82</v>
      </c>
      <c r="AV2162" s="13" t="s">
        <v>82</v>
      </c>
      <c r="AW2162" s="13" t="s">
        <v>30</v>
      </c>
      <c r="AX2162" s="13" t="s">
        <v>73</v>
      </c>
      <c r="AY2162" s="252" t="s">
        <v>223</v>
      </c>
    </row>
    <row r="2163" s="14" customFormat="1">
      <c r="A2163" s="14"/>
      <c r="B2163" s="253"/>
      <c r="C2163" s="254"/>
      <c r="D2163" s="243" t="s">
        <v>232</v>
      </c>
      <c r="E2163" s="255" t="s">
        <v>1</v>
      </c>
      <c r="F2163" s="256" t="s">
        <v>242</v>
      </c>
      <c r="G2163" s="254"/>
      <c r="H2163" s="255" t="s">
        <v>1</v>
      </c>
      <c r="I2163" s="257"/>
      <c r="J2163" s="254"/>
      <c r="K2163" s="254"/>
      <c r="L2163" s="258"/>
      <c r="M2163" s="259"/>
      <c r="N2163" s="260"/>
      <c r="O2163" s="260"/>
      <c r="P2163" s="260"/>
      <c r="Q2163" s="260"/>
      <c r="R2163" s="260"/>
      <c r="S2163" s="260"/>
      <c r="T2163" s="261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62" t="s">
        <v>232</v>
      </c>
      <c r="AU2163" s="262" t="s">
        <v>82</v>
      </c>
      <c r="AV2163" s="14" t="s">
        <v>80</v>
      </c>
      <c r="AW2163" s="14" t="s">
        <v>30</v>
      </c>
      <c r="AX2163" s="14" t="s">
        <v>73</v>
      </c>
      <c r="AY2163" s="262" t="s">
        <v>223</v>
      </c>
    </row>
    <row r="2164" s="14" customFormat="1">
      <c r="A2164" s="14"/>
      <c r="B2164" s="253"/>
      <c r="C2164" s="254"/>
      <c r="D2164" s="243" t="s">
        <v>232</v>
      </c>
      <c r="E2164" s="255" t="s">
        <v>1</v>
      </c>
      <c r="F2164" s="256" t="s">
        <v>462</v>
      </c>
      <c r="G2164" s="254"/>
      <c r="H2164" s="255" t="s">
        <v>1</v>
      </c>
      <c r="I2164" s="257"/>
      <c r="J2164" s="254"/>
      <c r="K2164" s="254"/>
      <c r="L2164" s="258"/>
      <c r="M2164" s="259"/>
      <c r="N2164" s="260"/>
      <c r="O2164" s="260"/>
      <c r="P2164" s="260"/>
      <c r="Q2164" s="260"/>
      <c r="R2164" s="260"/>
      <c r="S2164" s="260"/>
      <c r="T2164" s="261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62" t="s">
        <v>232</v>
      </c>
      <c r="AU2164" s="262" t="s">
        <v>82</v>
      </c>
      <c r="AV2164" s="14" t="s">
        <v>80</v>
      </c>
      <c r="AW2164" s="14" t="s">
        <v>30</v>
      </c>
      <c r="AX2164" s="14" t="s">
        <v>73</v>
      </c>
      <c r="AY2164" s="262" t="s">
        <v>223</v>
      </c>
    </row>
    <row r="2165" s="13" customFormat="1">
      <c r="A2165" s="13"/>
      <c r="B2165" s="241"/>
      <c r="C2165" s="242"/>
      <c r="D2165" s="243" t="s">
        <v>232</v>
      </c>
      <c r="E2165" s="244" t="s">
        <v>1</v>
      </c>
      <c r="F2165" s="245" t="s">
        <v>2721</v>
      </c>
      <c r="G2165" s="242"/>
      <c r="H2165" s="246">
        <v>55.674999999999997</v>
      </c>
      <c r="I2165" s="247"/>
      <c r="J2165" s="242"/>
      <c r="K2165" s="242"/>
      <c r="L2165" s="248"/>
      <c r="M2165" s="249"/>
      <c r="N2165" s="250"/>
      <c r="O2165" s="250"/>
      <c r="P2165" s="250"/>
      <c r="Q2165" s="250"/>
      <c r="R2165" s="250"/>
      <c r="S2165" s="250"/>
      <c r="T2165" s="251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52" t="s">
        <v>232</v>
      </c>
      <c r="AU2165" s="252" t="s">
        <v>82</v>
      </c>
      <c r="AV2165" s="13" t="s">
        <v>82</v>
      </c>
      <c r="AW2165" s="13" t="s">
        <v>30</v>
      </c>
      <c r="AX2165" s="13" t="s">
        <v>73</v>
      </c>
      <c r="AY2165" s="252" t="s">
        <v>223</v>
      </c>
    </row>
    <row r="2166" s="13" customFormat="1">
      <c r="A2166" s="13"/>
      <c r="B2166" s="241"/>
      <c r="C2166" s="242"/>
      <c r="D2166" s="243" t="s">
        <v>232</v>
      </c>
      <c r="E2166" s="244" t="s">
        <v>1</v>
      </c>
      <c r="F2166" s="245" t="s">
        <v>2722</v>
      </c>
      <c r="G2166" s="242"/>
      <c r="H2166" s="246">
        <v>82.468000000000004</v>
      </c>
      <c r="I2166" s="247"/>
      <c r="J2166" s="242"/>
      <c r="K2166" s="242"/>
      <c r="L2166" s="248"/>
      <c r="M2166" s="249"/>
      <c r="N2166" s="250"/>
      <c r="O2166" s="250"/>
      <c r="P2166" s="250"/>
      <c r="Q2166" s="250"/>
      <c r="R2166" s="250"/>
      <c r="S2166" s="250"/>
      <c r="T2166" s="251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52" t="s">
        <v>232</v>
      </c>
      <c r="AU2166" s="252" t="s">
        <v>82</v>
      </c>
      <c r="AV2166" s="13" t="s">
        <v>82</v>
      </c>
      <c r="AW2166" s="13" t="s">
        <v>30</v>
      </c>
      <c r="AX2166" s="13" t="s">
        <v>73</v>
      </c>
      <c r="AY2166" s="252" t="s">
        <v>223</v>
      </c>
    </row>
    <row r="2167" s="13" customFormat="1">
      <c r="A2167" s="13"/>
      <c r="B2167" s="241"/>
      <c r="C2167" s="242"/>
      <c r="D2167" s="243" t="s">
        <v>232</v>
      </c>
      <c r="E2167" s="244" t="s">
        <v>1</v>
      </c>
      <c r="F2167" s="245" t="s">
        <v>2723</v>
      </c>
      <c r="G2167" s="242"/>
      <c r="H2167" s="246">
        <v>28.103999999999999</v>
      </c>
      <c r="I2167" s="247"/>
      <c r="J2167" s="242"/>
      <c r="K2167" s="242"/>
      <c r="L2167" s="248"/>
      <c r="M2167" s="249"/>
      <c r="N2167" s="250"/>
      <c r="O2167" s="250"/>
      <c r="P2167" s="250"/>
      <c r="Q2167" s="250"/>
      <c r="R2167" s="250"/>
      <c r="S2167" s="250"/>
      <c r="T2167" s="251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52" t="s">
        <v>232</v>
      </c>
      <c r="AU2167" s="252" t="s">
        <v>82</v>
      </c>
      <c r="AV2167" s="13" t="s">
        <v>82</v>
      </c>
      <c r="AW2167" s="13" t="s">
        <v>30</v>
      </c>
      <c r="AX2167" s="13" t="s">
        <v>73</v>
      </c>
      <c r="AY2167" s="252" t="s">
        <v>223</v>
      </c>
    </row>
    <row r="2168" s="13" customFormat="1">
      <c r="A2168" s="13"/>
      <c r="B2168" s="241"/>
      <c r="C2168" s="242"/>
      <c r="D2168" s="243" t="s">
        <v>232</v>
      </c>
      <c r="E2168" s="244" t="s">
        <v>1</v>
      </c>
      <c r="F2168" s="245" t="s">
        <v>2724</v>
      </c>
      <c r="G2168" s="242"/>
      <c r="H2168" s="246">
        <v>59.340000000000003</v>
      </c>
      <c r="I2168" s="247"/>
      <c r="J2168" s="242"/>
      <c r="K2168" s="242"/>
      <c r="L2168" s="248"/>
      <c r="M2168" s="249"/>
      <c r="N2168" s="250"/>
      <c r="O2168" s="250"/>
      <c r="P2168" s="250"/>
      <c r="Q2168" s="250"/>
      <c r="R2168" s="250"/>
      <c r="S2168" s="250"/>
      <c r="T2168" s="251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52" t="s">
        <v>232</v>
      </c>
      <c r="AU2168" s="252" t="s">
        <v>82</v>
      </c>
      <c r="AV2168" s="13" t="s">
        <v>82</v>
      </c>
      <c r="AW2168" s="13" t="s">
        <v>30</v>
      </c>
      <c r="AX2168" s="13" t="s">
        <v>73</v>
      </c>
      <c r="AY2168" s="252" t="s">
        <v>223</v>
      </c>
    </row>
    <row r="2169" s="15" customFormat="1">
      <c r="A2169" s="15"/>
      <c r="B2169" s="263"/>
      <c r="C2169" s="264"/>
      <c r="D2169" s="243" t="s">
        <v>232</v>
      </c>
      <c r="E2169" s="265" t="s">
        <v>1</v>
      </c>
      <c r="F2169" s="266" t="s">
        <v>245</v>
      </c>
      <c r="G2169" s="264"/>
      <c r="H2169" s="267">
        <v>1394.26</v>
      </c>
      <c r="I2169" s="268"/>
      <c r="J2169" s="264"/>
      <c r="K2169" s="264"/>
      <c r="L2169" s="269"/>
      <c r="M2169" s="270"/>
      <c r="N2169" s="271"/>
      <c r="O2169" s="271"/>
      <c r="P2169" s="271"/>
      <c r="Q2169" s="271"/>
      <c r="R2169" s="271"/>
      <c r="S2169" s="271"/>
      <c r="T2169" s="272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T2169" s="273" t="s">
        <v>232</v>
      </c>
      <c r="AU2169" s="273" t="s">
        <v>82</v>
      </c>
      <c r="AV2169" s="15" t="s">
        <v>230</v>
      </c>
      <c r="AW2169" s="15" t="s">
        <v>30</v>
      </c>
      <c r="AX2169" s="15" t="s">
        <v>80</v>
      </c>
      <c r="AY2169" s="273" t="s">
        <v>223</v>
      </c>
    </row>
    <row r="2170" s="2" customFormat="1" ht="44.25" customHeight="1">
      <c r="A2170" s="39"/>
      <c r="B2170" s="40"/>
      <c r="C2170" s="228" t="s">
        <v>2725</v>
      </c>
      <c r="D2170" s="228" t="s">
        <v>225</v>
      </c>
      <c r="E2170" s="229" t="s">
        <v>2726</v>
      </c>
      <c r="F2170" s="230" t="s">
        <v>2727</v>
      </c>
      <c r="G2170" s="231" t="s">
        <v>293</v>
      </c>
      <c r="H2170" s="232">
        <v>221.49600000000001</v>
      </c>
      <c r="I2170" s="233"/>
      <c r="J2170" s="234">
        <f>ROUND(I2170*H2170,2)</f>
        <v>0</v>
      </c>
      <c r="K2170" s="230" t="s">
        <v>229</v>
      </c>
      <c r="L2170" s="45"/>
      <c r="M2170" s="235" t="s">
        <v>1</v>
      </c>
      <c r="N2170" s="236" t="s">
        <v>38</v>
      </c>
      <c r="O2170" s="92"/>
      <c r="P2170" s="237">
        <f>O2170*H2170</f>
        <v>0</v>
      </c>
      <c r="Q2170" s="237">
        <v>0</v>
      </c>
      <c r="R2170" s="237">
        <f>Q2170*H2170</f>
        <v>0</v>
      </c>
      <c r="S2170" s="237">
        <v>0.023</v>
      </c>
      <c r="T2170" s="238">
        <f>S2170*H2170</f>
        <v>5.0944080000000005</v>
      </c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39"/>
      <c r="AE2170" s="39"/>
      <c r="AR2170" s="239" t="s">
        <v>230</v>
      </c>
      <c r="AT2170" s="239" t="s">
        <v>225</v>
      </c>
      <c r="AU2170" s="239" t="s">
        <v>82</v>
      </c>
      <c r="AY2170" s="18" t="s">
        <v>223</v>
      </c>
      <c r="BE2170" s="240">
        <f>IF(N2170="základní",J2170,0)</f>
        <v>0</v>
      </c>
      <c r="BF2170" s="240">
        <f>IF(N2170="snížená",J2170,0)</f>
        <v>0</v>
      </c>
      <c r="BG2170" s="240">
        <f>IF(N2170="zákl. přenesená",J2170,0)</f>
        <v>0</v>
      </c>
      <c r="BH2170" s="240">
        <f>IF(N2170="sníž. přenesená",J2170,0)</f>
        <v>0</v>
      </c>
      <c r="BI2170" s="240">
        <f>IF(N2170="nulová",J2170,0)</f>
        <v>0</v>
      </c>
      <c r="BJ2170" s="18" t="s">
        <v>80</v>
      </c>
      <c r="BK2170" s="240">
        <f>ROUND(I2170*H2170,2)</f>
        <v>0</v>
      </c>
      <c r="BL2170" s="18" t="s">
        <v>230</v>
      </c>
      <c r="BM2170" s="239" t="s">
        <v>2728</v>
      </c>
    </row>
    <row r="2171" s="13" customFormat="1">
      <c r="A2171" s="13"/>
      <c r="B2171" s="241"/>
      <c r="C2171" s="242"/>
      <c r="D2171" s="243" t="s">
        <v>232</v>
      </c>
      <c r="E2171" s="244" t="s">
        <v>1</v>
      </c>
      <c r="F2171" s="245" t="s">
        <v>2729</v>
      </c>
      <c r="G2171" s="242"/>
      <c r="H2171" s="246">
        <v>305.49599999999998</v>
      </c>
      <c r="I2171" s="247"/>
      <c r="J2171" s="242"/>
      <c r="K2171" s="242"/>
      <c r="L2171" s="248"/>
      <c r="M2171" s="249"/>
      <c r="N2171" s="250"/>
      <c r="O2171" s="250"/>
      <c r="P2171" s="250"/>
      <c r="Q2171" s="250"/>
      <c r="R2171" s="250"/>
      <c r="S2171" s="250"/>
      <c r="T2171" s="251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52" t="s">
        <v>232</v>
      </c>
      <c r="AU2171" s="252" t="s">
        <v>82</v>
      </c>
      <c r="AV2171" s="13" t="s">
        <v>82</v>
      </c>
      <c r="AW2171" s="13" t="s">
        <v>30</v>
      </c>
      <c r="AX2171" s="13" t="s">
        <v>73</v>
      </c>
      <c r="AY2171" s="252" t="s">
        <v>223</v>
      </c>
    </row>
    <row r="2172" s="13" customFormat="1">
      <c r="A2172" s="13"/>
      <c r="B2172" s="241"/>
      <c r="C2172" s="242"/>
      <c r="D2172" s="243" t="s">
        <v>232</v>
      </c>
      <c r="E2172" s="244" t="s">
        <v>1</v>
      </c>
      <c r="F2172" s="245" t="s">
        <v>2730</v>
      </c>
      <c r="G2172" s="242"/>
      <c r="H2172" s="246">
        <v>-84</v>
      </c>
      <c r="I2172" s="247"/>
      <c r="J2172" s="242"/>
      <c r="K2172" s="242"/>
      <c r="L2172" s="248"/>
      <c r="M2172" s="249"/>
      <c r="N2172" s="250"/>
      <c r="O2172" s="250"/>
      <c r="P2172" s="250"/>
      <c r="Q2172" s="250"/>
      <c r="R2172" s="250"/>
      <c r="S2172" s="250"/>
      <c r="T2172" s="251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52" t="s">
        <v>232</v>
      </c>
      <c r="AU2172" s="252" t="s">
        <v>82</v>
      </c>
      <c r="AV2172" s="13" t="s">
        <v>82</v>
      </c>
      <c r="AW2172" s="13" t="s">
        <v>30</v>
      </c>
      <c r="AX2172" s="13" t="s">
        <v>73</v>
      </c>
      <c r="AY2172" s="252" t="s">
        <v>223</v>
      </c>
    </row>
    <row r="2173" s="15" customFormat="1">
      <c r="A2173" s="15"/>
      <c r="B2173" s="263"/>
      <c r="C2173" s="264"/>
      <c r="D2173" s="243" t="s">
        <v>232</v>
      </c>
      <c r="E2173" s="265" t="s">
        <v>1</v>
      </c>
      <c r="F2173" s="266" t="s">
        <v>245</v>
      </c>
      <c r="G2173" s="264"/>
      <c r="H2173" s="267">
        <v>221.49600000000001</v>
      </c>
      <c r="I2173" s="268"/>
      <c r="J2173" s="264"/>
      <c r="K2173" s="264"/>
      <c r="L2173" s="269"/>
      <c r="M2173" s="270"/>
      <c r="N2173" s="271"/>
      <c r="O2173" s="271"/>
      <c r="P2173" s="271"/>
      <c r="Q2173" s="271"/>
      <c r="R2173" s="271"/>
      <c r="S2173" s="271"/>
      <c r="T2173" s="272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T2173" s="273" t="s">
        <v>232</v>
      </c>
      <c r="AU2173" s="273" t="s">
        <v>82</v>
      </c>
      <c r="AV2173" s="15" t="s">
        <v>230</v>
      </c>
      <c r="AW2173" s="15" t="s">
        <v>30</v>
      </c>
      <c r="AX2173" s="15" t="s">
        <v>80</v>
      </c>
      <c r="AY2173" s="273" t="s">
        <v>223</v>
      </c>
    </row>
    <row r="2174" s="2" customFormat="1" ht="37.8" customHeight="1">
      <c r="A2174" s="39"/>
      <c r="B2174" s="40"/>
      <c r="C2174" s="228" t="s">
        <v>2731</v>
      </c>
      <c r="D2174" s="228" t="s">
        <v>225</v>
      </c>
      <c r="E2174" s="229" t="s">
        <v>2732</v>
      </c>
      <c r="F2174" s="230" t="s">
        <v>2733</v>
      </c>
      <c r="G2174" s="231" t="s">
        <v>293</v>
      </c>
      <c r="H2174" s="232">
        <v>271.01600000000002</v>
      </c>
      <c r="I2174" s="233"/>
      <c r="J2174" s="234">
        <f>ROUND(I2174*H2174,2)</f>
        <v>0</v>
      </c>
      <c r="K2174" s="230" t="s">
        <v>229</v>
      </c>
      <c r="L2174" s="45"/>
      <c r="M2174" s="235" t="s">
        <v>1</v>
      </c>
      <c r="N2174" s="236" t="s">
        <v>38</v>
      </c>
      <c r="O2174" s="92"/>
      <c r="P2174" s="237">
        <f>O2174*H2174</f>
        <v>0</v>
      </c>
      <c r="Q2174" s="237">
        <v>0</v>
      </c>
      <c r="R2174" s="237">
        <f>Q2174*H2174</f>
        <v>0</v>
      </c>
      <c r="S2174" s="237">
        <v>0.068000000000000005</v>
      </c>
      <c r="T2174" s="238">
        <f>S2174*H2174</f>
        <v>18.429088000000004</v>
      </c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39"/>
      <c r="AE2174" s="39"/>
      <c r="AR2174" s="239" t="s">
        <v>230</v>
      </c>
      <c r="AT2174" s="239" t="s">
        <v>225</v>
      </c>
      <c r="AU2174" s="239" t="s">
        <v>82</v>
      </c>
      <c r="AY2174" s="18" t="s">
        <v>223</v>
      </c>
      <c r="BE2174" s="240">
        <f>IF(N2174="základní",J2174,0)</f>
        <v>0</v>
      </c>
      <c r="BF2174" s="240">
        <f>IF(N2174="snížená",J2174,0)</f>
        <v>0</v>
      </c>
      <c r="BG2174" s="240">
        <f>IF(N2174="zákl. přenesená",J2174,0)</f>
        <v>0</v>
      </c>
      <c r="BH2174" s="240">
        <f>IF(N2174="sníž. přenesená",J2174,0)</f>
        <v>0</v>
      </c>
      <c r="BI2174" s="240">
        <f>IF(N2174="nulová",J2174,0)</f>
        <v>0</v>
      </c>
      <c r="BJ2174" s="18" t="s">
        <v>80</v>
      </c>
      <c r="BK2174" s="240">
        <f>ROUND(I2174*H2174,2)</f>
        <v>0</v>
      </c>
      <c r="BL2174" s="18" t="s">
        <v>230</v>
      </c>
      <c r="BM2174" s="239" t="s">
        <v>2734</v>
      </c>
    </row>
    <row r="2175" s="14" customFormat="1">
      <c r="A2175" s="14"/>
      <c r="B2175" s="253"/>
      <c r="C2175" s="254"/>
      <c r="D2175" s="243" t="s">
        <v>232</v>
      </c>
      <c r="E2175" s="255" t="s">
        <v>1</v>
      </c>
      <c r="F2175" s="256" t="s">
        <v>460</v>
      </c>
      <c r="G2175" s="254"/>
      <c r="H2175" s="255" t="s">
        <v>1</v>
      </c>
      <c r="I2175" s="257"/>
      <c r="J2175" s="254"/>
      <c r="K2175" s="254"/>
      <c r="L2175" s="258"/>
      <c r="M2175" s="259"/>
      <c r="N2175" s="260"/>
      <c r="O2175" s="260"/>
      <c r="P2175" s="260"/>
      <c r="Q2175" s="260"/>
      <c r="R2175" s="260"/>
      <c r="S2175" s="260"/>
      <c r="T2175" s="261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62" t="s">
        <v>232</v>
      </c>
      <c r="AU2175" s="262" t="s">
        <v>82</v>
      </c>
      <c r="AV2175" s="14" t="s">
        <v>80</v>
      </c>
      <c r="AW2175" s="14" t="s">
        <v>30</v>
      </c>
      <c r="AX2175" s="14" t="s">
        <v>73</v>
      </c>
      <c r="AY2175" s="262" t="s">
        <v>223</v>
      </c>
    </row>
    <row r="2176" s="13" customFormat="1">
      <c r="A2176" s="13"/>
      <c r="B2176" s="241"/>
      <c r="C2176" s="242"/>
      <c r="D2176" s="243" t="s">
        <v>232</v>
      </c>
      <c r="E2176" s="244" t="s">
        <v>1</v>
      </c>
      <c r="F2176" s="245" t="s">
        <v>2735</v>
      </c>
      <c r="G2176" s="242"/>
      <c r="H2176" s="246">
        <v>56.462000000000003</v>
      </c>
      <c r="I2176" s="247"/>
      <c r="J2176" s="242"/>
      <c r="K2176" s="242"/>
      <c r="L2176" s="248"/>
      <c r="M2176" s="249"/>
      <c r="N2176" s="250"/>
      <c r="O2176" s="250"/>
      <c r="P2176" s="250"/>
      <c r="Q2176" s="250"/>
      <c r="R2176" s="250"/>
      <c r="S2176" s="250"/>
      <c r="T2176" s="251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52" t="s">
        <v>232</v>
      </c>
      <c r="AU2176" s="252" t="s">
        <v>82</v>
      </c>
      <c r="AV2176" s="13" t="s">
        <v>82</v>
      </c>
      <c r="AW2176" s="13" t="s">
        <v>30</v>
      </c>
      <c r="AX2176" s="13" t="s">
        <v>73</v>
      </c>
      <c r="AY2176" s="252" t="s">
        <v>223</v>
      </c>
    </row>
    <row r="2177" s="13" customFormat="1">
      <c r="A2177" s="13"/>
      <c r="B2177" s="241"/>
      <c r="C2177" s="242"/>
      <c r="D2177" s="243" t="s">
        <v>232</v>
      </c>
      <c r="E2177" s="244" t="s">
        <v>1</v>
      </c>
      <c r="F2177" s="245" t="s">
        <v>2736</v>
      </c>
      <c r="G2177" s="242"/>
      <c r="H2177" s="246">
        <v>57.631999999999998</v>
      </c>
      <c r="I2177" s="247"/>
      <c r="J2177" s="242"/>
      <c r="K2177" s="242"/>
      <c r="L2177" s="248"/>
      <c r="M2177" s="249"/>
      <c r="N2177" s="250"/>
      <c r="O2177" s="250"/>
      <c r="P2177" s="250"/>
      <c r="Q2177" s="250"/>
      <c r="R2177" s="250"/>
      <c r="S2177" s="250"/>
      <c r="T2177" s="251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52" t="s">
        <v>232</v>
      </c>
      <c r="AU2177" s="252" t="s">
        <v>82</v>
      </c>
      <c r="AV2177" s="13" t="s">
        <v>82</v>
      </c>
      <c r="AW2177" s="13" t="s">
        <v>30</v>
      </c>
      <c r="AX2177" s="13" t="s">
        <v>73</v>
      </c>
      <c r="AY2177" s="252" t="s">
        <v>223</v>
      </c>
    </row>
    <row r="2178" s="14" customFormat="1">
      <c r="A2178" s="14"/>
      <c r="B2178" s="253"/>
      <c r="C2178" s="254"/>
      <c r="D2178" s="243" t="s">
        <v>232</v>
      </c>
      <c r="E2178" s="255" t="s">
        <v>1</v>
      </c>
      <c r="F2178" s="256" t="s">
        <v>462</v>
      </c>
      <c r="G2178" s="254"/>
      <c r="H2178" s="255" t="s">
        <v>1</v>
      </c>
      <c r="I2178" s="257"/>
      <c r="J2178" s="254"/>
      <c r="K2178" s="254"/>
      <c r="L2178" s="258"/>
      <c r="M2178" s="259"/>
      <c r="N2178" s="260"/>
      <c r="O2178" s="260"/>
      <c r="P2178" s="260"/>
      <c r="Q2178" s="260"/>
      <c r="R2178" s="260"/>
      <c r="S2178" s="260"/>
      <c r="T2178" s="261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62" t="s">
        <v>232</v>
      </c>
      <c r="AU2178" s="262" t="s">
        <v>82</v>
      </c>
      <c r="AV2178" s="14" t="s">
        <v>80</v>
      </c>
      <c r="AW2178" s="14" t="s">
        <v>30</v>
      </c>
      <c r="AX2178" s="14" t="s">
        <v>73</v>
      </c>
      <c r="AY2178" s="262" t="s">
        <v>223</v>
      </c>
    </row>
    <row r="2179" s="13" customFormat="1">
      <c r="A2179" s="13"/>
      <c r="B2179" s="241"/>
      <c r="C2179" s="242"/>
      <c r="D2179" s="243" t="s">
        <v>232</v>
      </c>
      <c r="E2179" s="244" t="s">
        <v>1</v>
      </c>
      <c r="F2179" s="245" t="s">
        <v>2737</v>
      </c>
      <c r="G2179" s="242"/>
      <c r="H2179" s="246">
        <v>54.356000000000002</v>
      </c>
      <c r="I2179" s="247"/>
      <c r="J2179" s="242"/>
      <c r="K2179" s="242"/>
      <c r="L2179" s="248"/>
      <c r="M2179" s="249"/>
      <c r="N2179" s="250"/>
      <c r="O2179" s="250"/>
      <c r="P2179" s="250"/>
      <c r="Q2179" s="250"/>
      <c r="R2179" s="250"/>
      <c r="S2179" s="250"/>
      <c r="T2179" s="251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52" t="s">
        <v>232</v>
      </c>
      <c r="AU2179" s="252" t="s">
        <v>82</v>
      </c>
      <c r="AV2179" s="13" t="s">
        <v>82</v>
      </c>
      <c r="AW2179" s="13" t="s">
        <v>30</v>
      </c>
      <c r="AX2179" s="13" t="s">
        <v>73</v>
      </c>
      <c r="AY2179" s="252" t="s">
        <v>223</v>
      </c>
    </row>
    <row r="2180" s="13" customFormat="1">
      <c r="A2180" s="13"/>
      <c r="B2180" s="241"/>
      <c r="C2180" s="242"/>
      <c r="D2180" s="243" t="s">
        <v>232</v>
      </c>
      <c r="E2180" s="244" t="s">
        <v>1</v>
      </c>
      <c r="F2180" s="245" t="s">
        <v>2738</v>
      </c>
      <c r="G2180" s="242"/>
      <c r="H2180" s="246">
        <v>82.608999999999995</v>
      </c>
      <c r="I2180" s="247"/>
      <c r="J2180" s="242"/>
      <c r="K2180" s="242"/>
      <c r="L2180" s="248"/>
      <c r="M2180" s="249"/>
      <c r="N2180" s="250"/>
      <c r="O2180" s="250"/>
      <c r="P2180" s="250"/>
      <c r="Q2180" s="250"/>
      <c r="R2180" s="250"/>
      <c r="S2180" s="250"/>
      <c r="T2180" s="251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52" t="s">
        <v>232</v>
      </c>
      <c r="AU2180" s="252" t="s">
        <v>82</v>
      </c>
      <c r="AV2180" s="13" t="s">
        <v>82</v>
      </c>
      <c r="AW2180" s="13" t="s">
        <v>30</v>
      </c>
      <c r="AX2180" s="13" t="s">
        <v>73</v>
      </c>
      <c r="AY2180" s="252" t="s">
        <v>223</v>
      </c>
    </row>
    <row r="2181" s="13" customFormat="1">
      <c r="A2181" s="13"/>
      <c r="B2181" s="241"/>
      <c r="C2181" s="242"/>
      <c r="D2181" s="243" t="s">
        <v>232</v>
      </c>
      <c r="E2181" s="244" t="s">
        <v>1</v>
      </c>
      <c r="F2181" s="245" t="s">
        <v>2739</v>
      </c>
      <c r="G2181" s="242"/>
      <c r="H2181" s="246">
        <v>19.957000000000001</v>
      </c>
      <c r="I2181" s="247"/>
      <c r="J2181" s="242"/>
      <c r="K2181" s="242"/>
      <c r="L2181" s="248"/>
      <c r="M2181" s="249"/>
      <c r="N2181" s="250"/>
      <c r="O2181" s="250"/>
      <c r="P2181" s="250"/>
      <c r="Q2181" s="250"/>
      <c r="R2181" s="250"/>
      <c r="S2181" s="250"/>
      <c r="T2181" s="251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52" t="s">
        <v>232</v>
      </c>
      <c r="AU2181" s="252" t="s">
        <v>82</v>
      </c>
      <c r="AV2181" s="13" t="s">
        <v>82</v>
      </c>
      <c r="AW2181" s="13" t="s">
        <v>30</v>
      </c>
      <c r="AX2181" s="13" t="s">
        <v>73</v>
      </c>
      <c r="AY2181" s="252" t="s">
        <v>223</v>
      </c>
    </row>
    <row r="2182" s="15" customFormat="1">
      <c r="A2182" s="15"/>
      <c r="B2182" s="263"/>
      <c r="C2182" s="264"/>
      <c r="D2182" s="243" t="s">
        <v>232</v>
      </c>
      <c r="E2182" s="265" t="s">
        <v>1</v>
      </c>
      <c r="F2182" s="266" t="s">
        <v>245</v>
      </c>
      <c r="G2182" s="264"/>
      <c r="H2182" s="267">
        <v>271.01600000000002</v>
      </c>
      <c r="I2182" s="268"/>
      <c r="J2182" s="264"/>
      <c r="K2182" s="264"/>
      <c r="L2182" s="269"/>
      <c r="M2182" s="270"/>
      <c r="N2182" s="271"/>
      <c r="O2182" s="271"/>
      <c r="P2182" s="271"/>
      <c r="Q2182" s="271"/>
      <c r="R2182" s="271"/>
      <c r="S2182" s="271"/>
      <c r="T2182" s="272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T2182" s="273" t="s">
        <v>232</v>
      </c>
      <c r="AU2182" s="273" t="s">
        <v>82</v>
      </c>
      <c r="AV2182" s="15" t="s">
        <v>230</v>
      </c>
      <c r="AW2182" s="15" t="s">
        <v>30</v>
      </c>
      <c r="AX2182" s="15" t="s">
        <v>80</v>
      </c>
      <c r="AY2182" s="273" t="s">
        <v>223</v>
      </c>
    </row>
    <row r="2183" s="2" customFormat="1" ht="37.8" customHeight="1">
      <c r="A2183" s="39"/>
      <c r="B2183" s="40"/>
      <c r="C2183" s="228" t="s">
        <v>2740</v>
      </c>
      <c r="D2183" s="228" t="s">
        <v>225</v>
      </c>
      <c r="E2183" s="229" t="s">
        <v>2741</v>
      </c>
      <c r="F2183" s="230" t="s">
        <v>2742</v>
      </c>
      <c r="G2183" s="231" t="s">
        <v>293</v>
      </c>
      <c r="H2183" s="232">
        <v>56.668999999999997</v>
      </c>
      <c r="I2183" s="233"/>
      <c r="J2183" s="234">
        <f>ROUND(I2183*H2183,2)</f>
        <v>0</v>
      </c>
      <c r="K2183" s="230" t="s">
        <v>229</v>
      </c>
      <c r="L2183" s="45"/>
      <c r="M2183" s="235" t="s">
        <v>1</v>
      </c>
      <c r="N2183" s="236" t="s">
        <v>38</v>
      </c>
      <c r="O2183" s="92"/>
      <c r="P2183" s="237">
        <f>O2183*H2183</f>
        <v>0</v>
      </c>
      <c r="Q2183" s="237">
        <v>0</v>
      </c>
      <c r="R2183" s="237">
        <f>Q2183*H2183</f>
        <v>0</v>
      </c>
      <c r="S2183" s="237">
        <v>0.088999999999999996</v>
      </c>
      <c r="T2183" s="238">
        <f>S2183*H2183</f>
        <v>5.0435409999999994</v>
      </c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39"/>
      <c r="AE2183" s="39"/>
      <c r="AR2183" s="239" t="s">
        <v>230</v>
      </c>
      <c r="AT2183" s="239" t="s">
        <v>225</v>
      </c>
      <c r="AU2183" s="239" t="s">
        <v>82</v>
      </c>
      <c r="AY2183" s="18" t="s">
        <v>223</v>
      </c>
      <c r="BE2183" s="240">
        <f>IF(N2183="základní",J2183,0)</f>
        <v>0</v>
      </c>
      <c r="BF2183" s="240">
        <f>IF(N2183="snížená",J2183,0)</f>
        <v>0</v>
      </c>
      <c r="BG2183" s="240">
        <f>IF(N2183="zákl. přenesená",J2183,0)</f>
        <v>0</v>
      </c>
      <c r="BH2183" s="240">
        <f>IF(N2183="sníž. přenesená",J2183,0)</f>
        <v>0</v>
      </c>
      <c r="BI2183" s="240">
        <f>IF(N2183="nulová",J2183,0)</f>
        <v>0</v>
      </c>
      <c r="BJ2183" s="18" t="s">
        <v>80</v>
      </c>
      <c r="BK2183" s="240">
        <f>ROUND(I2183*H2183,2)</f>
        <v>0</v>
      </c>
      <c r="BL2183" s="18" t="s">
        <v>230</v>
      </c>
      <c r="BM2183" s="239" t="s">
        <v>2743</v>
      </c>
    </row>
    <row r="2184" s="13" customFormat="1">
      <c r="A2184" s="13"/>
      <c r="B2184" s="241"/>
      <c r="C2184" s="242"/>
      <c r="D2184" s="243" t="s">
        <v>232</v>
      </c>
      <c r="E2184" s="244" t="s">
        <v>1</v>
      </c>
      <c r="F2184" s="245" t="s">
        <v>2744</v>
      </c>
      <c r="G2184" s="242"/>
      <c r="H2184" s="246">
        <v>56.668999999999997</v>
      </c>
      <c r="I2184" s="247"/>
      <c r="J2184" s="242"/>
      <c r="K2184" s="242"/>
      <c r="L2184" s="248"/>
      <c r="M2184" s="249"/>
      <c r="N2184" s="250"/>
      <c r="O2184" s="250"/>
      <c r="P2184" s="250"/>
      <c r="Q2184" s="250"/>
      <c r="R2184" s="250"/>
      <c r="S2184" s="250"/>
      <c r="T2184" s="251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52" t="s">
        <v>232</v>
      </c>
      <c r="AU2184" s="252" t="s">
        <v>82</v>
      </c>
      <c r="AV2184" s="13" t="s">
        <v>82</v>
      </c>
      <c r="AW2184" s="13" t="s">
        <v>30</v>
      </c>
      <c r="AX2184" s="13" t="s">
        <v>80</v>
      </c>
      <c r="AY2184" s="252" t="s">
        <v>223</v>
      </c>
    </row>
    <row r="2185" s="2" customFormat="1" ht="44.25" customHeight="1">
      <c r="A2185" s="39"/>
      <c r="B2185" s="40"/>
      <c r="C2185" s="228" t="s">
        <v>2745</v>
      </c>
      <c r="D2185" s="228" t="s">
        <v>225</v>
      </c>
      <c r="E2185" s="229" t="s">
        <v>2746</v>
      </c>
      <c r="F2185" s="230" t="s">
        <v>2747</v>
      </c>
      <c r="G2185" s="231" t="s">
        <v>351</v>
      </c>
      <c r="H2185" s="232">
        <v>7.5</v>
      </c>
      <c r="I2185" s="233"/>
      <c r="J2185" s="234">
        <f>ROUND(I2185*H2185,2)</f>
        <v>0</v>
      </c>
      <c r="K2185" s="230" t="s">
        <v>229</v>
      </c>
      <c r="L2185" s="45"/>
      <c r="M2185" s="235" t="s">
        <v>1</v>
      </c>
      <c r="N2185" s="236" t="s">
        <v>38</v>
      </c>
      <c r="O2185" s="92"/>
      <c r="P2185" s="237">
        <f>O2185*H2185</f>
        <v>0</v>
      </c>
      <c r="Q2185" s="237">
        <v>0.00097000000000000005</v>
      </c>
      <c r="R2185" s="237">
        <f>Q2185*H2185</f>
        <v>0.0072750000000000002</v>
      </c>
      <c r="S2185" s="237">
        <v>0.0043</v>
      </c>
      <c r="T2185" s="238">
        <f>S2185*H2185</f>
        <v>0.032250000000000001</v>
      </c>
      <c r="U2185" s="39"/>
      <c r="V2185" s="39"/>
      <c r="W2185" s="39"/>
      <c r="X2185" s="39"/>
      <c r="Y2185" s="39"/>
      <c r="Z2185" s="39"/>
      <c r="AA2185" s="39"/>
      <c r="AB2185" s="39"/>
      <c r="AC2185" s="39"/>
      <c r="AD2185" s="39"/>
      <c r="AE2185" s="39"/>
      <c r="AR2185" s="239" t="s">
        <v>230</v>
      </c>
      <c r="AT2185" s="239" t="s">
        <v>225</v>
      </c>
      <c r="AU2185" s="239" t="s">
        <v>82</v>
      </c>
      <c r="AY2185" s="18" t="s">
        <v>223</v>
      </c>
      <c r="BE2185" s="240">
        <f>IF(N2185="základní",J2185,0)</f>
        <v>0</v>
      </c>
      <c r="BF2185" s="240">
        <f>IF(N2185="snížená",J2185,0)</f>
        <v>0</v>
      </c>
      <c r="BG2185" s="240">
        <f>IF(N2185="zákl. přenesená",J2185,0)</f>
        <v>0</v>
      </c>
      <c r="BH2185" s="240">
        <f>IF(N2185="sníž. přenesená",J2185,0)</f>
        <v>0</v>
      </c>
      <c r="BI2185" s="240">
        <f>IF(N2185="nulová",J2185,0)</f>
        <v>0</v>
      </c>
      <c r="BJ2185" s="18" t="s">
        <v>80</v>
      </c>
      <c r="BK2185" s="240">
        <f>ROUND(I2185*H2185,2)</f>
        <v>0</v>
      </c>
      <c r="BL2185" s="18" t="s">
        <v>230</v>
      </c>
      <c r="BM2185" s="239" t="s">
        <v>2748</v>
      </c>
    </row>
    <row r="2186" s="14" customFormat="1">
      <c r="A2186" s="14"/>
      <c r="B2186" s="253"/>
      <c r="C2186" s="254"/>
      <c r="D2186" s="243" t="s">
        <v>232</v>
      </c>
      <c r="E2186" s="255" t="s">
        <v>1</v>
      </c>
      <c r="F2186" s="256" t="s">
        <v>2749</v>
      </c>
      <c r="G2186" s="254"/>
      <c r="H2186" s="255" t="s">
        <v>1</v>
      </c>
      <c r="I2186" s="257"/>
      <c r="J2186" s="254"/>
      <c r="K2186" s="254"/>
      <c r="L2186" s="258"/>
      <c r="M2186" s="259"/>
      <c r="N2186" s="260"/>
      <c r="O2186" s="260"/>
      <c r="P2186" s="260"/>
      <c r="Q2186" s="260"/>
      <c r="R2186" s="260"/>
      <c r="S2186" s="260"/>
      <c r="T2186" s="261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62" t="s">
        <v>232</v>
      </c>
      <c r="AU2186" s="262" t="s">
        <v>82</v>
      </c>
      <c r="AV2186" s="14" t="s">
        <v>80</v>
      </c>
      <c r="AW2186" s="14" t="s">
        <v>30</v>
      </c>
      <c r="AX2186" s="14" t="s">
        <v>73</v>
      </c>
      <c r="AY2186" s="262" t="s">
        <v>223</v>
      </c>
    </row>
    <row r="2187" s="13" customFormat="1">
      <c r="A2187" s="13"/>
      <c r="B2187" s="241"/>
      <c r="C2187" s="242"/>
      <c r="D2187" s="243" t="s">
        <v>232</v>
      </c>
      <c r="E2187" s="244" t="s">
        <v>1</v>
      </c>
      <c r="F2187" s="245" t="s">
        <v>2750</v>
      </c>
      <c r="G2187" s="242"/>
      <c r="H2187" s="246">
        <v>3.75</v>
      </c>
      <c r="I2187" s="247"/>
      <c r="J2187" s="242"/>
      <c r="K2187" s="242"/>
      <c r="L2187" s="248"/>
      <c r="M2187" s="249"/>
      <c r="N2187" s="250"/>
      <c r="O2187" s="250"/>
      <c r="P2187" s="250"/>
      <c r="Q2187" s="250"/>
      <c r="R2187" s="250"/>
      <c r="S2187" s="250"/>
      <c r="T2187" s="251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52" t="s">
        <v>232</v>
      </c>
      <c r="AU2187" s="252" t="s">
        <v>82</v>
      </c>
      <c r="AV2187" s="13" t="s">
        <v>82</v>
      </c>
      <c r="AW2187" s="13" t="s">
        <v>30</v>
      </c>
      <c r="AX2187" s="13" t="s">
        <v>73</v>
      </c>
      <c r="AY2187" s="252" t="s">
        <v>223</v>
      </c>
    </row>
    <row r="2188" s="13" customFormat="1">
      <c r="A2188" s="13"/>
      <c r="B2188" s="241"/>
      <c r="C2188" s="242"/>
      <c r="D2188" s="243" t="s">
        <v>232</v>
      </c>
      <c r="E2188" s="244" t="s">
        <v>1</v>
      </c>
      <c r="F2188" s="245" t="s">
        <v>2751</v>
      </c>
      <c r="G2188" s="242"/>
      <c r="H2188" s="246">
        <v>3.75</v>
      </c>
      <c r="I2188" s="247"/>
      <c r="J2188" s="242"/>
      <c r="K2188" s="242"/>
      <c r="L2188" s="248"/>
      <c r="M2188" s="249"/>
      <c r="N2188" s="250"/>
      <c r="O2188" s="250"/>
      <c r="P2188" s="250"/>
      <c r="Q2188" s="250"/>
      <c r="R2188" s="250"/>
      <c r="S2188" s="250"/>
      <c r="T2188" s="251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52" t="s">
        <v>232</v>
      </c>
      <c r="AU2188" s="252" t="s">
        <v>82</v>
      </c>
      <c r="AV2188" s="13" t="s">
        <v>82</v>
      </c>
      <c r="AW2188" s="13" t="s">
        <v>30</v>
      </c>
      <c r="AX2188" s="13" t="s">
        <v>73</v>
      </c>
      <c r="AY2188" s="252" t="s">
        <v>223</v>
      </c>
    </row>
    <row r="2189" s="15" customFormat="1">
      <c r="A2189" s="15"/>
      <c r="B2189" s="263"/>
      <c r="C2189" s="264"/>
      <c r="D2189" s="243" t="s">
        <v>232</v>
      </c>
      <c r="E2189" s="265" t="s">
        <v>1</v>
      </c>
      <c r="F2189" s="266" t="s">
        <v>245</v>
      </c>
      <c r="G2189" s="264"/>
      <c r="H2189" s="267">
        <v>7.5</v>
      </c>
      <c r="I2189" s="268"/>
      <c r="J2189" s="264"/>
      <c r="K2189" s="264"/>
      <c r="L2189" s="269"/>
      <c r="M2189" s="270"/>
      <c r="N2189" s="271"/>
      <c r="O2189" s="271"/>
      <c r="P2189" s="271"/>
      <c r="Q2189" s="271"/>
      <c r="R2189" s="271"/>
      <c r="S2189" s="271"/>
      <c r="T2189" s="272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T2189" s="273" t="s">
        <v>232</v>
      </c>
      <c r="AU2189" s="273" t="s">
        <v>82</v>
      </c>
      <c r="AV2189" s="15" t="s">
        <v>230</v>
      </c>
      <c r="AW2189" s="15" t="s">
        <v>30</v>
      </c>
      <c r="AX2189" s="15" t="s">
        <v>80</v>
      </c>
      <c r="AY2189" s="273" t="s">
        <v>223</v>
      </c>
    </row>
    <row r="2190" s="2" customFormat="1" ht="44.25" customHeight="1">
      <c r="A2190" s="39"/>
      <c r="B2190" s="40"/>
      <c r="C2190" s="228" t="s">
        <v>2752</v>
      </c>
      <c r="D2190" s="228" t="s">
        <v>225</v>
      </c>
      <c r="E2190" s="229" t="s">
        <v>2753</v>
      </c>
      <c r="F2190" s="230" t="s">
        <v>2754</v>
      </c>
      <c r="G2190" s="231" t="s">
        <v>351</v>
      </c>
      <c r="H2190" s="232">
        <v>1.7</v>
      </c>
      <c r="I2190" s="233"/>
      <c r="J2190" s="234">
        <f>ROUND(I2190*H2190,2)</f>
        <v>0</v>
      </c>
      <c r="K2190" s="230" t="s">
        <v>229</v>
      </c>
      <c r="L2190" s="45"/>
      <c r="M2190" s="235" t="s">
        <v>1</v>
      </c>
      <c r="N2190" s="236" t="s">
        <v>38</v>
      </c>
      <c r="O2190" s="92"/>
      <c r="P2190" s="237">
        <f>O2190*H2190</f>
        <v>0</v>
      </c>
      <c r="Q2190" s="237">
        <v>0.0010499999999999999</v>
      </c>
      <c r="R2190" s="237">
        <f>Q2190*H2190</f>
        <v>0.0017849999999999999</v>
      </c>
      <c r="S2190" s="237">
        <v>0.0061999999999999998</v>
      </c>
      <c r="T2190" s="238">
        <f>S2190*H2190</f>
        <v>0.010539999999999999</v>
      </c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39"/>
      <c r="AE2190" s="39"/>
      <c r="AR2190" s="239" t="s">
        <v>230</v>
      </c>
      <c r="AT2190" s="239" t="s">
        <v>225</v>
      </c>
      <c r="AU2190" s="239" t="s">
        <v>82</v>
      </c>
      <c r="AY2190" s="18" t="s">
        <v>223</v>
      </c>
      <c r="BE2190" s="240">
        <f>IF(N2190="základní",J2190,0)</f>
        <v>0</v>
      </c>
      <c r="BF2190" s="240">
        <f>IF(N2190="snížená",J2190,0)</f>
        <v>0</v>
      </c>
      <c r="BG2190" s="240">
        <f>IF(N2190="zákl. přenesená",J2190,0)</f>
        <v>0</v>
      </c>
      <c r="BH2190" s="240">
        <f>IF(N2190="sníž. přenesená",J2190,0)</f>
        <v>0</v>
      </c>
      <c r="BI2190" s="240">
        <f>IF(N2190="nulová",J2190,0)</f>
        <v>0</v>
      </c>
      <c r="BJ2190" s="18" t="s">
        <v>80</v>
      </c>
      <c r="BK2190" s="240">
        <f>ROUND(I2190*H2190,2)</f>
        <v>0</v>
      </c>
      <c r="BL2190" s="18" t="s">
        <v>230</v>
      </c>
      <c r="BM2190" s="239" t="s">
        <v>2755</v>
      </c>
    </row>
    <row r="2191" s="13" customFormat="1">
      <c r="A2191" s="13"/>
      <c r="B2191" s="241"/>
      <c r="C2191" s="242"/>
      <c r="D2191" s="243" t="s">
        <v>232</v>
      </c>
      <c r="E2191" s="244" t="s">
        <v>1</v>
      </c>
      <c r="F2191" s="245" t="s">
        <v>2756</v>
      </c>
      <c r="G2191" s="242"/>
      <c r="H2191" s="246">
        <v>1.7</v>
      </c>
      <c r="I2191" s="247"/>
      <c r="J2191" s="242"/>
      <c r="K2191" s="242"/>
      <c r="L2191" s="248"/>
      <c r="M2191" s="249"/>
      <c r="N2191" s="250"/>
      <c r="O2191" s="250"/>
      <c r="P2191" s="250"/>
      <c r="Q2191" s="250"/>
      <c r="R2191" s="250"/>
      <c r="S2191" s="250"/>
      <c r="T2191" s="251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52" t="s">
        <v>232</v>
      </c>
      <c r="AU2191" s="252" t="s">
        <v>82</v>
      </c>
      <c r="AV2191" s="13" t="s">
        <v>82</v>
      </c>
      <c r="AW2191" s="13" t="s">
        <v>30</v>
      </c>
      <c r="AX2191" s="13" t="s">
        <v>80</v>
      </c>
      <c r="AY2191" s="252" t="s">
        <v>223</v>
      </c>
    </row>
    <row r="2192" s="2" customFormat="1" ht="44.25" customHeight="1">
      <c r="A2192" s="39"/>
      <c r="B2192" s="40"/>
      <c r="C2192" s="228" t="s">
        <v>2757</v>
      </c>
      <c r="D2192" s="228" t="s">
        <v>225</v>
      </c>
      <c r="E2192" s="229" t="s">
        <v>2758</v>
      </c>
      <c r="F2192" s="230" t="s">
        <v>2759</v>
      </c>
      <c r="G2192" s="231" t="s">
        <v>351</v>
      </c>
      <c r="H2192" s="232">
        <v>6.9000000000000004</v>
      </c>
      <c r="I2192" s="233"/>
      <c r="J2192" s="234">
        <f>ROUND(I2192*H2192,2)</f>
        <v>0</v>
      </c>
      <c r="K2192" s="230" t="s">
        <v>229</v>
      </c>
      <c r="L2192" s="45"/>
      <c r="M2192" s="235" t="s">
        <v>1</v>
      </c>
      <c r="N2192" s="236" t="s">
        <v>38</v>
      </c>
      <c r="O2192" s="92"/>
      <c r="P2192" s="237">
        <f>O2192*H2192</f>
        <v>0</v>
      </c>
      <c r="Q2192" s="237">
        <v>0.0011299999999999999</v>
      </c>
      <c r="R2192" s="237">
        <f>Q2192*H2192</f>
        <v>0.0077970000000000001</v>
      </c>
      <c r="S2192" s="237">
        <v>0.010999999999999999</v>
      </c>
      <c r="T2192" s="238">
        <f>S2192*H2192</f>
        <v>0.075899999999999995</v>
      </c>
      <c r="U2192" s="39"/>
      <c r="V2192" s="39"/>
      <c r="W2192" s="39"/>
      <c r="X2192" s="39"/>
      <c r="Y2192" s="39"/>
      <c r="Z2192" s="39"/>
      <c r="AA2192" s="39"/>
      <c r="AB2192" s="39"/>
      <c r="AC2192" s="39"/>
      <c r="AD2192" s="39"/>
      <c r="AE2192" s="39"/>
      <c r="AR2192" s="239" t="s">
        <v>230</v>
      </c>
      <c r="AT2192" s="239" t="s">
        <v>225</v>
      </c>
      <c r="AU2192" s="239" t="s">
        <v>82</v>
      </c>
      <c r="AY2192" s="18" t="s">
        <v>223</v>
      </c>
      <c r="BE2192" s="240">
        <f>IF(N2192="základní",J2192,0)</f>
        <v>0</v>
      </c>
      <c r="BF2192" s="240">
        <f>IF(N2192="snížená",J2192,0)</f>
        <v>0</v>
      </c>
      <c r="BG2192" s="240">
        <f>IF(N2192="zákl. přenesená",J2192,0)</f>
        <v>0</v>
      </c>
      <c r="BH2192" s="240">
        <f>IF(N2192="sníž. přenesená",J2192,0)</f>
        <v>0</v>
      </c>
      <c r="BI2192" s="240">
        <f>IF(N2192="nulová",J2192,0)</f>
        <v>0</v>
      </c>
      <c r="BJ2192" s="18" t="s">
        <v>80</v>
      </c>
      <c r="BK2192" s="240">
        <f>ROUND(I2192*H2192,2)</f>
        <v>0</v>
      </c>
      <c r="BL2192" s="18" t="s">
        <v>230</v>
      </c>
      <c r="BM2192" s="239" t="s">
        <v>2760</v>
      </c>
    </row>
    <row r="2193" s="13" customFormat="1">
      <c r="A2193" s="13"/>
      <c r="B2193" s="241"/>
      <c r="C2193" s="242"/>
      <c r="D2193" s="243" t="s">
        <v>232</v>
      </c>
      <c r="E2193" s="244" t="s">
        <v>1</v>
      </c>
      <c r="F2193" s="245" t="s">
        <v>2761</v>
      </c>
      <c r="G2193" s="242"/>
      <c r="H2193" s="246">
        <v>6.9000000000000004</v>
      </c>
      <c r="I2193" s="247"/>
      <c r="J2193" s="242"/>
      <c r="K2193" s="242"/>
      <c r="L2193" s="248"/>
      <c r="M2193" s="249"/>
      <c r="N2193" s="250"/>
      <c r="O2193" s="250"/>
      <c r="P2193" s="250"/>
      <c r="Q2193" s="250"/>
      <c r="R2193" s="250"/>
      <c r="S2193" s="250"/>
      <c r="T2193" s="251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52" t="s">
        <v>232</v>
      </c>
      <c r="AU2193" s="252" t="s">
        <v>82</v>
      </c>
      <c r="AV2193" s="13" t="s">
        <v>82</v>
      </c>
      <c r="AW2193" s="13" t="s">
        <v>30</v>
      </c>
      <c r="AX2193" s="13" t="s">
        <v>80</v>
      </c>
      <c r="AY2193" s="252" t="s">
        <v>223</v>
      </c>
    </row>
    <row r="2194" s="2" customFormat="1" ht="44.25" customHeight="1">
      <c r="A2194" s="39"/>
      <c r="B2194" s="40"/>
      <c r="C2194" s="228" t="s">
        <v>2762</v>
      </c>
      <c r="D2194" s="228" t="s">
        <v>225</v>
      </c>
      <c r="E2194" s="229" t="s">
        <v>2763</v>
      </c>
      <c r="F2194" s="230" t="s">
        <v>2764</v>
      </c>
      <c r="G2194" s="231" t="s">
        <v>351</v>
      </c>
      <c r="H2194" s="232">
        <v>3</v>
      </c>
      <c r="I2194" s="233"/>
      <c r="J2194" s="234">
        <f>ROUND(I2194*H2194,2)</f>
        <v>0</v>
      </c>
      <c r="K2194" s="230" t="s">
        <v>229</v>
      </c>
      <c r="L2194" s="45"/>
      <c r="M2194" s="235" t="s">
        <v>1</v>
      </c>
      <c r="N2194" s="236" t="s">
        <v>38</v>
      </c>
      <c r="O2194" s="92"/>
      <c r="P2194" s="237">
        <f>O2194*H2194</f>
        <v>0</v>
      </c>
      <c r="Q2194" s="237">
        <v>0.00123</v>
      </c>
      <c r="R2194" s="237">
        <f>Q2194*H2194</f>
        <v>0.0036899999999999997</v>
      </c>
      <c r="S2194" s="237">
        <v>0.017000000000000001</v>
      </c>
      <c r="T2194" s="238">
        <f>S2194*H2194</f>
        <v>0.051000000000000004</v>
      </c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39"/>
      <c r="AE2194" s="39"/>
      <c r="AR2194" s="239" t="s">
        <v>230</v>
      </c>
      <c r="AT2194" s="239" t="s">
        <v>225</v>
      </c>
      <c r="AU2194" s="239" t="s">
        <v>82</v>
      </c>
      <c r="AY2194" s="18" t="s">
        <v>223</v>
      </c>
      <c r="BE2194" s="240">
        <f>IF(N2194="základní",J2194,0)</f>
        <v>0</v>
      </c>
      <c r="BF2194" s="240">
        <f>IF(N2194="snížená",J2194,0)</f>
        <v>0</v>
      </c>
      <c r="BG2194" s="240">
        <f>IF(N2194="zákl. přenesená",J2194,0)</f>
        <v>0</v>
      </c>
      <c r="BH2194" s="240">
        <f>IF(N2194="sníž. přenesená",J2194,0)</f>
        <v>0</v>
      </c>
      <c r="BI2194" s="240">
        <f>IF(N2194="nulová",J2194,0)</f>
        <v>0</v>
      </c>
      <c r="BJ2194" s="18" t="s">
        <v>80</v>
      </c>
      <c r="BK2194" s="240">
        <f>ROUND(I2194*H2194,2)</f>
        <v>0</v>
      </c>
      <c r="BL2194" s="18" t="s">
        <v>230</v>
      </c>
      <c r="BM2194" s="239" t="s">
        <v>2765</v>
      </c>
    </row>
    <row r="2195" s="13" customFormat="1">
      <c r="A2195" s="13"/>
      <c r="B2195" s="241"/>
      <c r="C2195" s="242"/>
      <c r="D2195" s="243" t="s">
        <v>232</v>
      </c>
      <c r="E2195" s="244" t="s">
        <v>1</v>
      </c>
      <c r="F2195" s="245" t="s">
        <v>2766</v>
      </c>
      <c r="G2195" s="242"/>
      <c r="H2195" s="246">
        <v>2.1000000000000001</v>
      </c>
      <c r="I2195" s="247"/>
      <c r="J2195" s="242"/>
      <c r="K2195" s="242"/>
      <c r="L2195" s="248"/>
      <c r="M2195" s="249"/>
      <c r="N2195" s="250"/>
      <c r="O2195" s="250"/>
      <c r="P2195" s="250"/>
      <c r="Q2195" s="250"/>
      <c r="R2195" s="250"/>
      <c r="S2195" s="250"/>
      <c r="T2195" s="251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252" t="s">
        <v>232</v>
      </c>
      <c r="AU2195" s="252" t="s">
        <v>82</v>
      </c>
      <c r="AV2195" s="13" t="s">
        <v>82</v>
      </c>
      <c r="AW2195" s="13" t="s">
        <v>30</v>
      </c>
      <c r="AX2195" s="13" t="s">
        <v>73</v>
      </c>
      <c r="AY2195" s="252" t="s">
        <v>223</v>
      </c>
    </row>
    <row r="2196" s="13" customFormat="1">
      <c r="A2196" s="13"/>
      <c r="B2196" s="241"/>
      <c r="C2196" s="242"/>
      <c r="D2196" s="243" t="s">
        <v>232</v>
      </c>
      <c r="E2196" s="244" t="s">
        <v>1</v>
      </c>
      <c r="F2196" s="245" t="s">
        <v>2767</v>
      </c>
      <c r="G2196" s="242"/>
      <c r="H2196" s="246">
        <v>0.90000000000000002</v>
      </c>
      <c r="I2196" s="247"/>
      <c r="J2196" s="242"/>
      <c r="K2196" s="242"/>
      <c r="L2196" s="248"/>
      <c r="M2196" s="249"/>
      <c r="N2196" s="250"/>
      <c r="O2196" s="250"/>
      <c r="P2196" s="250"/>
      <c r="Q2196" s="250"/>
      <c r="R2196" s="250"/>
      <c r="S2196" s="250"/>
      <c r="T2196" s="251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52" t="s">
        <v>232</v>
      </c>
      <c r="AU2196" s="252" t="s">
        <v>82</v>
      </c>
      <c r="AV2196" s="13" t="s">
        <v>82</v>
      </c>
      <c r="AW2196" s="13" t="s">
        <v>30</v>
      </c>
      <c r="AX2196" s="13" t="s">
        <v>73</v>
      </c>
      <c r="AY2196" s="252" t="s">
        <v>223</v>
      </c>
    </row>
    <row r="2197" s="15" customFormat="1">
      <c r="A2197" s="15"/>
      <c r="B2197" s="263"/>
      <c r="C2197" s="264"/>
      <c r="D2197" s="243" t="s">
        <v>232</v>
      </c>
      <c r="E2197" s="265" t="s">
        <v>1</v>
      </c>
      <c r="F2197" s="266" t="s">
        <v>245</v>
      </c>
      <c r="G2197" s="264"/>
      <c r="H2197" s="267">
        <v>3</v>
      </c>
      <c r="I2197" s="268"/>
      <c r="J2197" s="264"/>
      <c r="K2197" s="264"/>
      <c r="L2197" s="269"/>
      <c r="M2197" s="270"/>
      <c r="N2197" s="271"/>
      <c r="O2197" s="271"/>
      <c r="P2197" s="271"/>
      <c r="Q2197" s="271"/>
      <c r="R2197" s="271"/>
      <c r="S2197" s="271"/>
      <c r="T2197" s="272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T2197" s="273" t="s">
        <v>232</v>
      </c>
      <c r="AU2197" s="273" t="s">
        <v>82</v>
      </c>
      <c r="AV2197" s="15" t="s">
        <v>230</v>
      </c>
      <c r="AW2197" s="15" t="s">
        <v>30</v>
      </c>
      <c r="AX2197" s="15" t="s">
        <v>80</v>
      </c>
      <c r="AY2197" s="273" t="s">
        <v>223</v>
      </c>
    </row>
    <row r="2198" s="2" customFormat="1" ht="44.25" customHeight="1">
      <c r="A2198" s="39"/>
      <c r="B2198" s="40"/>
      <c r="C2198" s="228" t="s">
        <v>2768</v>
      </c>
      <c r="D2198" s="228" t="s">
        <v>225</v>
      </c>
      <c r="E2198" s="229" t="s">
        <v>2769</v>
      </c>
      <c r="F2198" s="230" t="s">
        <v>2770</v>
      </c>
      <c r="G2198" s="231" t="s">
        <v>351</v>
      </c>
      <c r="H2198" s="232">
        <v>8</v>
      </c>
      <c r="I2198" s="233"/>
      <c r="J2198" s="234">
        <f>ROUND(I2198*H2198,2)</f>
        <v>0</v>
      </c>
      <c r="K2198" s="230" t="s">
        <v>229</v>
      </c>
      <c r="L2198" s="45"/>
      <c r="M2198" s="235" t="s">
        <v>1</v>
      </c>
      <c r="N2198" s="236" t="s">
        <v>38</v>
      </c>
      <c r="O2198" s="92"/>
      <c r="P2198" s="237">
        <f>O2198*H2198</f>
        <v>0</v>
      </c>
      <c r="Q2198" s="237">
        <v>0.00147</v>
      </c>
      <c r="R2198" s="237">
        <f>Q2198*H2198</f>
        <v>0.01176</v>
      </c>
      <c r="S2198" s="237">
        <v>0.039</v>
      </c>
      <c r="T2198" s="238">
        <f>S2198*H2198</f>
        <v>0.312</v>
      </c>
      <c r="U2198" s="39"/>
      <c r="V2198" s="39"/>
      <c r="W2198" s="39"/>
      <c r="X2198" s="39"/>
      <c r="Y2198" s="39"/>
      <c r="Z2198" s="39"/>
      <c r="AA2198" s="39"/>
      <c r="AB2198" s="39"/>
      <c r="AC2198" s="39"/>
      <c r="AD2198" s="39"/>
      <c r="AE2198" s="39"/>
      <c r="AR2198" s="239" t="s">
        <v>230</v>
      </c>
      <c r="AT2198" s="239" t="s">
        <v>225</v>
      </c>
      <c r="AU2198" s="239" t="s">
        <v>82</v>
      </c>
      <c r="AY2198" s="18" t="s">
        <v>223</v>
      </c>
      <c r="BE2198" s="240">
        <f>IF(N2198="základní",J2198,0)</f>
        <v>0</v>
      </c>
      <c r="BF2198" s="240">
        <f>IF(N2198="snížená",J2198,0)</f>
        <v>0</v>
      </c>
      <c r="BG2198" s="240">
        <f>IF(N2198="zákl. přenesená",J2198,0)</f>
        <v>0</v>
      </c>
      <c r="BH2198" s="240">
        <f>IF(N2198="sníž. přenesená",J2198,0)</f>
        <v>0</v>
      </c>
      <c r="BI2198" s="240">
        <f>IF(N2198="nulová",J2198,0)</f>
        <v>0</v>
      </c>
      <c r="BJ2198" s="18" t="s">
        <v>80</v>
      </c>
      <c r="BK2198" s="240">
        <f>ROUND(I2198*H2198,2)</f>
        <v>0</v>
      </c>
      <c r="BL2198" s="18" t="s">
        <v>230</v>
      </c>
      <c r="BM2198" s="239" t="s">
        <v>2771</v>
      </c>
    </row>
    <row r="2199" s="14" customFormat="1">
      <c r="A2199" s="14"/>
      <c r="B2199" s="253"/>
      <c r="C2199" s="254"/>
      <c r="D2199" s="243" t="s">
        <v>232</v>
      </c>
      <c r="E2199" s="255" t="s">
        <v>1</v>
      </c>
      <c r="F2199" s="256" t="s">
        <v>2772</v>
      </c>
      <c r="G2199" s="254"/>
      <c r="H2199" s="255" t="s">
        <v>1</v>
      </c>
      <c r="I2199" s="257"/>
      <c r="J2199" s="254"/>
      <c r="K2199" s="254"/>
      <c r="L2199" s="258"/>
      <c r="M2199" s="259"/>
      <c r="N2199" s="260"/>
      <c r="O2199" s="260"/>
      <c r="P2199" s="260"/>
      <c r="Q2199" s="260"/>
      <c r="R2199" s="260"/>
      <c r="S2199" s="260"/>
      <c r="T2199" s="261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62" t="s">
        <v>232</v>
      </c>
      <c r="AU2199" s="262" t="s">
        <v>82</v>
      </c>
      <c r="AV2199" s="14" t="s">
        <v>80</v>
      </c>
      <c r="AW2199" s="14" t="s">
        <v>30</v>
      </c>
      <c r="AX2199" s="14" t="s">
        <v>73</v>
      </c>
      <c r="AY2199" s="262" t="s">
        <v>223</v>
      </c>
    </row>
    <row r="2200" s="13" customFormat="1">
      <c r="A2200" s="13"/>
      <c r="B2200" s="241"/>
      <c r="C2200" s="242"/>
      <c r="D2200" s="243" t="s">
        <v>232</v>
      </c>
      <c r="E2200" s="244" t="s">
        <v>1</v>
      </c>
      <c r="F2200" s="245" t="s">
        <v>2773</v>
      </c>
      <c r="G2200" s="242"/>
      <c r="H2200" s="246">
        <v>4</v>
      </c>
      <c r="I2200" s="247"/>
      <c r="J2200" s="242"/>
      <c r="K2200" s="242"/>
      <c r="L2200" s="248"/>
      <c r="M2200" s="249"/>
      <c r="N2200" s="250"/>
      <c r="O2200" s="250"/>
      <c r="P2200" s="250"/>
      <c r="Q2200" s="250"/>
      <c r="R2200" s="250"/>
      <c r="S2200" s="250"/>
      <c r="T2200" s="251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52" t="s">
        <v>232</v>
      </c>
      <c r="AU2200" s="252" t="s">
        <v>82</v>
      </c>
      <c r="AV2200" s="13" t="s">
        <v>82</v>
      </c>
      <c r="AW2200" s="13" t="s">
        <v>30</v>
      </c>
      <c r="AX2200" s="13" t="s">
        <v>73</v>
      </c>
      <c r="AY2200" s="252" t="s">
        <v>223</v>
      </c>
    </row>
    <row r="2201" s="13" customFormat="1">
      <c r="A2201" s="13"/>
      <c r="B2201" s="241"/>
      <c r="C2201" s="242"/>
      <c r="D2201" s="243" t="s">
        <v>232</v>
      </c>
      <c r="E2201" s="244" t="s">
        <v>1</v>
      </c>
      <c r="F2201" s="245" t="s">
        <v>2774</v>
      </c>
      <c r="G2201" s="242"/>
      <c r="H2201" s="246">
        <v>4</v>
      </c>
      <c r="I2201" s="247"/>
      <c r="J2201" s="242"/>
      <c r="K2201" s="242"/>
      <c r="L2201" s="248"/>
      <c r="M2201" s="249"/>
      <c r="N2201" s="250"/>
      <c r="O2201" s="250"/>
      <c r="P2201" s="250"/>
      <c r="Q2201" s="250"/>
      <c r="R2201" s="250"/>
      <c r="S2201" s="250"/>
      <c r="T2201" s="251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52" t="s">
        <v>232</v>
      </c>
      <c r="AU2201" s="252" t="s">
        <v>82</v>
      </c>
      <c r="AV2201" s="13" t="s">
        <v>82</v>
      </c>
      <c r="AW2201" s="13" t="s">
        <v>30</v>
      </c>
      <c r="AX2201" s="13" t="s">
        <v>73</v>
      </c>
      <c r="AY2201" s="252" t="s">
        <v>223</v>
      </c>
    </row>
    <row r="2202" s="15" customFormat="1">
      <c r="A2202" s="15"/>
      <c r="B2202" s="263"/>
      <c r="C2202" s="264"/>
      <c r="D2202" s="243" t="s">
        <v>232</v>
      </c>
      <c r="E2202" s="265" t="s">
        <v>1</v>
      </c>
      <c r="F2202" s="266" t="s">
        <v>245</v>
      </c>
      <c r="G2202" s="264"/>
      <c r="H2202" s="267">
        <v>8</v>
      </c>
      <c r="I2202" s="268"/>
      <c r="J2202" s="264"/>
      <c r="K2202" s="264"/>
      <c r="L2202" s="269"/>
      <c r="M2202" s="270"/>
      <c r="N2202" s="271"/>
      <c r="O2202" s="271"/>
      <c r="P2202" s="271"/>
      <c r="Q2202" s="271"/>
      <c r="R2202" s="271"/>
      <c r="S2202" s="271"/>
      <c r="T2202" s="272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T2202" s="273" t="s">
        <v>232</v>
      </c>
      <c r="AU2202" s="273" t="s">
        <v>82</v>
      </c>
      <c r="AV2202" s="15" t="s">
        <v>230</v>
      </c>
      <c r="AW2202" s="15" t="s">
        <v>30</v>
      </c>
      <c r="AX2202" s="15" t="s">
        <v>80</v>
      </c>
      <c r="AY2202" s="273" t="s">
        <v>223</v>
      </c>
    </row>
    <row r="2203" s="2" customFormat="1" ht="44.25" customHeight="1">
      <c r="A2203" s="39"/>
      <c r="B2203" s="40"/>
      <c r="C2203" s="228" t="s">
        <v>2775</v>
      </c>
      <c r="D2203" s="228" t="s">
        <v>225</v>
      </c>
      <c r="E2203" s="229" t="s">
        <v>2776</v>
      </c>
      <c r="F2203" s="230" t="s">
        <v>2777</v>
      </c>
      <c r="G2203" s="231" t="s">
        <v>351</v>
      </c>
      <c r="H2203" s="232">
        <v>7.2000000000000002</v>
      </c>
      <c r="I2203" s="233"/>
      <c r="J2203" s="234">
        <f>ROUND(I2203*H2203,2)</f>
        <v>0</v>
      </c>
      <c r="K2203" s="230" t="s">
        <v>229</v>
      </c>
      <c r="L2203" s="45"/>
      <c r="M2203" s="235" t="s">
        <v>1</v>
      </c>
      <c r="N2203" s="236" t="s">
        <v>38</v>
      </c>
      <c r="O2203" s="92"/>
      <c r="P2203" s="237">
        <f>O2203*H2203</f>
        <v>0</v>
      </c>
      <c r="Q2203" s="237">
        <v>0.0024399999999999999</v>
      </c>
      <c r="R2203" s="237">
        <f>Q2203*H2203</f>
        <v>0.017568</v>
      </c>
      <c r="S2203" s="237">
        <v>0.056000000000000001</v>
      </c>
      <c r="T2203" s="238">
        <f>S2203*H2203</f>
        <v>0.4032</v>
      </c>
      <c r="U2203" s="39"/>
      <c r="V2203" s="39"/>
      <c r="W2203" s="39"/>
      <c r="X2203" s="39"/>
      <c r="Y2203" s="39"/>
      <c r="Z2203" s="39"/>
      <c r="AA2203" s="39"/>
      <c r="AB2203" s="39"/>
      <c r="AC2203" s="39"/>
      <c r="AD2203" s="39"/>
      <c r="AE2203" s="39"/>
      <c r="AR2203" s="239" t="s">
        <v>230</v>
      </c>
      <c r="AT2203" s="239" t="s">
        <v>225</v>
      </c>
      <c r="AU2203" s="239" t="s">
        <v>82</v>
      </c>
      <c r="AY2203" s="18" t="s">
        <v>223</v>
      </c>
      <c r="BE2203" s="240">
        <f>IF(N2203="základní",J2203,0)</f>
        <v>0</v>
      </c>
      <c r="BF2203" s="240">
        <f>IF(N2203="snížená",J2203,0)</f>
        <v>0</v>
      </c>
      <c r="BG2203" s="240">
        <f>IF(N2203="zákl. přenesená",J2203,0)</f>
        <v>0</v>
      </c>
      <c r="BH2203" s="240">
        <f>IF(N2203="sníž. přenesená",J2203,0)</f>
        <v>0</v>
      </c>
      <c r="BI2203" s="240">
        <f>IF(N2203="nulová",J2203,0)</f>
        <v>0</v>
      </c>
      <c r="BJ2203" s="18" t="s">
        <v>80</v>
      </c>
      <c r="BK2203" s="240">
        <f>ROUND(I2203*H2203,2)</f>
        <v>0</v>
      </c>
      <c r="BL2203" s="18" t="s">
        <v>230</v>
      </c>
      <c r="BM2203" s="239" t="s">
        <v>2778</v>
      </c>
    </row>
    <row r="2204" s="14" customFormat="1">
      <c r="A2204" s="14"/>
      <c r="B2204" s="253"/>
      <c r="C2204" s="254"/>
      <c r="D2204" s="243" t="s">
        <v>232</v>
      </c>
      <c r="E2204" s="255" t="s">
        <v>1</v>
      </c>
      <c r="F2204" s="256" t="s">
        <v>2779</v>
      </c>
      <c r="G2204" s="254"/>
      <c r="H2204" s="255" t="s">
        <v>1</v>
      </c>
      <c r="I2204" s="257"/>
      <c r="J2204" s="254"/>
      <c r="K2204" s="254"/>
      <c r="L2204" s="258"/>
      <c r="M2204" s="259"/>
      <c r="N2204" s="260"/>
      <c r="O2204" s="260"/>
      <c r="P2204" s="260"/>
      <c r="Q2204" s="260"/>
      <c r="R2204" s="260"/>
      <c r="S2204" s="260"/>
      <c r="T2204" s="261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62" t="s">
        <v>232</v>
      </c>
      <c r="AU2204" s="262" t="s">
        <v>82</v>
      </c>
      <c r="AV2204" s="14" t="s">
        <v>80</v>
      </c>
      <c r="AW2204" s="14" t="s">
        <v>30</v>
      </c>
      <c r="AX2204" s="14" t="s">
        <v>73</v>
      </c>
      <c r="AY2204" s="262" t="s">
        <v>223</v>
      </c>
    </row>
    <row r="2205" s="13" customFormat="1">
      <c r="A2205" s="13"/>
      <c r="B2205" s="241"/>
      <c r="C2205" s="242"/>
      <c r="D2205" s="243" t="s">
        <v>232</v>
      </c>
      <c r="E2205" s="244" t="s">
        <v>1</v>
      </c>
      <c r="F2205" s="245" t="s">
        <v>2780</v>
      </c>
      <c r="G2205" s="242"/>
      <c r="H2205" s="246">
        <v>0.69999999999999996</v>
      </c>
      <c r="I2205" s="247"/>
      <c r="J2205" s="242"/>
      <c r="K2205" s="242"/>
      <c r="L2205" s="248"/>
      <c r="M2205" s="249"/>
      <c r="N2205" s="250"/>
      <c r="O2205" s="250"/>
      <c r="P2205" s="250"/>
      <c r="Q2205" s="250"/>
      <c r="R2205" s="250"/>
      <c r="S2205" s="250"/>
      <c r="T2205" s="251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52" t="s">
        <v>232</v>
      </c>
      <c r="AU2205" s="252" t="s">
        <v>82</v>
      </c>
      <c r="AV2205" s="13" t="s">
        <v>82</v>
      </c>
      <c r="AW2205" s="13" t="s">
        <v>30</v>
      </c>
      <c r="AX2205" s="13" t="s">
        <v>73</v>
      </c>
      <c r="AY2205" s="252" t="s">
        <v>223</v>
      </c>
    </row>
    <row r="2206" s="13" customFormat="1">
      <c r="A2206" s="13"/>
      <c r="B2206" s="241"/>
      <c r="C2206" s="242"/>
      <c r="D2206" s="243" t="s">
        <v>232</v>
      </c>
      <c r="E2206" s="244" t="s">
        <v>1</v>
      </c>
      <c r="F2206" s="245" t="s">
        <v>2781</v>
      </c>
      <c r="G2206" s="242"/>
      <c r="H2206" s="246">
        <v>1</v>
      </c>
      <c r="I2206" s="247"/>
      <c r="J2206" s="242"/>
      <c r="K2206" s="242"/>
      <c r="L2206" s="248"/>
      <c r="M2206" s="249"/>
      <c r="N2206" s="250"/>
      <c r="O2206" s="250"/>
      <c r="P2206" s="250"/>
      <c r="Q2206" s="250"/>
      <c r="R2206" s="250"/>
      <c r="S2206" s="250"/>
      <c r="T2206" s="251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52" t="s">
        <v>232</v>
      </c>
      <c r="AU2206" s="252" t="s">
        <v>82</v>
      </c>
      <c r="AV2206" s="13" t="s">
        <v>82</v>
      </c>
      <c r="AW2206" s="13" t="s">
        <v>30</v>
      </c>
      <c r="AX2206" s="13" t="s">
        <v>73</v>
      </c>
      <c r="AY2206" s="252" t="s">
        <v>223</v>
      </c>
    </row>
    <row r="2207" s="14" customFormat="1">
      <c r="A2207" s="14"/>
      <c r="B2207" s="253"/>
      <c r="C2207" s="254"/>
      <c r="D2207" s="243" t="s">
        <v>232</v>
      </c>
      <c r="E2207" s="255" t="s">
        <v>1</v>
      </c>
      <c r="F2207" s="256" t="s">
        <v>394</v>
      </c>
      <c r="G2207" s="254"/>
      <c r="H2207" s="255" t="s">
        <v>1</v>
      </c>
      <c r="I2207" s="257"/>
      <c r="J2207" s="254"/>
      <c r="K2207" s="254"/>
      <c r="L2207" s="258"/>
      <c r="M2207" s="259"/>
      <c r="N2207" s="260"/>
      <c r="O2207" s="260"/>
      <c r="P2207" s="260"/>
      <c r="Q2207" s="260"/>
      <c r="R2207" s="260"/>
      <c r="S2207" s="260"/>
      <c r="T2207" s="261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62" t="s">
        <v>232</v>
      </c>
      <c r="AU2207" s="262" t="s">
        <v>82</v>
      </c>
      <c r="AV2207" s="14" t="s">
        <v>80</v>
      </c>
      <c r="AW2207" s="14" t="s">
        <v>30</v>
      </c>
      <c r="AX2207" s="14" t="s">
        <v>73</v>
      </c>
      <c r="AY2207" s="262" t="s">
        <v>223</v>
      </c>
    </row>
    <row r="2208" s="14" customFormat="1">
      <c r="A2208" s="14"/>
      <c r="B2208" s="253"/>
      <c r="C2208" s="254"/>
      <c r="D2208" s="243" t="s">
        <v>232</v>
      </c>
      <c r="E2208" s="255" t="s">
        <v>1</v>
      </c>
      <c r="F2208" s="256" t="s">
        <v>2782</v>
      </c>
      <c r="G2208" s="254"/>
      <c r="H2208" s="255" t="s">
        <v>1</v>
      </c>
      <c r="I2208" s="257"/>
      <c r="J2208" s="254"/>
      <c r="K2208" s="254"/>
      <c r="L2208" s="258"/>
      <c r="M2208" s="259"/>
      <c r="N2208" s="260"/>
      <c r="O2208" s="260"/>
      <c r="P2208" s="260"/>
      <c r="Q2208" s="260"/>
      <c r="R2208" s="260"/>
      <c r="S2208" s="260"/>
      <c r="T2208" s="261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62" t="s">
        <v>232</v>
      </c>
      <c r="AU2208" s="262" t="s">
        <v>82</v>
      </c>
      <c r="AV2208" s="14" t="s">
        <v>80</v>
      </c>
      <c r="AW2208" s="14" t="s">
        <v>30</v>
      </c>
      <c r="AX2208" s="14" t="s">
        <v>73</v>
      </c>
      <c r="AY2208" s="262" t="s">
        <v>223</v>
      </c>
    </row>
    <row r="2209" s="13" customFormat="1">
      <c r="A2209" s="13"/>
      <c r="B2209" s="241"/>
      <c r="C2209" s="242"/>
      <c r="D2209" s="243" t="s">
        <v>232</v>
      </c>
      <c r="E2209" s="244" t="s">
        <v>1</v>
      </c>
      <c r="F2209" s="245" t="s">
        <v>2783</v>
      </c>
      <c r="G2209" s="242"/>
      <c r="H2209" s="246">
        <v>5.2000000000000002</v>
      </c>
      <c r="I2209" s="247"/>
      <c r="J2209" s="242"/>
      <c r="K2209" s="242"/>
      <c r="L2209" s="248"/>
      <c r="M2209" s="249"/>
      <c r="N2209" s="250"/>
      <c r="O2209" s="250"/>
      <c r="P2209" s="250"/>
      <c r="Q2209" s="250"/>
      <c r="R2209" s="250"/>
      <c r="S2209" s="250"/>
      <c r="T2209" s="251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T2209" s="252" t="s">
        <v>232</v>
      </c>
      <c r="AU2209" s="252" t="s">
        <v>82</v>
      </c>
      <c r="AV2209" s="13" t="s">
        <v>82</v>
      </c>
      <c r="AW2209" s="13" t="s">
        <v>30</v>
      </c>
      <c r="AX2209" s="13" t="s">
        <v>73</v>
      </c>
      <c r="AY2209" s="252" t="s">
        <v>223</v>
      </c>
    </row>
    <row r="2210" s="13" customFormat="1">
      <c r="A2210" s="13"/>
      <c r="B2210" s="241"/>
      <c r="C2210" s="242"/>
      <c r="D2210" s="243" t="s">
        <v>232</v>
      </c>
      <c r="E2210" s="244" t="s">
        <v>1</v>
      </c>
      <c r="F2210" s="245" t="s">
        <v>2784</v>
      </c>
      <c r="G2210" s="242"/>
      <c r="H2210" s="246">
        <v>0.29999999999999999</v>
      </c>
      <c r="I2210" s="247"/>
      <c r="J2210" s="242"/>
      <c r="K2210" s="242"/>
      <c r="L2210" s="248"/>
      <c r="M2210" s="249"/>
      <c r="N2210" s="250"/>
      <c r="O2210" s="250"/>
      <c r="P2210" s="250"/>
      <c r="Q2210" s="250"/>
      <c r="R2210" s="250"/>
      <c r="S2210" s="250"/>
      <c r="T2210" s="251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52" t="s">
        <v>232</v>
      </c>
      <c r="AU2210" s="252" t="s">
        <v>82</v>
      </c>
      <c r="AV2210" s="13" t="s">
        <v>82</v>
      </c>
      <c r="AW2210" s="13" t="s">
        <v>30</v>
      </c>
      <c r="AX2210" s="13" t="s">
        <v>73</v>
      </c>
      <c r="AY2210" s="252" t="s">
        <v>223</v>
      </c>
    </row>
    <row r="2211" s="15" customFormat="1">
      <c r="A2211" s="15"/>
      <c r="B2211" s="263"/>
      <c r="C2211" s="264"/>
      <c r="D2211" s="243" t="s">
        <v>232</v>
      </c>
      <c r="E2211" s="265" t="s">
        <v>1</v>
      </c>
      <c r="F2211" s="266" t="s">
        <v>245</v>
      </c>
      <c r="G2211" s="264"/>
      <c r="H2211" s="267">
        <v>7.2000000000000002</v>
      </c>
      <c r="I2211" s="268"/>
      <c r="J2211" s="264"/>
      <c r="K2211" s="264"/>
      <c r="L2211" s="269"/>
      <c r="M2211" s="270"/>
      <c r="N2211" s="271"/>
      <c r="O2211" s="271"/>
      <c r="P2211" s="271"/>
      <c r="Q2211" s="271"/>
      <c r="R2211" s="271"/>
      <c r="S2211" s="271"/>
      <c r="T2211" s="272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T2211" s="273" t="s">
        <v>232</v>
      </c>
      <c r="AU2211" s="273" t="s">
        <v>82</v>
      </c>
      <c r="AV2211" s="15" t="s">
        <v>230</v>
      </c>
      <c r="AW2211" s="15" t="s">
        <v>30</v>
      </c>
      <c r="AX2211" s="15" t="s">
        <v>80</v>
      </c>
      <c r="AY2211" s="273" t="s">
        <v>223</v>
      </c>
    </row>
    <row r="2212" s="2" customFormat="1" ht="44.25" customHeight="1">
      <c r="A2212" s="39"/>
      <c r="B2212" s="40"/>
      <c r="C2212" s="228" t="s">
        <v>2785</v>
      </c>
      <c r="D2212" s="228" t="s">
        <v>225</v>
      </c>
      <c r="E2212" s="229" t="s">
        <v>2786</v>
      </c>
      <c r="F2212" s="230" t="s">
        <v>2787</v>
      </c>
      <c r="G2212" s="231" t="s">
        <v>351</v>
      </c>
      <c r="H2212" s="232">
        <v>0.69999999999999996</v>
      </c>
      <c r="I2212" s="233"/>
      <c r="J2212" s="234">
        <f>ROUND(I2212*H2212,2)</f>
        <v>0</v>
      </c>
      <c r="K2212" s="230" t="s">
        <v>229</v>
      </c>
      <c r="L2212" s="45"/>
      <c r="M2212" s="235" t="s">
        <v>1</v>
      </c>
      <c r="N2212" s="236" t="s">
        <v>38</v>
      </c>
      <c r="O2212" s="92"/>
      <c r="P2212" s="237">
        <f>O2212*H2212</f>
        <v>0</v>
      </c>
      <c r="Q2212" s="237">
        <v>0.0030999999999999999</v>
      </c>
      <c r="R2212" s="237">
        <f>Q2212*H2212</f>
        <v>0.0021699999999999996</v>
      </c>
      <c r="S2212" s="237">
        <v>0.086999999999999994</v>
      </c>
      <c r="T2212" s="238">
        <f>S2212*H2212</f>
        <v>0.060899999999999989</v>
      </c>
      <c r="U2212" s="39"/>
      <c r="V2212" s="39"/>
      <c r="W2212" s="39"/>
      <c r="X2212" s="39"/>
      <c r="Y2212" s="39"/>
      <c r="Z2212" s="39"/>
      <c r="AA2212" s="39"/>
      <c r="AB2212" s="39"/>
      <c r="AC2212" s="39"/>
      <c r="AD2212" s="39"/>
      <c r="AE2212" s="39"/>
      <c r="AR2212" s="239" t="s">
        <v>230</v>
      </c>
      <c r="AT2212" s="239" t="s">
        <v>225</v>
      </c>
      <c r="AU2212" s="239" t="s">
        <v>82</v>
      </c>
      <c r="AY2212" s="18" t="s">
        <v>223</v>
      </c>
      <c r="BE2212" s="240">
        <f>IF(N2212="základní",J2212,0)</f>
        <v>0</v>
      </c>
      <c r="BF2212" s="240">
        <f>IF(N2212="snížená",J2212,0)</f>
        <v>0</v>
      </c>
      <c r="BG2212" s="240">
        <f>IF(N2212="zákl. přenesená",J2212,0)</f>
        <v>0</v>
      </c>
      <c r="BH2212" s="240">
        <f>IF(N2212="sníž. přenesená",J2212,0)</f>
        <v>0</v>
      </c>
      <c r="BI2212" s="240">
        <f>IF(N2212="nulová",J2212,0)</f>
        <v>0</v>
      </c>
      <c r="BJ2212" s="18" t="s">
        <v>80</v>
      </c>
      <c r="BK2212" s="240">
        <f>ROUND(I2212*H2212,2)</f>
        <v>0</v>
      </c>
      <c r="BL2212" s="18" t="s">
        <v>230</v>
      </c>
      <c r="BM2212" s="239" t="s">
        <v>2788</v>
      </c>
    </row>
    <row r="2213" s="14" customFormat="1">
      <c r="A2213" s="14"/>
      <c r="B2213" s="253"/>
      <c r="C2213" s="254"/>
      <c r="D2213" s="243" t="s">
        <v>232</v>
      </c>
      <c r="E2213" s="255" t="s">
        <v>1</v>
      </c>
      <c r="F2213" s="256" t="s">
        <v>2789</v>
      </c>
      <c r="G2213" s="254"/>
      <c r="H2213" s="255" t="s">
        <v>1</v>
      </c>
      <c r="I2213" s="257"/>
      <c r="J2213" s="254"/>
      <c r="K2213" s="254"/>
      <c r="L2213" s="258"/>
      <c r="M2213" s="259"/>
      <c r="N2213" s="260"/>
      <c r="O2213" s="260"/>
      <c r="P2213" s="260"/>
      <c r="Q2213" s="260"/>
      <c r="R2213" s="260"/>
      <c r="S2213" s="260"/>
      <c r="T2213" s="261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62" t="s">
        <v>232</v>
      </c>
      <c r="AU2213" s="262" t="s">
        <v>82</v>
      </c>
      <c r="AV2213" s="14" t="s">
        <v>80</v>
      </c>
      <c r="AW2213" s="14" t="s">
        <v>30</v>
      </c>
      <c r="AX2213" s="14" t="s">
        <v>73</v>
      </c>
      <c r="AY2213" s="262" t="s">
        <v>223</v>
      </c>
    </row>
    <row r="2214" s="13" customFormat="1">
      <c r="A2214" s="13"/>
      <c r="B2214" s="241"/>
      <c r="C2214" s="242"/>
      <c r="D2214" s="243" t="s">
        <v>232</v>
      </c>
      <c r="E2214" s="244" t="s">
        <v>1</v>
      </c>
      <c r="F2214" s="245" t="s">
        <v>2790</v>
      </c>
      <c r="G2214" s="242"/>
      <c r="H2214" s="246">
        <v>0.69999999999999996</v>
      </c>
      <c r="I2214" s="247"/>
      <c r="J2214" s="242"/>
      <c r="K2214" s="242"/>
      <c r="L2214" s="248"/>
      <c r="M2214" s="249"/>
      <c r="N2214" s="250"/>
      <c r="O2214" s="250"/>
      <c r="P2214" s="250"/>
      <c r="Q2214" s="250"/>
      <c r="R2214" s="250"/>
      <c r="S2214" s="250"/>
      <c r="T2214" s="251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52" t="s">
        <v>232</v>
      </c>
      <c r="AU2214" s="252" t="s">
        <v>82</v>
      </c>
      <c r="AV2214" s="13" t="s">
        <v>82</v>
      </c>
      <c r="AW2214" s="13" t="s">
        <v>30</v>
      </c>
      <c r="AX2214" s="13" t="s">
        <v>73</v>
      </c>
      <c r="AY2214" s="252" t="s">
        <v>223</v>
      </c>
    </row>
    <row r="2215" s="15" customFormat="1">
      <c r="A2215" s="15"/>
      <c r="B2215" s="263"/>
      <c r="C2215" s="264"/>
      <c r="D2215" s="243" t="s">
        <v>232</v>
      </c>
      <c r="E2215" s="265" t="s">
        <v>1</v>
      </c>
      <c r="F2215" s="266" t="s">
        <v>245</v>
      </c>
      <c r="G2215" s="264"/>
      <c r="H2215" s="267">
        <v>0.69999999999999996</v>
      </c>
      <c r="I2215" s="268"/>
      <c r="J2215" s="264"/>
      <c r="K2215" s="264"/>
      <c r="L2215" s="269"/>
      <c r="M2215" s="270"/>
      <c r="N2215" s="271"/>
      <c r="O2215" s="271"/>
      <c r="P2215" s="271"/>
      <c r="Q2215" s="271"/>
      <c r="R2215" s="271"/>
      <c r="S2215" s="271"/>
      <c r="T2215" s="272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T2215" s="273" t="s">
        <v>232</v>
      </c>
      <c r="AU2215" s="273" t="s">
        <v>82</v>
      </c>
      <c r="AV2215" s="15" t="s">
        <v>230</v>
      </c>
      <c r="AW2215" s="15" t="s">
        <v>30</v>
      </c>
      <c r="AX2215" s="15" t="s">
        <v>80</v>
      </c>
      <c r="AY2215" s="273" t="s">
        <v>223</v>
      </c>
    </row>
    <row r="2216" s="2" customFormat="1" ht="44.25" customHeight="1">
      <c r="A2216" s="39"/>
      <c r="B2216" s="40"/>
      <c r="C2216" s="228" t="s">
        <v>2791</v>
      </c>
      <c r="D2216" s="228" t="s">
        <v>225</v>
      </c>
      <c r="E2216" s="229" t="s">
        <v>2792</v>
      </c>
      <c r="F2216" s="230" t="s">
        <v>2793</v>
      </c>
      <c r="G2216" s="231" t="s">
        <v>351</v>
      </c>
      <c r="H2216" s="232">
        <v>3.1000000000000001</v>
      </c>
      <c r="I2216" s="233"/>
      <c r="J2216" s="234">
        <f>ROUND(I2216*H2216,2)</f>
        <v>0</v>
      </c>
      <c r="K2216" s="230" t="s">
        <v>229</v>
      </c>
      <c r="L2216" s="45"/>
      <c r="M2216" s="235" t="s">
        <v>1</v>
      </c>
      <c r="N2216" s="236" t="s">
        <v>38</v>
      </c>
      <c r="O2216" s="92"/>
      <c r="P2216" s="237">
        <f>O2216*H2216</f>
        <v>0</v>
      </c>
      <c r="Q2216" s="237">
        <v>0.0035999999999999999</v>
      </c>
      <c r="R2216" s="237">
        <f>Q2216*H2216</f>
        <v>0.01116</v>
      </c>
      <c r="S2216" s="237">
        <v>0.16</v>
      </c>
      <c r="T2216" s="238">
        <f>S2216*H2216</f>
        <v>0.49600000000000005</v>
      </c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39"/>
      <c r="AE2216" s="39"/>
      <c r="AR2216" s="239" t="s">
        <v>230</v>
      </c>
      <c r="AT2216" s="239" t="s">
        <v>225</v>
      </c>
      <c r="AU2216" s="239" t="s">
        <v>82</v>
      </c>
      <c r="AY2216" s="18" t="s">
        <v>223</v>
      </c>
      <c r="BE2216" s="240">
        <f>IF(N2216="základní",J2216,0)</f>
        <v>0</v>
      </c>
      <c r="BF2216" s="240">
        <f>IF(N2216="snížená",J2216,0)</f>
        <v>0</v>
      </c>
      <c r="BG2216" s="240">
        <f>IF(N2216="zákl. přenesená",J2216,0)</f>
        <v>0</v>
      </c>
      <c r="BH2216" s="240">
        <f>IF(N2216="sníž. přenesená",J2216,0)</f>
        <v>0</v>
      </c>
      <c r="BI2216" s="240">
        <f>IF(N2216="nulová",J2216,0)</f>
        <v>0</v>
      </c>
      <c r="BJ2216" s="18" t="s">
        <v>80</v>
      </c>
      <c r="BK2216" s="240">
        <f>ROUND(I2216*H2216,2)</f>
        <v>0</v>
      </c>
      <c r="BL2216" s="18" t="s">
        <v>230</v>
      </c>
      <c r="BM2216" s="239" t="s">
        <v>2794</v>
      </c>
    </row>
    <row r="2217" s="14" customFormat="1">
      <c r="A2217" s="14"/>
      <c r="B2217" s="253"/>
      <c r="C2217" s="254"/>
      <c r="D2217" s="243" t="s">
        <v>232</v>
      </c>
      <c r="E2217" s="255" t="s">
        <v>1</v>
      </c>
      <c r="F2217" s="256" t="s">
        <v>2795</v>
      </c>
      <c r="G2217" s="254"/>
      <c r="H2217" s="255" t="s">
        <v>1</v>
      </c>
      <c r="I2217" s="257"/>
      <c r="J2217" s="254"/>
      <c r="K2217" s="254"/>
      <c r="L2217" s="258"/>
      <c r="M2217" s="259"/>
      <c r="N2217" s="260"/>
      <c r="O2217" s="260"/>
      <c r="P2217" s="260"/>
      <c r="Q2217" s="260"/>
      <c r="R2217" s="260"/>
      <c r="S2217" s="260"/>
      <c r="T2217" s="261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62" t="s">
        <v>232</v>
      </c>
      <c r="AU2217" s="262" t="s">
        <v>82</v>
      </c>
      <c r="AV2217" s="14" t="s">
        <v>80</v>
      </c>
      <c r="AW2217" s="14" t="s">
        <v>30</v>
      </c>
      <c r="AX2217" s="14" t="s">
        <v>73</v>
      </c>
      <c r="AY2217" s="262" t="s">
        <v>223</v>
      </c>
    </row>
    <row r="2218" s="13" customFormat="1">
      <c r="A2218" s="13"/>
      <c r="B2218" s="241"/>
      <c r="C2218" s="242"/>
      <c r="D2218" s="243" t="s">
        <v>232</v>
      </c>
      <c r="E2218" s="244" t="s">
        <v>1</v>
      </c>
      <c r="F2218" s="245" t="s">
        <v>2796</v>
      </c>
      <c r="G2218" s="242"/>
      <c r="H2218" s="246">
        <v>0.90000000000000002</v>
      </c>
      <c r="I2218" s="247"/>
      <c r="J2218" s="242"/>
      <c r="K2218" s="242"/>
      <c r="L2218" s="248"/>
      <c r="M2218" s="249"/>
      <c r="N2218" s="250"/>
      <c r="O2218" s="250"/>
      <c r="P2218" s="250"/>
      <c r="Q2218" s="250"/>
      <c r="R2218" s="250"/>
      <c r="S2218" s="250"/>
      <c r="T2218" s="251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52" t="s">
        <v>232</v>
      </c>
      <c r="AU2218" s="252" t="s">
        <v>82</v>
      </c>
      <c r="AV2218" s="13" t="s">
        <v>82</v>
      </c>
      <c r="AW2218" s="13" t="s">
        <v>30</v>
      </c>
      <c r="AX2218" s="13" t="s">
        <v>73</v>
      </c>
      <c r="AY2218" s="252" t="s">
        <v>223</v>
      </c>
    </row>
    <row r="2219" s="13" customFormat="1">
      <c r="A2219" s="13"/>
      <c r="B2219" s="241"/>
      <c r="C2219" s="242"/>
      <c r="D2219" s="243" t="s">
        <v>232</v>
      </c>
      <c r="E2219" s="244" t="s">
        <v>1</v>
      </c>
      <c r="F2219" s="245" t="s">
        <v>2797</v>
      </c>
      <c r="G2219" s="242"/>
      <c r="H2219" s="246">
        <v>2.2000000000000002</v>
      </c>
      <c r="I2219" s="247"/>
      <c r="J2219" s="242"/>
      <c r="K2219" s="242"/>
      <c r="L2219" s="248"/>
      <c r="M2219" s="249"/>
      <c r="N2219" s="250"/>
      <c r="O2219" s="250"/>
      <c r="P2219" s="250"/>
      <c r="Q2219" s="250"/>
      <c r="R2219" s="250"/>
      <c r="S2219" s="250"/>
      <c r="T2219" s="251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52" t="s">
        <v>232</v>
      </c>
      <c r="AU2219" s="252" t="s">
        <v>82</v>
      </c>
      <c r="AV2219" s="13" t="s">
        <v>82</v>
      </c>
      <c r="AW2219" s="13" t="s">
        <v>30</v>
      </c>
      <c r="AX2219" s="13" t="s">
        <v>73</v>
      </c>
      <c r="AY2219" s="252" t="s">
        <v>223</v>
      </c>
    </row>
    <row r="2220" s="15" customFormat="1">
      <c r="A2220" s="15"/>
      <c r="B2220" s="263"/>
      <c r="C2220" s="264"/>
      <c r="D2220" s="243" t="s">
        <v>232</v>
      </c>
      <c r="E2220" s="265" t="s">
        <v>1</v>
      </c>
      <c r="F2220" s="266" t="s">
        <v>245</v>
      </c>
      <c r="G2220" s="264"/>
      <c r="H2220" s="267">
        <v>3.1000000000000001</v>
      </c>
      <c r="I2220" s="268"/>
      <c r="J2220" s="264"/>
      <c r="K2220" s="264"/>
      <c r="L2220" s="269"/>
      <c r="M2220" s="270"/>
      <c r="N2220" s="271"/>
      <c r="O2220" s="271"/>
      <c r="P2220" s="271"/>
      <c r="Q2220" s="271"/>
      <c r="R2220" s="271"/>
      <c r="S2220" s="271"/>
      <c r="T2220" s="272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T2220" s="273" t="s">
        <v>232</v>
      </c>
      <c r="AU2220" s="273" t="s">
        <v>82</v>
      </c>
      <c r="AV2220" s="15" t="s">
        <v>230</v>
      </c>
      <c r="AW2220" s="15" t="s">
        <v>30</v>
      </c>
      <c r="AX2220" s="15" t="s">
        <v>80</v>
      </c>
      <c r="AY2220" s="273" t="s">
        <v>223</v>
      </c>
    </row>
    <row r="2221" s="12" customFormat="1" ht="22.8" customHeight="1">
      <c r="A2221" s="12"/>
      <c r="B2221" s="212"/>
      <c r="C2221" s="213"/>
      <c r="D2221" s="214" t="s">
        <v>72</v>
      </c>
      <c r="E2221" s="226" t="s">
        <v>2798</v>
      </c>
      <c r="F2221" s="226" t="s">
        <v>2799</v>
      </c>
      <c r="G2221" s="213"/>
      <c r="H2221" s="213"/>
      <c r="I2221" s="216"/>
      <c r="J2221" s="227">
        <f>BK2221</f>
        <v>0</v>
      </c>
      <c r="K2221" s="213"/>
      <c r="L2221" s="218"/>
      <c r="M2221" s="219"/>
      <c r="N2221" s="220"/>
      <c r="O2221" s="220"/>
      <c r="P2221" s="221">
        <f>SUM(P2222:P2274)</f>
        <v>0</v>
      </c>
      <c r="Q2221" s="220"/>
      <c r="R2221" s="221">
        <f>SUM(R2222:R2274)</f>
        <v>0</v>
      </c>
      <c r="S2221" s="220"/>
      <c r="T2221" s="222">
        <f>SUM(T2222:T2274)</f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R2221" s="223" t="s">
        <v>80</v>
      </c>
      <c r="AT2221" s="224" t="s">
        <v>72</v>
      </c>
      <c r="AU2221" s="224" t="s">
        <v>80</v>
      </c>
      <c r="AY2221" s="223" t="s">
        <v>223</v>
      </c>
      <c r="BK2221" s="225">
        <f>SUM(BK2222:BK2274)</f>
        <v>0</v>
      </c>
    </row>
    <row r="2222" s="2" customFormat="1" ht="16.5" customHeight="1">
      <c r="A2222" s="39"/>
      <c r="B2222" s="40"/>
      <c r="C2222" s="228" t="s">
        <v>2800</v>
      </c>
      <c r="D2222" s="228" t="s">
        <v>225</v>
      </c>
      <c r="E2222" s="229" t="s">
        <v>2801</v>
      </c>
      <c r="F2222" s="230" t="s">
        <v>2802</v>
      </c>
      <c r="G2222" s="231" t="s">
        <v>265</v>
      </c>
      <c r="H2222" s="232">
        <v>287.20400000000001</v>
      </c>
      <c r="I2222" s="233"/>
      <c r="J2222" s="234">
        <f>ROUND(I2222*H2222,2)</f>
        <v>0</v>
      </c>
      <c r="K2222" s="230" t="s">
        <v>229</v>
      </c>
      <c r="L2222" s="45"/>
      <c r="M2222" s="235" t="s">
        <v>1</v>
      </c>
      <c r="N2222" s="236" t="s">
        <v>38</v>
      </c>
      <c r="O2222" s="92"/>
      <c r="P2222" s="237">
        <f>O2222*H2222</f>
        <v>0</v>
      </c>
      <c r="Q2222" s="237">
        <v>0</v>
      </c>
      <c r="R2222" s="237">
        <f>Q2222*H2222</f>
        <v>0</v>
      </c>
      <c r="S2222" s="237">
        <v>0</v>
      </c>
      <c r="T2222" s="238">
        <f>S2222*H2222</f>
        <v>0</v>
      </c>
      <c r="U2222" s="39"/>
      <c r="V2222" s="39"/>
      <c r="W2222" s="39"/>
      <c r="X2222" s="39"/>
      <c r="Y2222" s="39"/>
      <c r="Z2222" s="39"/>
      <c r="AA2222" s="39"/>
      <c r="AB2222" s="39"/>
      <c r="AC2222" s="39"/>
      <c r="AD2222" s="39"/>
      <c r="AE2222" s="39"/>
      <c r="AR2222" s="239" t="s">
        <v>230</v>
      </c>
      <c r="AT2222" s="239" t="s">
        <v>225</v>
      </c>
      <c r="AU2222" s="239" t="s">
        <v>82</v>
      </c>
      <c r="AY2222" s="18" t="s">
        <v>223</v>
      </c>
      <c r="BE2222" s="240">
        <f>IF(N2222="základní",J2222,0)</f>
        <v>0</v>
      </c>
      <c r="BF2222" s="240">
        <f>IF(N2222="snížená",J2222,0)</f>
        <v>0</v>
      </c>
      <c r="BG2222" s="240">
        <f>IF(N2222="zákl. přenesená",J2222,0)</f>
        <v>0</v>
      </c>
      <c r="BH2222" s="240">
        <f>IF(N2222="sníž. přenesená",J2222,0)</f>
        <v>0</v>
      </c>
      <c r="BI2222" s="240">
        <f>IF(N2222="nulová",J2222,0)</f>
        <v>0</v>
      </c>
      <c r="BJ2222" s="18" t="s">
        <v>80</v>
      </c>
      <c r="BK2222" s="240">
        <f>ROUND(I2222*H2222,2)</f>
        <v>0</v>
      </c>
      <c r="BL2222" s="18" t="s">
        <v>230</v>
      </c>
      <c r="BM2222" s="239" t="s">
        <v>2803</v>
      </c>
    </row>
    <row r="2223" s="13" customFormat="1">
      <c r="A2223" s="13"/>
      <c r="B2223" s="241"/>
      <c r="C2223" s="242"/>
      <c r="D2223" s="243" t="s">
        <v>232</v>
      </c>
      <c r="E2223" s="242"/>
      <c r="F2223" s="245" t="s">
        <v>2804</v>
      </c>
      <c r="G2223" s="242"/>
      <c r="H2223" s="246">
        <v>287.20400000000001</v>
      </c>
      <c r="I2223" s="247"/>
      <c r="J2223" s="242"/>
      <c r="K2223" s="242"/>
      <c r="L2223" s="248"/>
      <c r="M2223" s="249"/>
      <c r="N2223" s="250"/>
      <c r="O2223" s="250"/>
      <c r="P2223" s="250"/>
      <c r="Q2223" s="250"/>
      <c r="R2223" s="250"/>
      <c r="S2223" s="250"/>
      <c r="T2223" s="251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52" t="s">
        <v>232</v>
      </c>
      <c r="AU2223" s="252" t="s">
        <v>82</v>
      </c>
      <c r="AV2223" s="13" t="s">
        <v>82</v>
      </c>
      <c r="AW2223" s="13" t="s">
        <v>4</v>
      </c>
      <c r="AX2223" s="13" t="s">
        <v>80</v>
      </c>
      <c r="AY2223" s="252" t="s">
        <v>223</v>
      </c>
    </row>
    <row r="2224" s="2" customFormat="1" ht="44.25" customHeight="1">
      <c r="A2224" s="39"/>
      <c r="B2224" s="40"/>
      <c r="C2224" s="228" t="s">
        <v>2805</v>
      </c>
      <c r="D2224" s="228" t="s">
        <v>225</v>
      </c>
      <c r="E2224" s="229" t="s">
        <v>2806</v>
      </c>
      <c r="F2224" s="230" t="s">
        <v>2807</v>
      </c>
      <c r="G2224" s="231" t="s">
        <v>265</v>
      </c>
      <c r="H2224" s="232">
        <v>574.40899999999999</v>
      </c>
      <c r="I2224" s="233"/>
      <c r="J2224" s="234">
        <f>ROUND(I2224*H2224,2)</f>
        <v>0</v>
      </c>
      <c r="K2224" s="230" t="s">
        <v>229</v>
      </c>
      <c r="L2224" s="45"/>
      <c r="M2224" s="235" t="s">
        <v>1</v>
      </c>
      <c r="N2224" s="236" t="s">
        <v>38</v>
      </c>
      <c r="O2224" s="92"/>
      <c r="P2224" s="237">
        <f>O2224*H2224</f>
        <v>0</v>
      </c>
      <c r="Q2224" s="237">
        <v>0</v>
      </c>
      <c r="R2224" s="237">
        <f>Q2224*H2224</f>
        <v>0</v>
      </c>
      <c r="S2224" s="237">
        <v>0</v>
      </c>
      <c r="T2224" s="238">
        <f>S2224*H2224</f>
        <v>0</v>
      </c>
      <c r="U2224" s="39"/>
      <c r="V2224" s="39"/>
      <c r="W2224" s="39"/>
      <c r="X2224" s="39"/>
      <c r="Y2224" s="39"/>
      <c r="Z2224" s="39"/>
      <c r="AA2224" s="39"/>
      <c r="AB2224" s="39"/>
      <c r="AC2224" s="39"/>
      <c r="AD2224" s="39"/>
      <c r="AE2224" s="39"/>
      <c r="AR2224" s="239" t="s">
        <v>230</v>
      </c>
      <c r="AT2224" s="239" t="s">
        <v>225</v>
      </c>
      <c r="AU2224" s="239" t="s">
        <v>82</v>
      </c>
      <c r="AY2224" s="18" t="s">
        <v>223</v>
      </c>
      <c r="BE2224" s="240">
        <f>IF(N2224="základní",J2224,0)</f>
        <v>0</v>
      </c>
      <c r="BF2224" s="240">
        <f>IF(N2224="snížená",J2224,0)</f>
        <v>0</v>
      </c>
      <c r="BG2224" s="240">
        <f>IF(N2224="zákl. přenesená",J2224,0)</f>
        <v>0</v>
      </c>
      <c r="BH2224" s="240">
        <f>IF(N2224="sníž. přenesená",J2224,0)</f>
        <v>0</v>
      </c>
      <c r="BI2224" s="240">
        <f>IF(N2224="nulová",J2224,0)</f>
        <v>0</v>
      </c>
      <c r="BJ2224" s="18" t="s">
        <v>80</v>
      </c>
      <c r="BK2224" s="240">
        <f>ROUND(I2224*H2224,2)</f>
        <v>0</v>
      </c>
      <c r="BL2224" s="18" t="s">
        <v>230</v>
      </c>
      <c r="BM2224" s="239" t="s">
        <v>2808</v>
      </c>
    </row>
    <row r="2225" s="13" customFormat="1">
      <c r="A2225" s="13"/>
      <c r="B2225" s="241"/>
      <c r="C2225" s="242"/>
      <c r="D2225" s="243" t="s">
        <v>232</v>
      </c>
      <c r="E2225" s="242"/>
      <c r="F2225" s="245" t="s">
        <v>2809</v>
      </c>
      <c r="G2225" s="242"/>
      <c r="H2225" s="246">
        <v>574.40899999999999</v>
      </c>
      <c r="I2225" s="247"/>
      <c r="J2225" s="242"/>
      <c r="K2225" s="242"/>
      <c r="L2225" s="248"/>
      <c r="M2225" s="249"/>
      <c r="N2225" s="250"/>
      <c r="O2225" s="250"/>
      <c r="P2225" s="250"/>
      <c r="Q2225" s="250"/>
      <c r="R2225" s="250"/>
      <c r="S2225" s="250"/>
      <c r="T2225" s="251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52" t="s">
        <v>232</v>
      </c>
      <c r="AU2225" s="252" t="s">
        <v>82</v>
      </c>
      <c r="AV2225" s="13" t="s">
        <v>82</v>
      </c>
      <c r="AW2225" s="13" t="s">
        <v>4</v>
      </c>
      <c r="AX2225" s="13" t="s">
        <v>80</v>
      </c>
      <c r="AY2225" s="252" t="s">
        <v>223</v>
      </c>
    </row>
    <row r="2226" s="2" customFormat="1" ht="44.25" customHeight="1">
      <c r="A2226" s="39"/>
      <c r="B2226" s="40"/>
      <c r="C2226" s="228" t="s">
        <v>2810</v>
      </c>
      <c r="D2226" s="228" t="s">
        <v>225</v>
      </c>
      <c r="E2226" s="229" t="s">
        <v>2811</v>
      </c>
      <c r="F2226" s="230" t="s">
        <v>2812</v>
      </c>
      <c r="G2226" s="231" t="s">
        <v>265</v>
      </c>
      <c r="H2226" s="232">
        <v>574.40899999999999</v>
      </c>
      <c r="I2226" s="233"/>
      <c r="J2226" s="234">
        <f>ROUND(I2226*H2226,2)</f>
        <v>0</v>
      </c>
      <c r="K2226" s="230" t="s">
        <v>229</v>
      </c>
      <c r="L2226" s="45"/>
      <c r="M2226" s="235" t="s">
        <v>1</v>
      </c>
      <c r="N2226" s="236" t="s">
        <v>38</v>
      </c>
      <c r="O2226" s="92"/>
      <c r="P2226" s="237">
        <f>O2226*H2226</f>
        <v>0</v>
      </c>
      <c r="Q2226" s="237">
        <v>0</v>
      </c>
      <c r="R2226" s="237">
        <f>Q2226*H2226</f>
        <v>0</v>
      </c>
      <c r="S2226" s="237">
        <v>0</v>
      </c>
      <c r="T2226" s="238">
        <f>S2226*H2226</f>
        <v>0</v>
      </c>
      <c r="U2226" s="39"/>
      <c r="V2226" s="39"/>
      <c r="W2226" s="39"/>
      <c r="X2226" s="39"/>
      <c r="Y2226" s="39"/>
      <c r="Z2226" s="39"/>
      <c r="AA2226" s="39"/>
      <c r="AB2226" s="39"/>
      <c r="AC2226" s="39"/>
      <c r="AD2226" s="39"/>
      <c r="AE2226" s="39"/>
      <c r="AR2226" s="239" t="s">
        <v>230</v>
      </c>
      <c r="AT2226" s="239" t="s">
        <v>225</v>
      </c>
      <c r="AU2226" s="239" t="s">
        <v>82</v>
      </c>
      <c r="AY2226" s="18" t="s">
        <v>223</v>
      </c>
      <c r="BE2226" s="240">
        <f>IF(N2226="základní",J2226,0)</f>
        <v>0</v>
      </c>
      <c r="BF2226" s="240">
        <f>IF(N2226="snížená",J2226,0)</f>
        <v>0</v>
      </c>
      <c r="BG2226" s="240">
        <f>IF(N2226="zákl. přenesená",J2226,0)</f>
        <v>0</v>
      </c>
      <c r="BH2226" s="240">
        <f>IF(N2226="sníž. přenesená",J2226,0)</f>
        <v>0</v>
      </c>
      <c r="BI2226" s="240">
        <f>IF(N2226="nulová",J2226,0)</f>
        <v>0</v>
      </c>
      <c r="BJ2226" s="18" t="s">
        <v>80</v>
      </c>
      <c r="BK2226" s="240">
        <f>ROUND(I2226*H2226,2)</f>
        <v>0</v>
      </c>
      <c r="BL2226" s="18" t="s">
        <v>230</v>
      </c>
      <c r="BM2226" s="239" t="s">
        <v>2813</v>
      </c>
    </row>
    <row r="2227" s="13" customFormat="1">
      <c r="A2227" s="13"/>
      <c r="B2227" s="241"/>
      <c r="C2227" s="242"/>
      <c r="D2227" s="243" t="s">
        <v>232</v>
      </c>
      <c r="E2227" s="242"/>
      <c r="F2227" s="245" t="s">
        <v>2809</v>
      </c>
      <c r="G2227" s="242"/>
      <c r="H2227" s="246">
        <v>574.40899999999999</v>
      </c>
      <c r="I2227" s="247"/>
      <c r="J2227" s="242"/>
      <c r="K2227" s="242"/>
      <c r="L2227" s="248"/>
      <c r="M2227" s="249"/>
      <c r="N2227" s="250"/>
      <c r="O2227" s="250"/>
      <c r="P2227" s="250"/>
      <c r="Q2227" s="250"/>
      <c r="R2227" s="250"/>
      <c r="S2227" s="250"/>
      <c r="T2227" s="251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52" t="s">
        <v>232</v>
      </c>
      <c r="AU2227" s="252" t="s">
        <v>82</v>
      </c>
      <c r="AV2227" s="13" t="s">
        <v>82</v>
      </c>
      <c r="AW2227" s="13" t="s">
        <v>4</v>
      </c>
      <c r="AX2227" s="13" t="s">
        <v>80</v>
      </c>
      <c r="AY2227" s="252" t="s">
        <v>223</v>
      </c>
    </row>
    <row r="2228" s="2" customFormat="1" ht="24.15" customHeight="1">
      <c r="A2228" s="39"/>
      <c r="B2228" s="40"/>
      <c r="C2228" s="228" t="s">
        <v>2814</v>
      </c>
      <c r="D2228" s="228" t="s">
        <v>225</v>
      </c>
      <c r="E2228" s="229" t="s">
        <v>2815</v>
      </c>
      <c r="F2228" s="230" t="s">
        <v>2816</v>
      </c>
      <c r="G2228" s="231" t="s">
        <v>351</v>
      </c>
      <c r="H2228" s="232">
        <v>10</v>
      </c>
      <c r="I2228" s="233"/>
      <c r="J2228" s="234">
        <f>ROUND(I2228*H2228,2)</f>
        <v>0</v>
      </c>
      <c r="K2228" s="230" t="s">
        <v>229</v>
      </c>
      <c r="L2228" s="45"/>
      <c r="M2228" s="235" t="s">
        <v>1</v>
      </c>
      <c r="N2228" s="236" t="s">
        <v>38</v>
      </c>
      <c r="O2228" s="92"/>
      <c r="P2228" s="237">
        <f>O2228*H2228</f>
        <v>0</v>
      </c>
      <c r="Q2228" s="237">
        <v>0</v>
      </c>
      <c r="R2228" s="237">
        <f>Q2228*H2228</f>
        <v>0</v>
      </c>
      <c r="S2228" s="237">
        <v>0</v>
      </c>
      <c r="T2228" s="238">
        <f>S2228*H2228</f>
        <v>0</v>
      </c>
      <c r="U2228" s="39"/>
      <c r="V2228" s="39"/>
      <c r="W2228" s="39"/>
      <c r="X2228" s="39"/>
      <c r="Y2228" s="39"/>
      <c r="Z2228" s="39"/>
      <c r="AA2228" s="39"/>
      <c r="AB2228" s="39"/>
      <c r="AC2228" s="39"/>
      <c r="AD2228" s="39"/>
      <c r="AE2228" s="39"/>
      <c r="AR2228" s="239" t="s">
        <v>230</v>
      </c>
      <c r="AT2228" s="239" t="s">
        <v>225</v>
      </c>
      <c r="AU2228" s="239" t="s">
        <v>82</v>
      </c>
      <c r="AY2228" s="18" t="s">
        <v>223</v>
      </c>
      <c r="BE2228" s="240">
        <f>IF(N2228="základní",J2228,0)</f>
        <v>0</v>
      </c>
      <c r="BF2228" s="240">
        <f>IF(N2228="snížená",J2228,0)</f>
        <v>0</v>
      </c>
      <c r="BG2228" s="240">
        <f>IF(N2228="zákl. přenesená",J2228,0)</f>
        <v>0</v>
      </c>
      <c r="BH2228" s="240">
        <f>IF(N2228="sníž. přenesená",J2228,0)</f>
        <v>0</v>
      </c>
      <c r="BI2228" s="240">
        <f>IF(N2228="nulová",J2228,0)</f>
        <v>0</v>
      </c>
      <c r="BJ2228" s="18" t="s">
        <v>80</v>
      </c>
      <c r="BK2228" s="240">
        <f>ROUND(I2228*H2228,2)</f>
        <v>0</v>
      </c>
      <c r="BL2228" s="18" t="s">
        <v>230</v>
      </c>
      <c r="BM2228" s="239" t="s">
        <v>2817</v>
      </c>
    </row>
    <row r="2229" s="13" customFormat="1">
      <c r="A2229" s="13"/>
      <c r="B2229" s="241"/>
      <c r="C2229" s="242"/>
      <c r="D2229" s="243" t="s">
        <v>232</v>
      </c>
      <c r="E2229" s="244" t="s">
        <v>1</v>
      </c>
      <c r="F2229" s="245" t="s">
        <v>2818</v>
      </c>
      <c r="G2229" s="242"/>
      <c r="H2229" s="246">
        <v>10</v>
      </c>
      <c r="I2229" s="247"/>
      <c r="J2229" s="242"/>
      <c r="K2229" s="242"/>
      <c r="L2229" s="248"/>
      <c r="M2229" s="249"/>
      <c r="N2229" s="250"/>
      <c r="O2229" s="250"/>
      <c r="P2229" s="250"/>
      <c r="Q2229" s="250"/>
      <c r="R2229" s="250"/>
      <c r="S2229" s="250"/>
      <c r="T2229" s="251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52" t="s">
        <v>232</v>
      </c>
      <c r="AU2229" s="252" t="s">
        <v>82</v>
      </c>
      <c r="AV2229" s="13" t="s">
        <v>82</v>
      </c>
      <c r="AW2229" s="13" t="s">
        <v>30</v>
      </c>
      <c r="AX2229" s="13" t="s">
        <v>80</v>
      </c>
      <c r="AY2229" s="252" t="s">
        <v>223</v>
      </c>
    </row>
    <row r="2230" s="2" customFormat="1" ht="37.8" customHeight="1">
      <c r="A2230" s="39"/>
      <c r="B2230" s="40"/>
      <c r="C2230" s="228" t="s">
        <v>2819</v>
      </c>
      <c r="D2230" s="228" t="s">
        <v>225</v>
      </c>
      <c r="E2230" s="229" t="s">
        <v>2820</v>
      </c>
      <c r="F2230" s="230" t="s">
        <v>2821</v>
      </c>
      <c r="G2230" s="231" t="s">
        <v>351</v>
      </c>
      <c r="H2230" s="232">
        <v>200</v>
      </c>
      <c r="I2230" s="233"/>
      <c r="J2230" s="234">
        <f>ROUND(I2230*H2230,2)</f>
        <v>0</v>
      </c>
      <c r="K2230" s="230" t="s">
        <v>229</v>
      </c>
      <c r="L2230" s="45"/>
      <c r="M2230" s="235" t="s">
        <v>1</v>
      </c>
      <c r="N2230" s="236" t="s">
        <v>38</v>
      </c>
      <c r="O2230" s="92"/>
      <c r="P2230" s="237">
        <f>O2230*H2230</f>
        <v>0</v>
      </c>
      <c r="Q2230" s="237">
        <v>0</v>
      </c>
      <c r="R2230" s="237">
        <f>Q2230*H2230</f>
        <v>0</v>
      </c>
      <c r="S2230" s="237">
        <v>0</v>
      </c>
      <c r="T2230" s="238">
        <f>S2230*H2230</f>
        <v>0</v>
      </c>
      <c r="U2230" s="39"/>
      <c r="V2230" s="39"/>
      <c r="W2230" s="39"/>
      <c r="X2230" s="39"/>
      <c r="Y2230" s="39"/>
      <c r="Z2230" s="39"/>
      <c r="AA2230" s="39"/>
      <c r="AB2230" s="39"/>
      <c r="AC2230" s="39"/>
      <c r="AD2230" s="39"/>
      <c r="AE2230" s="39"/>
      <c r="AR2230" s="239" t="s">
        <v>230</v>
      </c>
      <c r="AT2230" s="239" t="s">
        <v>225</v>
      </c>
      <c r="AU2230" s="239" t="s">
        <v>82</v>
      </c>
      <c r="AY2230" s="18" t="s">
        <v>223</v>
      </c>
      <c r="BE2230" s="240">
        <f>IF(N2230="základní",J2230,0)</f>
        <v>0</v>
      </c>
      <c r="BF2230" s="240">
        <f>IF(N2230="snížená",J2230,0)</f>
        <v>0</v>
      </c>
      <c r="BG2230" s="240">
        <f>IF(N2230="zákl. přenesená",J2230,0)</f>
        <v>0</v>
      </c>
      <c r="BH2230" s="240">
        <f>IF(N2230="sníž. přenesená",J2230,0)</f>
        <v>0</v>
      </c>
      <c r="BI2230" s="240">
        <f>IF(N2230="nulová",J2230,0)</f>
        <v>0</v>
      </c>
      <c r="BJ2230" s="18" t="s">
        <v>80</v>
      </c>
      <c r="BK2230" s="240">
        <f>ROUND(I2230*H2230,2)</f>
        <v>0</v>
      </c>
      <c r="BL2230" s="18" t="s">
        <v>230</v>
      </c>
      <c r="BM2230" s="239" t="s">
        <v>2822</v>
      </c>
    </row>
    <row r="2231" s="13" customFormat="1">
      <c r="A2231" s="13"/>
      <c r="B2231" s="241"/>
      <c r="C2231" s="242"/>
      <c r="D2231" s="243" t="s">
        <v>232</v>
      </c>
      <c r="E2231" s="244" t="s">
        <v>1</v>
      </c>
      <c r="F2231" s="245" t="s">
        <v>2818</v>
      </c>
      <c r="G2231" s="242"/>
      <c r="H2231" s="246">
        <v>10</v>
      </c>
      <c r="I2231" s="247"/>
      <c r="J2231" s="242"/>
      <c r="K2231" s="242"/>
      <c r="L2231" s="248"/>
      <c r="M2231" s="249"/>
      <c r="N2231" s="250"/>
      <c r="O2231" s="250"/>
      <c r="P2231" s="250"/>
      <c r="Q2231" s="250"/>
      <c r="R2231" s="250"/>
      <c r="S2231" s="250"/>
      <c r="T2231" s="251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52" t="s">
        <v>232</v>
      </c>
      <c r="AU2231" s="252" t="s">
        <v>82</v>
      </c>
      <c r="AV2231" s="13" t="s">
        <v>82</v>
      </c>
      <c r="AW2231" s="13" t="s">
        <v>30</v>
      </c>
      <c r="AX2231" s="13" t="s">
        <v>80</v>
      </c>
      <c r="AY2231" s="252" t="s">
        <v>223</v>
      </c>
    </row>
    <row r="2232" s="13" customFormat="1">
      <c r="A2232" s="13"/>
      <c r="B2232" s="241"/>
      <c r="C2232" s="242"/>
      <c r="D2232" s="243" t="s">
        <v>232</v>
      </c>
      <c r="E2232" s="242"/>
      <c r="F2232" s="245" t="s">
        <v>2823</v>
      </c>
      <c r="G2232" s="242"/>
      <c r="H2232" s="246">
        <v>200</v>
      </c>
      <c r="I2232" s="247"/>
      <c r="J2232" s="242"/>
      <c r="K2232" s="242"/>
      <c r="L2232" s="248"/>
      <c r="M2232" s="249"/>
      <c r="N2232" s="250"/>
      <c r="O2232" s="250"/>
      <c r="P2232" s="250"/>
      <c r="Q2232" s="250"/>
      <c r="R2232" s="250"/>
      <c r="S2232" s="250"/>
      <c r="T2232" s="251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52" t="s">
        <v>232</v>
      </c>
      <c r="AU2232" s="252" t="s">
        <v>82</v>
      </c>
      <c r="AV2232" s="13" t="s">
        <v>82</v>
      </c>
      <c r="AW2232" s="13" t="s">
        <v>4</v>
      </c>
      <c r="AX2232" s="13" t="s">
        <v>80</v>
      </c>
      <c r="AY2232" s="252" t="s">
        <v>223</v>
      </c>
    </row>
    <row r="2233" s="2" customFormat="1" ht="33" customHeight="1">
      <c r="A2233" s="39"/>
      <c r="B2233" s="40"/>
      <c r="C2233" s="228" t="s">
        <v>2824</v>
      </c>
      <c r="D2233" s="228" t="s">
        <v>225</v>
      </c>
      <c r="E2233" s="229" t="s">
        <v>2825</v>
      </c>
      <c r="F2233" s="230" t="s">
        <v>2826</v>
      </c>
      <c r="G2233" s="231" t="s">
        <v>265</v>
      </c>
      <c r="H2233" s="232">
        <v>1148.817</v>
      </c>
      <c r="I2233" s="233"/>
      <c r="J2233" s="234">
        <f>ROUND(I2233*H2233,2)</f>
        <v>0</v>
      </c>
      <c r="K2233" s="230" t="s">
        <v>229</v>
      </c>
      <c r="L2233" s="45"/>
      <c r="M2233" s="235" t="s">
        <v>1</v>
      </c>
      <c r="N2233" s="236" t="s">
        <v>38</v>
      </c>
      <c r="O2233" s="92"/>
      <c r="P2233" s="237">
        <f>O2233*H2233</f>
        <v>0</v>
      </c>
      <c r="Q2233" s="237">
        <v>0</v>
      </c>
      <c r="R2233" s="237">
        <f>Q2233*H2233</f>
        <v>0</v>
      </c>
      <c r="S2233" s="237">
        <v>0</v>
      </c>
      <c r="T2233" s="238">
        <f>S2233*H2233</f>
        <v>0</v>
      </c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39"/>
      <c r="AE2233" s="39"/>
      <c r="AR2233" s="239" t="s">
        <v>230</v>
      </c>
      <c r="AT2233" s="239" t="s">
        <v>225</v>
      </c>
      <c r="AU2233" s="239" t="s">
        <v>82</v>
      </c>
      <c r="AY2233" s="18" t="s">
        <v>223</v>
      </c>
      <c r="BE2233" s="240">
        <f>IF(N2233="základní",J2233,0)</f>
        <v>0</v>
      </c>
      <c r="BF2233" s="240">
        <f>IF(N2233="snížená",J2233,0)</f>
        <v>0</v>
      </c>
      <c r="BG2233" s="240">
        <f>IF(N2233="zákl. přenesená",J2233,0)</f>
        <v>0</v>
      </c>
      <c r="BH2233" s="240">
        <f>IF(N2233="sníž. přenesená",J2233,0)</f>
        <v>0</v>
      </c>
      <c r="BI2233" s="240">
        <f>IF(N2233="nulová",J2233,0)</f>
        <v>0</v>
      </c>
      <c r="BJ2233" s="18" t="s">
        <v>80</v>
      </c>
      <c r="BK2233" s="240">
        <f>ROUND(I2233*H2233,2)</f>
        <v>0</v>
      </c>
      <c r="BL2233" s="18" t="s">
        <v>230</v>
      </c>
      <c r="BM2233" s="239" t="s">
        <v>2827</v>
      </c>
    </row>
    <row r="2234" s="2" customFormat="1" ht="44.25" customHeight="1">
      <c r="A2234" s="39"/>
      <c r="B2234" s="40"/>
      <c r="C2234" s="228" t="s">
        <v>2828</v>
      </c>
      <c r="D2234" s="228" t="s">
        <v>225</v>
      </c>
      <c r="E2234" s="229" t="s">
        <v>2829</v>
      </c>
      <c r="F2234" s="230" t="s">
        <v>2830</v>
      </c>
      <c r="G2234" s="231" t="s">
        <v>265</v>
      </c>
      <c r="H2234" s="232">
        <v>5744.085</v>
      </c>
      <c r="I2234" s="233"/>
      <c r="J2234" s="234">
        <f>ROUND(I2234*H2234,2)</f>
        <v>0</v>
      </c>
      <c r="K2234" s="230" t="s">
        <v>229</v>
      </c>
      <c r="L2234" s="45"/>
      <c r="M2234" s="235" t="s">
        <v>1</v>
      </c>
      <c r="N2234" s="236" t="s">
        <v>38</v>
      </c>
      <c r="O2234" s="92"/>
      <c r="P2234" s="237">
        <f>O2234*H2234</f>
        <v>0</v>
      </c>
      <c r="Q2234" s="237">
        <v>0</v>
      </c>
      <c r="R2234" s="237">
        <f>Q2234*H2234</f>
        <v>0</v>
      </c>
      <c r="S2234" s="237">
        <v>0</v>
      </c>
      <c r="T2234" s="238">
        <f>S2234*H2234</f>
        <v>0</v>
      </c>
      <c r="U2234" s="39"/>
      <c r="V2234" s="39"/>
      <c r="W2234" s="39"/>
      <c r="X2234" s="39"/>
      <c r="Y2234" s="39"/>
      <c r="Z2234" s="39"/>
      <c r="AA2234" s="39"/>
      <c r="AB2234" s="39"/>
      <c r="AC2234" s="39"/>
      <c r="AD2234" s="39"/>
      <c r="AE2234" s="39"/>
      <c r="AR2234" s="239" t="s">
        <v>230</v>
      </c>
      <c r="AT2234" s="239" t="s">
        <v>225</v>
      </c>
      <c r="AU2234" s="239" t="s">
        <v>82</v>
      </c>
      <c r="AY2234" s="18" t="s">
        <v>223</v>
      </c>
      <c r="BE2234" s="240">
        <f>IF(N2234="základní",J2234,0)</f>
        <v>0</v>
      </c>
      <c r="BF2234" s="240">
        <f>IF(N2234="snížená",J2234,0)</f>
        <v>0</v>
      </c>
      <c r="BG2234" s="240">
        <f>IF(N2234="zákl. přenesená",J2234,0)</f>
        <v>0</v>
      </c>
      <c r="BH2234" s="240">
        <f>IF(N2234="sníž. přenesená",J2234,0)</f>
        <v>0</v>
      </c>
      <c r="BI2234" s="240">
        <f>IF(N2234="nulová",J2234,0)</f>
        <v>0</v>
      </c>
      <c r="BJ2234" s="18" t="s">
        <v>80</v>
      </c>
      <c r="BK2234" s="240">
        <f>ROUND(I2234*H2234,2)</f>
        <v>0</v>
      </c>
      <c r="BL2234" s="18" t="s">
        <v>230</v>
      </c>
      <c r="BM2234" s="239" t="s">
        <v>2831</v>
      </c>
    </row>
    <row r="2235" s="13" customFormat="1">
      <c r="A2235" s="13"/>
      <c r="B2235" s="241"/>
      <c r="C2235" s="242"/>
      <c r="D2235" s="243" t="s">
        <v>232</v>
      </c>
      <c r="E2235" s="242"/>
      <c r="F2235" s="245" t="s">
        <v>2832</v>
      </c>
      <c r="G2235" s="242"/>
      <c r="H2235" s="246">
        <v>5744.085</v>
      </c>
      <c r="I2235" s="247"/>
      <c r="J2235" s="242"/>
      <c r="K2235" s="242"/>
      <c r="L2235" s="248"/>
      <c r="M2235" s="249"/>
      <c r="N2235" s="250"/>
      <c r="O2235" s="250"/>
      <c r="P2235" s="250"/>
      <c r="Q2235" s="250"/>
      <c r="R2235" s="250"/>
      <c r="S2235" s="250"/>
      <c r="T2235" s="251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52" t="s">
        <v>232</v>
      </c>
      <c r="AU2235" s="252" t="s">
        <v>82</v>
      </c>
      <c r="AV2235" s="13" t="s">
        <v>82</v>
      </c>
      <c r="AW2235" s="13" t="s">
        <v>4</v>
      </c>
      <c r="AX2235" s="13" t="s">
        <v>80</v>
      </c>
      <c r="AY2235" s="252" t="s">
        <v>223</v>
      </c>
    </row>
    <row r="2236" s="2" customFormat="1" ht="55.5" customHeight="1">
      <c r="A2236" s="39"/>
      <c r="B2236" s="40"/>
      <c r="C2236" s="228" t="s">
        <v>2833</v>
      </c>
      <c r="D2236" s="228" t="s">
        <v>225</v>
      </c>
      <c r="E2236" s="229" t="s">
        <v>2834</v>
      </c>
      <c r="F2236" s="230" t="s">
        <v>2835</v>
      </c>
      <c r="G2236" s="231" t="s">
        <v>265</v>
      </c>
      <c r="H2236" s="232">
        <v>804.49900000000002</v>
      </c>
      <c r="I2236" s="233"/>
      <c r="J2236" s="234">
        <f>ROUND(I2236*H2236,2)</f>
        <v>0</v>
      </c>
      <c r="K2236" s="230" t="s">
        <v>229</v>
      </c>
      <c r="L2236" s="45"/>
      <c r="M2236" s="235" t="s">
        <v>1</v>
      </c>
      <c r="N2236" s="236" t="s">
        <v>38</v>
      </c>
      <c r="O2236" s="92"/>
      <c r="P2236" s="237">
        <f>O2236*H2236</f>
        <v>0</v>
      </c>
      <c r="Q2236" s="237">
        <v>0</v>
      </c>
      <c r="R2236" s="237">
        <f>Q2236*H2236</f>
        <v>0</v>
      </c>
      <c r="S2236" s="237">
        <v>0</v>
      </c>
      <c r="T2236" s="238">
        <f>S2236*H2236</f>
        <v>0</v>
      </c>
      <c r="U2236" s="39"/>
      <c r="V2236" s="39"/>
      <c r="W2236" s="39"/>
      <c r="X2236" s="39"/>
      <c r="Y2236" s="39"/>
      <c r="Z2236" s="39"/>
      <c r="AA2236" s="39"/>
      <c r="AB2236" s="39"/>
      <c r="AC2236" s="39"/>
      <c r="AD2236" s="39"/>
      <c r="AE2236" s="39"/>
      <c r="AR2236" s="239" t="s">
        <v>230</v>
      </c>
      <c r="AT2236" s="239" t="s">
        <v>225</v>
      </c>
      <c r="AU2236" s="239" t="s">
        <v>82</v>
      </c>
      <c r="AY2236" s="18" t="s">
        <v>223</v>
      </c>
      <c r="BE2236" s="240">
        <f>IF(N2236="základní",J2236,0)</f>
        <v>0</v>
      </c>
      <c r="BF2236" s="240">
        <f>IF(N2236="snížená",J2236,0)</f>
        <v>0</v>
      </c>
      <c r="BG2236" s="240">
        <f>IF(N2236="zákl. přenesená",J2236,0)</f>
        <v>0</v>
      </c>
      <c r="BH2236" s="240">
        <f>IF(N2236="sníž. přenesená",J2236,0)</f>
        <v>0</v>
      </c>
      <c r="BI2236" s="240">
        <f>IF(N2236="nulová",J2236,0)</f>
        <v>0</v>
      </c>
      <c r="BJ2236" s="18" t="s">
        <v>80</v>
      </c>
      <c r="BK2236" s="240">
        <f>ROUND(I2236*H2236,2)</f>
        <v>0</v>
      </c>
      <c r="BL2236" s="18" t="s">
        <v>230</v>
      </c>
      <c r="BM2236" s="239" t="s">
        <v>2836</v>
      </c>
    </row>
    <row r="2237" s="14" customFormat="1">
      <c r="A2237" s="14"/>
      <c r="B2237" s="253"/>
      <c r="C2237" s="254"/>
      <c r="D2237" s="243" t="s">
        <v>232</v>
      </c>
      <c r="E2237" s="255" t="s">
        <v>1</v>
      </c>
      <c r="F2237" s="256" t="s">
        <v>2837</v>
      </c>
      <c r="G2237" s="254"/>
      <c r="H2237" s="255" t="s">
        <v>1</v>
      </c>
      <c r="I2237" s="257"/>
      <c r="J2237" s="254"/>
      <c r="K2237" s="254"/>
      <c r="L2237" s="258"/>
      <c r="M2237" s="259"/>
      <c r="N2237" s="260"/>
      <c r="O2237" s="260"/>
      <c r="P2237" s="260"/>
      <c r="Q2237" s="260"/>
      <c r="R2237" s="260"/>
      <c r="S2237" s="260"/>
      <c r="T2237" s="261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62" t="s">
        <v>232</v>
      </c>
      <c r="AU2237" s="262" t="s">
        <v>82</v>
      </c>
      <c r="AV2237" s="14" t="s">
        <v>80</v>
      </c>
      <c r="AW2237" s="14" t="s">
        <v>30</v>
      </c>
      <c r="AX2237" s="14" t="s">
        <v>73</v>
      </c>
      <c r="AY2237" s="262" t="s">
        <v>223</v>
      </c>
    </row>
    <row r="2238" s="13" customFormat="1">
      <c r="A2238" s="13"/>
      <c r="B2238" s="241"/>
      <c r="C2238" s="242"/>
      <c r="D2238" s="243" t="s">
        <v>232</v>
      </c>
      <c r="E2238" s="244" t="s">
        <v>1</v>
      </c>
      <c r="F2238" s="245" t="s">
        <v>2838</v>
      </c>
      <c r="G2238" s="242"/>
      <c r="H2238" s="246">
        <v>1148.817</v>
      </c>
      <c r="I2238" s="247"/>
      <c r="J2238" s="242"/>
      <c r="K2238" s="242"/>
      <c r="L2238" s="248"/>
      <c r="M2238" s="249"/>
      <c r="N2238" s="250"/>
      <c r="O2238" s="250"/>
      <c r="P2238" s="250"/>
      <c r="Q2238" s="250"/>
      <c r="R2238" s="250"/>
      <c r="S2238" s="250"/>
      <c r="T2238" s="251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52" t="s">
        <v>232</v>
      </c>
      <c r="AU2238" s="252" t="s">
        <v>82</v>
      </c>
      <c r="AV2238" s="13" t="s">
        <v>82</v>
      </c>
      <c r="AW2238" s="13" t="s">
        <v>30</v>
      </c>
      <c r="AX2238" s="13" t="s">
        <v>73</v>
      </c>
      <c r="AY2238" s="252" t="s">
        <v>223</v>
      </c>
    </row>
    <row r="2239" s="13" customFormat="1">
      <c r="A2239" s="13"/>
      <c r="B2239" s="241"/>
      <c r="C2239" s="242"/>
      <c r="D2239" s="243" t="s">
        <v>232</v>
      </c>
      <c r="E2239" s="244" t="s">
        <v>1</v>
      </c>
      <c r="F2239" s="245" t="s">
        <v>2839</v>
      </c>
      <c r="G2239" s="242"/>
      <c r="H2239" s="246">
        <v>-76.152000000000001</v>
      </c>
      <c r="I2239" s="247"/>
      <c r="J2239" s="242"/>
      <c r="K2239" s="242"/>
      <c r="L2239" s="248"/>
      <c r="M2239" s="249"/>
      <c r="N2239" s="250"/>
      <c r="O2239" s="250"/>
      <c r="P2239" s="250"/>
      <c r="Q2239" s="250"/>
      <c r="R2239" s="250"/>
      <c r="S2239" s="250"/>
      <c r="T2239" s="251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52" t="s">
        <v>232</v>
      </c>
      <c r="AU2239" s="252" t="s">
        <v>82</v>
      </c>
      <c r="AV2239" s="13" t="s">
        <v>82</v>
      </c>
      <c r="AW2239" s="13" t="s">
        <v>30</v>
      </c>
      <c r="AX2239" s="13" t="s">
        <v>73</v>
      </c>
      <c r="AY2239" s="252" t="s">
        <v>223</v>
      </c>
    </row>
    <row r="2240" s="15" customFormat="1">
      <c r="A2240" s="15"/>
      <c r="B2240" s="263"/>
      <c r="C2240" s="264"/>
      <c r="D2240" s="243" t="s">
        <v>232</v>
      </c>
      <c r="E2240" s="265" t="s">
        <v>1</v>
      </c>
      <c r="F2240" s="266" t="s">
        <v>245</v>
      </c>
      <c r="G2240" s="264"/>
      <c r="H2240" s="267">
        <v>1072.665</v>
      </c>
      <c r="I2240" s="268"/>
      <c r="J2240" s="264"/>
      <c r="K2240" s="264"/>
      <c r="L2240" s="269"/>
      <c r="M2240" s="270"/>
      <c r="N2240" s="271"/>
      <c r="O2240" s="271"/>
      <c r="P2240" s="271"/>
      <c r="Q2240" s="271"/>
      <c r="R2240" s="271"/>
      <c r="S2240" s="271"/>
      <c r="T2240" s="272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T2240" s="273" t="s">
        <v>232</v>
      </c>
      <c r="AU2240" s="273" t="s">
        <v>82</v>
      </c>
      <c r="AV2240" s="15" t="s">
        <v>230</v>
      </c>
      <c r="AW2240" s="15" t="s">
        <v>30</v>
      </c>
      <c r="AX2240" s="15" t="s">
        <v>80</v>
      </c>
      <c r="AY2240" s="273" t="s">
        <v>223</v>
      </c>
    </row>
    <row r="2241" s="13" customFormat="1">
      <c r="A2241" s="13"/>
      <c r="B2241" s="241"/>
      <c r="C2241" s="242"/>
      <c r="D2241" s="243" t="s">
        <v>232</v>
      </c>
      <c r="E2241" s="242"/>
      <c r="F2241" s="245" t="s">
        <v>2840</v>
      </c>
      <c r="G2241" s="242"/>
      <c r="H2241" s="246">
        <v>804.49900000000002</v>
      </c>
      <c r="I2241" s="247"/>
      <c r="J2241" s="242"/>
      <c r="K2241" s="242"/>
      <c r="L2241" s="248"/>
      <c r="M2241" s="249"/>
      <c r="N2241" s="250"/>
      <c r="O2241" s="250"/>
      <c r="P2241" s="250"/>
      <c r="Q2241" s="250"/>
      <c r="R2241" s="250"/>
      <c r="S2241" s="250"/>
      <c r="T2241" s="251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52" t="s">
        <v>232</v>
      </c>
      <c r="AU2241" s="252" t="s">
        <v>82</v>
      </c>
      <c r="AV2241" s="13" t="s">
        <v>82</v>
      </c>
      <c r="AW2241" s="13" t="s">
        <v>4</v>
      </c>
      <c r="AX2241" s="13" t="s">
        <v>80</v>
      </c>
      <c r="AY2241" s="252" t="s">
        <v>223</v>
      </c>
    </row>
    <row r="2242" s="2" customFormat="1" ht="55.5" customHeight="1">
      <c r="A2242" s="39"/>
      <c r="B2242" s="40"/>
      <c r="C2242" s="228" t="s">
        <v>2841</v>
      </c>
      <c r="D2242" s="228" t="s">
        <v>225</v>
      </c>
      <c r="E2242" s="229" t="s">
        <v>2842</v>
      </c>
      <c r="F2242" s="230" t="s">
        <v>2843</v>
      </c>
      <c r="G2242" s="231" t="s">
        <v>265</v>
      </c>
      <c r="H2242" s="232">
        <v>160.90000000000001</v>
      </c>
      <c r="I2242" s="233"/>
      <c r="J2242" s="234">
        <f>ROUND(I2242*H2242,2)</f>
        <v>0</v>
      </c>
      <c r="K2242" s="230" t="s">
        <v>229</v>
      </c>
      <c r="L2242" s="45"/>
      <c r="M2242" s="235" t="s">
        <v>1</v>
      </c>
      <c r="N2242" s="236" t="s">
        <v>38</v>
      </c>
      <c r="O2242" s="92"/>
      <c r="P2242" s="237">
        <f>O2242*H2242</f>
        <v>0</v>
      </c>
      <c r="Q2242" s="237">
        <v>0</v>
      </c>
      <c r="R2242" s="237">
        <f>Q2242*H2242</f>
        <v>0</v>
      </c>
      <c r="S2242" s="237">
        <v>0</v>
      </c>
      <c r="T2242" s="238">
        <f>S2242*H2242</f>
        <v>0</v>
      </c>
      <c r="U2242" s="39"/>
      <c r="V2242" s="39"/>
      <c r="W2242" s="39"/>
      <c r="X2242" s="39"/>
      <c r="Y2242" s="39"/>
      <c r="Z2242" s="39"/>
      <c r="AA2242" s="39"/>
      <c r="AB2242" s="39"/>
      <c r="AC2242" s="39"/>
      <c r="AD2242" s="39"/>
      <c r="AE2242" s="39"/>
      <c r="AR2242" s="239" t="s">
        <v>230</v>
      </c>
      <c r="AT2242" s="239" t="s">
        <v>225</v>
      </c>
      <c r="AU2242" s="239" t="s">
        <v>82</v>
      </c>
      <c r="AY2242" s="18" t="s">
        <v>223</v>
      </c>
      <c r="BE2242" s="240">
        <f>IF(N2242="základní",J2242,0)</f>
        <v>0</v>
      </c>
      <c r="BF2242" s="240">
        <f>IF(N2242="snížená",J2242,0)</f>
        <v>0</v>
      </c>
      <c r="BG2242" s="240">
        <f>IF(N2242="zákl. přenesená",J2242,0)</f>
        <v>0</v>
      </c>
      <c r="BH2242" s="240">
        <f>IF(N2242="sníž. přenesená",J2242,0)</f>
        <v>0</v>
      </c>
      <c r="BI2242" s="240">
        <f>IF(N2242="nulová",J2242,0)</f>
        <v>0</v>
      </c>
      <c r="BJ2242" s="18" t="s">
        <v>80</v>
      </c>
      <c r="BK2242" s="240">
        <f>ROUND(I2242*H2242,2)</f>
        <v>0</v>
      </c>
      <c r="BL2242" s="18" t="s">
        <v>230</v>
      </c>
      <c r="BM2242" s="239" t="s">
        <v>2844</v>
      </c>
    </row>
    <row r="2243" s="14" customFormat="1">
      <c r="A2243" s="14"/>
      <c r="B2243" s="253"/>
      <c r="C2243" s="254"/>
      <c r="D2243" s="243" t="s">
        <v>232</v>
      </c>
      <c r="E2243" s="255" t="s">
        <v>1</v>
      </c>
      <c r="F2243" s="256" t="s">
        <v>2837</v>
      </c>
      <c r="G2243" s="254"/>
      <c r="H2243" s="255" t="s">
        <v>1</v>
      </c>
      <c r="I2243" s="257"/>
      <c r="J2243" s="254"/>
      <c r="K2243" s="254"/>
      <c r="L2243" s="258"/>
      <c r="M2243" s="259"/>
      <c r="N2243" s="260"/>
      <c r="O2243" s="260"/>
      <c r="P2243" s="260"/>
      <c r="Q2243" s="260"/>
      <c r="R2243" s="260"/>
      <c r="S2243" s="260"/>
      <c r="T2243" s="261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62" t="s">
        <v>232</v>
      </c>
      <c r="AU2243" s="262" t="s">
        <v>82</v>
      </c>
      <c r="AV2243" s="14" t="s">
        <v>80</v>
      </c>
      <c r="AW2243" s="14" t="s">
        <v>30</v>
      </c>
      <c r="AX2243" s="14" t="s">
        <v>73</v>
      </c>
      <c r="AY2243" s="262" t="s">
        <v>223</v>
      </c>
    </row>
    <row r="2244" s="13" customFormat="1">
      <c r="A2244" s="13"/>
      <c r="B2244" s="241"/>
      <c r="C2244" s="242"/>
      <c r="D2244" s="243" t="s">
        <v>232</v>
      </c>
      <c r="E2244" s="244" t="s">
        <v>1</v>
      </c>
      <c r="F2244" s="245" t="s">
        <v>2838</v>
      </c>
      <c r="G2244" s="242"/>
      <c r="H2244" s="246">
        <v>1148.817</v>
      </c>
      <c r="I2244" s="247"/>
      <c r="J2244" s="242"/>
      <c r="K2244" s="242"/>
      <c r="L2244" s="248"/>
      <c r="M2244" s="249"/>
      <c r="N2244" s="250"/>
      <c r="O2244" s="250"/>
      <c r="P2244" s="250"/>
      <c r="Q2244" s="250"/>
      <c r="R2244" s="250"/>
      <c r="S2244" s="250"/>
      <c r="T2244" s="251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52" t="s">
        <v>232</v>
      </c>
      <c r="AU2244" s="252" t="s">
        <v>82</v>
      </c>
      <c r="AV2244" s="13" t="s">
        <v>82</v>
      </c>
      <c r="AW2244" s="13" t="s">
        <v>30</v>
      </c>
      <c r="AX2244" s="13" t="s">
        <v>73</v>
      </c>
      <c r="AY2244" s="252" t="s">
        <v>223</v>
      </c>
    </row>
    <row r="2245" s="13" customFormat="1">
      <c r="A2245" s="13"/>
      <c r="B2245" s="241"/>
      <c r="C2245" s="242"/>
      <c r="D2245" s="243" t="s">
        <v>232</v>
      </c>
      <c r="E2245" s="244" t="s">
        <v>1</v>
      </c>
      <c r="F2245" s="245" t="s">
        <v>2839</v>
      </c>
      <c r="G2245" s="242"/>
      <c r="H2245" s="246">
        <v>-76.152000000000001</v>
      </c>
      <c r="I2245" s="247"/>
      <c r="J2245" s="242"/>
      <c r="K2245" s="242"/>
      <c r="L2245" s="248"/>
      <c r="M2245" s="249"/>
      <c r="N2245" s="250"/>
      <c r="O2245" s="250"/>
      <c r="P2245" s="250"/>
      <c r="Q2245" s="250"/>
      <c r="R2245" s="250"/>
      <c r="S2245" s="250"/>
      <c r="T2245" s="251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52" t="s">
        <v>232</v>
      </c>
      <c r="AU2245" s="252" t="s">
        <v>82</v>
      </c>
      <c r="AV2245" s="13" t="s">
        <v>82</v>
      </c>
      <c r="AW2245" s="13" t="s">
        <v>30</v>
      </c>
      <c r="AX2245" s="13" t="s">
        <v>73</v>
      </c>
      <c r="AY2245" s="252" t="s">
        <v>223</v>
      </c>
    </row>
    <row r="2246" s="15" customFormat="1">
      <c r="A2246" s="15"/>
      <c r="B2246" s="263"/>
      <c r="C2246" s="264"/>
      <c r="D2246" s="243" t="s">
        <v>232</v>
      </c>
      <c r="E2246" s="265" t="s">
        <v>1</v>
      </c>
      <c r="F2246" s="266" t="s">
        <v>245</v>
      </c>
      <c r="G2246" s="264"/>
      <c r="H2246" s="267">
        <v>1072.665</v>
      </c>
      <c r="I2246" s="268"/>
      <c r="J2246" s="264"/>
      <c r="K2246" s="264"/>
      <c r="L2246" s="269"/>
      <c r="M2246" s="270"/>
      <c r="N2246" s="271"/>
      <c r="O2246" s="271"/>
      <c r="P2246" s="271"/>
      <c r="Q2246" s="271"/>
      <c r="R2246" s="271"/>
      <c r="S2246" s="271"/>
      <c r="T2246" s="272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73" t="s">
        <v>232</v>
      </c>
      <c r="AU2246" s="273" t="s">
        <v>82</v>
      </c>
      <c r="AV2246" s="15" t="s">
        <v>230</v>
      </c>
      <c r="AW2246" s="15" t="s">
        <v>30</v>
      </c>
      <c r="AX2246" s="15" t="s">
        <v>80</v>
      </c>
      <c r="AY2246" s="273" t="s">
        <v>223</v>
      </c>
    </row>
    <row r="2247" s="13" customFormat="1">
      <c r="A2247" s="13"/>
      <c r="B2247" s="241"/>
      <c r="C2247" s="242"/>
      <c r="D2247" s="243" t="s">
        <v>232</v>
      </c>
      <c r="E2247" s="242"/>
      <c r="F2247" s="245" t="s">
        <v>2845</v>
      </c>
      <c r="G2247" s="242"/>
      <c r="H2247" s="246">
        <v>160.90000000000001</v>
      </c>
      <c r="I2247" s="247"/>
      <c r="J2247" s="242"/>
      <c r="K2247" s="242"/>
      <c r="L2247" s="248"/>
      <c r="M2247" s="249"/>
      <c r="N2247" s="250"/>
      <c r="O2247" s="250"/>
      <c r="P2247" s="250"/>
      <c r="Q2247" s="250"/>
      <c r="R2247" s="250"/>
      <c r="S2247" s="250"/>
      <c r="T2247" s="251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52" t="s">
        <v>232</v>
      </c>
      <c r="AU2247" s="252" t="s">
        <v>82</v>
      </c>
      <c r="AV2247" s="13" t="s">
        <v>82</v>
      </c>
      <c r="AW2247" s="13" t="s">
        <v>4</v>
      </c>
      <c r="AX2247" s="13" t="s">
        <v>80</v>
      </c>
      <c r="AY2247" s="252" t="s">
        <v>223</v>
      </c>
    </row>
    <row r="2248" s="2" customFormat="1" ht="44.25" customHeight="1">
      <c r="A2248" s="39"/>
      <c r="B2248" s="40"/>
      <c r="C2248" s="228" t="s">
        <v>2846</v>
      </c>
      <c r="D2248" s="228" t="s">
        <v>225</v>
      </c>
      <c r="E2248" s="229" t="s">
        <v>2847</v>
      </c>
      <c r="F2248" s="230" t="s">
        <v>2848</v>
      </c>
      <c r="G2248" s="231" t="s">
        <v>265</v>
      </c>
      <c r="H2248" s="232">
        <v>107.267</v>
      </c>
      <c r="I2248" s="233"/>
      <c r="J2248" s="234">
        <f>ROUND(I2248*H2248,2)</f>
        <v>0</v>
      </c>
      <c r="K2248" s="230" t="s">
        <v>229</v>
      </c>
      <c r="L2248" s="45"/>
      <c r="M2248" s="235" t="s">
        <v>1</v>
      </c>
      <c r="N2248" s="236" t="s">
        <v>38</v>
      </c>
      <c r="O2248" s="92"/>
      <c r="P2248" s="237">
        <f>O2248*H2248</f>
        <v>0</v>
      </c>
      <c r="Q2248" s="237">
        <v>0</v>
      </c>
      <c r="R2248" s="237">
        <f>Q2248*H2248</f>
        <v>0</v>
      </c>
      <c r="S2248" s="237">
        <v>0</v>
      </c>
      <c r="T2248" s="238">
        <f>S2248*H2248</f>
        <v>0</v>
      </c>
      <c r="U2248" s="39"/>
      <c r="V2248" s="39"/>
      <c r="W2248" s="39"/>
      <c r="X2248" s="39"/>
      <c r="Y2248" s="39"/>
      <c r="Z2248" s="39"/>
      <c r="AA2248" s="39"/>
      <c r="AB2248" s="39"/>
      <c r="AC2248" s="39"/>
      <c r="AD2248" s="39"/>
      <c r="AE2248" s="39"/>
      <c r="AR2248" s="239" t="s">
        <v>230</v>
      </c>
      <c r="AT2248" s="239" t="s">
        <v>225</v>
      </c>
      <c r="AU2248" s="239" t="s">
        <v>82</v>
      </c>
      <c r="AY2248" s="18" t="s">
        <v>223</v>
      </c>
      <c r="BE2248" s="240">
        <f>IF(N2248="základní",J2248,0)</f>
        <v>0</v>
      </c>
      <c r="BF2248" s="240">
        <f>IF(N2248="snížená",J2248,0)</f>
        <v>0</v>
      </c>
      <c r="BG2248" s="240">
        <f>IF(N2248="zákl. přenesená",J2248,0)</f>
        <v>0</v>
      </c>
      <c r="BH2248" s="240">
        <f>IF(N2248="sníž. přenesená",J2248,0)</f>
        <v>0</v>
      </c>
      <c r="BI2248" s="240">
        <f>IF(N2248="nulová",J2248,0)</f>
        <v>0</v>
      </c>
      <c r="BJ2248" s="18" t="s">
        <v>80</v>
      </c>
      <c r="BK2248" s="240">
        <f>ROUND(I2248*H2248,2)</f>
        <v>0</v>
      </c>
      <c r="BL2248" s="18" t="s">
        <v>230</v>
      </c>
      <c r="BM2248" s="239" t="s">
        <v>2849</v>
      </c>
    </row>
    <row r="2249" s="14" customFormat="1">
      <c r="A2249" s="14"/>
      <c r="B2249" s="253"/>
      <c r="C2249" s="254"/>
      <c r="D2249" s="243" t="s">
        <v>232</v>
      </c>
      <c r="E2249" s="255" t="s">
        <v>1</v>
      </c>
      <c r="F2249" s="256" t="s">
        <v>2837</v>
      </c>
      <c r="G2249" s="254"/>
      <c r="H2249" s="255" t="s">
        <v>1</v>
      </c>
      <c r="I2249" s="257"/>
      <c r="J2249" s="254"/>
      <c r="K2249" s="254"/>
      <c r="L2249" s="258"/>
      <c r="M2249" s="259"/>
      <c r="N2249" s="260"/>
      <c r="O2249" s="260"/>
      <c r="P2249" s="260"/>
      <c r="Q2249" s="260"/>
      <c r="R2249" s="260"/>
      <c r="S2249" s="260"/>
      <c r="T2249" s="261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62" t="s">
        <v>232</v>
      </c>
      <c r="AU2249" s="262" t="s">
        <v>82</v>
      </c>
      <c r="AV2249" s="14" t="s">
        <v>80</v>
      </c>
      <c r="AW2249" s="14" t="s">
        <v>30</v>
      </c>
      <c r="AX2249" s="14" t="s">
        <v>73</v>
      </c>
      <c r="AY2249" s="262" t="s">
        <v>223</v>
      </c>
    </row>
    <row r="2250" s="13" customFormat="1">
      <c r="A2250" s="13"/>
      <c r="B2250" s="241"/>
      <c r="C2250" s="242"/>
      <c r="D2250" s="243" t="s">
        <v>232</v>
      </c>
      <c r="E2250" s="244" t="s">
        <v>1</v>
      </c>
      <c r="F2250" s="245" t="s">
        <v>2838</v>
      </c>
      <c r="G2250" s="242"/>
      <c r="H2250" s="246">
        <v>1148.817</v>
      </c>
      <c r="I2250" s="247"/>
      <c r="J2250" s="242"/>
      <c r="K2250" s="242"/>
      <c r="L2250" s="248"/>
      <c r="M2250" s="249"/>
      <c r="N2250" s="250"/>
      <c r="O2250" s="250"/>
      <c r="P2250" s="250"/>
      <c r="Q2250" s="250"/>
      <c r="R2250" s="250"/>
      <c r="S2250" s="250"/>
      <c r="T2250" s="251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52" t="s">
        <v>232</v>
      </c>
      <c r="AU2250" s="252" t="s">
        <v>82</v>
      </c>
      <c r="AV2250" s="13" t="s">
        <v>82</v>
      </c>
      <c r="AW2250" s="13" t="s">
        <v>30</v>
      </c>
      <c r="AX2250" s="13" t="s">
        <v>73</v>
      </c>
      <c r="AY2250" s="252" t="s">
        <v>223</v>
      </c>
    </row>
    <row r="2251" s="13" customFormat="1">
      <c r="A2251" s="13"/>
      <c r="B2251" s="241"/>
      <c r="C2251" s="242"/>
      <c r="D2251" s="243" t="s">
        <v>232</v>
      </c>
      <c r="E2251" s="244" t="s">
        <v>1</v>
      </c>
      <c r="F2251" s="245" t="s">
        <v>2839</v>
      </c>
      <c r="G2251" s="242"/>
      <c r="H2251" s="246">
        <v>-76.152000000000001</v>
      </c>
      <c r="I2251" s="247"/>
      <c r="J2251" s="242"/>
      <c r="K2251" s="242"/>
      <c r="L2251" s="248"/>
      <c r="M2251" s="249"/>
      <c r="N2251" s="250"/>
      <c r="O2251" s="250"/>
      <c r="P2251" s="250"/>
      <c r="Q2251" s="250"/>
      <c r="R2251" s="250"/>
      <c r="S2251" s="250"/>
      <c r="T2251" s="251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52" t="s">
        <v>232</v>
      </c>
      <c r="AU2251" s="252" t="s">
        <v>82</v>
      </c>
      <c r="AV2251" s="13" t="s">
        <v>82</v>
      </c>
      <c r="AW2251" s="13" t="s">
        <v>30</v>
      </c>
      <c r="AX2251" s="13" t="s">
        <v>73</v>
      </c>
      <c r="AY2251" s="252" t="s">
        <v>223</v>
      </c>
    </row>
    <row r="2252" s="15" customFormat="1">
      <c r="A2252" s="15"/>
      <c r="B2252" s="263"/>
      <c r="C2252" s="264"/>
      <c r="D2252" s="243" t="s">
        <v>232</v>
      </c>
      <c r="E2252" s="265" t="s">
        <v>1</v>
      </c>
      <c r="F2252" s="266" t="s">
        <v>245</v>
      </c>
      <c r="G2252" s="264"/>
      <c r="H2252" s="267">
        <v>1072.665</v>
      </c>
      <c r="I2252" s="268"/>
      <c r="J2252" s="264"/>
      <c r="K2252" s="264"/>
      <c r="L2252" s="269"/>
      <c r="M2252" s="270"/>
      <c r="N2252" s="271"/>
      <c r="O2252" s="271"/>
      <c r="P2252" s="271"/>
      <c r="Q2252" s="271"/>
      <c r="R2252" s="271"/>
      <c r="S2252" s="271"/>
      <c r="T2252" s="272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T2252" s="273" t="s">
        <v>232</v>
      </c>
      <c r="AU2252" s="273" t="s">
        <v>82</v>
      </c>
      <c r="AV2252" s="15" t="s">
        <v>230</v>
      </c>
      <c r="AW2252" s="15" t="s">
        <v>30</v>
      </c>
      <c r="AX2252" s="15" t="s">
        <v>80</v>
      </c>
      <c r="AY2252" s="273" t="s">
        <v>223</v>
      </c>
    </row>
    <row r="2253" s="13" customFormat="1">
      <c r="A2253" s="13"/>
      <c r="B2253" s="241"/>
      <c r="C2253" s="242"/>
      <c r="D2253" s="243" t="s">
        <v>232</v>
      </c>
      <c r="E2253" s="242"/>
      <c r="F2253" s="245" t="s">
        <v>2850</v>
      </c>
      <c r="G2253" s="242"/>
      <c r="H2253" s="246">
        <v>107.267</v>
      </c>
      <c r="I2253" s="247"/>
      <c r="J2253" s="242"/>
      <c r="K2253" s="242"/>
      <c r="L2253" s="248"/>
      <c r="M2253" s="249"/>
      <c r="N2253" s="250"/>
      <c r="O2253" s="250"/>
      <c r="P2253" s="250"/>
      <c r="Q2253" s="250"/>
      <c r="R2253" s="250"/>
      <c r="S2253" s="250"/>
      <c r="T2253" s="251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52" t="s">
        <v>232</v>
      </c>
      <c r="AU2253" s="252" t="s">
        <v>82</v>
      </c>
      <c r="AV2253" s="13" t="s">
        <v>82</v>
      </c>
      <c r="AW2253" s="13" t="s">
        <v>4</v>
      </c>
      <c r="AX2253" s="13" t="s">
        <v>80</v>
      </c>
      <c r="AY2253" s="252" t="s">
        <v>223</v>
      </c>
    </row>
    <row r="2254" s="2" customFormat="1" ht="37.8" customHeight="1">
      <c r="A2254" s="39"/>
      <c r="B2254" s="40"/>
      <c r="C2254" s="228" t="s">
        <v>2851</v>
      </c>
      <c r="D2254" s="228" t="s">
        <v>225</v>
      </c>
      <c r="E2254" s="229" t="s">
        <v>2852</v>
      </c>
      <c r="F2254" s="230" t="s">
        <v>2853</v>
      </c>
      <c r="G2254" s="231" t="s">
        <v>265</v>
      </c>
      <c r="H2254" s="232">
        <v>1.861</v>
      </c>
      <c r="I2254" s="233"/>
      <c r="J2254" s="234">
        <f>ROUND(I2254*H2254,2)</f>
        <v>0</v>
      </c>
      <c r="K2254" s="230" t="s">
        <v>229</v>
      </c>
      <c r="L2254" s="45"/>
      <c r="M2254" s="235" t="s">
        <v>1</v>
      </c>
      <c r="N2254" s="236" t="s">
        <v>38</v>
      </c>
      <c r="O2254" s="92"/>
      <c r="P2254" s="237">
        <f>O2254*H2254</f>
        <v>0</v>
      </c>
      <c r="Q2254" s="237">
        <v>0</v>
      </c>
      <c r="R2254" s="237">
        <f>Q2254*H2254</f>
        <v>0</v>
      </c>
      <c r="S2254" s="237">
        <v>0</v>
      </c>
      <c r="T2254" s="238">
        <f>S2254*H2254</f>
        <v>0</v>
      </c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39"/>
      <c r="AE2254" s="39"/>
      <c r="AR2254" s="239" t="s">
        <v>230</v>
      </c>
      <c r="AT2254" s="239" t="s">
        <v>225</v>
      </c>
      <c r="AU2254" s="239" t="s">
        <v>82</v>
      </c>
      <c r="AY2254" s="18" t="s">
        <v>223</v>
      </c>
      <c r="BE2254" s="240">
        <f>IF(N2254="základní",J2254,0)</f>
        <v>0</v>
      </c>
      <c r="BF2254" s="240">
        <f>IF(N2254="snížená",J2254,0)</f>
        <v>0</v>
      </c>
      <c r="BG2254" s="240">
        <f>IF(N2254="zákl. přenesená",J2254,0)</f>
        <v>0</v>
      </c>
      <c r="BH2254" s="240">
        <f>IF(N2254="sníž. přenesená",J2254,0)</f>
        <v>0</v>
      </c>
      <c r="BI2254" s="240">
        <f>IF(N2254="nulová",J2254,0)</f>
        <v>0</v>
      </c>
      <c r="BJ2254" s="18" t="s">
        <v>80</v>
      </c>
      <c r="BK2254" s="240">
        <f>ROUND(I2254*H2254,2)</f>
        <v>0</v>
      </c>
      <c r="BL2254" s="18" t="s">
        <v>230</v>
      </c>
      <c r="BM2254" s="239" t="s">
        <v>2854</v>
      </c>
    </row>
    <row r="2255" s="14" customFormat="1">
      <c r="A2255" s="14"/>
      <c r="B2255" s="253"/>
      <c r="C2255" s="254"/>
      <c r="D2255" s="243" t="s">
        <v>232</v>
      </c>
      <c r="E2255" s="255" t="s">
        <v>1</v>
      </c>
      <c r="F2255" s="256" t="s">
        <v>2837</v>
      </c>
      <c r="G2255" s="254"/>
      <c r="H2255" s="255" t="s">
        <v>1</v>
      </c>
      <c r="I2255" s="257"/>
      <c r="J2255" s="254"/>
      <c r="K2255" s="254"/>
      <c r="L2255" s="258"/>
      <c r="M2255" s="259"/>
      <c r="N2255" s="260"/>
      <c r="O2255" s="260"/>
      <c r="P2255" s="260"/>
      <c r="Q2255" s="260"/>
      <c r="R2255" s="260"/>
      <c r="S2255" s="260"/>
      <c r="T2255" s="261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62" t="s">
        <v>232</v>
      </c>
      <c r="AU2255" s="262" t="s">
        <v>82</v>
      </c>
      <c r="AV2255" s="14" t="s">
        <v>80</v>
      </c>
      <c r="AW2255" s="14" t="s">
        <v>30</v>
      </c>
      <c r="AX2255" s="14" t="s">
        <v>73</v>
      </c>
      <c r="AY2255" s="262" t="s">
        <v>223</v>
      </c>
    </row>
    <row r="2256" s="13" customFormat="1">
      <c r="A2256" s="13"/>
      <c r="B2256" s="241"/>
      <c r="C2256" s="242"/>
      <c r="D2256" s="243" t="s">
        <v>232</v>
      </c>
      <c r="E2256" s="244" t="s">
        <v>1</v>
      </c>
      <c r="F2256" s="245" t="s">
        <v>2855</v>
      </c>
      <c r="G2256" s="242"/>
      <c r="H2256" s="246">
        <v>1.861</v>
      </c>
      <c r="I2256" s="247"/>
      <c r="J2256" s="242"/>
      <c r="K2256" s="242"/>
      <c r="L2256" s="248"/>
      <c r="M2256" s="249"/>
      <c r="N2256" s="250"/>
      <c r="O2256" s="250"/>
      <c r="P2256" s="250"/>
      <c r="Q2256" s="250"/>
      <c r="R2256" s="250"/>
      <c r="S2256" s="250"/>
      <c r="T2256" s="251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52" t="s">
        <v>232</v>
      </c>
      <c r="AU2256" s="252" t="s">
        <v>82</v>
      </c>
      <c r="AV2256" s="13" t="s">
        <v>82</v>
      </c>
      <c r="AW2256" s="13" t="s">
        <v>30</v>
      </c>
      <c r="AX2256" s="13" t="s">
        <v>80</v>
      </c>
      <c r="AY2256" s="252" t="s">
        <v>223</v>
      </c>
    </row>
    <row r="2257" s="2" customFormat="1" ht="44.25" customHeight="1">
      <c r="A2257" s="39"/>
      <c r="B2257" s="40"/>
      <c r="C2257" s="228" t="s">
        <v>2856</v>
      </c>
      <c r="D2257" s="228" t="s">
        <v>225</v>
      </c>
      <c r="E2257" s="229" t="s">
        <v>2857</v>
      </c>
      <c r="F2257" s="230" t="s">
        <v>2858</v>
      </c>
      <c r="G2257" s="231" t="s">
        <v>265</v>
      </c>
      <c r="H2257" s="232">
        <v>6.1600000000000001</v>
      </c>
      <c r="I2257" s="233"/>
      <c r="J2257" s="234">
        <f>ROUND(I2257*H2257,2)</f>
        <v>0</v>
      </c>
      <c r="K2257" s="230" t="s">
        <v>229</v>
      </c>
      <c r="L2257" s="45"/>
      <c r="M2257" s="235" t="s">
        <v>1</v>
      </c>
      <c r="N2257" s="236" t="s">
        <v>38</v>
      </c>
      <c r="O2257" s="92"/>
      <c r="P2257" s="237">
        <f>O2257*H2257</f>
        <v>0</v>
      </c>
      <c r="Q2257" s="237">
        <v>0</v>
      </c>
      <c r="R2257" s="237">
        <f>Q2257*H2257</f>
        <v>0</v>
      </c>
      <c r="S2257" s="237">
        <v>0</v>
      </c>
      <c r="T2257" s="238">
        <f>S2257*H2257</f>
        <v>0</v>
      </c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R2257" s="239" t="s">
        <v>230</v>
      </c>
      <c r="AT2257" s="239" t="s">
        <v>225</v>
      </c>
      <c r="AU2257" s="239" t="s">
        <v>82</v>
      </c>
      <c r="AY2257" s="18" t="s">
        <v>223</v>
      </c>
      <c r="BE2257" s="240">
        <f>IF(N2257="základní",J2257,0)</f>
        <v>0</v>
      </c>
      <c r="BF2257" s="240">
        <f>IF(N2257="snížená",J2257,0)</f>
        <v>0</v>
      </c>
      <c r="BG2257" s="240">
        <f>IF(N2257="zákl. přenesená",J2257,0)</f>
        <v>0</v>
      </c>
      <c r="BH2257" s="240">
        <f>IF(N2257="sníž. přenesená",J2257,0)</f>
        <v>0</v>
      </c>
      <c r="BI2257" s="240">
        <f>IF(N2257="nulová",J2257,0)</f>
        <v>0</v>
      </c>
      <c r="BJ2257" s="18" t="s">
        <v>80</v>
      </c>
      <c r="BK2257" s="240">
        <f>ROUND(I2257*H2257,2)</f>
        <v>0</v>
      </c>
      <c r="BL2257" s="18" t="s">
        <v>230</v>
      </c>
      <c r="BM2257" s="239" t="s">
        <v>2859</v>
      </c>
    </row>
    <row r="2258" s="14" customFormat="1">
      <c r="A2258" s="14"/>
      <c r="B2258" s="253"/>
      <c r="C2258" s="254"/>
      <c r="D2258" s="243" t="s">
        <v>232</v>
      </c>
      <c r="E2258" s="255" t="s">
        <v>1</v>
      </c>
      <c r="F2258" s="256" t="s">
        <v>2837</v>
      </c>
      <c r="G2258" s="254"/>
      <c r="H2258" s="255" t="s">
        <v>1</v>
      </c>
      <c r="I2258" s="257"/>
      <c r="J2258" s="254"/>
      <c r="K2258" s="254"/>
      <c r="L2258" s="258"/>
      <c r="M2258" s="259"/>
      <c r="N2258" s="260"/>
      <c r="O2258" s="260"/>
      <c r="P2258" s="260"/>
      <c r="Q2258" s="260"/>
      <c r="R2258" s="260"/>
      <c r="S2258" s="260"/>
      <c r="T2258" s="261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62" t="s">
        <v>232</v>
      </c>
      <c r="AU2258" s="262" t="s">
        <v>82</v>
      </c>
      <c r="AV2258" s="14" t="s">
        <v>80</v>
      </c>
      <c r="AW2258" s="14" t="s">
        <v>30</v>
      </c>
      <c r="AX2258" s="14" t="s">
        <v>73</v>
      </c>
      <c r="AY2258" s="262" t="s">
        <v>223</v>
      </c>
    </row>
    <row r="2259" s="13" customFormat="1">
      <c r="A2259" s="13"/>
      <c r="B2259" s="241"/>
      <c r="C2259" s="242"/>
      <c r="D2259" s="243" t="s">
        <v>232</v>
      </c>
      <c r="E2259" s="244" t="s">
        <v>1</v>
      </c>
      <c r="F2259" s="245" t="s">
        <v>2860</v>
      </c>
      <c r="G2259" s="242"/>
      <c r="H2259" s="246">
        <v>6.1600000000000001</v>
      </c>
      <c r="I2259" s="247"/>
      <c r="J2259" s="242"/>
      <c r="K2259" s="242"/>
      <c r="L2259" s="248"/>
      <c r="M2259" s="249"/>
      <c r="N2259" s="250"/>
      <c r="O2259" s="250"/>
      <c r="P2259" s="250"/>
      <c r="Q2259" s="250"/>
      <c r="R2259" s="250"/>
      <c r="S2259" s="250"/>
      <c r="T2259" s="251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52" t="s">
        <v>232</v>
      </c>
      <c r="AU2259" s="252" t="s">
        <v>82</v>
      </c>
      <c r="AV2259" s="13" t="s">
        <v>82</v>
      </c>
      <c r="AW2259" s="13" t="s">
        <v>30</v>
      </c>
      <c r="AX2259" s="13" t="s">
        <v>80</v>
      </c>
      <c r="AY2259" s="252" t="s">
        <v>223</v>
      </c>
    </row>
    <row r="2260" s="2" customFormat="1" ht="37.8" customHeight="1">
      <c r="A2260" s="39"/>
      <c r="B2260" s="40"/>
      <c r="C2260" s="228" t="s">
        <v>2861</v>
      </c>
      <c r="D2260" s="228" t="s">
        <v>225</v>
      </c>
      <c r="E2260" s="229" t="s">
        <v>2862</v>
      </c>
      <c r="F2260" s="230" t="s">
        <v>2863</v>
      </c>
      <c r="G2260" s="231" t="s">
        <v>265</v>
      </c>
      <c r="H2260" s="232">
        <v>19.933</v>
      </c>
      <c r="I2260" s="233"/>
      <c r="J2260" s="234">
        <f>ROUND(I2260*H2260,2)</f>
        <v>0</v>
      </c>
      <c r="K2260" s="230" t="s">
        <v>229</v>
      </c>
      <c r="L2260" s="45"/>
      <c r="M2260" s="235" t="s">
        <v>1</v>
      </c>
      <c r="N2260" s="236" t="s">
        <v>38</v>
      </c>
      <c r="O2260" s="92"/>
      <c r="P2260" s="237">
        <f>O2260*H2260</f>
        <v>0</v>
      </c>
      <c r="Q2260" s="237">
        <v>0</v>
      </c>
      <c r="R2260" s="237">
        <f>Q2260*H2260</f>
        <v>0</v>
      </c>
      <c r="S2260" s="237">
        <v>0</v>
      </c>
      <c r="T2260" s="238">
        <f>S2260*H2260</f>
        <v>0</v>
      </c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39"/>
      <c r="AE2260" s="39"/>
      <c r="AR2260" s="239" t="s">
        <v>230</v>
      </c>
      <c r="AT2260" s="239" t="s">
        <v>225</v>
      </c>
      <c r="AU2260" s="239" t="s">
        <v>82</v>
      </c>
      <c r="AY2260" s="18" t="s">
        <v>223</v>
      </c>
      <c r="BE2260" s="240">
        <f>IF(N2260="základní",J2260,0)</f>
        <v>0</v>
      </c>
      <c r="BF2260" s="240">
        <f>IF(N2260="snížená",J2260,0)</f>
        <v>0</v>
      </c>
      <c r="BG2260" s="240">
        <f>IF(N2260="zákl. přenesená",J2260,0)</f>
        <v>0</v>
      </c>
      <c r="BH2260" s="240">
        <f>IF(N2260="sníž. přenesená",J2260,0)</f>
        <v>0</v>
      </c>
      <c r="BI2260" s="240">
        <f>IF(N2260="nulová",J2260,0)</f>
        <v>0</v>
      </c>
      <c r="BJ2260" s="18" t="s">
        <v>80</v>
      </c>
      <c r="BK2260" s="240">
        <f>ROUND(I2260*H2260,2)</f>
        <v>0</v>
      </c>
      <c r="BL2260" s="18" t="s">
        <v>230</v>
      </c>
      <c r="BM2260" s="239" t="s">
        <v>2864</v>
      </c>
    </row>
    <row r="2261" s="14" customFormat="1">
      <c r="A2261" s="14"/>
      <c r="B2261" s="253"/>
      <c r="C2261" s="254"/>
      <c r="D2261" s="243" t="s">
        <v>232</v>
      </c>
      <c r="E2261" s="255" t="s">
        <v>1</v>
      </c>
      <c r="F2261" s="256" t="s">
        <v>2837</v>
      </c>
      <c r="G2261" s="254"/>
      <c r="H2261" s="255" t="s">
        <v>1</v>
      </c>
      <c r="I2261" s="257"/>
      <c r="J2261" s="254"/>
      <c r="K2261" s="254"/>
      <c r="L2261" s="258"/>
      <c r="M2261" s="259"/>
      <c r="N2261" s="260"/>
      <c r="O2261" s="260"/>
      <c r="P2261" s="260"/>
      <c r="Q2261" s="260"/>
      <c r="R2261" s="260"/>
      <c r="S2261" s="260"/>
      <c r="T2261" s="261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62" t="s">
        <v>232</v>
      </c>
      <c r="AU2261" s="262" t="s">
        <v>82</v>
      </c>
      <c r="AV2261" s="14" t="s">
        <v>80</v>
      </c>
      <c r="AW2261" s="14" t="s">
        <v>30</v>
      </c>
      <c r="AX2261" s="14" t="s">
        <v>73</v>
      </c>
      <c r="AY2261" s="262" t="s">
        <v>223</v>
      </c>
    </row>
    <row r="2262" s="13" customFormat="1">
      <c r="A2262" s="13"/>
      <c r="B2262" s="241"/>
      <c r="C2262" s="242"/>
      <c r="D2262" s="243" t="s">
        <v>232</v>
      </c>
      <c r="E2262" s="244" t="s">
        <v>1</v>
      </c>
      <c r="F2262" s="245" t="s">
        <v>2865</v>
      </c>
      <c r="G2262" s="242"/>
      <c r="H2262" s="246">
        <v>19.933</v>
      </c>
      <c r="I2262" s="247"/>
      <c r="J2262" s="242"/>
      <c r="K2262" s="242"/>
      <c r="L2262" s="248"/>
      <c r="M2262" s="249"/>
      <c r="N2262" s="250"/>
      <c r="O2262" s="250"/>
      <c r="P2262" s="250"/>
      <c r="Q2262" s="250"/>
      <c r="R2262" s="250"/>
      <c r="S2262" s="250"/>
      <c r="T2262" s="251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52" t="s">
        <v>232</v>
      </c>
      <c r="AU2262" s="252" t="s">
        <v>82</v>
      </c>
      <c r="AV2262" s="13" t="s">
        <v>82</v>
      </c>
      <c r="AW2262" s="13" t="s">
        <v>30</v>
      </c>
      <c r="AX2262" s="13" t="s">
        <v>80</v>
      </c>
      <c r="AY2262" s="252" t="s">
        <v>223</v>
      </c>
    </row>
    <row r="2263" s="2" customFormat="1" ht="44.25" customHeight="1">
      <c r="A2263" s="39"/>
      <c r="B2263" s="40"/>
      <c r="C2263" s="228" t="s">
        <v>2866</v>
      </c>
      <c r="D2263" s="228" t="s">
        <v>225</v>
      </c>
      <c r="E2263" s="229" t="s">
        <v>2867</v>
      </c>
      <c r="F2263" s="230" t="s">
        <v>2868</v>
      </c>
      <c r="G2263" s="231" t="s">
        <v>265</v>
      </c>
      <c r="H2263" s="232">
        <v>0.91500000000000004</v>
      </c>
      <c r="I2263" s="233"/>
      <c r="J2263" s="234">
        <f>ROUND(I2263*H2263,2)</f>
        <v>0</v>
      </c>
      <c r="K2263" s="230" t="s">
        <v>229</v>
      </c>
      <c r="L2263" s="45"/>
      <c r="M2263" s="235" t="s">
        <v>1</v>
      </c>
      <c r="N2263" s="236" t="s">
        <v>38</v>
      </c>
      <c r="O2263" s="92"/>
      <c r="P2263" s="237">
        <f>O2263*H2263</f>
        <v>0</v>
      </c>
      <c r="Q2263" s="237">
        <v>0</v>
      </c>
      <c r="R2263" s="237">
        <f>Q2263*H2263</f>
        <v>0</v>
      </c>
      <c r="S2263" s="237">
        <v>0</v>
      </c>
      <c r="T2263" s="238">
        <f>S2263*H2263</f>
        <v>0</v>
      </c>
      <c r="U2263" s="39"/>
      <c r="V2263" s="39"/>
      <c r="W2263" s="39"/>
      <c r="X2263" s="39"/>
      <c r="Y2263" s="39"/>
      <c r="Z2263" s="39"/>
      <c r="AA2263" s="39"/>
      <c r="AB2263" s="39"/>
      <c r="AC2263" s="39"/>
      <c r="AD2263" s="39"/>
      <c r="AE2263" s="39"/>
      <c r="AR2263" s="239" t="s">
        <v>230</v>
      </c>
      <c r="AT2263" s="239" t="s">
        <v>225</v>
      </c>
      <c r="AU2263" s="239" t="s">
        <v>82</v>
      </c>
      <c r="AY2263" s="18" t="s">
        <v>223</v>
      </c>
      <c r="BE2263" s="240">
        <f>IF(N2263="základní",J2263,0)</f>
        <v>0</v>
      </c>
      <c r="BF2263" s="240">
        <f>IF(N2263="snížená",J2263,0)</f>
        <v>0</v>
      </c>
      <c r="BG2263" s="240">
        <f>IF(N2263="zákl. přenesená",J2263,0)</f>
        <v>0</v>
      </c>
      <c r="BH2263" s="240">
        <f>IF(N2263="sníž. přenesená",J2263,0)</f>
        <v>0</v>
      </c>
      <c r="BI2263" s="240">
        <f>IF(N2263="nulová",J2263,0)</f>
        <v>0</v>
      </c>
      <c r="BJ2263" s="18" t="s">
        <v>80</v>
      </c>
      <c r="BK2263" s="240">
        <f>ROUND(I2263*H2263,2)</f>
        <v>0</v>
      </c>
      <c r="BL2263" s="18" t="s">
        <v>230</v>
      </c>
      <c r="BM2263" s="239" t="s">
        <v>2869</v>
      </c>
    </row>
    <row r="2264" s="14" customFormat="1">
      <c r="A2264" s="14"/>
      <c r="B2264" s="253"/>
      <c r="C2264" s="254"/>
      <c r="D2264" s="243" t="s">
        <v>232</v>
      </c>
      <c r="E2264" s="255" t="s">
        <v>1</v>
      </c>
      <c r="F2264" s="256" t="s">
        <v>2837</v>
      </c>
      <c r="G2264" s="254"/>
      <c r="H2264" s="255" t="s">
        <v>1</v>
      </c>
      <c r="I2264" s="257"/>
      <c r="J2264" s="254"/>
      <c r="K2264" s="254"/>
      <c r="L2264" s="258"/>
      <c r="M2264" s="259"/>
      <c r="N2264" s="260"/>
      <c r="O2264" s="260"/>
      <c r="P2264" s="260"/>
      <c r="Q2264" s="260"/>
      <c r="R2264" s="260"/>
      <c r="S2264" s="260"/>
      <c r="T2264" s="261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62" t="s">
        <v>232</v>
      </c>
      <c r="AU2264" s="262" t="s">
        <v>82</v>
      </c>
      <c r="AV2264" s="14" t="s">
        <v>80</v>
      </c>
      <c r="AW2264" s="14" t="s">
        <v>30</v>
      </c>
      <c r="AX2264" s="14" t="s">
        <v>73</v>
      </c>
      <c r="AY2264" s="262" t="s">
        <v>223</v>
      </c>
    </row>
    <row r="2265" s="13" customFormat="1">
      <c r="A2265" s="13"/>
      <c r="B2265" s="241"/>
      <c r="C2265" s="242"/>
      <c r="D2265" s="243" t="s">
        <v>232</v>
      </c>
      <c r="E2265" s="244" t="s">
        <v>1</v>
      </c>
      <c r="F2265" s="245" t="s">
        <v>2870</v>
      </c>
      <c r="G2265" s="242"/>
      <c r="H2265" s="246">
        <v>0.91500000000000004</v>
      </c>
      <c r="I2265" s="247"/>
      <c r="J2265" s="242"/>
      <c r="K2265" s="242"/>
      <c r="L2265" s="248"/>
      <c r="M2265" s="249"/>
      <c r="N2265" s="250"/>
      <c r="O2265" s="250"/>
      <c r="P2265" s="250"/>
      <c r="Q2265" s="250"/>
      <c r="R2265" s="250"/>
      <c r="S2265" s="250"/>
      <c r="T2265" s="251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52" t="s">
        <v>232</v>
      </c>
      <c r="AU2265" s="252" t="s">
        <v>82</v>
      </c>
      <c r="AV2265" s="13" t="s">
        <v>82</v>
      </c>
      <c r="AW2265" s="13" t="s">
        <v>30</v>
      </c>
      <c r="AX2265" s="13" t="s">
        <v>80</v>
      </c>
      <c r="AY2265" s="252" t="s">
        <v>223</v>
      </c>
    </row>
    <row r="2266" s="2" customFormat="1" ht="44.25" customHeight="1">
      <c r="A2266" s="39"/>
      <c r="B2266" s="40"/>
      <c r="C2266" s="228" t="s">
        <v>2871</v>
      </c>
      <c r="D2266" s="228" t="s">
        <v>225</v>
      </c>
      <c r="E2266" s="229" t="s">
        <v>2872</v>
      </c>
      <c r="F2266" s="230" t="s">
        <v>2873</v>
      </c>
      <c r="G2266" s="231" t="s">
        <v>265</v>
      </c>
      <c r="H2266" s="232">
        <v>19.492999999999999</v>
      </c>
      <c r="I2266" s="233"/>
      <c r="J2266" s="234">
        <f>ROUND(I2266*H2266,2)</f>
        <v>0</v>
      </c>
      <c r="K2266" s="230" t="s">
        <v>229</v>
      </c>
      <c r="L2266" s="45"/>
      <c r="M2266" s="235" t="s">
        <v>1</v>
      </c>
      <c r="N2266" s="236" t="s">
        <v>38</v>
      </c>
      <c r="O2266" s="92"/>
      <c r="P2266" s="237">
        <f>O2266*H2266</f>
        <v>0</v>
      </c>
      <c r="Q2266" s="237">
        <v>0</v>
      </c>
      <c r="R2266" s="237">
        <f>Q2266*H2266</f>
        <v>0</v>
      </c>
      <c r="S2266" s="237">
        <v>0</v>
      </c>
      <c r="T2266" s="238">
        <f>S2266*H2266</f>
        <v>0</v>
      </c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39"/>
      <c r="AE2266" s="39"/>
      <c r="AR2266" s="239" t="s">
        <v>230</v>
      </c>
      <c r="AT2266" s="239" t="s">
        <v>225</v>
      </c>
      <c r="AU2266" s="239" t="s">
        <v>82</v>
      </c>
      <c r="AY2266" s="18" t="s">
        <v>223</v>
      </c>
      <c r="BE2266" s="240">
        <f>IF(N2266="základní",J2266,0)</f>
        <v>0</v>
      </c>
      <c r="BF2266" s="240">
        <f>IF(N2266="snížená",J2266,0)</f>
        <v>0</v>
      </c>
      <c r="BG2266" s="240">
        <f>IF(N2266="zákl. přenesená",J2266,0)</f>
        <v>0</v>
      </c>
      <c r="BH2266" s="240">
        <f>IF(N2266="sníž. přenesená",J2266,0)</f>
        <v>0</v>
      </c>
      <c r="BI2266" s="240">
        <f>IF(N2266="nulová",J2266,0)</f>
        <v>0</v>
      </c>
      <c r="BJ2266" s="18" t="s">
        <v>80</v>
      </c>
      <c r="BK2266" s="240">
        <f>ROUND(I2266*H2266,2)</f>
        <v>0</v>
      </c>
      <c r="BL2266" s="18" t="s">
        <v>230</v>
      </c>
      <c r="BM2266" s="239" t="s">
        <v>2874</v>
      </c>
    </row>
    <row r="2267" s="14" customFormat="1">
      <c r="A2267" s="14"/>
      <c r="B2267" s="253"/>
      <c r="C2267" s="254"/>
      <c r="D2267" s="243" t="s">
        <v>232</v>
      </c>
      <c r="E2267" s="255" t="s">
        <v>1</v>
      </c>
      <c r="F2267" s="256" t="s">
        <v>2837</v>
      </c>
      <c r="G2267" s="254"/>
      <c r="H2267" s="255" t="s">
        <v>1</v>
      </c>
      <c r="I2267" s="257"/>
      <c r="J2267" s="254"/>
      <c r="K2267" s="254"/>
      <c r="L2267" s="258"/>
      <c r="M2267" s="259"/>
      <c r="N2267" s="260"/>
      <c r="O2267" s="260"/>
      <c r="P2267" s="260"/>
      <c r="Q2267" s="260"/>
      <c r="R2267" s="260"/>
      <c r="S2267" s="260"/>
      <c r="T2267" s="261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62" t="s">
        <v>232</v>
      </c>
      <c r="AU2267" s="262" t="s">
        <v>82</v>
      </c>
      <c r="AV2267" s="14" t="s">
        <v>80</v>
      </c>
      <c r="AW2267" s="14" t="s">
        <v>30</v>
      </c>
      <c r="AX2267" s="14" t="s">
        <v>73</v>
      </c>
      <c r="AY2267" s="262" t="s">
        <v>223</v>
      </c>
    </row>
    <row r="2268" s="13" customFormat="1">
      <c r="A2268" s="13"/>
      <c r="B2268" s="241"/>
      <c r="C2268" s="242"/>
      <c r="D2268" s="243" t="s">
        <v>232</v>
      </c>
      <c r="E2268" s="244" t="s">
        <v>1</v>
      </c>
      <c r="F2268" s="245" t="s">
        <v>2875</v>
      </c>
      <c r="G2268" s="242"/>
      <c r="H2268" s="246">
        <v>19.492999999999999</v>
      </c>
      <c r="I2268" s="247"/>
      <c r="J2268" s="242"/>
      <c r="K2268" s="242"/>
      <c r="L2268" s="248"/>
      <c r="M2268" s="249"/>
      <c r="N2268" s="250"/>
      <c r="O2268" s="250"/>
      <c r="P2268" s="250"/>
      <c r="Q2268" s="250"/>
      <c r="R2268" s="250"/>
      <c r="S2268" s="250"/>
      <c r="T2268" s="251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52" t="s">
        <v>232</v>
      </c>
      <c r="AU2268" s="252" t="s">
        <v>82</v>
      </c>
      <c r="AV2268" s="13" t="s">
        <v>82</v>
      </c>
      <c r="AW2268" s="13" t="s">
        <v>30</v>
      </c>
      <c r="AX2268" s="13" t="s">
        <v>80</v>
      </c>
      <c r="AY2268" s="252" t="s">
        <v>223</v>
      </c>
    </row>
    <row r="2269" s="2" customFormat="1" ht="16.5" customHeight="1">
      <c r="A2269" s="39"/>
      <c r="B2269" s="40"/>
      <c r="C2269" s="228" t="s">
        <v>2876</v>
      </c>
      <c r="D2269" s="228" t="s">
        <v>225</v>
      </c>
      <c r="E2269" s="229" t="s">
        <v>2877</v>
      </c>
      <c r="F2269" s="230" t="s">
        <v>2878</v>
      </c>
      <c r="G2269" s="231" t="s">
        <v>265</v>
      </c>
      <c r="H2269" s="232">
        <v>19.239000000000001</v>
      </c>
      <c r="I2269" s="233"/>
      <c r="J2269" s="234">
        <f>ROUND(I2269*H2269,2)</f>
        <v>0</v>
      </c>
      <c r="K2269" s="230" t="s">
        <v>386</v>
      </c>
      <c r="L2269" s="45"/>
      <c r="M2269" s="235" t="s">
        <v>1</v>
      </c>
      <c r="N2269" s="236" t="s">
        <v>38</v>
      </c>
      <c r="O2269" s="92"/>
      <c r="P2269" s="237">
        <f>O2269*H2269</f>
        <v>0</v>
      </c>
      <c r="Q2269" s="237">
        <v>0</v>
      </c>
      <c r="R2269" s="237">
        <f>Q2269*H2269</f>
        <v>0</v>
      </c>
      <c r="S2269" s="237">
        <v>0</v>
      </c>
      <c r="T2269" s="238">
        <f>S2269*H2269</f>
        <v>0</v>
      </c>
      <c r="U2269" s="39"/>
      <c r="V2269" s="39"/>
      <c r="W2269" s="39"/>
      <c r="X2269" s="39"/>
      <c r="Y2269" s="39"/>
      <c r="Z2269" s="39"/>
      <c r="AA2269" s="39"/>
      <c r="AB2269" s="39"/>
      <c r="AC2269" s="39"/>
      <c r="AD2269" s="39"/>
      <c r="AE2269" s="39"/>
      <c r="AR2269" s="239" t="s">
        <v>230</v>
      </c>
      <c r="AT2269" s="239" t="s">
        <v>225</v>
      </c>
      <c r="AU2269" s="239" t="s">
        <v>82</v>
      </c>
      <c r="AY2269" s="18" t="s">
        <v>223</v>
      </c>
      <c r="BE2269" s="240">
        <f>IF(N2269="základní",J2269,0)</f>
        <v>0</v>
      </c>
      <c r="BF2269" s="240">
        <f>IF(N2269="snížená",J2269,0)</f>
        <v>0</v>
      </c>
      <c r="BG2269" s="240">
        <f>IF(N2269="zákl. přenesená",J2269,0)</f>
        <v>0</v>
      </c>
      <c r="BH2269" s="240">
        <f>IF(N2269="sníž. přenesená",J2269,0)</f>
        <v>0</v>
      </c>
      <c r="BI2269" s="240">
        <f>IF(N2269="nulová",J2269,0)</f>
        <v>0</v>
      </c>
      <c r="BJ2269" s="18" t="s">
        <v>80</v>
      </c>
      <c r="BK2269" s="240">
        <f>ROUND(I2269*H2269,2)</f>
        <v>0</v>
      </c>
      <c r="BL2269" s="18" t="s">
        <v>230</v>
      </c>
      <c r="BM2269" s="239" t="s">
        <v>2879</v>
      </c>
    </row>
    <row r="2270" s="14" customFormat="1">
      <c r="A2270" s="14"/>
      <c r="B2270" s="253"/>
      <c r="C2270" s="254"/>
      <c r="D2270" s="243" t="s">
        <v>232</v>
      </c>
      <c r="E2270" s="255" t="s">
        <v>1</v>
      </c>
      <c r="F2270" s="256" t="s">
        <v>2837</v>
      </c>
      <c r="G2270" s="254"/>
      <c r="H2270" s="255" t="s">
        <v>1</v>
      </c>
      <c r="I2270" s="257"/>
      <c r="J2270" s="254"/>
      <c r="K2270" s="254"/>
      <c r="L2270" s="258"/>
      <c r="M2270" s="259"/>
      <c r="N2270" s="260"/>
      <c r="O2270" s="260"/>
      <c r="P2270" s="260"/>
      <c r="Q2270" s="260"/>
      <c r="R2270" s="260"/>
      <c r="S2270" s="260"/>
      <c r="T2270" s="261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62" t="s">
        <v>232</v>
      </c>
      <c r="AU2270" s="262" t="s">
        <v>82</v>
      </c>
      <c r="AV2270" s="14" t="s">
        <v>80</v>
      </c>
      <c r="AW2270" s="14" t="s">
        <v>30</v>
      </c>
      <c r="AX2270" s="14" t="s">
        <v>73</v>
      </c>
      <c r="AY2270" s="262" t="s">
        <v>223</v>
      </c>
    </row>
    <row r="2271" s="13" customFormat="1">
      <c r="A2271" s="13"/>
      <c r="B2271" s="241"/>
      <c r="C2271" s="242"/>
      <c r="D2271" s="243" t="s">
        <v>232</v>
      </c>
      <c r="E2271" s="244" t="s">
        <v>1</v>
      </c>
      <c r="F2271" s="245" t="s">
        <v>2880</v>
      </c>
      <c r="G2271" s="242"/>
      <c r="H2271" s="246">
        <v>19.239000000000001</v>
      </c>
      <c r="I2271" s="247"/>
      <c r="J2271" s="242"/>
      <c r="K2271" s="242"/>
      <c r="L2271" s="248"/>
      <c r="M2271" s="249"/>
      <c r="N2271" s="250"/>
      <c r="O2271" s="250"/>
      <c r="P2271" s="250"/>
      <c r="Q2271" s="250"/>
      <c r="R2271" s="250"/>
      <c r="S2271" s="250"/>
      <c r="T2271" s="251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52" t="s">
        <v>232</v>
      </c>
      <c r="AU2271" s="252" t="s">
        <v>82</v>
      </c>
      <c r="AV2271" s="13" t="s">
        <v>82</v>
      </c>
      <c r="AW2271" s="13" t="s">
        <v>30</v>
      </c>
      <c r="AX2271" s="13" t="s">
        <v>80</v>
      </c>
      <c r="AY2271" s="252" t="s">
        <v>223</v>
      </c>
    </row>
    <row r="2272" s="2" customFormat="1" ht="16.5" customHeight="1">
      <c r="A2272" s="39"/>
      <c r="B2272" s="40"/>
      <c r="C2272" s="228" t="s">
        <v>2881</v>
      </c>
      <c r="D2272" s="228" t="s">
        <v>225</v>
      </c>
      <c r="E2272" s="229" t="s">
        <v>2882</v>
      </c>
      <c r="F2272" s="230" t="s">
        <v>2883</v>
      </c>
      <c r="G2272" s="231" t="s">
        <v>265</v>
      </c>
      <c r="H2272" s="232">
        <v>8.5510000000000002</v>
      </c>
      <c r="I2272" s="233"/>
      <c r="J2272" s="234">
        <f>ROUND(I2272*H2272,2)</f>
        <v>0</v>
      </c>
      <c r="K2272" s="230" t="s">
        <v>386</v>
      </c>
      <c r="L2272" s="45"/>
      <c r="M2272" s="235" t="s">
        <v>1</v>
      </c>
      <c r="N2272" s="236" t="s">
        <v>38</v>
      </c>
      <c r="O2272" s="92"/>
      <c r="P2272" s="237">
        <f>O2272*H2272</f>
        <v>0</v>
      </c>
      <c r="Q2272" s="237">
        <v>0</v>
      </c>
      <c r="R2272" s="237">
        <f>Q2272*H2272</f>
        <v>0</v>
      </c>
      <c r="S2272" s="237">
        <v>0</v>
      </c>
      <c r="T2272" s="238">
        <f>S2272*H2272</f>
        <v>0</v>
      </c>
      <c r="U2272" s="39"/>
      <c r="V2272" s="39"/>
      <c r="W2272" s="39"/>
      <c r="X2272" s="39"/>
      <c r="Y2272" s="39"/>
      <c r="Z2272" s="39"/>
      <c r="AA2272" s="39"/>
      <c r="AB2272" s="39"/>
      <c r="AC2272" s="39"/>
      <c r="AD2272" s="39"/>
      <c r="AE2272" s="39"/>
      <c r="AR2272" s="239" t="s">
        <v>230</v>
      </c>
      <c r="AT2272" s="239" t="s">
        <v>225</v>
      </c>
      <c r="AU2272" s="239" t="s">
        <v>82</v>
      </c>
      <c r="AY2272" s="18" t="s">
        <v>223</v>
      </c>
      <c r="BE2272" s="240">
        <f>IF(N2272="základní",J2272,0)</f>
        <v>0</v>
      </c>
      <c r="BF2272" s="240">
        <f>IF(N2272="snížená",J2272,0)</f>
        <v>0</v>
      </c>
      <c r="BG2272" s="240">
        <f>IF(N2272="zákl. přenesená",J2272,0)</f>
        <v>0</v>
      </c>
      <c r="BH2272" s="240">
        <f>IF(N2272="sníž. přenesená",J2272,0)</f>
        <v>0</v>
      </c>
      <c r="BI2272" s="240">
        <f>IF(N2272="nulová",J2272,0)</f>
        <v>0</v>
      </c>
      <c r="BJ2272" s="18" t="s">
        <v>80</v>
      </c>
      <c r="BK2272" s="240">
        <f>ROUND(I2272*H2272,2)</f>
        <v>0</v>
      </c>
      <c r="BL2272" s="18" t="s">
        <v>230</v>
      </c>
      <c r="BM2272" s="239" t="s">
        <v>2884</v>
      </c>
    </row>
    <row r="2273" s="14" customFormat="1">
      <c r="A2273" s="14"/>
      <c r="B2273" s="253"/>
      <c r="C2273" s="254"/>
      <c r="D2273" s="243" t="s">
        <v>232</v>
      </c>
      <c r="E2273" s="255" t="s">
        <v>1</v>
      </c>
      <c r="F2273" s="256" t="s">
        <v>2837</v>
      </c>
      <c r="G2273" s="254"/>
      <c r="H2273" s="255" t="s">
        <v>1</v>
      </c>
      <c r="I2273" s="257"/>
      <c r="J2273" s="254"/>
      <c r="K2273" s="254"/>
      <c r="L2273" s="258"/>
      <c r="M2273" s="259"/>
      <c r="N2273" s="260"/>
      <c r="O2273" s="260"/>
      <c r="P2273" s="260"/>
      <c r="Q2273" s="260"/>
      <c r="R2273" s="260"/>
      <c r="S2273" s="260"/>
      <c r="T2273" s="261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62" t="s">
        <v>232</v>
      </c>
      <c r="AU2273" s="262" t="s">
        <v>82</v>
      </c>
      <c r="AV2273" s="14" t="s">
        <v>80</v>
      </c>
      <c r="AW2273" s="14" t="s">
        <v>30</v>
      </c>
      <c r="AX2273" s="14" t="s">
        <v>73</v>
      </c>
      <c r="AY2273" s="262" t="s">
        <v>223</v>
      </c>
    </row>
    <row r="2274" s="13" customFormat="1">
      <c r="A2274" s="13"/>
      <c r="B2274" s="241"/>
      <c r="C2274" s="242"/>
      <c r="D2274" s="243" t="s">
        <v>232</v>
      </c>
      <c r="E2274" s="244" t="s">
        <v>1</v>
      </c>
      <c r="F2274" s="245" t="s">
        <v>2885</v>
      </c>
      <c r="G2274" s="242"/>
      <c r="H2274" s="246">
        <v>8.5510000000000002</v>
      </c>
      <c r="I2274" s="247"/>
      <c r="J2274" s="242"/>
      <c r="K2274" s="242"/>
      <c r="L2274" s="248"/>
      <c r="M2274" s="249"/>
      <c r="N2274" s="250"/>
      <c r="O2274" s="250"/>
      <c r="P2274" s="250"/>
      <c r="Q2274" s="250"/>
      <c r="R2274" s="250"/>
      <c r="S2274" s="250"/>
      <c r="T2274" s="251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52" t="s">
        <v>232</v>
      </c>
      <c r="AU2274" s="252" t="s">
        <v>82</v>
      </c>
      <c r="AV2274" s="13" t="s">
        <v>82</v>
      </c>
      <c r="AW2274" s="13" t="s">
        <v>30</v>
      </c>
      <c r="AX2274" s="13" t="s">
        <v>80</v>
      </c>
      <c r="AY2274" s="252" t="s">
        <v>223</v>
      </c>
    </row>
    <row r="2275" s="12" customFormat="1" ht="22.8" customHeight="1">
      <c r="A2275" s="12"/>
      <c r="B2275" s="212"/>
      <c r="C2275" s="213"/>
      <c r="D2275" s="214" t="s">
        <v>72</v>
      </c>
      <c r="E2275" s="226" t="s">
        <v>2886</v>
      </c>
      <c r="F2275" s="226" t="s">
        <v>2887</v>
      </c>
      <c r="G2275" s="213"/>
      <c r="H2275" s="213"/>
      <c r="I2275" s="216"/>
      <c r="J2275" s="227">
        <f>BK2275</f>
        <v>0</v>
      </c>
      <c r="K2275" s="213"/>
      <c r="L2275" s="218"/>
      <c r="M2275" s="219"/>
      <c r="N2275" s="220"/>
      <c r="O2275" s="220"/>
      <c r="P2275" s="221">
        <f>SUM(P2276:P2279)</f>
        <v>0</v>
      </c>
      <c r="Q2275" s="220"/>
      <c r="R2275" s="221">
        <f>SUM(R2276:R2279)</f>
        <v>0</v>
      </c>
      <c r="S2275" s="220"/>
      <c r="T2275" s="222">
        <f>SUM(T2276:T2279)</f>
        <v>0</v>
      </c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R2275" s="223" t="s">
        <v>80</v>
      </c>
      <c r="AT2275" s="224" t="s">
        <v>72</v>
      </c>
      <c r="AU2275" s="224" t="s">
        <v>80</v>
      </c>
      <c r="AY2275" s="223" t="s">
        <v>223</v>
      </c>
      <c r="BK2275" s="225">
        <f>SUM(BK2276:BK2279)</f>
        <v>0</v>
      </c>
    </row>
    <row r="2276" s="2" customFormat="1" ht="62.7" customHeight="1">
      <c r="A2276" s="39"/>
      <c r="B2276" s="40"/>
      <c r="C2276" s="228" t="s">
        <v>2888</v>
      </c>
      <c r="D2276" s="228" t="s">
        <v>225</v>
      </c>
      <c r="E2276" s="229" t="s">
        <v>2889</v>
      </c>
      <c r="F2276" s="230" t="s">
        <v>2890</v>
      </c>
      <c r="G2276" s="231" t="s">
        <v>265</v>
      </c>
      <c r="H2276" s="232">
        <v>408.52499999999998</v>
      </c>
      <c r="I2276" s="233"/>
      <c r="J2276" s="234">
        <f>ROUND(I2276*H2276,2)</f>
        <v>0</v>
      </c>
      <c r="K2276" s="230" t="s">
        <v>229</v>
      </c>
      <c r="L2276" s="45"/>
      <c r="M2276" s="235" t="s">
        <v>1</v>
      </c>
      <c r="N2276" s="236" t="s">
        <v>38</v>
      </c>
      <c r="O2276" s="92"/>
      <c r="P2276" s="237">
        <f>O2276*H2276</f>
        <v>0</v>
      </c>
      <c r="Q2276" s="237">
        <v>0</v>
      </c>
      <c r="R2276" s="237">
        <f>Q2276*H2276</f>
        <v>0</v>
      </c>
      <c r="S2276" s="237">
        <v>0</v>
      </c>
      <c r="T2276" s="238">
        <f>S2276*H2276</f>
        <v>0</v>
      </c>
      <c r="U2276" s="39"/>
      <c r="V2276" s="39"/>
      <c r="W2276" s="39"/>
      <c r="X2276" s="39"/>
      <c r="Y2276" s="39"/>
      <c r="Z2276" s="39"/>
      <c r="AA2276" s="39"/>
      <c r="AB2276" s="39"/>
      <c r="AC2276" s="39"/>
      <c r="AD2276" s="39"/>
      <c r="AE2276" s="39"/>
      <c r="AR2276" s="239" t="s">
        <v>230</v>
      </c>
      <c r="AT2276" s="239" t="s">
        <v>225</v>
      </c>
      <c r="AU2276" s="239" t="s">
        <v>82</v>
      </c>
      <c r="AY2276" s="18" t="s">
        <v>223</v>
      </c>
      <c r="BE2276" s="240">
        <f>IF(N2276="základní",J2276,0)</f>
        <v>0</v>
      </c>
      <c r="BF2276" s="240">
        <f>IF(N2276="snížená",J2276,0)</f>
        <v>0</v>
      </c>
      <c r="BG2276" s="240">
        <f>IF(N2276="zákl. přenesená",J2276,0)</f>
        <v>0</v>
      </c>
      <c r="BH2276" s="240">
        <f>IF(N2276="sníž. přenesená",J2276,0)</f>
        <v>0</v>
      </c>
      <c r="BI2276" s="240">
        <f>IF(N2276="nulová",J2276,0)</f>
        <v>0</v>
      </c>
      <c r="BJ2276" s="18" t="s">
        <v>80</v>
      </c>
      <c r="BK2276" s="240">
        <f>ROUND(I2276*H2276,2)</f>
        <v>0</v>
      </c>
      <c r="BL2276" s="18" t="s">
        <v>230</v>
      </c>
      <c r="BM2276" s="239" t="s">
        <v>2891</v>
      </c>
    </row>
    <row r="2277" s="13" customFormat="1">
      <c r="A2277" s="13"/>
      <c r="B2277" s="241"/>
      <c r="C2277" s="242"/>
      <c r="D2277" s="243" t="s">
        <v>232</v>
      </c>
      <c r="E2277" s="242"/>
      <c r="F2277" s="245" t="s">
        <v>2892</v>
      </c>
      <c r="G2277" s="242"/>
      <c r="H2277" s="246">
        <v>408.52499999999998</v>
      </c>
      <c r="I2277" s="247"/>
      <c r="J2277" s="242"/>
      <c r="K2277" s="242"/>
      <c r="L2277" s="248"/>
      <c r="M2277" s="249"/>
      <c r="N2277" s="250"/>
      <c r="O2277" s="250"/>
      <c r="P2277" s="250"/>
      <c r="Q2277" s="250"/>
      <c r="R2277" s="250"/>
      <c r="S2277" s="250"/>
      <c r="T2277" s="251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52" t="s">
        <v>232</v>
      </c>
      <c r="AU2277" s="252" t="s">
        <v>82</v>
      </c>
      <c r="AV2277" s="13" t="s">
        <v>82</v>
      </c>
      <c r="AW2277" s="13" t="s">
        <v>4</v>
      </c>
      <c r="AX2277" s="13" t="s">
        <v>80</v>
      </c>
      <c r="AY2277" s="252" t="s">
        <v>223</v>
      </c>
    </row>
    <row r="2278" s="2" customFormat="1" ht="66.75" customHeight="1">
      <c r="A2278" s="39"/>
      <c r="B2278" s="40"/>
      <c r="C2278" s="228" t="s">
        <v>2893</v>
      </c>
      <c r="D2278" s="228" t="s">
        <v>225</v>
      </c>
      <c r="E2278" s="229" t="s">
        <v>2894</v>
      </c>
      <c r="F2278" s="230" t="s">
        <v>2895</v>
      </c>
      <c r="G2278" s="231" t="s">
        <v>265</v>
      </c>
      <c r="H2278" s="232">
        <v>1225.5740000000001</v>
      </c>
      <c r="I2278" s="233"/>
      <c r="J2278" s="234">
        <f>ROUND(I2278*H2278,2)</f>
        <v>0</v>
      </c>
      <c r="K2278" s="230" t="s">
        <v>229</v>
      </c>
      <c r="L2278" s="45"/>
      <c r="M2278" s="235" t="s">
        <v>1</v>
      </c>
      <c r="N2278" s="236" t="s">
        <v>38</v>
      </c>
      <c r="O2278" s="92"/>
      <c r="P2278" s="237">
        <f>O2278*H2278</f>
        <v>0</v>
      </c>
      <c r="Q2278" s="237">
        <v>0</v>
      </c>
      <c r="R2278" s="237">
        <f>Q2278*H2278</f>
        <v>0</v>
      </c>
      <c r="S2278" s="237">
        <v>0</v>
      </c>
      <c r="T2278" s="238">
        <f>S2278*H2278</f>
        <v>0</v>
      </c>
      <c r="U2278" s="39"/>
      <c r="V2278" s="39"/>
      <c r="W2278" s="39"/>
      <c r="X2278" s="39"/>
      <c r="Y2278" s="39"/>
      <c r="Z2278" s="39"/>
      <c r="AA2278" s="39"/>
      <c r="AB2278" s="39"/>
      <c r="AC2278" s="39"/>
      <c r="AD2278" s="39"/>
      <c r="AE2278" s="39"/>
      <c r="AR2278" s="239" t="s">
        <v>230</v>
      </c>
      <c r="AT2278" s="239" t="s">
        <v>225</v>
      </c>
      <c r="AU2278" s="239" t="s">
        <v>82</v>
      </c>
      <c r="AY2278" s="18" t="s">
        <v>223</v>
      </c>
      <c r="BE2278" s="240">
        <f>IF(N2278="základní",J2278,0)</f>
        <v>0</v>
      </c>
      <c r="BF2278" s="240">
        <f>IF(N2278="snížená",J2278,0)</f>
        <v>0</v>
      </c>
      <c r="BG2278" s="240">
        <f>IF(N2278="zákl. přenesená",J2278,0)</f>
        <v>0</v>
      </c>
      <c r="BH2278" s="240">
        <f>IF(N2278="sníž. přenesená",J2278,0)</f>
        <v>0</v>
      </c>
      <c r="BI2278" s="240">
        <f>IF(N2278="nulová",J2278,0)</f>
        <v>0</v>
      </c>
      <c r="BJ2278" s="18" t="s">
        <v>80</v>
      </c>
      <c r="BK2278" s="240">
        <f>ROUND(I2278*H2278,2)</f>
        <v>0</v>
      </c>
      <c r="BL2278" s="18" t="s">
        <v>230</v>
      </c>
      <c r="BM2278" s="239" t="s">
        <v>2896</v>
      </c>
    </row>
    <row r="2279" s="13" customFormat="1">
      <c r="A2279" s="13"/>
      <c r="B2279" s="241"/>
      <c r="C2279" s="242"/>
      <c r="D2279" s="243" t="s">
        <v>232</v>
      </c>
      <c r="E2279" s="242"/>
      <c r="F2279" s="245" t="s">
        <v>2897</v>
      </c>
      <c r="G2279" s="242"/>
      <c r="H2279" s="246">
        <v>1225.5740000000001</v>
      </c>
      <c r="I2279" s="247"/>
      <c r="J2279" s="242"/>
      <c r="K2279" s="242"/>
      <c r="L2279" s="248"/>
      <c r="M2279" s="249"/>
      <c r="N2279" s="250"/>
      <c r="O2279" s="250"/>
      <c r="P2279" s="250"/>
      <c r="Q2279" s="250"/>
      <c r="R2279" s="250"/>
      <c r="S2279" s="250"/>
      <c r="T2279" s="251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52" t="s">
        <v>232</v>
      </c>
      <c r="AU2279" s="252" t="s">
        <v>82</v>
      </c>
      <c r="AV2279" s="13" t="s">
        <v>82</v>
      </c>
      <c r="AW2279" s="13" t="s">
        <v>4</v>
      </c>
      <c r="AX2279" s="13" t="s">
        <v>80</v>
      </c>
      <c r="AY2279" s="252" t="s">
        <v>223</v>
      </c>
    </row>
    <row r="2280" s="12" customFormat="1" ht="25.92" customHeight="1">
      <c r="A2280" s="12"/>
      <c r="B2280" s="212"/>
      <c r="C2280" s="213"/>
      <c r="D2280" s="214" t="s">
        <v>72</v>
      </c>
      <c r="E2280" s="215" t="s">
        <v>2898</v>
      </c>
      <c r="F2280" s="215" t="s">
        <v>2899</v>
      </c>
      <c r="G2280" s="213"/>
      <c r="H2280" s="213"/>
      <c r="I2280" s="216"/>
      <c r="J2280" s="217">
        <f>BK2280</f>
        <v>0</v>
      </c>
      <c r="K2280" s="213"/>
      <c r="L2280" s="218"/>
      <c r="M2280" s="219"/>
      <c r="N2280" s="220"/>
      <c r="O2280" s="220"/>
      <c r="P2280" s="221">
        <f>P2281+P2425+P2468+P2736+P2740+P2961+P3055+P3216+P3649+P3657+P3959+P4107+P4113+P4171+P4246+P4318+P4322</f>
        <v>0</v>
      </c>
      <c r="Q2280" s="220"/>
      <c r="R2280" s="221">
        <f>R2281+R2425+R2468+R2736+R2740+R2961+R3055+R3216+R3649+R3657+R3959+R4107+R4113+R4171+R4246+R4318+R4322</f>
        <v>177.46905287999999</v>
      </c>
      <c r="S2280" s="220"/>
      <c r="T2280" s="222">
        <f>T2281+T2425+T2468+T2736+T2740+T2961+T3055+T3216+T3649+T3657+T3959+T4107+T4113+T4171+T4246+T4318+T4322</f>
        <v>70.069779249999996</v>
      </c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R2280" s="223" t="s">
        <v>82</v>
      </c>
      <c r="AT2280" s="224" t="s">
        <v>72</v>
      </c>
      <c r="AU2280" s="224" t="s">
        <v>73</v>
      </c>
      <c r="AY2280" s="223" t="s">
        <v>223</v>
      </c>
      <c r="BK2280" s="225">
        <f>BK2281+BK2425+BK2468+BK2736+BK2740+BK2961+BK3055+BK3216+BK3649+BK3657+BK3959+BK4107+BK4113+BK4171+BK4246+BK4318+BK4322</f>
        <v>0</v>
      </c>
    </row>
    <row r="2281" s="12" customFormat="1" ht="22.8" customHeight="1">
      <c r="A2281" s="12"/>
      <c r="B2281" s="212"/>
      <c r="C2281" s="213"/>
      <c r="D2281" s="214" t="s">
        <v>72</v>
      </c>
      <c r="E2281" s="226" t="s">
        <v>2900</v>
      </c>
      <c r="F2281" s="226" t="s">
        <v>2901</v>
      </c>
      <c r="G2281" s="213"/>
      <c r="H2281" s="213"/>
      <c r="I2281" s="216"/>
      <c r="J2281" s="227">
        <f>BK2281</f>
        <v>0</v>
      </c>
      <c r="K2281" s="213"/>
      <c r="L2281" s="218"/>
      <c r="M2281" s="219"/>
      <c r="N2281" s="220"/>
      <c r="O2281" s="220"/>
      <c r="P2281" s="221">
        <f>SUM(P2282:P2424)</f>
        <v>0</v>
      </c>
      <c r="Q2281" s="220"/>
      <c r="R2281" s="221">
        <f>SUM(R2282:R2424)</f>
        <v>9.8491715499999994</v>
      </c>
      <c r="S2281" s="220"/>
      <c r="T2281" s="222">
        <f>SUM(T2282:T2424)</f>
        <v>6.1602199999999998</v>
      </c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R2281" s="223" t="s">
        <v>82</v>
      </c>
      <c r="AT2281" s="224" t="s">
        <v>72</v>
      </c>
      <c r="AU2281" s="224" t="s">
        <v>80</v>
      </c>
      <c r="AY2281" s="223" t="s">
        <v>223</v>
      </c>
      <c r="BK2281" s="225">
        <f>SUM(BK2282:BK2424)</f>
        <v>0</v>
      </c>
    </row>
    <row r="2282" s="2" customFormat="1" ht="37.8" customHeight="1">
      <c r="A2282" s="39"/>
      <c r="B2282" s="40"/>
      <c r="C2282" s="228" t="s">
        <v>2902</v>
      </c>
      <c r="D2282" s="228" t="s">
        <v>225</v>
      </c>
      <c r="E2282" s="229" t="s">
        <v>2903</v>
      </c>
      <c r="F2282" s="230" t="s">
        <v>2904</v>
      </c>
      <c r="G2282" s="231" t="s">
        <v>293</v>
      </c>
      <c r="H2282" s="232">
        <v>1120.04</v>
      </c>
      <c r="I2282" s="233"/>
      <c r="J2282" s="234">
        <f>ROUND(I2282*H2282,2)</f>
        <v>0</v>
      </c>
      <c r="K2282" s="230" t="s">
        <v>229</v>
      </c>
      <c r="L2282" s="45"/>
      <c r="M2282" s="235" t="s">
        <v>1</v>
      </c>
      <c r="N2282" s="236" t="s">
        <v>38</v>
      </c>
      <c r="O2282" s="92"/>
      <c r="P2282" s="237">
        <f>O2282*H2282</f>
        <v>0</v>
      </c>
      <c r="Q2282" s="237">
        <v>0</v>
      </c>
      <c r="R2282" s="237">
        <f>Q2282*H2282</f>
        <v>0</v>
      </c>
      <c r="S2282" s="237">
        <v>0.0054999999999999997</v>
      </c>
      <c r="T2282" s="238">
        <f>S2282*H2282</f>
        <v>6.1602199999999998</v>
      </c>
      <c r="U2282" s="39"/>
      <c r="V2282" s="39"/>
      <c r="W2282" s="39"/>
      <c r="X2282" s="39"/>
      <c r="Y2282" s="39"/>
      <c r="Z2282" s="39"/>
      <c r="AA2282" s="39"/>
      <c r="AB2282" s="39"/>
      <c r="AC2282" s="39"/>
      <c r="AD2282" s="39"/>
      <c r="AE2282" s="39"/>
      <c r="AR2282" s="239" t="s">
        <v>310</v>
      </c>
      <c r="AT2282" s="239" t="s">
        <v>225</v>
      </c>
      <c r="AU2282" s="239" t="s">
        <v>82</v>
      </c>
      <c r="AY2282" s="18" t="s">
        <v>223</v>
      </c>
      <c r="BE2282" s="240">
        <f>IF(N2282="základní",J2282,0)</f>
        <v>0</v>
      </c>
      <c r="BF2282" s="240">
        <f>IF(N2282="snížená",J2282,0)</f>
        <v>0</v>
      </c>
      <c r="BG2282" s="240">
        <f>IF(N2282="zákl. přenesená",J2282,0)</f>
        <v>0</v>
      </c>
      <c r="BH2282" s="240">
        <f>IF(N2282="sníž. přenesená",J2282,0)</f>
        <v>0</v>
      </c>
      <c r="BI2282" s="240">
        <f>IF(N2282="nulová",J2282,0)</f>
        <v>0</v>
      </c>
      <c r="BJ2282" s="18" t="s">
        <v>80</v>
      </c>
      <c r="BK2282" s="240">
        <f>ROUND(I2282*H2282,2)</f>
        <v>0</v>
      </c>
      <c r="BL2282" s="18" t="s">
        <v>310</v>
      </c>
      <c r="BM2282" s="239" t="s">
        <v>2905</v>
      </c>
    </row>
    <row r="2283" s="14" customFormat="1">
      <c r="A2283" s="14"/>
      <c r="B2283" s="253"/>
      <c r="C2283" s="254"/>
      <c r="D2283" s="243" t="s">
        <v>232</v>
      </c>
      <c r="E2283" s="255" t="s">
        <v>1</v>
      </c>
      <c r="F2283" s="256" t="s">
        <v>460</v>
      </c>
      <c r="G2283" s="254"/>
      <c r="H2283" s="255" t="s">
        <v>1</v>
      </c>
      <c r="I2283" s="257"/>
      <c r="J2283" s="254"/>
      <c r="K2283" s="254"/>
      <c r="L2283" s="258"/>
      <c r="M2283" s="259"/>
      <c r="N2283" s="260"/>
      <c r="O2283" s="260"/>
      <c r="P2283" s="260"/>
      <c r="Q2283" s="260"/>
      <c r="R2283" s="260"/>
      <c r="S2283" s="260"/>
      <c r="T2283" s="261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62" t="s">
        <v>232</v>
      </c>
      <c r="AU2283" s="262" t="s">
        <v>82</v>
      </c>
      <c r="AV2283" s="14" t="s">
        <v>80</v>
      </c>
      <c r="AW2283" s="14" t="s">
        <v>30</v>
      </c>
      <c r="AX2283" s="14" t="s">
        <v>73</v>
      </c>
      <c r="AY2283" s="262" t="s">
        <v>223</v>
      </c>
    </row>
    <row r="2284" s="13" customFormat="1">
      <c r="A2284" s="13"/>
      <c r="B2284" s="241"/>
      <c r="C2284" s="242"/>
      <c r="D2284" s="243" t="s">
        <v>232</v>
      </c>
      <c r="E2284" s="244" t="s">
        <v>1</v>
      </c>
      <c r="F2284" s="245" t="s">
        <v>2906</v>
      </c>
      <c r="G2284" s="242"/>
      <c r="H2284" s="246">
        <v>844.49000000000001</v>
      </c>
      <c r="I2284" s="247"/>
      <c r="J2284" s="242"/>
      <c r="K2284" s="242"/>
      <c r="L2284" s="248"/>
      <c r="M2284" s="249"/>
      <c r="N2284" s="250"/>
      <c r="O2284" s="250"/>
      <c r="P2284" s="250"/>
      <c r="Q2284" s="250"/>
      <c r="R2284" s="250"/>
      <c r="S2284" s="250"/>
      <c r="T2284" s="251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52" t="s">
        <v>232</v>
      </c>
      <c r="AU2284" s="252" t="s">
        <v>82</v>
      </c>
      <c r="AV2284" s="13" t="s">
        <v>82</v>
      </c>
      <c r="AW2284" s="13" t="s">
        <v>30</v>
      </c>
      <c r="AX2284" s="13" t="s">
        <v>73</v>
      </c>
      <c r="AY2284" s="252" t="s">
        <v>223</v>
      </c>
    </row>
    <row r="2285" s="13" customFormat="1">
      <c r="A2285" s="13"/>
      <c r="B2285" s="241"/>
      <c r="C2285" s="242"/>
      <c r="D2285" s="243" t="s">
        <v>232</v>
      </c>
      <c r="E2285" s="244" t="s">
        <v>1</v>
      </c>
      <c r="F2285" s="245" t="s">
        <v>2907</v>
      </c>
      <c r="G2285" s="242"/>
      <c r="H2285" s="246">
        <v>275.55000000000001</v>
      </c>
      <c r="I2285" s="247"/>
      <c r="J2285" s="242"/>
      <c r="K2285" s="242"/>
      <c r="L2285" s="248"/>
      <c r="M2285" s="249"/>
      <c r="N2285" s="250"/>
      <c r="O2285" s="250"/>
      <c r="P2285" s="250"/>
      <c r="Q2285" s="250"/>
      <c r="R2285" s="250"/>
      <c r="S2285" s="250"/>
      <c r="T2285" s="251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52" t="s">
        <v>232</v>
      </c>
      <c r="AU2285" s="252" t="s">
        <v>82</v>
      </c>
      <c r="AV2285" s="13" t="s">
        <v>82</v>
      </c>
      <c r="AW2285" s="13" t="s">
        <v>30</v>
      </c>
      <c r="AX2285" s="13" t="s">
        <v>73</v>
      </c>
      <c r="AY2285" s="252" t="s">
        <v>223</v>
      </c>
    </row>
    <row r="2286" s="15" customFormat="1">
      <c r="A2286" s="15"/>
      <c r="B2286" s="263"/>
      <c r="C2286" s="264"/>
      <c r="D2286" s="243" t="s">
        <v>232</v>
      </c>
      <c r="E2286" s="265" t="s">
        <v>1</v>
      </c>
      <c r="F2286" s="266" t="s">
        <v>245</v>
      </c>
      <c r="G2286" s="264"/>
      <c r="H2286" s="267">
        <v>1120.04</v>
      </c>
      <c r="I2286" s="268"/>
      <c r="J2286" s="264"/>
      <c r="K2286" s="264"/>
      <c r="L2286" s="269"/>
      <c r="M2286" s="270"/>
      <c r="N2286" s="271"/>
      <c r="O2286" s="271"/>
      <c r="P2286" s="271"/>
      <c r="Q2286" s="271"/>
      <c r="R2286" s="271"/>
      <c r="S2286" s="271"/>
      <c r="T2286" s="272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T2286" s="273" t="s">
        <v>232</v>
      </c>
      <c r="AU2286" s="273" t="s">
        <v>82</v>
      </c>
      <c r="AV2286" s="15" t="s">
        <v>230</v>
      </c>
      <c r="AW2286" s="15" t="s">
        <v>30</v>
      </c>
      <c r="AX2286" s="15" t="s">
        <v>80</v>
      </c>
      <c r="AY2286" s="273" t="s">
        <v>223</v>
      </c>
    </row>
    <row r="2287" s="2" customFormat="1" ht="37.8" customHeight="1">
      <c r="A2287" s="39"/>
      <c r="B2287" s="40"/>
      <c r="C2287" s="228" t="s">
        <v>2908</v>
      </c>
      <c r="D2287" s="228" t="s">
        <v>225</v>
      </c>
      <c r="E2287" s="229" t="s">
        <v>2909</v>
      </c>
      <c r="F2287" s="230" t="s">
        <v>2910</v>
      </c>
      <c r="G2287" s="231" t="s">
        <v>293</v>
      </c>
      <c r="H2287" s="232">
        <v>1139.9580000000001</v>
      </c>
      <c r="I2287" s="233"/>
      <c r="J2287" s="234">
        <f>ROUND(I2287*H2287,2)</f>
        <v>0</v>
      </c>
      <c r="K2287" s="230" t="s">
        <v>229</v>
      </c>
      <c r="L2287" s="45"/>
      <c r="M2287" s="235" t="s">
        <v>1</v>
      </c>
      <c r="N2287" s="236" t="s">
        <v>38</v>
      </c>
      <c r="O2287" s="92"/>
      <c r="P2287" s="237">
        <f>O2287*H2287</f>
        <v>0</v>
      </c>
      <c r="Q2287" s="237">
        <v>0</v>
      </c>
      <c r="R2287" s="237">
        <f>Q2287*H2287</f>
        <v>0</v>
      </c>
      <c r="S2287" s="237">
        <v>0</v>
      </c>
      <c r="T2287" s="238">
        <f>S2287*H2287</f>
        <v>0</v>
      </c>
      <c r="U2287" s="39"/>
      <c r="V2287" s="39"/>
      <c r="W2287" s="39"/>
      <c r="X2287" s="39"/>
      <c r="Y2287" s="39"/>
      <c r="Z2287" s="39"/>
      <c r="AA2287" s="39"/>
      <c r="AB2287" s="39"/>
      <c r="AC2287" s="39"/>
      <c r="AD2287" s="39"/>
      <c r="AE2287" s="39"/>
      <c r="AR2287" s="239" t="s">
        <v>310</v>
      </c>
      <c r="AT2287" s="239" t="s">
        <v>225</v>
      </c>
      <c r="AU2287" s="239" t="s">
        <v>82</v>
      </c>
      <c r="AY2287" s="18" t="s">
        <v>223</v>
      </c>
      <c r="BE2287" s="240">
        <f>IF(N2287="základní",J2287,0)</f>
        <v>0</v>
      </c>
      <c r="BF2287" s="240">
        <f>IF(N2287="snížená",J2287,0)</f>
        <v>0</v>
      </c>
      <c r="BG2287" s="240">
        <f>IF(N2287="zákl. přenesená",J2287,0)</f>
        <v>0</v>
      </c>
      <c r="BH2287" s="240">
        <f>IF(N2287="sníž. přenesená",J2287,0)</f>
        <v>0</v>
      </c>
      <c r="BI2287" s="240">
        <f>IF(N2287="nulová",J2287,0)</f>
        <v>0</v>
      </c>
      <c r="BJ2287" s="18" t="s">
        <v>80</v>
      </c>
      <c r="BK2287" s="240">
        <f>ROUND(I2287*H2287,2)</f>
        <v>0</v>
      </c>
      <c r="BL2287" s="18" t="s">
        <v>310</v>
      </c>
      <c r="BM2287" s="239" t="s">
        <v>2911</v>
      </c>
    </row>
    <row r="2288" s="13" customFormat="1">
      <c r="A2288" s="13"/>
      <c r="B2288" s="241"/>
      <c r="C2288" s="242"/>
      <c r="D2288" s="243" t="s">
        <v>232</v>
      </c>
      <c r="E2288" s="244" t="s">
        <v>1</v>
      </c>
      <c r="F2288" s="245" t="s">
        <v>2912</v>
      </c>
      <c r="G2288" s="242"/>
      <c r="H2288" s="246">
        <v>2.4500000000000002</v>
      </c>
      <c r="I2288" s="247"/>
      <c r="J2288" s="242"/>
      <c r="K2288" s="242"/>
      <c r="L2288" s="248"/>
      <c r="M2288" s="249"/>
      <c r="N2288" s="250"/>
      <c r="O2288" s="250"/>
      <c r="P2288" s="250"/>
      <c r="Q2288" s="250"/>
      <c r="R2288" s="250"/>
      <c r="S2288" s="250"/>
      <c r="T2288" s="251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52" t="s">
        <v>232</v>
      </c>
      <c r="AU2288" s="252" t="s">
        <v>82</v>
      </c>
      <c r="AV2288" s="13" t="s">
        <v>82</v>
      </c>
      <c r="AW2288" s="13" t="s">
        <v>30</v>
      </c>
      <c r="AX2288" s="13" t="s">
        <v>73</v>
      </c>
      <c r="AY2288" s="252" t="s">
        <v>223</v>
      </c>
    </row>
    <row r="2289" s="14" customFormat="1">
      <c r="A2289" s="14"/>
      <c r="B2289" s="253"/>
      <c r="C2289" s="254"/>
      <c r="D2289" s="243" t="s">
        <v>232</v>
      </c>
      <c r="E2289" s="255" t="s">
        <v>1</v>
      </c>
      <c r="F2289" s="256" t="s">
        <v>242</v>
      </c>
      <c r="G2289" s="254"/>
      <c r="H2289" s="255" t="s">
        <v>1</v>
      </c>
      <c r="I2289" s="257"/>
      <c r="J2289" s="254"/>
      <c r="K2289" s="254"/>
      <c r="L2289" s="258"/>
      <c r="M2289" s="259"/>
      <c r="N2289" s="260"/>
      <c r="O2289" s="260"/>
      <c r="P2289" s="260"/>
      <c r="Q2289" s="260"/>
      <c r="R2289" s="260"/>
      <c r="S2289" s="260"/>
      <c r="T2289" s="261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62" t="s">
        <v>232</v>
      </c>
      <c r="AU2289" s="262" t="s">
        <v>82</v>
      </c>
      <c r="AV2289" s="14" t="s">
        <v>80</v>
      </c>
      <c r="AW2289" s="14" t="s">
        <v>30</v>
      </c>
      <c r="AX2289" s="14" t="s">
        <v>73</v>
      </c>
      <c r="AY2289" s="262" t="s">
        <v>223</v>
      </c>
    </row>
    <row r="2290" s="14" customFormat="1">
      <c r="A2290" s="14"/>
      <c r="B2290" s="253"/>
      <c r="C2290" s="254"/>
      <c r="D2290" s="243" t="s">
        <v>232</v>
      </c>
      <c r="E2290" s="255" t="s">
        <v>1</v>
      </c>
      <c r="F2290" s="256" t="s">
        <v>2913</v>
      </c>
      <c r="G2290" s="254"/>
      <c r="H2290" s="255" t="s">
        <v>1</v>
      </c>
      <c r="I2290" s="257"/>
      <c r="J2290" s="254"/>
      <c r="K2290" s="254"/>
      <c r="L2290" s="258"/>
      <c r="M2290" s="259"/>
      <c r="N2290" s="260"/>
      <c r="O2290" s="260"/>
      <c r="P2290" s="260"/>
      <c r="Q2290" s="260"/>
      <c r="R2290" s="260"/>
      <c r="S2290" s="260"/>
      <c r="T2290" s="261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62" t="s">
        <v>232</v>
      </c>
      <c r="AU2290" s="262" t="s">
        <v>82</v>
      </c>
      <c r="AV2290" s="14" t="s">
        <v>80</v>
      </c>
      <c r="AW2290" s="14" t="s">
        <v>30</v>
      </c>
      <c r="AX2290" s="14" t="s">
        <v>73</v>
      </c>
      <c r="AY2290" s="262" t="s">
        <v>223</v>
      </c>
    </row>
    <row r="2291" s="13" customFormat="1">
      <c r="A2291" s="13"/>
      <c r="B2291" s="241"/>
      <c r="C2291" s="242"/>
      <c r="D2291" s="243" t="s">
        <v>232</v>
      </c>
      <c r="E2291" s="244" t="s">
        <v>1</v>
      </c>
      <c r="F2291" s="245" t="s">
        <v>2066</v>
      </c>
      <c r="G2291" s="242"/>
      <c r="H2291" s="246">
        <v>861.96000000000004</v>
      </c>
      <c r="I2291" s="247"/>
      <c r="J2291" s="242"/>
      <c r="K2291" s="242"/>
      <c r="L2291" s="248"/>
      <c r="M2291" s="249"/>
      <c r="N2291" s="250"/>
      <c r="O2291" s="250"/>
      <c r="P2291" s="250"/>
      <c r="Q2291" s="250"/>
      <c r="R2291" s="250"/>
      <c r="S2291" s="250"/>
      <c r="T2291" s="251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52" t="s">
        <v>232</v>
      </c>
      <c r="AU2291" s="252" t="s">
        <v>82</v>
      </c>
      <c r="AV2291" s="13" t="s">
        <v>82</v>
      </c>
      <c r="AW2291" s="13" t="s">
        <v>30</v>
      </c>
      <c r="AX2291" s="13" t="s">
        <v>73</v>
      </c>
      <c r="AY2291" s="252" t="s">
        <v>223</v>
      </c>
    </row>
    <row r="2292" s="13" customFormat="1">
      <c r="A2292" s="13"/>
      <c r="B2292" s="241"/>
      <c r="C2292" s="242"/>
      <c r="D2292" s="243" t="s">
        <v>232</v>
      </c>
      <c r="E2292" s="244" t="s">
        <v>1</v>
      </c>
      <c r="F2292" s="245" t="s">
        <v>2067</v>
      </c>
      <c r="G2292" s="242"/>
      <c r="H2292" s="246">
        <v>-14.507</v>
      </c>
      <c r="I2292" s="247"/>
      <c r="J2292" s="242"/>
      <c r="K2292" s="242"/>
      <c r="L2292" s="248"/>
      <c r="M2292" s="249"/>
      <c r="N2292" s="250"/>
      <c r="O2292" s="250"/>
      <c r="P2292" s="250"/>
      <c r="Q2292" s="250"/>
      <c r="R2292" s="250"/>
      <c r="S2292" s="250"/>
      <c r="T2292" s="251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52" t="s">
        <v>232</v>
      </c>
      <c r="AU2292" s="252" t="s">
        <v>82</v>
      </c>
      <c r="AV2292" s="13" t="s">
        <v>82</v>
      </c>
      <c r="AW2292" s="13" t="s">
        <v>30</v>
      </c>
      <c r="AX2292" s="13" t="s">
        <v>73</v>
      </c>
      <c r="AY2292" s="252" t="s">
        <v>223</v>
      </c>
    </row>
    <row r="2293" s="13" customFormat="1">
      <c r="A2293" s="13"/>
      <c r="B2293" s="241"/>
      <c r="C2293" s="242"/>
      <c r="D2293" s="243" t="s">
        <v>232</v>
      </c>
      <c r="E2293" s="244" t="s">
        <v>1</v>
      </c>
      <c r="F2293" s="245" t="s">
        <v>2914</v>
      </c>
      <c r="G2293" s="242"/>
      <c r="H2293" s="246">
        <v>13.803000000000001</v>
      </c>
      <c r="I2293" s="247"/>
      <c r="J2293" s="242"/>
      <c r="K2293" s="242"/>
      <c r="L2293" s="248"/>
      <c r="M2293" s="249"/>
      <c r="N2293" s="250"/>
      <c r="O2293" s="250"/>
      <c r="P2293" s="250"/>
      <c r="Q2293" s="250"/>
      <c r="R2293" s="250"/>
      <c r="S2293" s="250"/>
      <c r="T2293" s="251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52" t="s">
        <v>232</v>
      </c>
      <c r="AU2293" s="252" t="s">
        <v>82</v>
      </c>
      <c r="AV2293" s="13" t="s">
        <v>82</v>
      </c>
      <c r="AW2293" s="13" t="s">
        <v>30</v>
      </c>
      <c r="AX2293" s="13" t="s">
        <v>73</v>
      </c>
      <c r="AY2293" s="252" t="s">
        <v>223</v>
      </c>
    </row>
    <row r="2294" s="14" customFormat="1">
      <c r="A2294" s="14"/>
      <c r="B2294" s="253"/>
      <c r="C2294" s="254"/>
      <c r="D2294" s="243" t="s">
        <v>232</v>
      </c>
      <c r="E2294" s="255" t="s">
        <v>1</v>
      </c>
      <c r="F2294" s="256" t="s">
        <v>394</v>
      </c>
      <c r="G2294" s="254"/>
      <c r="H2294" s="255" t="s">
        <v>1</v>
      </c>
      <c r="I2294" s="257"/>
      <c r="J2294" s="254"/>
      <c r="K2294" s="254"/>
      <c r="L2294" s="258"/>
      <c r="M2294" s="259"/>
      <c r="N2294" s="260"/>
      <c r="O2294" s="260"/>
      <c r="P2294" s="260"/>
      <c r="Q2294" s="260"/>
      <c r="R2294" s="260"/>
      <c r="S2294" s="260"/>
      <c r="T2294" s="261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62" t="s">
        <v>232</v>
      </c>
      <c r="AU2294" s="262" t="s">
        <v>82</v>
      </c>
      <c r="AV2294" s="14" t="s">
        <v>80</v>
      </c>
      <c r="AW2294" s="14" t="s">
        <v>30</v>
      </c>
      <c r="AX2294" s="14" t="s">
        <v>73</v>
      </c>
      <c r="AY2294" s="262" t="s">
        <v>223</v>
      </c>
    </row>
    <row r="2295" s="13" customFormat="1">
      <c r="A2295" s="13"/>
      <c r="B2295" s="241"/>
      <c r="C2295" s="242"/>
      <c r="D2295" s="243" t="s">
        <v>232</v>
      </c>
      <c r="E2295" s="244" t="s">
        <v>1</v>
      </c>
      <c r="F2295" s="245" t="s">
        <v>2915</v>
      </c>
      <c r="G2295" s="242"/>
      <c r="H2295" s="246">
        <v>276.25200000000001</v>
      </c>
      <c r="I2295" s="247"/>
      <c r="J2295" s="242"/>
      <c r="K2295" s="242"/>
      <c r="L2295" s="248"/>
      <c r="M2295" s="249"/>
      <c r="N2295" s="250"/>
      <c r="O2295" s="250"/>
      <c r="P2295" s="250"/>
      <c r="Q2295" s="250"/>
      <c r="R2295" s="250"/>
      <c r="S2295" s="250"/>
      <c r="T2295" s="251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52" t="s">
        <v>232</v>
      </c>
      <c r="AU2295" s="252" t="s">
        <v>82</v>
      </c>
      <c r="AV2295" s="13" t="s">
        <v>82</v>
      </c>
      <c r="AW2295" s="13" t="s">
        <v>30</v>
      </c>
      <c r="AX2295" s="13" t="s">
        <v>73</v>
      </c>
      <c r="AY2295" s="252" t="s">
        <v>223</v>
      </c>
    </row>
    <row r="2296" s="15" customFormat="1">
      <c r="A2296" s="15"/>
      <c r="B2296" s="263"/>
      <c r="C2296" s="264"/>
      <c r="D2296" s="243" t="s">
        <v>232</v>
      </c>
      <c r="E2296" s="265" t="s">
        <v>1</v>
      </c>
      <c r="F2296" s="266" t="s">
        <v>245</v>
      </c>
      <c r="G2296" s="264"/>
      <c r="H2296" s="267">
        <v>1139.9580000000001</v>
      </c>
      <c r="I2296" s="268"/>
      <c r="J2296" s="264"/>
      <c r="K2296" s="264"/>
      <c r="L2296" s="269"/>
      <c r="M2296" s="270"/>
      <c r="N2296" s="271"/>
      <c r="O2296" s="271"/>
      <c r="P2296" s="271"/>
      <c r="Q2296" s="271"/>
      <c r="R2296" s="271"/>
      <c r="S2296" s="271"/>
      <c r="T2296" s="272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T2296" s="273" t="s">
        <v>232</v>
      </c>
      <c r="AU2296" s="273" t="s">
        <v>82</v>
      </c>
      <c r="AV2296" s="15" t="s">
        <v>230</v>
      </c>
      <c r="AW2296" s="15" t="s">
        <v>30</v>
      </c>
      <c r="AX2296" s="15" t="s">
        <v>80</v>
      </c>
      <c r="AY2296" s="273" t="s">
        <v>223</v>
      </c>
    </row>
    <row r="2297" s="2" customFormat="1" ht="33" customHeight="1">
      <c r="A2297" s="39"/>
      <c r="B2297" s="40"/>
      <c r="C2297" s="228" t="s">
        <v>2916</v>
      </c>
      <c r="D2297" s="228" t="s">
        <v>225</v>
      </c>
      <c r="E2297" s="229" t="s">
        <v>2917</v>
      </c>
      <c r="F2297" s="230" t="s">
        <v>2918</v>
      </c>
      <c r="G2297" s="231" t="s">
        <v>293</v>
      </c>
      <c r="H2297" s="232">
        <v>75.069000000000003</v>
      </c>
      <c r="I2297" s="233"/>
      <c r="J2297" s="234">
        <f>ROUND(I2297*H2297,2)</f>
        <v>0</v>
      </c>
      <c r="K2297" s="230" t="s">
        <v>229</v>
      </c>
      <c r="L2297" s="45"/>
      <c r="M2297" s="235" t="s">
        <v>1</v>
      </c>
      <c r="N2297" s="236" t="s">
        <v>38</v>
      </c>
      <c r="O2297" s="92"/>
      <c r="P2297" s="237">
        <f>O2297*H2297</f>
        <v>0</v>
      </c>
      <c r="Q2297" s="237">
        <v>0</v>
      </c>
      <c r="R2297" s="237">
        <f>Q2297*H2297</f>
        <v>0</v>
      </c>
      <c r="S2297" s="237">
        <v>0</v>
      </c>
      <c r="T2297" s="238">
        <f>S2297*H2297</f>
        <v>0</v>
      </c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39"/>
      <c r="AE2297" s="39"/>
      <c r="AR2297" s="239" t="s">
        <v>310</v>
      </c>
      <c r="AT2297" s="239" t="s">
        <v>225</v>
      </c>
      <c r="AU2297" s="239" t="s">
        <v>82</v>
      </c>
      <c r="AY2297" s="18" t="s">
        <v>223</v>
      </c>
      <c r="BE2297" s="240">
        <f>IF(N2297="základní",J2297,0)</f>
        <v>0</v>
      </c>
      <c r="BF2297" s="240">
        <f>IF(N2297="snížená",J2297,0)</f>
        <v>0</v>
      </c>
      <c r="BG2297" s="240">
        <f>IF(N2297="zákl. přenesená",J2297,0)</f>
        <v>0</v>
      </c>
      <c r="BH2297" s="240">
        <f>IF(N2297="sníž. přenesená",J2297,0)</f>
        <v>0</v>
      </c>
      <c r="BI2297" s="240">
        <f>IF(N2297="nulová",J2297,0)</f>
        <v>0</v>
      </c>
      <c r="BJ2297" s="18" t="s">
        <v>80</v>
      </c>
      <c r="BK2297" s="240">
        <f>ROUND(I2297*H2297,2)</f>
        <v>0</v>
      </c>
      <c r="BL2297" s="18" t="s">
        <v>310</v>
      </c>
      <c r="BM2297" s="239" t="s">
        <v>2919</v>
      </c>
    </row>
    <row r="2298" s="13" customFormat="1">
      <c r="A2298" s="13"/>
      <c r="B2298" s="241"/>
      <c r="C2298" s="242"/>
      <c r="D2298" s="243" t="s">
        <v>232</v>
      </c>
      <c r="E2298" s="244" t="s">
        <v>1</v>
      </c>
      <c r="F2298" s="245" t="s">
        <v>2920</v>
      </c>
      <c r="G2298" s="242"/>
      <c r="H2298" s="246">
        <v>32.149000000000001</v>
      </c>
      <c r="I2298" s="247"/>
      <c r="J2298" s="242"/>
      <c r="K2298" s="242"/>
      <c r="L2298" s="248"/>
      <c r="M2298" s="249"/>
      <c r="N2298" s="250"/>
      <c r="O2298" s="250"/>
      <c r="P2298" s="250"/>
      <c r="Q2298" s="250"/>
      <c r="R2298" s="250"/>
      <c r="S2298" s="250"/>
      <c r="T2298" s="251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52" t="s">
        <v>232</v>
      </c>
      <c r="AU2298" s="252" t="s">
        <v>82</v>
      </c>
      <c r="AV2298" s="13" t="s">
        <v>82</v>
      </c>
      <c r="AW2298" s="13" t="s">
        <v>30</v>
      </c>
      <c r="AX2298" s="13" t="s">
        <v>73</v>
      </c>
      <c r="AY2298" s="252" t="s">
        <v>223</v>
      </c>
    </row>
    <row r="2299" s="13" customFormat="1">
      <c r="A2299" s="13"/>
      <c r="B2299" s="241"/>
      <c r="C2299" s="242"/>
      <c r="D2299" s="243" t="s">
        <v>232</v>
      </c>
      <c r="E2299" s="244" t="s">
        <v>1</v>
      </c>
      <c r="F2299" s="245" t="s">
        <v>2921</v>
      </c>
      <c r="G2299" s="242"/>
      <c r="H2299" s="246">
        <v>42.920000000000002</v>
      </c>
      <c r="I2299" s="247"/>
      <c r="J2299" s="242"/>
      <c r="K2299" s="242"/>
      <c r="L2299" s="248"/>
      <c r="M2299" s="249"/>
      <c r="N2299" s="250"/>
      <c r="O2299" s="250"/>
      <c r="P2299" s="250"/>
      <c r="Q2299" s="250"/>
      <c r="R2299" s="250"/>
      <c r="S2299" s="250"/>
      <c r="T2299" s="251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52" t="s">
        <v>232</v>
      </c>
      <c r="AU2299" s="252" t="s">
        <v>82</v>
      </c>
      <c r="AV2299" s="13" t="s">
        <v>82</v>
      </c>
      <c r="AW2299" s="13" t="s">
        <v>30</v>
      </c>
      <c r="AX2299" s="13" t="s">
        <v>73</v>
      </c>
      <c r="AY2299" s="252" t="s">
        <v>223</v>
      </c>
    </row>
    <row r="2300" s="15" customFormat="1">
      <c r="A2300" s="15"/>
      <c r="B2300" s="263"/>
      <c r="C2300" s="264"/>
      <c r="D2300" s="243" t="s">
        <v>232</v>
      </c>
      <c r="E2300" s="265" t="s">
        <v>1</v>
      </c>
      <c r="F2300" s="266" t="s">
        <v>245</v>
      </c>
      <c r="G2300" s="264"/>
      <c r="H2300" s="267">
        <v>75.069000000000003</v>
      </c>
      <c r="I2300" s="268"/>
      <c r="J2300" s="264"/>
      <c r="K2300" s="264"/>
      <c r="L2300" s="269"/>
      <c r="M2300" s="270"/>
      <c r="N2300" s="271"/>
      <c r="O2300" s="271"/>
      <c r="P2300" s="271"/>
      <c r="Q2300" s="271"/>
      <c r="R2300" s="271"/>
      <c r="S2300" s="271"/>
      <c r="T2300" s="272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T2300" s="273" t="s">
        <v>232</v>
      </c>
      <c r="AU2300" s="273" t="s">
        <v>82</v>
      </c>
      <c r="AV2300" s="15" t="s">
        <v>230</v>
      </c>
      <c r="AW2300" s="15" t="s">
        <v>30</v>
      </c>
      <c r="AX2300" s="15" t="s">
        <v>80</v>
      </c>
      <c r="AY2300" s="273" t="s">
        <v>223</v>
      </c>
    </row>
    <row r="2301" s="2" customFormat="1" ht="16.5" customHeight="1">
      <c r="A2301" s="39"/>
      <c r="B2301" s="40"/>
      <c r="C2301" s="274" t="s">
        <v>2922</v>
      </c>
      <c r="D2301" s="274" t="s">
        <v>285</v>
      </c>
      <c r="E2301" s="275" t="s">
        <v>2923</v>
      </c>
      <c r="F2301" s="276" t="s">
        <v>2924</v>
      </c>
      <c r="G2301" s="277" t="s">
        <v>2925</v>
      </c>
      <c r="H2301" s="278">
        <v>243.006</v>
      </c>
      <c r="I2301" s="279"/>
      <c r="J2301" s="280">
        <f>ROUND(I2301*H2301,2)</f>
        <v>0</v>
      </c>
      <c r="K2301" s="276" t="s">
        <v>229</v>
      </c>
      <c r="L2301" s="281"/>
      <c r="M2301" s="282" t="s">
        <v>1</v>
      </c>
      <c r="N2301" s="283" t="s">
        <v>38</v>
      </c>
      <c r="O2301" s="92"/>
      <c r="P2301" s="237">
        <f>O2301*H2301</f>
        <v>0</v>
      </c>
      <c r="Q2301" s="237">
        <v>0.001</v>
      </c>
      <c r="R2301" s="237">
        <f>Q2301*H2301</f>
        <v>0.243006</v>
      </c>
      <c r="S2301" s="237">
        <v>0</v>
      </c>
      <c r="T2301" s="238">
        <f>S2301*H2301</f>
        <v>0</v>
      </c>
      <c r="U2301" s="39"/>
      <c r="V2301" s="39"/>
      <c r="W2301" s="39"/>
      <c r="X2301" s="39"/>
      <c r="Y2301" s="39"/>
      <c r="Z2301" s="39"/>
      <c r="AA2301" s="39"/>
      <c r="AB2301" s="39"/>
      <c r="AC2301" s="39"/>
      <c r="AD2301" s="39"/>
      <c r="AE2301" s="39"/>
      <c r="AR2301" s="239" t="s">
        <v>402</v>
      </c>
      <c r="AT2301" s="239" t="s">
        <v>285</v>
      </c>
      <c r="AU2301" s="239" t="s">
        <v>82</v>
      </c>
      <c r="AY2301" s="18" t="s">
        <v>223</v>
      </c>
      <c r="BE2301" s="240">
        <f>IF(N2301="základní",J2301,0)</f>
        <v>0</v>
      </c>
      <c r="BF2301" s="240">
        <f>IF(N2301="snížená",J2301,0)</f>
        <v>0</v>
      </c>
      <c r="BG2301" s="240">
        <f>IF(N2301="zákl. přenesená",J2301,0)</f>
        <v>0</v>
      </c>
      <c r="BH2301" s="240">
        <f>IF(N2301="sníž. přenesená",J2301,0)</f>
        <v>0</v>
      </c>
      <c r="BI2301" s="240">
        <f>IF(N2301="nulová",J2301,0)</f>
        <v>0</v>
      </c>
      <c r="BJ2301" s="18" t="s">
        <v>80</v>
      </c>
      <c r="BK2301" s="240">
        <f>ROUND(I2301*H2301,2)</f>
        <v>0</v>
      </c>
      <c r="BL2301" s="18" t="s">
        <v>310</v>
      </c>
      <c r="BM2301" s="239" t="s">
        <v>2926</v>
      </c>
    </row>
    <row r="2302" s="14" customFormat="1">
      <c r="A2302" s="14"/>
      <c r="B2302" s="253"/>
      <c r="C2302" s="254"/>
      <c r="D2302" s="243" t="s">
        <v>232</v>
      </c>
      <c r="E2302" s="255" t="s">
        <v>1</v>
      </c>
      <c r="F2302" s="256" t="s">
        <v>2927</v>
      </c>
      <c r="G2302" s="254"/>
      <c r="H2302" s="255" t="s">
        <v>1</v>
      </c>
      <c r="I2302" s="257"/>
      <c r="J2302" s="254"/>
      <c r="K2302" s="254"/>
      <c r="L2302" s="258"/>
      <c r="M2302" s="259"/>
      <c r="N2302" s="260"/>
      <c r="O2302" s="260"/>
      <c r="P2302" s="260"/>
      <c r="Q2302" s="260"/>
      <c r="R2302" s="260"/>
      <c r="S2302" s="260"/>
      <c r="T2302" s="261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62" t="s">
        <v>232</v>
      </c>
      <c r="AU2302" s="262" t="s">
        <v>82</v>
      </c>
      <c r="AV2302" s="14" t="s">
        <v>80</v>
      </c>
      <c r="AW2302" s="14" t="s">
        <v>30</v>
      </c>
      <c r="AX2302" s="14" t="s">
        <v>73</v>
      </c>
      <c r="AY2302" s="262" t="s">
        <v>223</v>
      </c>
    </row>
    <row r="2303" s="13" customFormat="1">
      <c r="A2303" s="13"/>
      <c r="B2303" s="241"/>
      <c r="C2303" s="242"/>
      <c r="D2303" s="243" t="s">
        <v>232</v>
      </c>
      <c r="E2303" s="244" t="s">
        <v>1</v>
      </c>
      <c r="F2303" s="245" t="s">
        <v>2928</v>
      </c>
      <c r="G2303" s="242"/>
      <c r="H2303" s="246">
        <v>227.99199999999999</v>
      </c>
      <c r="I2303" s="247"/>
      <c r="J2303" s="242"/>
      <c r="K2303" s="242"/>
      <c r="L2303" s="248"/>
      <c r="M2303" s="249"/>
      <c r="N2303" s="250"/>
      <c r="O2303" s="250"/>
      <c r="P2303" s="250"/>
      <c r="Q2303" s="250"/>
      <c r="R2303" s="250"/>
      <c r="S2303" s="250"/>
      <c r="T2303" s="251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52" t="s">
        <v>232</v>
      </c>
      <c r="AU2303" s="252" t="s">
        <v>82</v>
      </c>
      <c r="AV2303" s="13" t="s">
        <v>82</v>
      </c>
      <c r="AW2303" s="13" t="s">
        <v>30</v>
      </c>
      <c r="AX2303" s="13" t="s">
        <v>73</v>
      </c>
      <c r="AY2303" s="252" t="s">
        <v>223</v>
      </c>
    </row>
    <row r="2304" s="13" customFormat="1">
      <c r="A2304" s="13"/>
      <c r="B2304" s="241"/>
      <c r="C2304" s="242"/>
      <c r="D2304" s="243" t="s">
        <v>232</v>
      </c>
      <c r="E2304" s="244" t="s">
        <v>1</v>
      </c>
      <c r="F2304" s="245" t="s">
        <v>2929</v>
      </c>
      <c r="G2304" s="242"/>
      <c r="H2304" s="246">
        <v>15.013999999999999</v>
      </c>
      <c r="I2304" s="247"/>
      <c r="J2304" s="242"/>
      <c r="K2304" s="242"/>
      <c r="L2304" s="248"/>
      <c r="M2304" s="249"/>
      <c r="N2304" s="250"/>
      <c r="O2304" s="250"/>
      <c r="P2304" s="250"/>
      <c r="Q2304" s="250"/>
      <c r="R2304" s="250"/>
      <c r="S2304" s="250"/>
      <c r="T2304" s="251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52" t="s">
        <v>232</v>
      </c>
      <c r="AU2304" s="252" t="s">
        <v>82</v>
      </c>
      <c r="AV2304" s="13" t="s">
        <v>82</v>
      </c>
      <c r="AW2304" s="13" t="s">
        <v>30</v>
      </c>
      <c r="AX2304" s="13" t="s">
        <v>73</v>
      </c>
      <c r="AY2304" s="252" t="s">
        <v>223</v>
      </c>
    </row>
    <row r="2305" s="15" customFormat="1">
      <c r="A2305" s="15"/>
      <c r="B2305" s="263"/>
      <c r="C2305" s="264"/>
      <c r="D2305" s="243" t="s">
        <v>232</v>
      </c>
      <c r="E2305" s="265" t="s">
        <v>1</v>
      </c>
      <c r="F2305" s="266" t="s">
        <v>245</v>
      </c>
      <c r="G2305" s="264"/>
      <c r="H2305" s="267">
        <v>243.006</v>
      </c>
      <c r="I2305" s="268"/>
      <c r="J2305" s="264"/>
      <c r="K2305" s="264"/>
      <c r="L2305" s="269"/>
      <c r="M2305" s="270"/>
      <c r="N2305" s="271"/>
      <c r="O2305" s="271"/>
      <c r="P2305" s="271"/>
      <c r="Q2305" s="271"/>
      <c r="R2305" s="271"/>
      <c r="S2305" s="271"/>
      <c r="T2305" s="272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73" t="s">
        <v>232</v>
      </c>
      <c r="AU2305" s="273" t="s">
        <v>82</v>
      </c>
      <c r="AV2305" s="15" t="s">
        <v>230</v>
      </c>
      <c r="AW2305" s="15" t="s">
        <v>30</v>
      </c>
      <c r="AX2305" s="15" t="s">
        <v>80</v>
      </c>
      <c r="AY2305" s="273" t="s">
        <v>223</v>
      </c>
    </row>
    <row r="2306" s="2" customFormat="1" ht="37.8" customHeight="1">
      <c r="A2306" s="39"/>
      <c r="B2306" s="40"/>
      <c r="C2306" s="228" t="s">
        <v>2930</v>
      </c>
      <c r="D2306" s="228" t="s">
        <v>225</v>
      </c>
      <c r="E2306" s="229" t="s">
        <v>2931</v>
      </c>
      <c r="F2306" s="230" t="s">
        <v>2932</v>
      </c>
      <c r="G2306" s="231" t="s">
        <v>293</v>
      </c>
      <c r="H2306" s="232">
        <v>87.620000000000005</v>
      </c>
      <c r="I2306" s="233"/>
      <c r="J2306" s="234">
        <f>ROUND(I2306*H2306,2)</f>
        <v>0</v>
      </c>
      <c r="K2306" s="230" t="s">
        <v>229</v>
      </c>
      <c r="L2306" s="45"/>
      <c r="M2306" s="235" t="s">
        <v>1</v>
      </c>
      <c r="N2306" s="236" t="s">
        <v>38</v>
      </c>
      <c r="O2306" s="92"/>
      <c r="P2306" s="237">
        <f>O2306*H2306</f>
        <v>0</v>
      </c>
      <c r="Q2306" s="237">
        <v>0.0035000000000000001</v>
      </c>
      <c r="R2306" s="237">
        <f>Q2306*H2306</f>
        <v>0.30667</v>
      </c>
      <c r="S2306" s="237">
        <v>0</v>
      </c>
      <c r="T2306" s="238">
        <f>S2306*H2306</f>
        <v>0</v>
      </c>
      <c r="U2306" s="39"/>
      <c r="V2306" s="39"/>
      <c r="W2306" s="39"/>
      <c r="X2306" s="39"/>
      <c r="Y2306" s="39"/>
      <c r="Z2306" s="39"/>
      <c r="AA2306" s="39"/>
      <c r="AB2306" s="39"/>
      <c r="AC2306" s="39"/>
      <c r="AD2306" s="39"/>
      <c r="AE2306" s="39"/>
      <c r="AR2306" s="239" t="s">
        <v>310</v>
      </c>
      <c r="AT2306" s="239" t="s">
        <v>225</v>
      </c>
      <c r="AU2306" s="239" t="s">
        <v>82</v>
      </c>
      <c r="AY2306" s="18" t="s">
        <v>223</v>
      </c>
      <c r="BE2306" s="240">
        <f>IF(N2306="základní",J2306,0)</f>
        <v>0</v>
      </c>
      <c r="BF2306" s="240">
        <f>IF(N2306="snížená",J2306,0)</f>
        <v>0</v>
      </c>
      <c r="BG2306" s="240">
        <f>IF(N2306="zákl. přenesená",J2306,0)</f>
        <v>0</v>
      </c>
      <c r="BH2306" s="240">
        <f>IF(N2306="sníž. přenesená",J2306,0)</f>
        <v>0</v>
      </c>
      <c r="BI2306" s="240">
        <f>IF(N2306="nulová",J2306,0)</f>
        <v>0</v>
      </c>
      <c r="BJ2306" s="18" t="s">
        <v>80</v>
      </c>
      <c r="BK2306" s="240">
        <f>ROUND(I2306*H2306,2)</f>
        <v>0</v>
      </c>
      <c r="BL2306" s="18" t="s">
        <v>310</v>
      </c>
      <c r="BM2306" s="239" t="s">
        <v>2933</v>
      </c>
    </row>
    <row r="2307" s="13" customFormat="1">
      <c r="A2307" s="13"/>
      <c r="B2307" s="241"/>
      <c r="C2307" s="242"/>
      <c r="D2307" s="243" t="s">
        <v>232</v>
      </c>
      <c r="E2307" s="244" t="s">
        <v>1</v>
      </c>
      <c r="F2307" s="245" t="s">
        <v>2073</v>
      </c>
      <c r="G2307" s="242"/>
      <c r="H2307" s="246">
        <v>7.8700000000000001</v>
      </c>
      <c r="I2307" s="247"/>
      <c r="J2307" s="242"/>
      <c r="K2307" s="242"/>
      <c r="L2307" s="248"/>
      <c r="M2307" s="249"/>
      <c r="N2307" s="250"/>
      <c r="O2307" s="250"/>
      <c r="P2307" s="250"/>
      <c r="Q2307" s="250"/>
      <c r="R2307" s="250"/>
      <c r="S2307" s="250"/>
      <c r="T2307" s="251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52" t="s">
        <v>232</v>
      </c>
      <c r="AU2307" s="252" t="s">
        <v>82</v>
      </c>
      <c r="AV2307" s="13" t="s">
        <v>82</v>
      </c>
      <c r="AW2307" s="13" t="s">
        <v>30</v>
      </c>
      <c r="AX2307" s="13" t="s">
        <v>73</v>
      </c>
      <c r="AY2307" s="252" t="s">
        <v>223</v>
      </c>
    </row>
    <row r="2308" s="13" customFormat="1">
      <c r="A2308" s="13"/>
      <c r="B2308" s="241"/>
      <c r="C2308" s="242"/>
      <c r="D2308" s="243" t="s">
        <v>232</v>
      </c>
      <c r="E2308" s="244" t="s">
        <v>1</v>
      </c>
      <c r="F2308" s="245" t="s">
        <v>2074</v>
      </c>
      <c r="G2308" s="242"/>
      <c r="H2308" s="246">
        <v>9.1799999999999997</v>
      </c>
      <c r="I2308" s="247"/>
      <c r="J2308" s="242"/>
      <c r="K2308" s="242"/>
      <c r="L2308" s="248"/>
      <c r="M2308" s="249"/>
      <c r="N2308" s="250"/>
      <c r="O2308" s="250"/>
      <c r="P2308" s="250"/>
      <c r="Q2308" s="250"/>
      <c r="R2308" s="250"/>
      <c r="S2308" s="250"/>
      <c r="T2308" s="251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52" t="s">
        <v>232</v>
      </c>
      <c r="AU2308" s="252" t="s">
        <v>82</v>
      </c>
      <c r="AV2308" s="13" t="s">
        <v>82</v>
      </c>
      <c r="AW2308" s="13" t="s">
        <v>30</v>
      </c>
      <c r="AX2308" s="13" t="s">
        <v>73</v>
      </c>
      <c r="AY2308" s="252" t="s">
        <v>223</v>
      </c>
    </row>
    <row r="2309" s="13" customFormat="1">
      <c r="A2309" s="13"/>
      <c r="B2309" s="241"/>
      <c r="C2309" s="242"/>
      <c r="D2309" s="243" t="s">
        <v>232</v>
      </c>
      <c r="E2309" s="244" t="s">
        <v>1</v>
      </c>
      <c r="F2309" s="245" t="s">
        <v>2075</v>
      </c>
      <c r="G2309" s="242"/>
      <c r="H2309" s="246">
        <v>12.6</v>
      </c>
      <c r="I2309" s="247"/>
      <c r="J2309" s="242"/>
      <c r="K2309" s="242"/>
      <c r="L2309" s="248"/>
      <c r="M2309" s="249"/>
      <c r="N2309" s="250"/>
      <c r="O2309" s="250"/>
      <c r="P2309" s="250"/>
      <c r="Q2309" s="250"/>
      <c r="R2309" s="250"/>
      <c r="S2309" s="250"/>
      <c r="T2309" s="251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52" t="s">
        <v>232</v>
      </c>
      <c r="AU2309" s="252" t="s">
        <v>82</v>
      </c>
      <c r="AV2309" s="13" t="s">
        <v>82</v>
      </c>
      <c r="AW2309" s="13" t="s">
        <v>30</v>
      </c>
      <c r="AX2309" s="13" t="s">
        <v>73</v>
      </c>
      <c r="AY2309" s="252" t="s">
        <v>223</v>
      </c>
    </row>
    <row r="2310" s="13" customFormat="1">
      <c r="A2310" s="13"/>
      <c r="B2310" s="241"/>
      <c r="C2310" s="242"/>
      <c r="D2310" s="243" t="s">
        <v>232</v>
      </c>
      <c r="E2310" s="244" t="s">
        <v>1</v>
      </c>
      <c r="F2310" s="245" t="s">
        <v>2077</v>
      </c>
      <c r="G2310" s="242"/>
      <c r="H2310" s="246">
        <v>3.0800000000000001</v>
      </c>
      <c r="I2310" s="247"/>
      <c r="J2310" s="242"/>
      <c r="K2310" s="242"/>
      <c r="L2310" s="248"/>
      <c r="M2310" s="249"/>
      <c r="N2310" s="250"/>
      <c r="O2310" s="250"/>
      <c r="P2310" s="250"/>
      <c r="Q2310" s="250"/>
      <c r="R2310" s="250"/>
      <c r="S2310" s="250"/>
      <c r="T2310" s="251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52" t="s">
        <v>232</v>
      </c>
      <c r="AU2310" s="252" t="s">
        <v>82</v>
      </c>
      <c r="AV2310" s="13" t="s">
        <v>82</v>
      </c>
      <c r="AW2310" s="13" t="s">
        <v>30</v>
      </c>
      <c r="AX2310" s="13" t="s">
        <v>73</v>
      </c>
      <c r="AY2310" s="252" t="s">
        <v>223</v>
      </c>
    </row>
    <row r="2311" s="13" customFormat="1">
      <c r="A2311" s="13"/>
      <c r="B2311" s="241"/>
      <c r="C2311" s="242"/>
      <c r="D2311" s="243" t="s">
        <v>232</v>
      </c>
      <c r="E2311" s="244" t="s">
        <v>1</v>
      </c>
      <c r="F2311" s="245" t="s">
        <v>2078</v>
      </c>
      <c r="G2311" s="242"/>
      <c r="H2311" s="246">
        <v>4.0199999999999996</v>
      </c>
      <c r="I2311" s="247"/>
      <c r="J2311" s="242"/>
      <c r="K2311" s="242"/>
      <c r="L2311" s="248"/>
      <c r="M2311" s="249"/>
      <c r="N2311" s="250"/>
      <c r="O2311" s="250"/>
      <c r="P2311" s="250"/>
      <c r="Q2311" s="250"/>
      <c r="R2311" s="250"/>
      <c r="S2311" s="250"/>
      <c r="T2311" s="251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52" t="s">
        <v>232</v>
      </c>
      <c r="AU2311" s="252" t="s">
        <v>82</v>
      </c>
      <c r="AV2311" s="13" t="s">
        <v>82</v>
      </c>
      <c r="AW2311" s="13" t="s">
        <v>30</v>
      </c>
      <c r="AX2311" s="13" t="s">
        <v>73</v>
      </c>
      <c r="AY2311" s="252" t="s">
        <v>223</v>
      </c>
    </row>
    <row r="2312" s="13" customFormat="1">
      <c r="A2312" s="13"/>
      <c r="B2312" s="241"/>
      <c r="C2312" s="242"/>
      <c r="D2312" s="243" t="s">
        <v>232</v>
      </c>
      <c r="E2312" s="244" t="s">
        <v>1</v>
      </c>
      <c r="F2312" s="245" t="s">
        <v>2080</v>
      </c>
      <c r="G2312" s="242"/>
      <c r="H2312" s="246">
        <v>10.699999999999999</v>
      </c>
      <c r="I2312" s="247"/>
      <c r="J2312" s="242"/>
      <c r="K2312" s="242"/>
      <c r="L2312" s="248"/>
      <c r="M2312" s="249"/>
      <c r="N2312" s="250"/>
      <c r="O2312" s="250"/>
      <c r="P2312" s="250"/>
      <c r="Q2312" s="250"/>
      <c r="R2312" s="250"/>
      <c r="S2312" s="250"/>
      <c r="T2312" s="251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52" t="s">
        <v>232</v>
      </c>
      <c r="AU2312" s="252" t="s">
        <v>82</v>
      </c>
      <c r="AV2312" s="13" t="s">
        <v>82</v>
      </c>
      <c r="AW2312" s="13" t="s">
        <v>30</v>
      </c>
      <c r="AX2312" s="13" t="s">
        <v>73</v>
      </c>
      <c r="AY2312" s="252" t="s">
        <v>223</v>
      </c>
    </row>
    <row r="2313" s="13" customFormat="1">
      <c r="A2313" s="13"/>
      <c r="B2313" s="241"/>
      <c r="C2313" s="242"/>
      <c r="D2313" s="243" t="s">
        <v>232</v>
      </c>
      <c r="E2313" s="244" t="s">
        <v>1</v>
      </c>
      <c r="F2313" s="245" t="s">
        <v>2081</v>
      </c>
      <c r="G2313" s="242"/>
      <c r="H2313" s="246">
        <v>10.699999999999999</v>
      </c>
      <c r="I2313" s="247"/>
      <c r="J2313" s="242"/>
      <c r="K2313" s="242"/>
      <c r="L2313" s="248"/>
      <c r="M2313" s="249"/>
      <c r="N2313" s="250"/>
      <c r="O2313" s="250"/>
      <c r="P2313" s="250"/>
      <c r="Q2313" s="250"/>
      <c r="R2313" s="250"/>
      <c r="S2313" s="250"/>
      <c r="T2313" s="251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52" t="s">
        <v>232</v>
      </c>
      <c r="AU2313" s="252" t="s">
        <v>82</v>
      </c>
      <c r="AV2313" s="13" t="s">
        <v>82</v>
      </c>
      <c r="AW2313" s="13" t="s">
        <v>30</v>
      </c>
      <c r="AX2313" s="13" t="s">
        <v>73</v>
      </c>
      <c r="AY2313" s="252" t="s">
        <v>223</v>
      </c>
    </row>
    <row r="2314" s="14" customFormat="1">
      <c r="A2314" s="14"/>
      <c r="B2314" s="253"/>
      <c r="C2314" s="254"/>
      <c r="D2314" s="243" t="s">
        <v>232</v>
      </c>
      <c r="E2314" s="255" t="s">
        <v>1</v>
      </c>
      <c r="F2314" s="256" t="s">
        <v>242</v>
      </c>
      <c r="G2314" s="254"/>
      <c r="H2314" s="255" t="s">
        <v>1</v>
      </c>
      <c r="I2314" s="257"/>
      <c r="J2314" s="254"/>
      <c r="K2314" s="254"/>
      <c r="L2314" s="258"/>
      <c r="M2314" s="259"/>
      <c r="N2314" s="260"/>
      <c r="O2314" s="260"/>
      <c r="P2314" s="260"/>
      <c r="Q2314" s="260"/>
      <c r="R2314" s="260"/>
      <c r="S2314" s="260"/>
      <c r="T2314" s="261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62" t="s">
        <v>232</v>
      </c>
      <c r="AU2314" s="262" t="s">
        <v>82</v>
      </c>
      <c r="AV2314" s="14" t="s">
        <v>80</v>
      </c>
      <c r="AW2314" s="14" t="s">
        <v>30</v>
      </c>
      <c r="AX2314" s="14" t="s">
        <v>73</v>
      </c>
      <c r="AY2314" s="262" t="s">
        <v>223</v>
      </c>
    </row>
    <row r="2315" s="13" customFormat="1">
      <c r="A2315" s="13"/>
      <c r="B2315" s="241"/>
      <c r="C2315" s="242"/>
      <c r="D2315" s="243" t="s">
        <v>232</v>
      </c>
      <c r="E2315" s="244" t="s">
        <v>1</v>
      </c>
      <c r="F2315" s="245" t="s">
        <v>2096</v>
      </c>
      <c r="G2315" s="242"/>
      <c r="H2315" s="246">
        <v>4.0999999999999996</v>
      </c>
      <c r="I2315" s="247"/>
      <c r="J2315" s="242"/>
      <c r="K2315" s="242"/>
      <c r="L2315" s="248"/>
      <c r="M2315" s="249"/>
      <c r="N2315" s="250"/>
      <c r="O2315" s="250"/>
      <c r="P2315" s="250"/>
      <c r="Q2315" s="250"/>
      <c r="R2315" s="250"/>
      <c r="S2315" s="250"/>
      <c r="T2315" s="251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52" t="s">
        <v>232</v>
      </c>
      <c r="AU2315" s="252" t="s">
        <v>82</v>
      </c>
      <c r="AV2315" s="13" t="s">
        <v>82</v>
      </c>
      <c r="AW2315" s="13" t="s">
        <v>30</v>
      </c>
      <c r="AX2315" s="13" t="s">
        <v>73</v>
      </c>
      <c r="AY2315" s="252" t="s">
        <v>223</v>
      </c>
    </row>
    <row r="2316" s="13" customFormat="1">
      <c r="A2316" s="13"/>
      <c r="B2316" s="241"/>
      <c r="C2316" s="242"/>
      <c r="D2316" s="243" t="s">
        <v>232</v>
      </c>
      <c r="E2316" s="244" t="s">
        <v>1</v>
      </c>
      <c r="F2316" s="245" t="s">
        <v>2097</v>
      </c>
      <c r="G2316" s="242"/>
      <c r="H2316" s="246">
        <v>3.9900000000000002</v>
      </c>
      <c r="I2316" s="247"/>
      <c r="J2316" s="242"/>
      <c r="K2316" s="242"/>
      <c r="L2316" s="248"/>
      <c r="M2316" s="249"/>
      <c r="N2316" s="250"/>
      <c r="O2316" s="250"/>
      <c r="P2316" s="250"/>
      <c r="Q2316" s="250"/>
      <c r="R2316" s="250"/>
      <c r="S2316" s="250"/>
      <c r="T2316" s="251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52" t="s">
        <v>232</v>
      </c>
      <c r="AU2316" s="252" t="s">
        <v>82</v>
      </c>
      <c r="AV2316" s="13" t="s">
        <v>82</v>
      </c>
      <c r="AW2316" s="13" t="s">
        <v>30</v>
      </c>
      <c r="AX2316" s="13" t="s">
        <v>73</v>
      </c>
      <c r="AY2316" s="252" t="s">
        <v>223</v>
      </c>
    </row>
    <row r="2317" s="13" customFormat="1">
      <c r="A2317" s="13"/>
      <c r="B2317" s="241"/>
      <c r="C2317" s="242"/>
      <c r="D2317" s="243" t="s">
        <v>232</v>
      </c>
      <c r="E2317" s="244" t="s">
        <v>1</v>
      </c>
      <c r="F2317" s="245" t="s">
        <v>2098</v>
      </c>
      <c r="G2317" s="242"/>
      <c r="H2317" s="246">
        <v>10.699999999999999</v>
      </c>
      <c r="I2317" s="247"/>
      <c r="J2317" s="242"/>
      <c r="K2317" s="242"/>
      <c r="L2317" s="248"/>
      <c r="M2317" s="249"/>
      <c r="N2317" s="250"/>
      <c r="O2317" s="250"/>
      <c r="P2317" s="250"/>
      <c r="Q2317" s="250"/>
      <c r="R2317" s="250"/>
      <c r="S2317" s="250"/>
      <c r="T2317" s="251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52" t="s">
        <v>232</v>
      </c>
      <c r="AU2317" s="252" t="s">
        <v>82</v>
      </c>
      <c r="AV2317" s="13" t="s">
        <v>82</v>
      </c>
      <c r="AW2317" s="13" t="s">
        <v>30</v>
      </c>
      <c r="AX2317" s="13" t="s">
        <v>73</v>
      </c>
      <c r="AY2317" s="252" t="s">
        <v>223</v>
      </c>
    </row>
    <row r="2318" s="13" customFormat="1">
      <c r="A2318" s="13"/>
      <c r="B2318" s="241"/>
      <c r="C2318" s="242"/>
      <c r="D2318" s="243" t="s">
        <v>232</v>
      </c>
      <c r="E2318" s="244" t="s">
        <v>1</v>
      </c>
      <c r="F2318" s="245" t="s">
        <v>2099</v>
      </c>
      <c r="G2318" s="242"/>
      <c r="H2318" s="246">
        <v>10.68</v>
      </c>
      <c r="I2318" s="247"/>
      <c r="J2318" s="242"/>
      <c r="K2318" s="242"/>
      <c r="L2318" s="248"/>
      <c r="M2318" s="249"/>
      <c r="N2318" s="250"/>
      <c r="O2318" s="250"/>
      <c r="P2318" s="250"/>
      <c r="Q2318" s="250"/>
      <c r="R2318" s="250"/>
      <c r="S2318" s="250"/>
      <c r="T2318" s="251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52" t="s">
        <v>232</v>
      </c>
      <c r="AU2318" s="252" t="s">
        <v>82</v>
      </c>
      <c r="AV2318" s="13" t="s">
        <v>82</v>
      </c>
      <c r="AW2318" s="13" t="s">
        <v>30</v>
      </c>
      <c r="AX2318" s="13" t="s">
        <v>73</v>
      </c>
      <c r="AY2318" s="252" t="s">
        <v>223</v>
      </c>
    </row>
    <row r="2319" s="15" customFormat="1">
      <c r="A2319" s="15"/>
      <c r="B2319" s="263"/>
      <c r="C2319" s="264"/>
      <c r="D2319" s="243" t="s">
        <v>232</v>
      </c>
      <c r="E2319" s="265" t="s">
        <v>1</v>
      </c>
      <c r="F2319" s="266" t="s">
        <v>245</v>
      </c>
      <c r="G2319" s="264"/>
      <c r="H2319" s="267">
        <v>87.620000000000005</v>
      </c>
      <c r="I2319" s="268"/>
      <c r="J2319" s="264"/>
      <c r="K2319" s="264"/>
      <c r="L2319" s="269"/>
      <c r="M2319" s="270"/>
      <c r="N2319" s="271"/>
      <c r="O2319" s="271"/>
      <c r="P2319" s="271"/>
      <c r="Q2319" s="271"/>
      <c r="R2319" s="271"/>
      <c r="S2319" s="271"/>
      <c r="T2319" s="272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73" t="s">
        <v>232</v>
      </c>
      <c r="AU2319" s="273" t="s">
        <v>82</v>
      </c>
      <c r="AV2319" s="15" t="s">
        <v>230</v>
      </c>
      <c r="AW2319" s="15" t="s">
        <v>30</v>
      </c>
      <c r="AX2319" s="15" t="s">
        <v>80</v>
      </c>
      <c r="AY2319" s="273" t="s">
        <v>223</v>
      </c>
    </row>
    <row r="2320" s="2" customFormat="1" ht="37.8" customHeight="1">
      <c r="A2320" s="39"/>
      <c r="B2320" s="40"/>
      <c r="C2320" s="228" t="s">
        <v>2934</v>
      </c>
      <c r="D2320" s="228" t="s">
        <v>225</v>
      </c>
      <c r="E2320" s="229" t="s">
        <v>2935</v>
      </c>
      <c r="F2320" s="230" t="s">
        <v>2936</v>
      </c>
      <c r="G2320" s="231" t="s">
        <v>293</v>
      </c>
      <c r="H2320" s="232">
        <v>55.151000000000003</v>
      </c>
      <c r="I2320" s="233"/>
      <c r="J2320" s="234">
        <f>ROUND(I2320*H2320,2)</f>
        <v>0</v>
      </c>
      <c r="K2320" s="230" t="s">
        <v>229</v>
      </c>
      <c r="L2320" s="45"/>
      <c r="M2320" s="235" t="s">
        <v>1</v>
      </c>
      <c r="N2320" s="236" t="s">
        <v>38</v>
      </c>
      <c r="O2320" s="92"/>
      <c r="P2320" s="237">
        <f>O2320*H2320</f>
        <v>0</v>
      </c>
      <c r="Q2320" s="237">
        <v>0.0035000000000000001</v>
      </c>
      <c r="R2320" s="237">
        <f>Q2320*H2320</f>
        <v>0.19302850000000002</v>
      </c>
      <c r="S2320" s="237">
        <v>0</v>
      </c>
      <c r="T2320" s="238">
        <f>S2320*H2320</f>
        <v>0</v>
      </c>
      <c r="U2320" s="39"/>
      <c r="V2320" s="39"/>
      <c r="W2320" s="39"/>
      <c r="X2320" s="39"/>
      <c r="Y2320" s="39"/>
      <c r="Z2320" s="39"/>
      <c r="AA2320" s="39"/>
      <c r="AB2320" s="39"/>
      <c r="AC2320" s="39"/>
      <c r="AD2320" s="39"/>
      <c r="AE2320" s="39"/>
      <c r="AR2320" s="239" t="s">
        <v>310</v>
      </c>
      <c r="AT2320" s="239" t="s">
        <v>225</v>
      </c>
      <c r="AU2320" s="239" t="s">
        <v>82</v>
      </c>
      <c r="AY2320" s="18" t="s">
        <v>223</v>
      </c>
      <c r="BE2320" s="240">
        <f>IF(N2320="základní",J2320,0)</f>
        <v>0</v>
      </c>
      <c r="BF2320" s="240">
        <f>IF(N2320="snížená",J2320,0)</f>
        <v>0</v>
      </c>
      <c r="BG2320" s="240">
        <f>IF(N2320="zákl. přenesená",J2320,0)</f>
        <v>0</v>
      </c>
      <c r="BH2320" s="240">
        <f>IF(N2320="sníž. přenesená",J2320,0)</f>
        <v>0</v>
      </c>
      <c r="BI2320" s="240">
        <f>IF(N2320="nulová",J2320,0)</f>
        <v>0</v>
      </c>
      <c r="BJ2320" s="18" t="s">
        <v>80</v>
      </c>
      <c r="BK2320" s="240">
        <f>ROUND(I2320*H2320,2)</f>
        <v>0</v>
      </c>
      <c r="BL2320" s="18" t="s">
        <v>310</v>
      </c>
      <c r="BM2320" s="239" t="s">
        <v>2937</v>
      </c>
    </row>
    <row r="2321" s="13" customFormat="1">
      <c r="A2321" s="13"/>
      <c r="B2321" s="241"/>
      <c r="C2321" s="242"/>
      <c r="D2321" s="243" t="s">
        <v>232</v>
      </c>
      <c r="E2321" s="244" t="s">
        <v>1</v>
      </c>
      <c r="F2321" s="245" t="s">
        <v>2938</v>
      </c>
      <c r="G2321" s="242"/>
      <c r="H2321" s="246">
        <v>12.775</v>
      </c>
      <c r="I2321" s="247"/>
      <c r="J2321" s="242"/>
      <c r="K2321" s="242"/>
      <c r="L2321" s="248"/>
      <c r="M2321" s="249"/>
      <c r="N2321" s="250"/>
      <c r="O2321" s="250"/>
      <c r="P2321" s="250"/>
      <c r="Q2321" s="250"/>
      <c r="R2321" s="250"/>
      <c r="S2321" s="250"/>
      <c r="T2321" s="251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52" t="s">
        <v>232</v>
      </c>
      <c r="AU2321" s="252" t="s">
        <v>82</v>
      </c>
      <c r="AV2321" s="13" t="s">
        <v>82</v>
      </c>
      <c r="AW2321" s="13" t="s">
        <v>30</v>
      </c>
      <c r="AX2321" s="13" t="s">
        <v>73</v>
      </c>
      <c r="AY2321" s="252" t="s">
        <v>223</v>
      </c>
    </row>
    <row r="2322" s="13" customFormat="1">
      <c r="A2322" s="13"/>
      <c r="B2322" s="241"/>
      <c r="C2322" s="242"/>
      <c r="D2322" s="243" t="s">
        <v>232</v>
      </c>
      <c r="E2322" s="244" t="s">
        <v>1</v>
      </c>
      <c r="F2322" s="245" t="s">
        <v>2939</v>
      </c>
      <c r="G2322" s="242"/>
      <c r="H2322" s="246">
        <v>2.6400000000000001</v>
      </c>
      <c r="I2322" s="247"/>
      <c r="J2322" s="242"/>
      <c r="K2322" s="242"/>
      <c r="L2322" s="248"/>
      <c r="M2322" s="249"/>
      <c r="N2322" s="250"/>
      <c r="O2322" s="250"/>
      <c r="P2322" s="250"/>
      <c r="Q2322" s="250"/>
      <c r="R2322" s="250"/>
      <c r="S2322" s="250"/>
      <c r="T2322" s="251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52" t="s">
        <v>232</v>
      </c>
      <c r="AU2322" s="252" t="s">
        <v>82</v>
      </c>
      <c r="AV2322" s="13" t="s">
        <v>82</v>
      </c>
      <c r="AW2322" s="13" t="s">
        <v>30</v>
      </c>
      <c r="AX2322" s="13" t="s">
        <v>73</v>
      </c>
      <c r="AY2322" s="252" t="s">
        <v>223</v>
      </c>
    </row>
    <row r="2323" s="13" customFormat="1">
      <c r="A2323" s="13"/>
      <c r="B2323" s="241"/>
      <c r="C2323" s="242"/>
      <c r="D2323" s="243" t="s">
        <v>232</v>
      </c>
      <c r="E2323" s="244" t="s">
        <v>1</v>
      </c>
      <c r="F2323" s="245" t="s">
        <v>2940</v>
      </c>
      <c r="G2323" s="242"/>
      <c r="H2323" s="246">
        <v>24.274999999999999</v>
      </c>
      <c r="I2323" s="247"/>
      <c r="J2323" s="242"/>
      <c r="K2323" s="242"/>
      <c r="L2323" s="248"/>
      <c r="M2323" s="249"/>
      <c r="N2323" s="250"/>
      <c r="O2323" s="250"/>
      <c r="P2323" s="250"/>
      <c r="Q2323" s="250"/>
      <c r="R2323" s="250"/>
      <c r="S2323" s="250"/>
      <c r="T2323" s="251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T2323" s="252" t="s">
        <v>232</v>
      </c>
      <c r="AU2323" s="252" t="s">
        <v>82</v>
      </c>
      <c r="AV2323" s="13" t="s">
        <v>82</v>
      </c>
      <c r="AW2323" s="13" t="s">
        <v>30</v>
      </c>
      <c r="AX2323" s="13" t="s">
        <v>73</v>
      </c>
      <c r="AY2323" s="252" t="s">
        <v>223</v>
      </c>
    </row>
    <row r="2324" s="13" customFormat="1">
      <c r="A2324" s="13"/>
      <c r="B2324" s="241"/>
      <c r="C2324" s="242"/>
      <c r="D2324" s="243" t="s">
        <v>232</v>
      </c>
      <c r="E2324" s="244" t="s">
        <v>1</v>
      </c>
      <c r="F2324" s="245" t="s">
        <v>2941</v>
      </c>
      <c r="G2324" s="242"/>
      <c r="H2324" s="246">
        <v>0.93500000000000005</v>
      </c>
      <c r="I2324" s="247"/>
      <c r="J2324" s="242"/>
      <c r="K2324" s="242"/>
      <c r="L2324" s="248"/>
      <c r="M2324" s="249"/>
      <c r="N2324" s="250"/>
      <c r="O2324" s="250"/>
      <c r="P2324" s="250"/>
      <c r="Q2324" s="250"/>
      <c r="R2324" s="250"/>
      <c r="S2324" s="250"/>
      <c r="T2324" s="251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52" t="s">
        <v>232</v>
      </c>
      <c r="AU2324" s="252" t="s">
        <v>82</v>
      </c>
      <c r="AV2324" s="13" t="s">
        <v>82</v>
      </c>
      <c r="AW2324" s="13" t="s">
        <v>30</v>
      </c>
      <c r="AX2324" s="13" t="s">
        <v>73</v>
      </c>
      <c r="AY2324" s="252" t="s">
        <v>223</v>
      </c>
    </row>
    <row r="2325" s="13" customFormat="1">
      <c r="A2325" s="13"/>
      <c r="B2325" s="241"/>
      <c r="C2325" s="242"/>
      <c r="D2325" s="243" t="s">
        <v>232</v>
      </c>
      <c r="E2325" s="244" t="s">
        <v>1</v>
      </c>
      <c r="F2325" s="245" t="s">
        <v>2942</v>
      </c>
      <c r="G2325" s="242"/>
      <c r="H2325" s="246">
        <v>1.0880000000000001</v>
      </c>
      <c r="I2325" s="247"/>
      <c r="J2325" s="242"/>
      <c r="K2325" s="242"/>
      <c r="L2325" s="248"/>
      <c r="M2325" s="249"/>
      <c r="N2325" s="250"/>
      <c r="O2325" s="250"/>
      <c r="P2325" s="250"/>
      <c r="Q2325" s="250"/>
      <c r="R2325" s="250"/>
      <c r="S2325" s="250"/>
      <c r="T2325" s="251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52" t="s">
        <v>232</v>
      </c>
      <c r="AU2325" s="252" t="s">
        <v>82</v>
      </c>
      <c r="AV2325" s="13" t="s">
        <v>82</v>
      </c>
      <c r="AW2325" s="13" t="s">
        <v>30</v>
      </c>
      <c r="AX2325" s="13" t="s">
        <v>73</v>
      </c>
      <c r="AY2325" s="252" t="s">
        <v>223</v>
      </c>
    </row>
    <row r="2326" s="13" customFormat="1">
      <c r="A2326" s="13"/>
      <c r="B2326" s="241"/>
      <c r="C2326" s="242"/>
      <c r="D2326" s="243" t="s">
        <v>232</v>
      </c>
      <c r="E2326" s="244" t="s">
        <v>1</v>
      </c>
      <c r="F2326" s="245" t="s">
        <v>2943</v>
      </c>
      <c r="G2326" s="242"/>
      <c r="H2326" s="246">
        <v>2.8170000000000002</v>
      </c>
      <c r="I2326" s="247"/>
      <c r="J2326" s="242"/>
      <c r="K2326" s="242"/>
      <c r="L2326" s="248"/>
      <c r="M2326" s="249"/>
      <c r="N2326" s="250"/>
      <c r="O2326" s="250"/>
      <c r="P2326" s="250"/>
      <c r="Q2326" s="250"/>
      <c r="R2326" s="250"/>
      <c r="S2326" s="250"/>
      <c r="T2326" s="251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52" t="s">
        <v>232</v>
      </c>
      <c r="AU2326" s="252" t="s">
        <v>82</v>
      </c>
      <c r="AV2326" s="13" t="s">
        <v>82</v>
      </c>
      <c r="AW2326" s="13" t="s">
        <v>30</v>
      </c>
      <c r="AX2326" s="13" t="s">
        <v>73</v>
      </c>
      <c r="AY2326" s="252" t="s">
        <v>223</v>
      </c>
    </row>
    <row r="2327" s="13" customFormat="1">
      <c r="A2327" s="13"/>
      <c r="B2327" s="241"/>
      <c r="C2327" s="242"/>
      <c r="D2327" s="243" t="s">
        <v>232</v>
      </c>
      <c r="E2327" s="244" t="s">
        <v>1</v>
      </c>
      <c r="F2327" s="245" t="s">
        <v>2944</v>
      </c>
      <c r="G2327" s="242"/>
      <c r="H2327" s="246">
        <v>2.847</v>
      </c>
      <c r="I2327" s="247"/>
      <c r="J2327" s="242"/>
      <c r="K2327" s="242"/>
      <c r="L2327" s="248"/>
      <c r="M2327" s="249"/>
      <c r="N2327" s="250"/>
      <c r="O2327" s="250"/>
      <c r="P2327" s="250"/>
      <c r="Q2327" s="250"/>
      <c r="R2327" s="250"/>
      <c r="S2327" s="250"/>
      <c r="T2327" s="251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52" t="s">
        <v>232</v>
      </c>
      <c r="AU2327" s="252" t="s">
        <v>82</v>
      </c>
      <c r="AV2327" s="13" t="s">
        <v>82</v>
      </c>
      <c r="AW2327" s="13" t="s">
        <v>30</v>
      </c>
      <c r="AX2327" s="13" t="s">
        <v>73</v>
      </c>
      <c r="AY2327" s="252" t="s">
        <v>223</v>
      </c>
    </row>
    <row r="2328" s="14" customFormat="1">
      <c r="A2328" s="14"/>
      <c r="B2328" s="253"/>
      <c r="C2328" s="254"/>
      <c r="D2328" s="243" t="s">
        <v>232</v>
      </c>
      <c r="E2328" s="255" t="s">
        <v>1</v>
      </c>
      <c r="F2328" s="256" t="s">
        <v>242</v>
      </c>
      <c r="G2328" s="254"/>
      <c r="H2328" s="255" t="s">
        <v>1</v>
      </c>
      <c r="I2328" s="257"/>
      <c r="J2328" s="254"/>
      <c r="K2328" s="254"/>
      <c r="L2328" s="258"/>
      <c r="M2328" s="259"/>
      <c r="N2328" s="260"/>
      <c r="O2328" s="260"/>
      <c r="P2328" s="260"/>
      <c r="Q2328" s="260"/>
      <c r="R2328" s="260"/>
      <c r="S2328" s="260"/>
      <c r="T2328" s="261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62" t="s">
        <v>232</v>
      </c>
      <c r="AU2328" s="262" t="s">
        <v>82</v>
      </c>
      <c r="AV2328" s="14" t="s">
        <v>80</v>
      </c>
      <c r="AW2328" s="14" t="s">
        <v>30</v>
      </c>
      <c r="AX2328" s="14" t="s">
        <v>73</v>
      </c>
      <c r="AY2328" s="262" t="s">
        <v>223</v>
      </c>
    </row>
    <row r="2329" s="13" customFormat="1">
      <c r="A2329" s="13"/>
      <c r="B2329" s="241"/>
      <c r="C2329" s="242"/>
      <c r="D2329" s="243" t="s">
        <v>232</v>
      </c>
      <c r="E2329" s="244" t="s">
        <v>1</v>
      </c>
      <c r="F2329" s="245" t="s">
        <v>2945</v>
      </c>
      <c r="G2329" s="242"/>
      <c r="H2329" s="246">
        <v>1.085</v>
      </c>
      <c r="I2329" s="247"/>
      <c r="J2329" s="242"/>
      <c r="K2329" s="242"/>
      <c r="L2329" s="248"/>
      <c r="M2329" s="249"/>
      <c r="N2329" s="250"/>
      <c r="O2329" s="250"/>
      <c r="P2329" s="250"/>
      <c r="Q2329" s="250"/>
      <c r="R2329" s="250"/>
      <c r="S2329" s="250"/>
      <c r="T2329" s="251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52" t="s">
        <v>232</v>
      </c>
      <c r="AU2329" s="252" t="s">
        <v>82</v>
      </c>
      <c r="AV2329" s="13" t="s">
        <v>82</v>
      </c>
      <c r="AW2329" s="13" t="s">
        <v>30</v>
      </c>
      <c r="AX2329" s="13" t="s">
        <v>73</v>
      </c>
      <c r="AY2329" s="252" t="s">
        <v>223</v>
      </c>
    </row>
    <row r="2330" s="13" customFormat="1">
      <c r="A2330" s="13"/>
      <c r="B2330" s="241"/>
      <c r="C2330" s="242"/>
      <c r="D2330" s="243" t="s">
        <v>232</v>
      </c>
      <c r="E2330" s="244" t="s">
        <v>1</v>
      </c>
      <c r="F2330" s="245" t="s">
        <v>2946</v>
      </c>
      <c r="G2330" s="242"/>
      <c r="H2330" s="246">
        <v>1.085</v>
      </c>
      <c r="I2330" s="247"/>
      <c r="J2330" s="242"/>
      <c r="K2330" s="242"/>
      <c r="L2330" s="248"/>
      <c r="M2330" s="249"/>
      <c r="N2330" s="250"/>
      <c r="O2330" s="250"/>
      <c r="P2330" s="250"/>
      <c r="Q2330" s="250"/>
      <c r="R2330" s="250"/>
      <c r="S2330" s="250"/>
      <c r="T2330" s="251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52" t="s">
        <v>232</v>
      </c>
      <c r="AU2330" s="252" t="s">
        <v>82</v>
      </c>
      <c r="AV2330" s="13" t="s">
        <v>82</v>
      </c>
      <c r="AW2330" s="13" t="s">
        <v>30</v>
      </c>
      <c r="AX2330" s="13" t="s">
        <v>73</v>
      </c>
      <c r="AY2330" s="252" t="s">
        <v>223</v>
      </c>
    </row>
    <row r="2331" s="13" customFormat="1">
      <c r="A2331" s="13"/>
      <c r="B2331" s="241"/>
      <c r="C2331" s="242"/>
      <c r="D2331" s="243" t="s">
        <v>232</v>
      </c>
      <c r="E2331" s="244" t="s">
        <v>1</v>
      </c>
      <c r="F2331" s="245" t="s">
        <v>2947</v>
      </c>
      <c r="G2331" s="242"/>
      <c r="H2331" s="246">
        <v>2.8170000000000002</v>
      </c>
      <c r="I2331" s="247"/>
      <c r="J2331" s="242"/>
      <c r="K2331" s="242"/>
      <c r="L2331" s="248"/>
      <c r="M2331" s="249"/>
      <c r="N2331" s="250"/>
      <c r="O2331" s="250"/>
      <c r="P2331" s="250"/>
      <c r="Q2331" s="250"/>
      <c r="R2331" s="250"/>
      <c r="S2331" s="250"/>
      <c r="T2331" s="251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52" t="s">
        <v>232</v>
      </c>
      <c r="AU2331" s="252" t="s">
        <v>82</v>
      </c>
      <c r="AV2331" s="13" t="s">
        <v>82</v>
      </c>
      <c r="AW2331" s="13" t="s">
        <v>30</v>
      </c>
      <c r="AX2331" s="13" t="s">
        <v>73</v>
      </c>
      <c r="AY2331" s="252" t="s">
        <v>223</v>
      </c>
    </row>
    <row r="2332" s="13" customFormat="1">
      <c r="A2332" s="13"/>
      <c r="B2332" s="241"/>
      <c r="C2332" s="242"/>
      <c r="D2332" s="243" t="s">
        <v>232</v>
      </c>
      <c r="E2332" s="244" t="s">
        <v>1</v>
      </c>
      <c r="F2332" s="245" t="s">
        <v>2948</v>
      </c>
      <c r="G2332" s="242"/>
      <c r="H2332" s="246">
        <v>2.7869999999999999</v>
      </c>
      <c r="I2332" s="247"/>
      <c r="J2332" s="242"/>
      <c r="K2332" s="242"/>
      <c r="L2332" s="248"/>
      <c r="M2332" s="249"/>
      <c r="N2332" s="250"/>
      <c r="O2332" s="250"/>
      <c r="P2332" s="250"/>
      <c r="Q2332" s="250"/>
      <c r="R2332" s="250"/>
      <c r="S2332" s="250"/>
      <c r="T2332" s="251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52" t="s">
        <v>232</v>
      </c>
      <c r="AU2332" s="252" t="s">
        <v>82</v>
      </c>
      <c r="AV2332" s="13" t="s">
        <v>82</v>
      </c>
      <c r="AW2332" s="13" t="s">
        <v>30</v>
      </c>
      <c r="AX2332" s="13" t="s">
        <v>73</v>
      </c>
      <c r="AY2332" s="252" t="s">
        <v>223</v>
      </c>
    </row>
    <row r="2333" s="15" customFormat="1">
      <c r="A2333" s="15"/>
      <c r="B2333" s="263"/>
      <c r="C2333" s="264"/>
      <c r="D2333" s="243" t="s">
        <v>232</v>
      </c>
      <c r="E2333" s="265" t="s">
        <v>1</v>
      </c>
      <c r="F2333" s="266" t="s">
        <v>245</v>
      </c>
      <c r="G2333" s="264"/>
      <c r="H2333" s="267">
        <v>55.151000000000003</v>
      </c>
      <c r="I2333" s="268"/>
      <c r="J2333" s="264"/>
      <c r="K2333" s="264"/>
      <c r="L2333" s="269"/>
      <c r="M2333" s="270"/>
      <c r="N2333" s="271"/>
      <c r="O2333" s="271"/>
      <c r="P2333" s="271"/>
      <c r="Q2333" s="271"/>
      <c r="R2333" s="271"/>
      <c r="S2333" s="271"/>
      <c r="T2333" s="272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T2333" s="273" t="s">
        <v>232</v>
      </c>
      <c r="AU2333" s="273" t="s">
        <v>82</v>
      </c>
      <c r="AV2333" s="15" t="s">
        <v>230</v>
      </c>
      <c r="AW2333" s="15" t="s">
        <v>30</v>
      </c>
      <c r="AX2333" s="15" t="s">
        <v>80</v>
      </c>
      <c r="AY2333" s="273" t="s">
        <v>223</v>
      </c>
    </row>
    <row r="2334" s="2" customFormat="1" ht="24.15" customHeight="1">
      <c r="A2334" s="39"/>
      <c r="B2334" s="40"/>
      <c r="C2334" s="228" t="s">
        <v>2949</v>
      </c>
      <c r="D2334" s="228" t="s">
        <v>225</v>
      </c>
      <c r="E2334" s="229" t="s">
        <v>2950</v>
      </c>
      <c r="F2334" s="230" t="s">
        <v>2951</v>
      </c>
      <c r="G2334" s="231" t="s">
        <v>293</v>
      </c>
      <c r="H2334" s="232">
        <v>1139.9580000000001</v>
      </c>
      <c r="I2334" s="233"/>
      <c r="J2334" s="234">
        <f>ROUND(I2334*H2334,2)</f>
        <v>0</v>
      </c>
      <c r="K2334" s="230" t="s">
        <v>229</v>
      </c>
      <c r="L2334" s="45"/>
      <c r="M2334" s="235" t="s">
        <v>1</v>
      </c>
      <c r="N2334" s="236" t="s">
        <v>38</v>
      </c>
      <c r="O2334" s="92"/>
      <c r="P2334" s="237">
        <f>O2334*H2334</f>
        <v>0</v>
      </c>
      <c r="Q2334" s="237">
        <v>0.00040000000000000002</v>
      </c>
      <c r="R2334" s="237">
        <f>Q2334*H2334</f>
        <v>0.45598320000000003</v>
      </c>
      <c r="S2334" s="237">
        <v>0</v>
      </c>
      <c r="T2334" s="238">
        <f>S2334*H2334</f>
        <v>0</v>
      </c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39"/>
      <c r="AE2334" s="39"/>
      <c r="AR2334" s="239" t="s">
        <v>310</v>
      </c>
      <c r="AT2334" s="239" t="s">
        <v>225</v>
      </c>
      <c r="AU2334" s="239" t="s">
        <v>82</v>
      </c>
      <c r="AY2334" s="18" t="s">
        <v>223</v>
      </c>
      <c r="BE2334" s="240">
        <f>IF(N2334="základní",J2334,0)</f>
        <v>0</v>
      </c>
      <c r="BF2334" s="240">
        <f>IF(N2334="snížená",J2334,0)</f>
        <v>0</v>
      </c>
      <c r="BG2334" s="240">
        <f>IF(N2334="zákl. přenesená",J2334,0)</f>
        <v>0</v>
      </c>
      <c r="BH2334" s="240">
        <f>IF(N2334="sníž. přenesená",J2334,0)</f>
        <v>0</v>
      </c>
      <c r="BI2334" s="240">
        <f>IF(N2334="nulová",J2334,0)</f>
        <v>0</v>
      </c>
      <c r="BJ2334" s="18" t="s">
        <v>80</v>
      </c>
      <c r="BK2334" s="240">
        <f>ROUND(I2334*H2334,2)</f>
        <v>0</v>
      </c>
      <c r="BL2334" s="18" t="s">
        <v>310</v>
      </c>
      <c r="BM2334" s="239" t="s">
        <v>2952</v>
      </c>
    </row>
    <row r="2335" s="13" customFormat="1">
      <c r="A2335" s="13"/>
      <c r="B2335" s="241"/>
      <c r="C2335" s="242"/>
      <c r="D2335" s="243" t="s">
        <v>232</v>
      </c>
      <c r="E2335" s="244" t="s">
        <v>1</v>
      </c>
      <c r="F2335" s="245" t="s">
        <v>2912</v>
      </c>
      <c r="G2335" s="242"/>
      <c r="H2335" s="246">
        <v>2.4500000000000002</v>
      </c>
      <c r="I2335" s="247"/>
      <c r="J2335" s="242"/>
      <c r="K2335" s="242"/>
      <c r="L2335" s="248"/>
      <c r="M2335" s="249"/>
      <c r="N2335" s="250"/>
      <c r="O2335" s="250"/>
      <c r="P2335" s="250"/>
      <c r="Q2335" s="250"/>
      <c r="R2335" s="250"/>
      <c r="S2335" s="250"/>
      <c r="T2335" s="251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52" t="s">
        <v>232</v>
      </c>
      <c r="AU2335" s="252" t="s">
        <v>82</v>
      </c>
      <c r="AV2335" s="13" t="s">
        <v>82</v>
      </c>
      <c r="AW2335" s="13" t="s">
        <v>30</v>
      </c>
      <c r="AX2335" s="13" t="s">
        <v>73</v>
      </c>
      <c r="AY2335" s="252" t="s">
        <v>223</v>
      </c>
    </row>
    <row r="2336" s="14" customFormat="1">
      <c r="A2336" s="14"/>
      <c r="B2336" s="253"/>
      <c r="C2336" s="254"/>
      <c r="D2336" s="243" t="s">
        <v>232</v>
      </c>
      <c r="E2336" s="255" t="s">
        <v>1</v>
      </c>
      <c r="F2336" s="256" t="s">
        <v>242</v>
      </c>
      <c r="G2336" s="254"/>
      <c r="H2336" s="255" t="s">
        <v>1</v>
      </c>
      <c r="I2336" s="257"/>
      <c r="J2336" s="254"/>
      <c r="K2336" s="254"/>
      <c r="L2336" s="258"/>
      <c r="M2336" s="259"/>
      <c r="N2336" s="260"/>
      <c r="O2336" s="260"/>
      <c r="P2336" s="260"/>
      <c r="Q2336" s="260"/>
      <c r="R2336" s="260"/>
      <c r="S2336" s="260"/>
      <c r="T2336" s="261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62" t="s">
        <v>232</v>
      </c>
      <c r="AU2336" s="262" t="s">
        <v>82</v>
      </c>
      <c r="AV2336" s="14" t="s">
        <v>80</v>
      </c>
      <c r="AW2336" s="14" t="s">
        <v>30</v>
      </c>
      <c r="AX2336" s="14" t="s">
        <v>73</v>
      </c>
      <c r="AY2336" s="262" t="s">
        <v>223</v>
      </c>
    </row>
    <row r="2337" s="14" customFormat="1">
      <c r="A2337" s="14"/>
      <c r="B2337" s="253"/>
      <c r="C2337" s="254"/>
      <c r="D2337" s="243" t="s">
        <v>232</v>
      </c>
      <c r="E2337" s="255" t="s">
        <v>1</v>
      </c>
      <c r="F2337" s="256" t="s">
        <v>2913</v>
      </c>
      <c r="G2337" s="254"/>
      <c r="H2337" s="255" t="s">
        <v>1</v>
      </c>
      <c r="I2337" s="257"/>
      <c r="J2337" s="254"/>
      <c r="K2337" s="254"/>
      <c r="L2337" s="258"/>
      <c r="M2337" s="259"/>
      <c r="N2337" s="260"/>
      <c r="O2337" s="260"/>
      <c r="P2337" s="260"/>
      <c r="Q2337" s="260"/>
      <c r="R2337" s="260"/>
      <c r="S2337" s="260"/>
      <c r="T2337" s="261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62" t="s">
        <v>232</v>
      </c>
      <c r="AU2337" s="262" t="s">
        <v>82</v>
      </c>
      <c r="AV2337" s="14" t="s">
        <v>80</v>
      </c>
      <c r="AW2337" s="14" t="s">
        <v>30</v>
      </c>
      <c r="AX2337" s="14" t="s">
        <v>73</v>
      </c>
      <c r="AY2337" s="262" t="s">
        <v>223</v>
      </c>
    </row>
    <row r="2338" s="13" customFormat="1">
      <c r="A2338" s="13"/>
      <c r="B2338" s="241"/>
      <c r="C2338" s="242"/>
      <c r="D2338" s="243" t="s">
        <v>232</v>
      </c>
      <c r="E2338" s="244" t="s">
        <v>1</v>
      </c>
      <c r="F2338" s="245" t="s">
        <v>2066</v>
      </c>
      <c r="G2338" s="242"/>
      <c r="H2338" s="246">
        <v>861.96000000000004</v>
      </c>
      <c r="I2338" s="247"/>
      <c r="J2338" s="242"/>
      <c r="K2338" s="242"/>
      <c r="L2338" s="248"/>
      <c r="M2338" s="249"/>
      <c r="N2338" s="250"/>
      <c r="O2338" s="250"/>
      <c r="P2338" s="250"/>
      <c r="Q2338" s="250"/>
      <c r="R2338" s="250"/>
      <c r="S2338" s="250"/>
      <c r="T2338" s="251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52" t="s">
        <v>232</v>
      </c>
      <c r="AU2338" s="252" t="s">
        <v>82</v>
      </c>
      <c r="AV2338" s="13" t="s">
        <v>82</v>
      </c>
      <c r="AW2338" s="13" t="s">
        <v>30</v>
      </c>
      <c r="AX2338" s="13" t="s">
        <v>73</v>
      </c>
      <c r="AY2338" s="252" t="s">
        <v>223</v>
      </c>
    </row>
    <row r="2339" s="13" customFormat="1">
      <c r="A2339" s="13"/>
      <c r="B2339" s="241"/>
      <c r="C2339" s="242"/>
      <c r="D2339" s="243" t="s">
        <v>232</v>
      </c>
      <c r="E2339" s="244" t="s">
        <v>1</v>
      </c>
      <c r="F2339" s="245" t="s">
        <v>2067</v>
      </c>
      <c r="G2339" s="242"/>
      <c r="H2339" s="246">
        <v>-14.507</v>
      </c>
      <c r="I2339" s="247"/>
      <c r="J2339" s="242"/>
      <c r="K2339" s="242"/>
      <c r="L2339" s="248"/>
      <c r="M2339" s="249"/>
      <c r="N2339" s="250"/>
      <c r="O2339" s="250"/>
      <c r="P2339" s="250"/>
      <c r="Q2339" s="250"/>
      <c r="R2339" s="250"/>
      <c r="S2339" s="250"/>
      <c r="T2339" s="251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52" t="s">
        <v>232</v>
      </c>
      <c r="AU2339" s="252" t="s">
        <v>82</v>
      </c>
      <c r="AV2339" s="13" t="s">
        <v>82</v>
      </c>
      <c r="AW2339" s="13" t="s">
        <v>30</v>
      </c>
      <c r="AX2339" s="13" t="s">
        <v>73</v>
      </c>
      <c r="AY2339" s="252" t="s">
        <v>223</v>
      </c>
    </row>
    <row r="2340" s="13" customFormat="1">
      <c r="A2340" s="13"/>
      <c r="B2340" s="241"/>
      <c r="C2340" s="242"/>
      <c r="D2340" s="243" t="s">
        <v>232</v>
      </c>
      <c r="E2340" s="244" t="s">
        <v>1</v>
      </c>
      <c r="F2340" s="245" t="s">
        <v>2914</v>
      </c>
      <c r="G2340" s="242"/>
      <c r="H2340" s="246">
        <v>13.803000000000001</v>
      </c>
      <c r="I2340" s="247"/>
      <c r="J2340" s="242"/>
      <c r="K2340" s="242"/>
      <c r="L2340" s="248"/>
      <c r="M2340" s="249"/>
      <c r="N2340" s="250"/>
      <c r="O2340" s="250"/>
      <c r="P2340" s="250"/>
      <c r="Q2340" s="250"/>
      <c r="R2340" s="250"/>
      <c r="S2340" s="250"/>
      <c r="T2340" s="251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52" t="s">
        <v>232</v>
      </c>
      <c r="AU2340" s="252" t="s">
        <v>82</v>
      </c>
      <c r="AV2340" s="13" t="s">
        <v>82</v>
      </c>
      <c r="AW2340" s="13" t="s">
        <v>30</v>
      </c>
      <c r="AX2340" s="13" t="s">
        <v>73</v>
      </c>
      <c r="AY2340" s="252" t="s">
        <v>223</v>
      </c>
    </row>
    <row r="2341" s="14" customFormat="1">
      <c r="A2341" s="14"/>
      <c r="B2341" s="253"/>
      <c r="C2341" s="254"/>
      <c r="D2341" s="243" t="s">
        <v>232</v>
      </c>
      <c r="E2341" s="255" t="s">
        <v>1</v>
      </c>
      <c r="F2341" s="256" t="s">
        <v>394</v>
      </c>
      <c r="G2341" s="254"/>
      <c r="H2341" s="255" t="s">
        <v>1</v>
      </c>
      <c r="I2341" s="257"/>
      <c r="J2341" s="254"/>
      <c r="K2341" s="254"/>
      <c r="L2341" s="258"/>
      <c r="M2341" s="259"/>
      <c r="N2341" s="260"/>
      <c r="O2341" s="260"/>
      <c r="P2341" s="260"/>
      <c r="Q2341" s="260"/>
      <c r="R2341" s="260"/>
      <c r="S2341" s="260"/>
      <c r="T2341" s="261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62" t="s">
        <v>232</v>
      </c>
      <c r="AU2341" s="262" t="s">
        <v>82</v>
      </c>
      <c r="AV2341" s="14" t="s">
        <v>80</v>
      </c>
      <c r="AW2341" s="14" t="s">
        <v>30</v>
      </c>
      <c r="AX2341" s="14" t="s">
        <v>73</v>
      </c>
      <c r="AY2341" s="262" t="s">
        <v>223</v>
      </c>
    </row>
    <row r="2342" s="13" customFormat="1">
      <c r="A2342" s="13"/>
      <c r="B2342" s="241"/>
      <c r="C2342" s="242"/>
      <c r="D2342" s="243" t="s">
        <v>232</v>
      </c>
      <c r="E2342" s="244" t="s">
        <v>1</v>
      </c>
      <c r="F2342" s="245" t="s">
        <v>2915</v>
      </c>
      <c r="G2342" s="242"/>
      <c r="H2342" s="246">
        <v>276.25200000000001</v>
      </c>
      <c r="I2342" s="247"/>
      <c r="J2342" s="242"/>
      <c r="K2342" s="242"/>
      <c r="L2342" s="248"/>
      <c r="M2342" s="249"/>
      <c r="N2342" s="250"/>
      <c r="O2342" s="250"/>
      <c r="P2342" s="250"/>
      <c r="Q2342" s="250"/>
      <c r="R2342" s="250"/>
      <c r="S2342" s="250"/>
      <c r="T2342" s="251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52" t="s">
        <v>232</v>
      </c>
      <c r="AU2342" s="252" t="s">
        <v>82</v>
      </c>
      <c r="AV2342" s="13" t="s">
        <v>82</v>
      </c>
      <c r="AW2342" s="13" t="s">
        <v>30</v>
      </c>
      <c r="AX2342" s="13" t="s">
        <v>73</v>
      </c>
      <c r="AY2342" s="252" t="s">
        <v>223</v>
      </c>
    </row>
    <row r="2343" s="15" customFormat="1">
      <c r="A2343" s="15"/>
      <c r="B2343" s="263"/>
      <c r="C2343" s="264"/>
      <c r="D2343" s="243" t="s">
        <v>232</v>
      </c>
      <c r="E2343" s="265" t="s">
        <v>1</v>
      </c>
      <c r="F2343" s="266" t="s">
        <v>245</v>
      </c>
      <c r="G2343" s="264"/>
      <c r="H2343" s="267">
        <v>1139.9580000000001</v>
      </c>
      <c r="I2343" s="268"/>
      <c r="J2343" s="264"/>
      <c r="K2343" s="264"/>
      <c r="L2343" s="269"/>
      <c r="M2343" s="270"/>
      <c r="N2343" s="271"/>
      <c r="O2343" s="271"/>
      <c r="P2343" s="271"/>
      <c r="Q2343" s="271"/>
      <c r="R2343" s="271"/>
      <c r="S2343" s="271"/>
      <c r="T2343" s="272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T2343" s="273" t="s">
        <v>232</v>
      </c>
      <c r="AU2343" s="273" t="s">
        <v>82</v>
      </c>
      <c r="AV2343" s="15" t="s">
        <v>230</v>
      </c>
      <c r="AW2343" s="15" t="s">
        <v>30</v>
      </c>
      <c r="AX2343" s="15" t="s">
        <v>80</v>
      </c>
      <c r="AY2343" s="273" t="s">
        <v>223</v>
      </c>
    </row>
    <row r="2344" s="2" customFormat="1" ht="24.15" customHeight="1">
      <c r="A2344" s="39"/>
      <c r="B2344" s="40"/>
      <c r="C2344" s="228" t="s">
        <v>2953</v>
      </c>
      <c r="D2344" s="228" t="s">
        <v>225</v>
      </c>
      <c r="E2344" s="229" t="s">
        <v>2954</v>
      </c>
      <c r="F2344" s="230" t="s">
        <v>2955</v>
      </c>
      <c r="G2344" s="231" t="s">
        <v>293</v>
      </c>
      <c r="H2344" s="232">
        <v>91.164000000000001</v>
      </c>
      <c r="I2344" s="233"/>
      <c r="J2344" s="234">
        <f>ROUND(I2344*H2344,2)</f>
        <v>0</v>
      </c>
      <c r="K2344" s="230" t="s">
        <v>229</v>
      </c>
      <c r="L2344" s="45"/>
      <c r="M2344" s="235" t="s">
        <v>1</v>
      </c>
      <c r="N2344" s="236" t="s">
        <v>38</v>
      </c>
      <c r="O2344" s="92"/>
      <c r="P2344" s="237">
        <f>O2344*H2344</f>
        <v>0</v>
      </c>
      <c r="Q2344" s="237">
        <v>0.00040000000000000002</v>
      </c>
      <c r="R2344" s="237">
        <f>Q2344*H2344</f>
        <v>0.036465600000000001</v>
      </c>
      <c r="S2344" s="237">
        <v>0</v>
      </c>
      <c r="T2344" s="238">
        <f>S2344*H2344</f>
        <v>0</v>
      </c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39"/>
      <c r="AE2344" s="39"/>
      <c r="AR2344" s="239" t="s">
        <v>310</v>
      </c>
      <c r="AT2344" s="239" t="s">
        <v>225</v>
      </c>
      <c r="AU2344" s="239" t="s">
        <v>82</v>
      </c>
      <c r="AY2344" s="18" t="s">
        <v>223</v>
      </c>
      <c r="BE2344" s="240">
        <f>IF(N2344="základní",J2344,0)</f>
        <v>0</v>
      </c>
      <c r="BF2344" s="240">
        <f>IF(N2344="snížená",J2344,0)</f>
        <v>0</v>
      </c>
      <c r="BG2344" s="240">
        <f>IF(N2344="zákl. přenesená",J2344,0)</f>
        <v>0</v>
      </c>
      <c r="BH2344" s="240">
        <f>IF(N2344="sníž. přenesená",J2344,0)</f>
        <v>0</v>
      </c>
      <c r="BI2344" s="240">
        <f>IF(N2344="nulová",J2344,0)</f>
        <v>0</v>
      </c>
      <c r="BJ2344" s="18" t="s">
        <v>80</v>
      </c>
      <c r="BK2344" s="240">
        <f>ROUND(I2344*H2344,2)</f>
        <v>0</v>
      </c>
      <c r="BL2344" s="18" t="s">
        <v>310</v>
      </c>
      <c r="BM2344" s="239" t="s">
        <v>2956</v>
      </c>
    </row>
    <row r="2345" s="13" customFormat="1">
      <c r="A2345" s="13"/>
      <c r="B2345" s="241"/>
      <c r="C2345" s="242"/>
      <c r="D2345" s="243" t="s">
        <v>232</v>
      </c>
      <c r="E2345" s="244" t="s">
        <v>1</v>
      </c>
      <c r="F2345" s="245" t="s">
        <v>2920</v>
      </c>
      <c r="G2345" s="242"/>
      <c r="H2345" s="246">
        <v>32.149000000000001</v>
      </c>
      <c r="I2345" s="247"/>
      <c r="J2345" s="242"/>
      <c r="K2345" s="242"/>
      <c r="L2345" s="248"/>
      <c r="M2345" s="249"/>
      <c r="N2345" s="250"/>
      <c r="O2345" s="250"/>
      <c r="P2345" s="250"/>
      <c r="Q2345" s="250"/>
      <c r="R2345" s="250"/>
      <c r="S2345" s="250"/>
      <c r="T2345" s="251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52" t="s">
        <v>232</v>
      </c>
      <c r="AU2345" s="252" t="s">
        <v>82</v>
      </c>
      <c r="AV2345" s="13" t="s">
        <v>82</v>
      </c>
      <c r="AW2345" s="13" t="s">
        <v>30</v>
      </c>
      <c r="AX2345" s="13" t="s">
        <v>73</v>
      </c>
      <c r="AY2345" s="252" t="s">
        <v>223</v>
      </c>
    </row>
    <row r="2346" s="13" customFormat="1">
      <c r="A2346" s="13"/>
      <c r="B2346" s="241"/>
      <c r="C2346" s="242"/>
      <c r="D2346" s="243" t="s">
        <v>232</v>
      </c>
      <c r="E2346" s="244" t="s">
        <v>1</v>
      </c>
      <c r="F2346" s="245" t="s">
        <v>2957</v>
      </c>
      <c r="G2346" s="242"/>
      <c r="H2346" s="246">
        <v>59.015000000000001</v>
      </c>
      <c r="I2346" s="247"/>
      <c r="J2346" s="242"/>
      <c r="K2346" s="242"/>
      <c r="L2346" s="248"/>
      <c r="M2346" s="249"/>
      <c r="N2346" s="250"/>
      <c r="O2346" s="250"/>
      <c r="P2346" s="250"/>
      <c r="Q2346" s="250"/>
      <c r="R2346" s="250"/>
      <c r="S2346" s="250"/>
      <c r="T2346" s="251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52" t="s">
        <v>232</v>
      </c>
      <c r="AU2346" s="252" t="s">
        <v>82</v>
      </c>
      <c r="AV2346" s="13" t="s">
        <v>82</v>
      </c>
      <c r="AW2346" s="13" t="s">
        <v>30</v>
      </c>
      <c r="AX2346" s="13" t="s">
        <v>73</v>
      </c>
      <c r="AY2346" s="252" t="s">
        <v>223</v>
      </c>
    </row>
    <row r="2347" s="15" customFormat="1">
      <c r="A2347" s="15"/>
      <c r="B2347" s="263"/>
      <c r="C2347" s="264"/>
      <c r="D2347" s="243" t="s">
        <v>232</v>
      </c>
      <c r="E2347" s="265" t="s">
        <v>1</v>
      </c>
      <c r="F2347" s="266" t="s">
        <v>245</v>
      </c>
      <c r="G2347" s="264"/>
      <c r="H2347" s="267">
        <v>91.164000000000001</v>
      </c>
      <c r="I2347" s="268"/>
      <c r="J2347" s="264"/>
      <c r="K2347" s="264"/>
      <c r="L2347" s="269"/>
      <c r="M2347" s="270"/>
      <c r="N2347" s="271"/>
      <c r="O2347" s="271"/>
      <c r="P2347" s="271"/>
      <c r="Q2347" s="271"/>
      <c r="R2347" s="271"/>
      <c r="S2347" s="271"/>
      <c r="T2347" s="272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T2347" s="273" t="s">
        <v>232</v>
      </c>
      <c r="AU2347" s="273" t="s">
        <v>82</v>
      </c>
      <c r="AV2347" s="15" t="s">
        <v>230</v>
      </c>
      <c r="AW2347" s="15" t="s">
        <v>30</v>
      </c>
      <c r="AX2347" s="15" t="s">
        <v>80</v>
      </c>
      <c r="AY2347" s="273" t="s">
        <v>223</v>
      </c>
    </row>
    <row r="2348" s="2" customFormat="1" ht="49.05" customHeight="1">
      <c r="A2348" s="39"/>
      <c r="B2348" s="40"/>
      <c r="C2348" s="274" t="s">
        <v>2958</v>
      </c>
      <c r="D2348" s="274" t="s">
        <v>285</v>
      </c>
      <c r="E2348" s="275" t="s">
        <v>2959</v>
      </c>
      <c r="F2348" s="276" t="s">
        <v>2960</v>
      </c>
      <c r="G2348" s="277" t="s">
        <v>293</v>
      </c>
      <c r="H2348" s="278">
        <v>1420.3489999999999</v>
      </c>
      <c r="I2348" s="279"/>
      <c r="J2348" s="280">
        <f>ROUND(I2348*H2348,2)</f>
        <v>0</v>
      </c>
      <c r="K2348" s="276" t="s">
        <v>229</v>
      </c>
      <c r="L2348" s="281"/>
      <c r="M2348" s="282" t="s">
        <v>1</v>
      </c>
      <c r="N2348" s="283" t="s">
        <v>38</v>
      </c>
      <c r="O2348" s="92"/>
      <c r="P2348" s="237">
        <f>O2348*H2348</f>
        <v>0</v>
      </c>
      <c r="Q2348" s="237">
        <v>0.0054000000000000003</v>
      </c>
      <c r="R2348" s="237">
        <f>Q2348*H2348</f>
        <v>7.6698845999999996</v>
      </c>
      <c r="S2348" s="237">
        <v>0</v>
      </c>
      <c r="T2348" s="238">
        <f>S2348*H2348</f>
        <v>0</v>
      </c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39"/>
      <c r="AE2348" s="39"/>
      <c r="AR2348" s="239" t="s">
        <v>402</v>
      </c>
      <c r="AT2348" s="239" t="s">
        <v>285</v>
      </c>
      <c r="AU2348" s="239" t="s">
        <v>82</v>
      </c>
      <c r="AY2348" s="18" t="s">
        <v>223</v>
      </c>
      <c r="BE2348" s="240">
        <f>IF(N2348="základní",J2348,0)</f>
        <v>0</v>
      </c>
      <c r="BF2348" s="240">
        <f>IF(N2348="snížená",J2348,0)</f>
        <v>0</v>
      </c>
      <c r="BG2348" s="240">
        <f>IF(N2348="zákl. přenesená",J2348,0)</f>
        <v>0</v>
      </c>
      <c r="BH2348" s="240">
        <f>IF(N2348="sníž. přenesená",J2348,0)</f>
        <v>0</v>
      </c>
      <c r="BI2348" s="240">
        <f>IF(N2348="nulová",J2348,0)</f>
        <v>0</v>
      </c>
      <c r="BJ2348" s="18" t="s">
        <v>80</v>
      </c>
      <c r="BK2348" s="240">
        <f>ROUND(I2348*H2348,2)</f>
        <v>0</v>
      </c>
      <c r="BL2348" s="18" t="s">
        <v>310</v>
      </c>
      <c r="BM2348" s="239" t="s">
        <v>2961</v>
      </c>
    </row>
    <row r="2349" s="13" customFormat="1">
      <c r="A2349" s="13"/>
      <c r="B2349" s="241"/>
      <c r="C2349" s="242"/>
      <c r="D2349" s="243" t="s">
        <v>232</v>
      </c>
      <c r="E2349" s="244" t="s">
        <v>1</v>
      </c>
      <c r="F2349" s="245" t="s">
        <v>2962</v>
      </c>
      <c r="G2349" s="242"/>
      <c r="H2349" s="246">
        <v>1310.952</v>
      </c>
      <c r="I2349" s="247"/>
      <c r="J2349" s="242"/>
      <c r="K2349" s="242"/>
      <c r="L2349" s="248"/>
      <c r="M2349" s="249"/>
      <c r="N2349" s="250"/>
      <c r="O2349" s="250"/>
      <c r="P2349" s="250"/>
      <c r="Q2349" s="250"/>
      <c r="R2349" s="250"/>
      <c r="S2349" s="250"/>
      <c r="T2349" s="251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52" t="s">
        <v>232</v>
      </c>
      <c r="AU2349" s="252" t="s">
        <v>82</v>
      </c>
      <c r="AV2349" s="13" t="s">
        <v>82</v>
      </c>
      <c r="AW2349" s="13" t="s">
        <v>30</v>
      </c>
      <c r="AX2349" s="13" t="s">
        <v>73</v>
      </c>
      <c r="AY2349" s="252" t="s">
        <v>223</v>
      </c>
    </row>
    <row r="2350" s="13" customFormat="1">
      <c r="A2350" s="13"/>
      <c r="B2350" s="241"/>
      <c r="C2350" s="242"/>
      <c r="D2350" s="243" t="s">
        <v>232</v>
      </c>
      <c r="E2350" s="244" t="s">
        <v>1</v>
      </c>
      <c r="F2350" s="245" t="s">
        <v>2963</v>
      </c>
      <c r="G2350" s="242"/>
      <c r="H2350" s="246">
        <v>109.39700000000001</v>
      </c>
      <c r="I2350" s="247"/>
      <c r="J2350" s="242"/>
      <c r="K2350" s="242"/>
      <c r="L2350" s="248"/>
      <c r="M2350" s="249"/>
      <c r="N2350" s="250"/>
      <c r="O2350" s="250"/>
      <c r="P2350" s="250"/>
      <c r="Q2350" s="250"/>
      <c r="R2350" s="250"/>
      <c r="S2350" s="250"/>
      <c r="T2350" s="251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52" t="s">
        <v>232</v>
      </c>
      <c r="AU2350" s="252" t="s">
        <v>82</v>
      </c>
      <c r="AV2350" s="13" t="s">
        <v>82</v>
      </c>
      <c r="AW2350" s="13" t="s">
        <v>30</v>
      </c>
      <c r="AX2350" s="13" t="s">
        <v>73</v>
      </c>
      <c r="AY2350" s="252" t="s">
        <v>223</v>
      </c>
    </row>
    <row r="2351" s="15" customFormat="1">
      <c r="A2351" s="15"/>
      <c r="B2351" s="263"/>
      <c r="C2351" s="264"/>
      <c r="D2351" s="243" t="s">
        <v>232</v>
      </c>
      <c r="E2351" s="265" t="s">
        <v>1</v>
      </c>
      <c r="F2351" s="266" t="s">
        <v>245</v>
      </c>
      <c r="G2351" s="264"/>
      <c r="H2351" s="267">
        <v>1420.3489999999999</v>
      </c>
      <c r="I2351" s="268"/>
      <c r="J2351" s="264"/>
      <c r="K2351" s="264"/>
      <c r="L2351" s="269"/>
      <c r="M2351" s="270"/>
      <c r="N2351" s="271"/>
      <c r="O2351" s="271"/>
      <c r="P2351" s="271"/>
      <c r="Q2351" s="271"/>
      <c r="R2351" s="271"/>
      <c r="S2351" s="271"/>
      <c r="T2351" s="272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73" t="s">
        <v>232</v>
      </c>
      <c r="AU2351" s="273" t="s">
        <v>82</v>
      </c>
      <c r="AV2351" s="15" t="s">
        <v>230</v>
      </c>
      <c r="AW2351" s="15" t="s">
        <v>30</v>
      </c>
      <c r="AX2351" s="15" t="s">
        <v>80</v>
      </c>
      <c r="AY2351" s="273" t="s">
        <v>223</v>
      </c>
    </row>
    <row r="2352" s="2" customFormat="1" ht="55.5" customHeight="1">
      <c r="A2352" s="39"/>
      <c r="B2352" s="40"/>
      <c r="C2352" s="228" t="s">
        <v>2964</v>
      </c>
      <c r="D2352" s="228" t="s">
        <v>225</v>
      </c>
      <c r="E2352" s="229" t="s">
        <v>2965</v>
      </c>
      <c r="F2352" s="230" t="s">
        <v>2966</v>
      </c>
      <c r="G2352" s="231" t="s">
        <v>293</v>
      </c>
      <c r="H2352" s="232">
        <v>51.609999999999999</v>
      </c>
      <c r="I2352" s="233"/>
      <c r="J2352" s="234">
        <f>ROUND(I2352*H2352,2)</f>
        <v>0</v>
      </c>
      <c r="K2352" s="230" t="s">
        <v>229</v>
      </c>
      <c r="L2352" s="45"/>
      <c r="M2352" s="235" t="s">
        <v>1</v>
      </c>
      <c r="N2352" s="236" t="s">
        <v>38</v>
      </c>
      <c r="O2352" s="92"/>
      <c r="P2352" s="237">
        <f>O2352*H2352</f>
        <v>0</v>
      </c>
      <c r="Q2352" s="237">
        <v>0.00063000000000000003</v>
      </c>
      <c r="R2352" s="237">
        <f>Q2352*H2352</f>
        <v>0.032514300000000003</v>
      </c>
      <c r="S2352" s="237">
        <v>0</v>
      </c>
      <c r="T2352" s="238">
        <f>S2352*H2352</f>
        <v>0</v>
      </c>
      <c r="U2352" s="39"/>
      <c r="V2352" s="39"/>
      <c r="W2352" s="39"/>
      <c r="X2352" s="39"/>
      <c r="Y2352" s="39"/>
      <c r="Z2352" s="39"/>
      <c r="AA2352" s="39"/>
      <c r="AB2352" s="39"/>
      <c r="AC2352" s="39"/>
      <c r="AD2352" s="39"/>
      <c r="AE2352" s="39"/>
      <c r="AR2352" s="239" t="s">
        <v>310</v>
      </c>
      <c r="AT2352" s="239" t="s">
        <v>225</v>
      </c>
      <c r="AU2352" s="239" t="s">
        <v>82</v>
      </c>
      <c r="AY2352" s="18" t="s">
        <v>223</v>
      </c>
      <c r="BE2352" s="240">
        <f>IF(N2352="základní",J2352,0)</f>
        <v>0</v>
      </c>
      <c r="BF2352" s="240">
        <f>IF(N2352="snížená",J2352,0)</f>
        <v>0</v>
      </c>
      <c r="BG2352" s="240">
        <f>IF(N2352="zákl. přenesená",J2352,0)</f>
        <v>0</v>
      </c>
      <c r="BH2352" s="240">
        <f>IF(N2352="sníž. přenesená",J2352,0)</f>
        <v>0</v>
      </c>
      <c r="BI2352" s="240">
        <f>IF(N2352="nulová",J2352,0)</f>
        <v>0</v>
      </c>
      <c r="BJ2352" s="18" t="s">
        <v>80</v>
      </c>
      <c r="BK2352" s="240">
        <f>ROUND(I2352*H2352,2)</f>
        <v>0</v>
      </c>
      <c r="BL2352" s="18" t="s">
        <v>310</v>
      </c>
      <c r="BM2352" s="239" t="s">
        <v>2967</v>
      </c>
    </row>
    <row r="2353" s="13" customFormat="1">
      <c r="A2353" s="13"/>
      <c r="B2353" s="241"/>
      <c r="C2353" s="242"/>
      <c r="D2353" s="243" t="s">
        <v>232</v>
      </c>
      <c r="E2353" s="244" t="s">
        <v>1</v>
      </c>
      <c r="F2353" s="245" t="s">
        <v>2968</v>
      </c>
      <c r="G2353" s="242"/>
      <c r="H2353" s="246">
        <v>26.664999999999999</v>
      </c>
      <c r="I2353" s="247"/>
      <c r="J2353" s="242"/>
      <c r="K2353" s="242"/>
      <c r="L2353" s="248"/>
      <c r="M2353" s="249"/>
      <c r="N2353" s="250"/>
      <c r="O2353" s="250"/>
      <c r="P2353" s="250"/>
      <c r="Q2353" s="250"/>
      <c r="R2353" s="250"/>
      <c r="S2353" s="250"/>
      <c r="T2353" s="251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52" t="s">
        <v>232</v>
      </c>
      <c r="AU2353" s="252" t="s">
        <v>82</v>
      </c>
      <c r="AV2353" s="13" t="s">
        <v>82</v>
      </c>
      <c r="AW2353" s="13" t="s">
        <v>30</v>
      </c>
      <c r="AX2353" s="13" t="s">
        <v>73</v>
      </c>
      <c r="AY2353" s="252" t="s">
        <v>223</v>
      </c>
    </row>
    <row r="2354" s="13" customFormat="1">
      <c r="A2354" s="13"/>
      <c r="B2354" s="241"/>
      <c r="C2354" s="242"/>
      <c r="D2354" s="243" t="s">
        <v>232</v>
      </c>
      <c r="E2354" s="244" t="s">
        <v>1</v>
      </c>
      <c r="F2354" s="245" t="s">
        <v>2969</v>
      </c>
      <c r="G2354" s="242"/>
      <c r="H2354" s="246">
        <v>24.945</v>
      </c>
      <c r="I2354" s="247"/>
      <c r="J2354" s="242"/>
      <c r="K2354" s="242"/>
      <c r="L2354" s="248"/>
      <c r="M2354" s="249"/>
      <c r="N2354" s="250"/>
      <c r="O2354" s="250"/>
      <c r="P2354" s="250"/>
      <c r="Q2354" s="250"/>
      <c r="R2354" s="250"/>
      <c r="S2354" s="250"/>
      <c r="T2354" s="251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52" t="s">
        <v>232</v>
      </c>
      <c r="AU2354" s="252" t="s">
        <v>82</v>
      </c>
      <c r="AV2354" s="13" t="s">
        <v>82</v>
      </c>
      <c r="AW2354" s="13" t="s">
        <v>30</v>
      </c>
      <c r="AX2354" s="13" t="s">
        <v>73</v>
      </c>
      <c r="AY2354" s="252" t="s">
        <v>223</v>
      </c>
    </row>
    <row r="2355" s="15" customFormat="1">
      <c r="A2355" s="15"/>
      <c r="B2355" s="263"/>
      <c r="C2355" s="264"/>
      <c r="D2355" s="243" t="s">
        <v>232</v>
      </c>
      <c r="E2355" s="265" t="s">
        <v>1</v>
      </c>
      <c r="F2355" s="266" t="s">
        <v>245</v>
      </c>
      <c r="G2355" s="264"/>
      <c r="H2355" s="267">
        <v>51.609999999999999</v>
      </c>
      <c r="I2355" s="268"/>
      <c r="J2355" s="264"/>
      <c r="K2355" s="264"/>
      <c r="L2355" s="269"/>
      <c r="M2355" s="270"/>
      <c r="N2355" s="271"/>
      <c r="O2355" s="271"/>
      <c r="P2355" s="271"/>
      <c r="Q2355" s="271"/>
      <c r="R2355" s="271"/>
      <c r="S2355" s="271"/>
      <c r="T2355" s="272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73" t="s">
        <v>232</v>
      </c>
      <c r="AU2355" s="273" t="s">
        <v>82</v>
      </c>
      <c r="AV2355" s="15" t="s">
        <v>230</v>
      </c>
      <c r="AW2355" s="15" t="s">
        <v>30</v>
      </c>
      <c r="AX2355" s="15" t="s">
        <v>80</v>
      </c>
      <c r="AY2355" s="273" t="s">
        <v>223</v>
      </c>
    </row>
    <row r="2356" s="2" customFormat="1" ht="24.15" customHeight="1">
      <c r="A2356" s="39"/>
      <c r="B2356" s="40"/>
      <c r="C2356" s="228" t="s">
        <v>2970</v>
      </c>
      <c r="D2356" s="228" t="s">
        <v>225</v>
      </c>
      <c r="E2356" s="229" t="s">
        <v>2971</v>
      </c>
      <c r="F2356" s="230" t="s">
        <v>2972</v>
      </c>
      <c r="G2356" s="231" t="s">
        <v>351</v>
      </c>
      <c r="H2356" s="232">
        <v>120</v>
      </c>
      <c r="I2356" s="233"/>
      <c r="J2356" s="234">
        <f>ROUND(I2356*H2356,2)</f>
        <v>0</v>
      </c>
      <c r="K2356" s="230" t="s">
        <v>229</v>
      </c>
      <c r="L2356" s="45"/>
      <c r="M2356" s="235" t="s">
        <v>1</v>
      </c>
      <c r="N2356" s="236" t="s">
        <v>38</v>
      </c>
      <c r="O2356" s="92"/>
      <c r="P2356" s="237">
        <f>O2356*H2356</f>
        <v>0</v>
      </c>
      <c r="Q2356" s="237">
        <v>0.00016000000000000001</v>
      </c>
      <c r="R2356" s="237">
        <f>Q2356*H2356</f>
        <v>0.019200000000000002</v>
      </c>
      <c r="S2356" s="237">
        <v>0</v>
      </c>
      <c r="T2356" s="238">
        <f>S2356*H2356</f>
        <v>0</v>
      </c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39"/>
      <c r="AE2356" s="39"/>
      <c r="AR2356" s="239" t="s">
        <v>310</v>
      </c>
      <c r="AT2356" s="239" t="s">
        <v>225</v>
      </c>
      <c r="AU2356" s="239" t="s">
        <v>82</v>
      </c>
      <c r="AY2356" s="18" t="s">
        <v>223</v>
      </c>
      <c r="BE2356" s="240">
        <f>IF(N2356="základní",J2356,0)</f>
        <v>0</v>
      </c>
      <c r="BF2356" s="240">
        <f>IF(N2356="snížená",J2356,0)</f>
        <v>0</v>
      </c>
      <c r="BG2356" s="240">
        <f>IF(N2356="zákl. přenesená",J2356,0)</f>
        <v>0</v>
      </c>
      <c r="BH2356" s="240">
        <f>IF(N2356="sníž. přenesená",J2356,0)</f>
        <v>0</v>
      </c>
      <c r="BI2356" s="240">
        <f>IF(N2356="nulová",J2356,0)</f>
        <v>0</v>
      </c>
      <c r="BJ2356" s="18" t="s">
        <v>80</v>
      </c>
      <c r="BK2356" s="240">
        <f>ROUND(I2356*H2356,2)</f>
        <v>0</v>
      </c>
      <c r="BL2356" s="18" t="s">
        <v>310</v>
      </c>
      <c r="BM2356" s="239" t="s">
        <v>2973</v>
      </c>
    </row>
    <row r="2357" s="13" customFormat="1">
      <c r="A2357" s="13"/>
      <c r="B2357" s="241"/>
      <c r="C2357" s="242"/>
      <c r="D2357" s="243" t="s">
        <v>232</v>
      </c>
      <c r="E2357" s="244" t="s">
        <v>1</v>
      </c>
      <c r="F2357" s="245" t="s">
        <v>2974</v>
      </c>
      <c r="G2357" s="242"/>
      <c r="H2357" s="246">
        <v>120</v>
      </c>
      <c r="I2357" s="247"/>
      <c r="J2357" s="242"/>
      <c r="K2357" s="242"/>
      <c r="L2357" s="248"/>
      <c r="M2357" s="249"/>
      <c r="N2357" s="250"/>
      <c r="O2357" s="250"/>
      <c r="P2357" s="250"/>
      <c r="Q2357" s="250"/>
      <c r="R2357" s="250"/>
      <c r="S2357" s="250"/>
      <c r="T2357" s="251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52" t="s">
        <v>232</v>
      </c>
      <c r="AU2357" s="252" t="s">
        <v>82</v>
      </c>
      <c r="AV2357" s="13" t="s">
        <v>82</v>
      </c>
      <c r="AW2357" s="13" t="s">
        <v>30</v>
      </c>
      <c r="AX2357" s="13" t="s">
        <v>73</v>
      </c>
      <c r="AY2357" s="252" t="s">
        <v>223</v>
      </c>
    </row>
    <row r="2358" s="15" customFormat="1">
      <c r="A2358" s="15"/>
      <c r="B2358" s="263"/>
      <c r="C2358" s="264"/>
      <c r="D2358" s="243" t="s">
        <v>232</v>
      </c>
      <c r="E2358" s="265" t="s">
        <v>1</v>
      </c>
      <c r="F2358" s="266" t="s">
        <v>245</v>
      </c>
      <c r="G2358" s="264"/>
      <c r="H2358" s="267">
        <v>120</v>
      </c>
      <c r="I2358" s="268"/>
      <c r="J2358" s="264"/>
      <c r="K2358" s="264"/>
      <c r="L2358" s="269"/>
      <c r="M2358" s="270"/>
      <c r="N2358" s="271"/>
      <c r="O2358" s="271"/>
      <c r="P2358" s="271"/>
      <c r="Q2358" s="271"/>
      <c r="R2358" s="271"/>
      <c r="S2358" s="271"/>
      <c r="T2358" s="272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T2358" s="273" t="s">
        <v>232</v>
      </c>
      <c r="AU2358" s="273" t="s">
        <v>82</v>
      </c>
      <c r="AV2358" s="15" t="s">
        <v>230</v>
      </c>
      <c r="AW2358" s="15" t="s">
        <v>30</v>
      </c>
      <c r="AX2358" s="15" t="s">
        <v>80</v>
      </c>
      <c r="AY2358" s="273" t="s">
        <v>223</v>
      </c>
    </row>
    <row r="2359" s="2" customFormat="1" ht="33" customHeight="1">
      <c r="A2359" s="39"/>
      <c r="B2359" s="40"/>
      <c r="C2359" s="228" t="s">
        <v>2975</v>
      </c>
      <c r="D2359" s="228" t="s">
        <v>225</v>
      </c>
      <c r="E2359" s="229" t="s">
        <v>2976</v>
      </c>
      <c r="F2359" s="230" t="s">
        <v>2977</v>
      </c>
      <c r="G2359" s="231" t="s">
        <v>293</v>
      </c>
      <c r="H2359" s="232">
        <v>42.457999999999998</v>
      </c>
      <c r="I2359" s="233"/>
      <c r="J2359" s="234">
        <f>ROUND(I2359*H2359,2)</f>
        <v>0</v>
      </c>
      <c r="K2359" s="230" t="s">
        <v>229</v>
      </c>
      <c r="L2359" s="45"/>
      <c r="M2359" s="235" t="s">
        <v>1</v>
      </c>
      <c r="N2359" s="236" t="s">
        <v>38</v>
      </c>
      <c r="O2359" s="92"/>
      <c r="P2359" s="237">
        <f>O2359*H2359</f>
        <v>0</v>
      </c>
      <c r="Q2359" s="237">
        <v>0</v>
      </c>
      <c r="R2359" s="237">
        <f>Q2359*H2359</f>
        <v>0</v>
      </c>
      <c r="S2359" s="237">
        <v>0</v>
      </c>
      <c r="T2359" s="238">
        <f>S2359*H2359</f>
        <v>0</v>
      </c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39"/>
      <c r="AE2359" s="39"/>
      <c r="AR2359" s="239" t="s">
        <v>310</v>
      </c>
      <c r="AT2359" s="239" t="s">
        <v>225</v>
      </c>
      <c r="AU2359" s="239" t="s">
        <v>82</v>
      </c>
      <c r="AY2359" s="18" t="s">
        <v>223</v>
      </c>
      <c r="BE2359" s="240">
        <f>IF(N2359="základní",J2359,0)</f>
        <v>0</v>
      </c>
      <c r="BF2359" s="240">
        <f>IF(N2359="snížená",J2359,0)</f>
        <v>0</v>
      </c>
      <c r="BG2359" s="240">
        <f>IF(N2359="zákl. přenesená",J2359,0)</f>
        <v>0</v>
      </c>
      <c r="BH2359" s="240">
        <f>IF(N2359="sníž. přenesená",J2359,0)</f>
        <v>0</v>
      </c>
      <c r="BI2359" s="240">
        <f>IF(N2359="nulová",J2359,0)</f>
        <v>0</v>
      </c>
      <c r="BJ2359" s="18" t="s">
        <v>80</v>
      </c>
      <c r="BK2359" s="240">
        <f>ROUND(I2359*H2359,2)</f>
        <v>0</v>
      </c>
      <c r="BL2359" s="18" t="s">
        <v>310</v>
      </c>
      <c r="BM2359" s="239" t="s">
        <v>2978</v>
      </c>
    </row>
    <row r="2360" s="14" customFormat="1">
      <c r="A2360" s="14"/>
      <c r="B2360" s="253"/>
      <c r="C2360" s="254"/>
      <c r="D2360" s="243" t="s">
        <v>232</v>
      </c>
      <c r="E2360" s="255" t="s">
        <v>1</v>
      </c>
      <c r="F2360" s="256" t="s">
        <v>2979</v>
      </c>
      <c r="G2360" s="254"/>
      <c r="H2360" s="255" t="s">
        <v>1</v>
      </c>
      <c r="I2360" s="257"/>
      <c r="J2360" s="254"/>
      <c r="K2360" s="254"/>
      <c r="L2360" s="258"/>
      <c r="M2360" s="259"/>
      <c r="N2360" s="260"/>
      <c r="O2360" s="260"/>
      <c r="P2360" s="260"/>
      <c r="Q2360" s="260"/>
      <c r="R2360" s="260"/>
      <c r="S2360" s="260"/>
      <c r="T2360" s="261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62" t="s">
        <v>232</v>
      </c>
      <c r="AU2360" s="262" t="s">
        <v>82</v>
      </c>
      <c r="AV2360" s="14" t="s">
        <v>80</v>
      </c>
      <c r="AW2360" s="14" t="s">
        <v>30</v>
      </c>
      <c r="AX2360" s="14" t="s">
        <v>73</v>
      </c>
      <c r="AY2360" s="262" t="s">
        <v>223</v>
      </c>
    </row>
    <row r="2361" s="13" customFormat="1">
      <c r="A2361" s="13"/>
      <c r="B2361" s="241"/>
      <c r="C2361" s="242"/>
      <c r="D2361" s="243" t="s">
        <v>232</v>
      </c>
      <c r="E2361" s="244" t="s">
        <v>1</v>
      </c>
      <c r="F2361" s="245" t="s">
        <v>2980</v>
      </c>
      <c r="G2361" s="242"/>
      <c r="H2361" s="246">
        <v>22.100000000000001</v>
      </c>
      <c r="I2361" s="247"/>
      <c r="J2361" s="242"/>
      <c r="K2361" s="242"/>
      <c r="L2361" s="248"/>
      <c r="M2361" s="249"/>
      <c r="N2361" s="250"/>
      <c r="O2361" s="250"/>
      <c r="P2361" s="250"/>
      <c r="Q2361" s="250"/>
      <c r="R2361" s="250"/>
      <c r="S2361" s="250"/>
      <c r="T2361" s="251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52" t="s">
        <v>232</v>
      </c>
      <c r="AU2361" s="252" t="s">
        <v>82</v>
      </c>
      <c r="AV2361" s="13" t="s">
        <v>82</v>
      </c>
      <c r="AW2361" s="13" t="s">
        <v>30</v>
      </c>
      <c r="AX2361" s="13" t="s">
        <v>73</v>
      </c>
      <c r="AY2361" s="252" t="s">
        <v>223</v>
      </c>
    </row>
    <row r="2362" s="13" customFormat="1">
      <c r="A2362" s="13"/>
      <c r="B2362" s="241"/>
      <c r="C2362" s="242"/>
      <c r="D2362" s="243" t="s">
        <v>232</v>
      </c>
      <c r="E2362" s="244" t="s">
        <v>1</v>
      </c>
      <c r="F2362" s="245" t="s">
        <v>2981</v>
      </c>
      <c r="G2362" s="242"/>
      <c r="H2362" s="246">
        <v>11.220000000000001</v>
      </c>
      <c r="I2362" s="247"/>
      <c r="J2362" s="242"/>
      <c r="K2362" s="242"/>
      <c r="L2362" s="248"/>
      <c r="M2362" s="249"/>
      <c r="N2362" s="250"/>
      <c r="O2362" s="250"/>
      <c r="P2362" s="250"/>
      <c r="Q2362" s="250"/>
      <c r="R2362" s="250"/>
      <c r="S2362" s="250"/>
      <c r="T2362" s="251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52" t="s">
        <v>232</v>
      </c>
      <c r="AU2362" s="252" t="s">
        <v>82</v>
      </c>
      <c r="AV2362" s="13" t="s">
        <v>82</v>
      </c>
      <c r="AW2362" s="13" t="s">
        <v>30</v>
      </c>
      <c r="AX2362" s="13" t="s">
        <v>73</v>
      </c>
      <c r="AY2362" s="252" t="s">
        <v>223</v>
      </c>
    </row>
    <row r="2363" s="13" customFormat="1">
      <c r="A2363" s="13"/>
      <c r="B2363" s="241"/>
      <c r="C2363" s="242"/>
      <c r="D2363" s="243" t="s">
        <v>232</v>
      </c>
      <c r="E2363" s="244" t="s">
        <v>1</v>
      </c>
      <c r="F2363" s="245" t="s">
        <v>2982</v>
      </c>
      <c r="G2363" s="242"/>
      <c r="H2363" s="246">
        <v>9.1379999999999999</v>
      </c>
      <c r="I2363" s="247"/>
      <c r="J2363" s="242"/>
      <c r="K2363" s="242"/>
      <c r="L2363" s="248"/>
      <c r="M2363" s="249"/>
      <c r="N2363" s="250"/>
      <c r="O2363" s="250"/>
      <c r="P2363" s="250"/>
      <c r="Q2363" s="250"/>
      <c r="R2363" s="250"/>
      <c r="S2363" s="250"/>
      <c r="T2363" s="251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52" t="s">
        <v>232</v>
      </c>
      <c r="AU2363" s="252" t="s">
        <v>82</v>
      </c>
      <c r="AV2363" s="13" t="s">
        <v>82</v>
      </c>
      <c r="AW2363" s="13" t="s">
        <v>30</v>
      </c>
      <c r="AX2363" s="13" t="s">
        <v>73</v>
      </c>
      <c r="AY2363" s="252" t="s">
        <v>223</v>
      </c>
    </row>
    <row r="2364" s="15" customFormat="1">
      <c r="A2364" s="15"/>
      <c r="B2364" s="263"/>
      <c r="C2364" s="264"/>
      <c r="D2364" s="243" t="s">
        <v>232</v>
      </c>
      <c r="E2364" s="265" t="s">
        <v>1</v>
      </c>
      <c r="F2364" s="266" t="s">
        <v>245</v>
      </c>
      <c r="G2364" s="264"/>
      <c r="H2364" s="267">
        <v>42.457999999999998</v>
      </c>
      <c r="I2364" s="268"/>
      <c r="J2364" s="264"/>
      <c r="K2364" s="264"/>
      <c r="L2364" s="269"/>
      <c r="M2364" s="270"/>
      <c r="N2364" s="271"/>
      <c r="O2364" s="271"/>
      <c r="P2364" s="271"/>
      <c r="Q2364" s="271"/>
      <c r="R2364" s="271"/>
      <c r="S2364" s="271"/>
      <c r="T2364" s="272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T2364" s="273" t="s">
        <v>232</v>
      </c>
      <c r="AU2364" s="273" t="s">
        <v>82</v>
      </c>
      <c r="AV2364" s="15" t="s">
        <v>230</v>
      </c>
      <c r="AW2364" s="15" t="s">
        <v>30</v>
      </c>
      <c r="AX2364" s="15" t="s">
        <v>80</v>
      </c>
      <c r="AY2364" s="273" t="s">
        <v>223</v>
      </c>
    </row>
    <row r="2365" s="2" customFormat="1" ht="33" customHeight="1">
      <c r="A2365" s="39"/>
      <c r="B2365" s="40"/>
      <c r="C2365" s="228" t="s">
        <v>2983</v>
      </c>
      <c r="D2365" s="228" t="s">
        <v>225</v>
      </c>
      <c r="E2365" s="229" t="s">
        <v>2984</v>
      </c>
      <c r="F2365" s="230" t="s">
        <v>2985</v>
      </c>
      <c r="G2365" s="231" t="s">
        <v>293</v>
      </c>
      <c r="H2365" s="232">
        <v>160.678</v>
      </c>
      <c r="I2365" s="233"/>
      <c r="J2365" s="234">
        <f>ROUND(I2365*H2365,2)</f>
        <v>0</v>
      </c>
      <c r="K2365" s="230" t="s">
        <v>229</v>
      </c>
      <c r="L2365" s="45"/>
      <c r="M2365" s="235" t="s">
        <v>1</v>
      </c>
      <c r="N2365" s="236" t="s">
        <v>38</v>
      </c>
      <c r="O2365" s="92"/>
      <c r="P2365" s="237">
        <f>O2365*H2365</f>
        <v>0</v>
      </c>
      <c r="Q2365" s="237">
        <v>0</v>
      </c>
      <c r="R2365" s="237">
        <f>Q2365*H2365</f>
        <v>0</v>
      </c>
      <c r="S2365" s="237">
        <v>0</v>
      </c>
      <c r="T2365" s="238">
        <f>S2365*H2365</f>
        <v>0</v>
      </c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39"/>
      <c r="AE2365" s="39"/>
      <c r="AR2365" s="239" t="s">
        <v>310</v>
      </c>
      <c r="AT2365" s="239" t="s">
        <v>225</v>
      </c>
      <c r="AU2365" s="239" t="s">
        <v>82</v>
      </c>
      <c r="AY2365" s="18" t="s">
        <v>223</v>
      </c>
      <c r="BE2365" s="240">
        <f>IF(N2365="základní",J2365,0)</f>
        <v>0</v>
      </c>
      <c r="BF2365" s="240">
        <f>IF(N2365="snížená",J2365,0)</f>
        <v>0</v>
      </c>
      <c r="BG2365" s="240">
        <f>IF(N2365="zákl. přenesená",J2365,0)</f>
        <v>0</v>
      </c>
      <c r="BH2365" s="240">
        <f>IF(N2365="sníž. přenesená",J2365,0)</f>
        <v>0</v>
      </c>
      <c r="BI2365" s="240">
        <f>IF(N2365="nulová",J2365,0)</f>
        <v>0</v>
      </c>
      <c r="BJ2365" s="18" t="s">
        <v>80</v>
      </c>
      <c r="BK2365" s="240">
        <f>ROUND(I2365*H2365,2)</f>
        <v>0</v>
      </c>
      <c r="BL2365" s="18" t="s">
        <v>310</v>
      </c>
      <c r="BM2365" s="239" t="s">
        <v>2986</v>
      </c>
    </row>
    <row r="2366" s="14" customFormat="1">
      <c r="A2366" s="14"/>
      <c r="B2366" s="253"/>
      <c r="C2366" s="254"/>
      <c r="D2366" s="243" t="s">
        <v>232</v>
      </c>
      <c r="E2366" s="255" t="s">
        <v>1</v>
      </c>
      <c r="F2366" s="256" t="s">
        <v>2979</v>
      </c>
      <c r="G2366" s="254"/>
      <c r="H2366" s="255" t="s">
        <v>1</v>
      </c>
      <c r="I2366" s="257"/>
      <c r="J2366" s="254"/>
      <c r="K2366" s="254"/>
      <c r="L2366" s="258"/>
      <c r="M2366" s="259"/>
      <c r="N2366" s="260"/>
      <c r="O2366" s="260"/>
      <c r="P2366" s="260"/>
      <c r="Q2366" s="260"/>
      <c r="R2366" s="260"/>
      <c r="S2366" s="260"/>
      <c r="T2366" s="261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62" t="s">
        <v>232</v>
      </c>
      <c r="AU2366" s="262" t="s">
        <v>82</v>
      </c>
      <c r="AV2366" s="14" t="s">
        <v>80</v>
      </c>
      <c r="AW2366" s="14" t="s">
        <v>30</v>
      </c>
      <c r="AX2366" s="14" t="s">
        <v>73</v>
      </c>
      <c r="AY2366" s="262" t="s">
        <v>223</v>
      </c>
    </row>
    <row r="2367" s="13" customFormat="1">
      <c r="A2367" s="13"/>
      <c r="B2367" s="241"/>
      <c r="C2367" s="242"/>
      <c r="D2367" s="243" t="s">
        <v>232</v>
      </c>
      <c r="E2367" s="244" t="s">
        <v>1</v>
      </c>
      <c r="F2367" s="245" t="s">
        <v>2987</v>
      </c>
      <c r="G2367" s="242"/>
      <c r="H2367" s="246">
        <v>81.700999999999993</v>
      </c>
      <c r="I2367" s="247"/>
      <c r="J2367" s="242"/>
      <c r="K2367" s="242"/>
      <c r="L2367" s="248"/>
      <c r="M2367" s="249"/>
      <c r="N2367" s="250"/>
      <c r="O2367" s="250"/>
      <c r="P2367" s="250"/>
      <c r="Q2367" s="250"/>
      <c r="R2367" s="250"/>
      <c r="S2367" s="250"/>
      <c r="T2367" s="251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52" t="s">
        <v>232</v>
      </c>
      <c r="AU2367" s="252" t="s">
        <v>82</v>
      </c>
      <c r="AV2367" s="13" t="s">
        <v>82</v>
      </c>
      <c r="AW2367" s="13" t="s">
        <v>30</v>
      </c>
      <c r="AX2367" s="13" t="s">
        <v>73</v>
      </c>
      <c r="AY2367" s="252" t="s">
        <v>223</v>
      </c>
    </row>
    <row r="2368" s="13" customFormat="1">
      <c r="A2368" s="13"/>
      <c r="B2368" s="241"/>
      <c r="C2368" s="242"/>
      <c r="D2368" s="243" t="s">
        <v>232</v>
      </c>
      <c r="E2368" s="244" t="s">
        <v>1</v>
      </c>
      <c r="F2368" s="245" t="s">
        <v>2988</v>
      </c>
      <c r="G2368" s="242"/>
      <c r="H2368" s="246">
        <v>35.783000000000001</v>
      </c>
      <c r="I2368" s="247"/>
      <c r="J2368" s="242"/>
      <c r="K2368" s="242"/>
      <c r="L2368" s="248"/>
      <c r="M2368" s="249"/>
      <c r="N2368" s="250"/>
      <c r="O2368" s="250"/>
      <c r="P2368" s="250"/>
      <c r="Q2368" s="250"/>
      <c r="R2368" s="250"/>
      <c r="S2368" s="250"/>
      <c r="T2368" s="251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52" t="s">
        <v>232</v>
      </c>
      <c r="AU2368" s="252" t="s">
        <v>82</v>
      </c>
      <c r="AV2368" s="13" t="s">
        <v>82</v>
      </c>
      <c r="AW2368" s="13" t="s">
        <v>30</v>
      </c>
      <c r="AX2368" s="13" t="s">
        <v>73</v>
      </c>
      <c r="AY2368" s="252" t="s">
        <v>223</v>
      </c>
    </row>
    <row r="2369" s="13" customFormat="1">
      <c r="A2369" s="13"/>
      <c r="B2369" s="241"/>
      <c r="C2369" s="242"/>
      <c r="D2369" s="243" t="s">
        <v>232</v>
      </c>
      <c r="E2369" s="244" t="s">
        <v>1</v>
      </c>
      <c r="F2369" s="245" t="s">
        <v>2989</v>
      </c>
      <c r="G2369" s="242"/>
      <c r="H2369" s="246">
        <v>43.194000000000003</v>
      </c>
      <c r="I2369" s="247"/>
      <c r="J2369" s="242"/>
      <c r="K2369" s="242"/>
      <c r="L2369" s="248"/>
      <c r="M2369" s="249"/>
      <c r="N2369" s="250"/>
      <c r="O2369" s="250"/>
      <c r="P2369" s="250"/>
      <c r="Q2369" s="250"/>
      <c r="R2369" s="250"/>
      <c r="S2369" s="250"/>
      <c r="T2369" s="251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52" t="s">
        <v>232</v>
      </c>
      <c r="AU2369" s="252" t="s">
        <v>82</v>
      </c>
      <c r="AV2369" s="13" t="s">
        <v>82</v>
      </c>
      <c r="AW2369" s="13" t="s">
        <v>30</v>
      </c>
      <c r="AX2369" s="13" t="s">
        <v>73</v>
      </c>
      <c r="AY2369" s="252" t="s">
        <v>223</v>
      </c>
    </row>
    <row r="2370" s="15" customFormat="1">
      <c r="A2370" s="15"/>
      <c r="B2370" s="263"/>
      <c r="C2370" s="264"/>
      <c r="D2370" s="243" t="s">
        <v>232</v>
      </c>
      <c r="E2370" s="265" t="s">
        <v>1</v>
      </c>
      <c r="F2370" s="266" t="s">
        <v>245</v>
      </c>
      <c r="G2370" s="264"/>
      <c r="H2370" s="267">
        <v>160.678</v>
      </c>
      <c r="I2370" s="268"/>
      <c r="J2370" s="264"/>
      <c r="K2370" s="264"/>
      <c r="L2370" s="269"/>
      <c r="M2370" s="270"/>
      <c r="N2370" s="271"/>
      <c r="O2370" s="271"/>
      <c r="P2370" s="271"/>
      <c r="Q2370" s="271"/>
      <c r="R2370" s="271"/>
      <c r="S2370" s="271"/>
      <c r="T2370" s="272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T2370" s="273" t="s">
        <v>232</v>
      </c>
      <c r="AU2370" s="273" t="s">
        <v>82</v>
      </c>
      <c r="AV2370" s="15" t="s">
        <v>230</v>
      </c>
      <c r="AW2370" s="15" t="s">
        <v>30</v>
      </c>
      <c r="AX2370" s="15" t="s">
        <v>80</v>
      </c>
      <c r="AY2370" s="273" t="s">
        <v>223</v>
      </c>
    </row>
    <row r="2371" s="2" customFormat="1" ht="24.15" customHeight="1">
      <c r="A2371" s="39"/>
      <c r="B2371" s="40"/>
      <c r="C2371" s="274" t="s">
        <v>2990</v>
      </c>
      <c r="D2371" s="274" t="s">
        <v>285</v>
      </c>
      <c r="E2371" s="275" t="s">
        <v>2991</v>
      </c>
      <c r="F2371" s="276" t="s">
        <v>2992</v>
      </c>
      <c r="G2371" s="277" t="s">
        <v>2993</v>
      </c>
      <c r="H2371" s="278">
        <v>710.976</v>
      </c>
      <c r="I2371" s="279"/>
      <c r="J2371" s="280">
        <f>ROUND(I2371*H2371,2)</f>
        <v>0</v>
      </c>
      <c r="K2371" s="276" t="s">
        <v>229</v>
      </c>
      <c r="L2371" s="281"/>
      <c r="M2371" s="282" t="s">
        <v>1</v>
      </c>
      <c r="N2371" s="283" t="s">
        <v>38</v>
      </c>
      <c r="O2371" s="92"/>
      <c r="P2371" s="237">
        <f>O2371*H2371</f>
        <v>0</v>
      </c>
      <c r="Q2371" s="237">
        <v>0.001</v>
      </c>
      <c r="R2371" s="237">
        <f>Q2371*H2371</f>
        <v>0.71097600000000005</v>
      </c>
      <c r="S2371" s="237">
        <v>0</v>
      </c>
      <c r="T2371" s="238">
        <f>S2371*H2371</f>
        <v>0</v>
      </c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39"/>
      <c r="AE2371" s="39"/>
      <c r="AR2371" s="239" t="s">
        <v>402</v>
      </c>
      <c r="AT2371" s="239" t="s">
        <v>285</v>
      </c>
      <c r="AU2371" s="239" t="s">
        <v>82</v>
      </c>
      <c r="AY2371" s="18" t="s">
        <v>223</v>
      </c>
      <c r="BE2371" s="240">
        <f>IF(N2371="základní",J2371,0)</f>
        <v>0</v>
      </c>
      <c r="BF2371" s="240">
        <f>IF(N2371="snížená",J2371,0)</f>
        <v>0</v>
      </c>
      <c r="BG2371" s="240">
        <f>IF(N2371="zákl. přenesená",J2371,0)</f>
        <v>0</v>
      </c>
      <c r="BH2371" s="240">
        <f>IF(N2371="sníž. přenesená",J2371,0)</f>
        <v>0</v>
      </c>
      <c r="BI2371" s="240">
        <f>IF(N2371="nulová",J2371,0)</f>
        <v>0</v>
      </c>
      <c r="BJ2371" s="18" t="s">
        <v>80</v>
      </c>
      <c r="BK2371" s="240">
        <f>ROUND(I2371*H2371,2)</f>
        <v>0</v>
      </c>
      <c r="BL2371" s="18" t="s">
        <v>310</v>
      </c>
      <c r="BM2371" s="239" t="s">
        <v>2994</v>
      </c>
    </row>
    <row r="2372" s="13" customFormat="1">
      <c r="A2372" s="13"/>
      <c r="B2372" s="241"/>
      <c r="C2372" s="242"/>
      <c r="D2372" s="243" t="s">
        <v>232</v>
      </c>
      <c r="E2372" s="244" t="s">
        <v>1</v>
      </c>
      <c r="F2372" s="245" t="s">
        <v>2995</v>
      </c>
      <c r="G2372" s="242"/>
      <c r="H2372" s="246">
        <v>42.457999999999998</v>
      </c>
      <c r="I2372" s="247"/>
      <c r="J2372" s="242"/>
      <c r="K2372" s="242"/>
      <c r="L2372" s="248"/>
      <c r="M2372" s="249"/>
      <c r="N2372" s="250"/>
      <c r="O2372" s="250"/>
      <c r="P2372" s="250"/>
      <c r="Q2372" s="250"/>
      <c r="R2372" s="250"/>
      <c r="S2372" s="250"/>
      <c r="T2372" s="251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52" t="s">
        <v>232</v>
      </c>
      <c r="AU2372" s="252" t="s">
        <v>82</v>
      </c>
      <c r="AV2372" s="13" t="s">
        <v>82</v>
      </c>
      <c r="AW2372" s="13" t="s">
        <v>30</v>
      </c>
      <c r="AX2372" s="13" t="s">
        <v>73</v>
      </c>
      <c r="AY2372" s="252" t="s">
        <v>223</v>
      </c>
    </row>
    <row r="2373" s="13" customFormat="1">
      <c r="A2373" s="13"/>
      <c r="B2373" s="241"/>
      <c r="C2373" s="242"/>
      <c r="D2373" s="243" t="s">
        <v>232</v>
      </c>
      <c r="E2373" s="244" t="s">
        <v>1</v>
      </c>
      <c r="F2373" s="245" t="s">
        <v>2996</v>
      </c>
      <c r="G2373" s="242"/>
      <c r="H2373" s="246">
        <v>160.678</v>
      </c>
      <c r="I2373" s="247"/>
      <c r="J2373" s="242"/>
      <c r="K2373" s="242"/>
      <c r="L2373" s="248"/>
      <c r="M2373" s="249"/>
      <c r="N2373" s="250"/>
      <c r="O2373" s="250"/>
      <c r="P2373" s="250"/>
      <c r="Q2373" s="250"/>
      <c r="R2373" s="250"/>
      <c r="S2373" s="250"/>
      <c r="T2373" s="251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52" t="s">
        <v>232</v>
      </c>
      <c r="AU2373" s="252" t="s">
        <v>82</v>
      </c>
      <c r="AV2373" s="13" t="s">
        <v>82</v>
      </c>
      <c r="AW2373" s="13" t="s">
        <v>30</v>
      </c>
      <c r="AX2373" s="13" t="s">
        <v>73</v>
      </c>
      <c r="AY2373" s="252" t="s">
        <v>223</v>
      </c>
    </row>
    <row r="2374" s="15" customFormat="1">
      <c r="A2374" s="15"/>
      <c r="B2374" s="263"/>
      <c r="C2374" s="264"/>
      <c r="D2374" s="243" t="s">
        <v>232</v>
      </c>
      <c r="E2374" s="265" t="s">
        <v>1</v>
      </c>
      <c r="F2374" s="266" t="s">
        <v>245</v>
      </c>
      <c r="G2374" s="264"/>
      <c r="H2374" s="267">
        <v>203.136</v>
      </c>
      <c r="I2374" s="268"/>
      <c r="J2374" s="264"/>
      <c r="K2374" s="264"/>
      <c r="L2374" s="269"/>
      <c r="M2374" s="270"/>
      <c r="N2374" s="271"/>
      <c r="O2374" s="271"/>
      <c r="P2374" s="271"/>
      <c r="Q2374" s="271"/>
      <c r="R2374" s="271"/>
      <c r="S2374" s="271"/>
      <c r="T2374" s="272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T2374" s="273" t="s">
        <v>232</v>
      </c>
      <c r="AU2374" s="273" t="s">
        <v>82</v>
      </c>
      <c r="AV2374" s="15" t="s">
        <v>230</v>
      </c>
      <c r="AW2374" s="15" t="s">
        <v>30</v>
      </c>
      <c r="AX2374" s="15" t="s">
        <v>80</v>
      </c>
      <c r="AY2374" s="273" t="s">
        <v>223</v>
      </c>
    </row>
    <row r="2375" s="13" customFormat="1">
      <c r="A2375" s="13"/>
      <c r="B2375" s="241"/>
      <c r="C2375" s="242"/>
      <c r="D2375" s="243" t="s">
        <v>232</v>
      </c>
      <c r="E2375" s="242"/>
      <c r="F2375" s="245" t="s">
        <v>2997</v>
      </c>
      <c r="G2375" s="242"/>
      <c r="H2375" s="246">
        <v>710.976</v>
      </c>
      <c r="I2375" s="247"/>
      <c r="J2375" s="242"/>
      <c r="K2375" s="242"/>
      <c r="L2375" s="248"/>
      <c r="M2375" s="249"/>
      <c r="N2375" s="250"/>
      <c r="O2375" s="250"/>
      <c r="P2375" s="250"/>
      <c r="Q2375" s="250"/>
      <c r="R2375" s="250"/>
      <c r="S2375" s="250"/>
      <c r="T2375" s="251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T2375" s="252" t="s">
        <v>232</v>
      </c>
      <c r="AU2375" s="252" t="s">
        <v>82</v>
      </c>
      <c r="AV2375" s="13" t="s">
        <v>82</v>
      </c>
      <c r="AW2375" s="13" t="s">
        <v>4</v>
      </c>
      <c r="AX2375" s="13" t="s">
        <v>80</v>
      </c>
      <c r="AY2375" s="252" t="s">
        <v>223</v>
      </c>
    </row>
    <row r="2376" s="2" customFormat="1" ht="37.8" customHeight="1">
      <c r="A2376" s="39"/>
      <c r="B2376" s="40"/>
      <c r="C2376" s="228" t="s">
        <v>2998</v>
      </c>
      <c r="D2376" s="228" t="s">
        <v>225</v>
      </c>
      <c r="E2376" s="229" t="s">
        <v>2999</v>
      </c>
      <c r="F2376" s="230" t="s">
        <v>3000</v>
      </c>
      <c r="G2376" s="231" t="s">
        <v>351</v>
      </c>
      <c r="H2376" s="232">
        <v>327.69999999999999</v>
      </c>
      <c r="I2376" s="233"/>
      <c r="J2376" s="234">
        <f>ROUND(I2376*H2376,2)</f>
        <v>0</v>
      </c>
      <c r="K2376" s="230" t="s">
        <v>229</v>
      </c>
      <c r="L2376" s="45"/>
      <c r="M2376" s="235" t="s">
        <v>1</v>
      </c>
      <c r="N2376" s="236" t="s">
        <v>38</v>
      </c>
      <c r="O2376" s="92"/>
      <c r="P2376" s="237">
        <f>O2376*H2376</f>
        <v>0</v>
      </c>
      <c r="Q2376" s="237">
        <v>0</v>
      </c>
      <c r="R2376" s="237">
        <f>Q2376*H2376</f>
        <v>0</v>
      </c>
      <c r="S2376" s="237">
        <v>0</v>
      </c>
      <c r="T2376" s="238">
        <f>S2376*H2376</f>
        <v>0</v>
      </c>
      <c r="U2376" s="39"/>
      <c r="V2376" s="39"/>
      <c r="W2376" s="39"/>
      <c r="X2376" s="39"/>
      <c r="Y2376" s="39"/>
      <c r="Z2376" s="39"/>
      <c r="AA2376" s="39"/>
      <c r="AB2376" s="39"/>
      <c r="AC2376" s="39"/>
      <c r="AD2376" s="39"/>
      <c r="AE2376" s="39"/>
      <c r="AR2376" s="239" t="s">
        <v>310</v>
      </c>
      <c r="AT2376" s="239" t="s">
        <v>225</v>
      </c>
      <c r="AU2376" s="239" t="s">
        <v>82</v>
      </c>
      <c r="AY2376" s="18" t="s">
        <v>223</v>
      </c>
      <c r="BE2376" s="240">
        <f>IF(N2376="základní",J2376,0)</f>
        <v>0</v>
      </c>
      <c r="BF2376" s="240">
        <f>IF(N2376="snížená",J2376,0)</f>
        <v>0</v>
      </c>
      <c r="BG2376" s="240">
        <f>IF(N2376="zákl. přenesená",J2376,0)</f>
        <v>0</v>
      </c>
      <c r="BH2376" s="240">
        <f>IF(N2376="sníž. přenesená",J2376,0)</f>
        <v>0</v>
      </c>
      <c r="BI2376" s="240">
        <f>IF(N2376="nulová",J2376,0)</f>
        <v>0</v>
      </c>
      <c r="BJ2376" s="18" t="s">
        <v>80</v>
      </c>
      <c r="BK2376" s="240">
        <f>ROUND(I2376*H2376,2)</f>
        <v>0</v>
      </c>
      <c r="BL2376" s="18" t="s">
        <v>310</v>
      </c>
      <c r="BM2376" s="239" t="s">
        <v>3001</v>
      </c>
    </row>
    <row r="2377" s="14" customFormat="1">
      <c r="A2377" s="14"/>
      <c r="B2377" s="253"/>
      <c r="C2377" s="254"/>
      <c r="D2377" s="243" t="s">
        <v>232</v>
      </c>
      <c r="E2377" s="255" t="s">
        <v>1</v>
      </c>
      <c r="F2377" s="256" t="s">
        <v>2979</v>
      </c>
      <c r="G2377" s="254"/>
      <c r="H2377" s="255" t="s">
        <v>1</v>
      </c>
      <c r="I2377" s="257"/>
      <c r="J2377" s="254"/>
      <c r="K2377" s="254"/>
      <c r="L2377" s="258"/>
      <c r="M2377" s="259"/>
      <c r="N2377" s="260"/>
      <c r="O2377" s="260"/>
      <c r="P2377" s="260"/>
      <c r="Q2377" s="260"/>
      <c r="R2377" s="260"/>
      <c r="S2377" s="260"/>
      <c r="T2377" s="261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62" t="s">
        <v>232</v>
      </c>
      <c r="AU2377" s="262" t="s">
        <v>82</v>
      </c>
      <c r="AV2377" s="14" t="s">
        <v>80</v>
      </c>
      <c r="AW2377" s="14" t="s">
        <v>30</v>
      </c>
      <c r="AX2377" s="14" t="s">
        <v>73</v>
      </c>
      <c r="AY2377" s="262" t="s">
        <v>223</v>
      </c>
    </row>
    <row r="2378" s="13" customFormat="1">
      <c r="A2378" s="13"/>
      <c r="B2378" s="241"/>
      <c r="C2378" s="242"/>
      <c r="D2378" s="243" t="s">
        <v>232</v>
      </c>
      <c r="E2378" s="244" t="s">
        <v>1</v>
      </c>
      <c r="F2378" s="245" t="s">
        <v>3002</v>
      </c>
      <c r="G2378" s="242"/>
      <c r="H2378" s="246">
        <v>65.109999999999999</v>
      </c>
      <c r="I2378" s="247"/>
      <c r="J2378" s="242"/>
      <c r="K2378" s="242"/>
      <c r="L2378" s="248"/>
      <c r="M2378" s="249"/>
      <c r="N2378" s="250"/>
      <c r="O2378" s="250"/>
      <c r="P2378" s="250"/>
      <c r="Q2378" s="250"/>
      <c r="R2378" s="250"/>
      <c r="S2378" s="250"/>
      <c r="T2378" s="251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52" t="s">
        <v>232</v>
      </c>
      <c r="AU2378" s="252" t="s">
        <v>82</v>
      </c>
      <c r="AV2378" s="13" t="s">
        <v>82</v>
      </c>
      <c r="AW2378" s="13" t="s">
        <v>30</v>
      </c>
      <c r="AX2378" s="13" t="s">
        <v>73</v>
      </c>
      <c r="AY2378" s="252" t="s">
        <v>223</v>
      </c>
    </row>
    <row r="2379" s="13" customFormat="1">
      <c r="A2379" s="13"/>
      <c r="B2379" s="241"/>
      <c r="C2379" s="242"/>
      <c r="D2379" s="243" t="s">
        <v>232</v>
      </c>
      <c r="E2379" s="244" t="s">
        <v>1</v>
      </c>
      <c r="F2379" s="245" t="s">
        <v>3003</v>
      </c>
      <c r="G2379" s="242"/>
      <c r="H2379" s="246">
        <v>33.299999999999997</v>
      </c>
      <c r="I2379" s="247"/>
      <c r="J2379" s="242"/>
      <c r="K2379" s="242"/>
      <c r="L2379" s="248"/>
      <c r="M2379" s="249"/>
      <c r="N2379" s="250"/>
      <c r="O2379" s="250"/>
      <c r="P2379" s="250"/>
      <c r="Q2379" s="250"/>
      <c r="R2379" s="250"/>
      <c r="S2379" s="250"/>
      <c r="T2379" s="251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52" t="s">
        <v>232</v>
      </c>
      <c r="AU2379" s="252" t="s">
        <v>82</v>
      </c>
      <c r="AV2379" s="13" t="s">
        <v>82</v>
      </c>
      <c r="AW2379" s="13" t="s">
        <v>30</v>
      </c>
      <c r="AX2379" s="13" t="s">
        <v>73</v>
      </c>
      <c r="AY2379" s="252" t="s">
        <v>223</v>
      </c>
    </row>
    <row r="2380" s="13" customFormat="1">
      <c r="A2380" s="13"/>
      <c r="B2380" s="241"/>
      <c r="C2380" s="242"/>
      <c r="D2380" s="243" t="s">
        <v>232</v>
      </c>
      <c r="E2380" s="244" t="s">
        <v>1</v>
      </c>
      <c r="F2380" s="245" t="s">
        <v>3004</v>
      </c>
      <c r="G2380" s="242"/>
      <c r="H2380" s="246">
        <v>27.43</v>
      </c>
      <c r="I2380" s="247"/>
      <c r="J2380" s="242"/>
      <c r="K2380" s="242"/>
      <c r="L2380" s="248"/>
      <c r="M2380" s="249"/>
      <c r="N2380" s="250"/>
      <c r="O2380" s="250"/>
      <c r="P2380" s="250"/>
      <c r="Q2380" s="250"/>
      <c r="R2380" s="250"/>
      <c r="S2380" s="250"/>
      <c r="T2380" s="251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52" t="s">
        <v>232</v>
      </c>
      <c r="AU2380" s="252" t="s">
        <v>82</v>
      </c>
      <c r="AV2380" s="13" t="s">
        <v>82</v>
      </c>
      <c r="AW2380" s="13" t="s">
        <v>30</v>
      </c>
      <c r="AX2380" s="13" t="s">
        <v>73</v>
      </c>
      <c r="AY2380" s="252" t="s">
        <v>223</v>
      </c>
    </row>
    <row r="2381" s="14" customFormat="1">
      <c r="A2381" s="14"/>
      <c r="B2381" s="253"/>
      <c r="C2381" s="254"/>
      <c r="D2381" s="243" t="s">
        <v>232</v>
      </c>
      <c r="E2381" s="255" t="s">
        <v>1</v>
      </c>
      <c r="F2381" s="256" t="s">
        <v>410</v>
      </c>
      <c r="G2381" s="254"/>
      <c r="H2381" s="255" t="s">
        <v>1</v>
      </c>
      <c r="I2381" s="257"/>
      <c r="J2381" s="254"/>
      <c r="K2381" s="254"/>
      <c r="L2381" s="258"/>
      <c r="M2381" s="259"/>
      <c r="N2381" s="260"/>
      <c r="O2381" s="260"/>
      <c r="P2381" s="260"/>
      <c r="Q2381" s="260"/>
      <c r="R2381" s="260"/>
      <c r="S2381" s="260"/>
      <c r="T2381" s="261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62" t="s">
        <v>232</v>
      </c>
      <c r="AU2381" s="262" t="s">
        <v>82</v>
      </c>
      <c r="AV2381" s="14" t="s">
        <v>80</v>
      </c>
      <c r="AW2381" s="14" t="s">
        <v>30</v>
      </c>
      <c r="AX2381" s="14" t="s">
        <v>73</v>
      </c>
      <c r="AY2381" s="262" t="s">
        <v>223</v>
      </c>
    </row>
    <row r="2382" s="14" customFormat="1">
      <c r="A2382" s="14"/>
      <c r="B2382" s="253"/>
      <c r="C2382" s="254"/>
      <c r="D2382" s="243" t="s">
        <v>232</v>
      </c>
      <c r="E2382" s="255" t="s">
        <v>1</v>
      </c>
      <c r="F2382" s="256" t="s">
        <v>3005</v>
      </c>
      <c r="G2382" s="254"/>
      <c r="H2382" s="255" t="s">
        <v>1</v>
      </c>
      <c r="I2382" s="257"/>
      <c r="J2382" s="254"/>
      <c r="K2382" s="254"/>
      <c r="L2382" s="258"/>
      <c r="M2382" s="259"/>
      <c r="N2382" s="260"/>
      <c r="O2382" s="260"/>
      <c r="P2382" s="260"/>
      <c r="Q2382" s="260"/>
      <c r="R2382" s="260"/>
      <c r="S2382" s="260"/>
      <c r="T2382" s="261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62" t="s">
        <v>232</v>
      </c>
      <c r="AU2382" s="262" t="s">
        <v>82</v>
      </c>
      <c r="AV2382" s="14" t="s">
        <v>80</v>
      </c>
      <c r="AW2382" s="14" t="s">
        <v>30</v>
      </c>
      <c r="AX2382" s="14" t="s">
        <v>73</v>
      </c>
      <c r="AY2382" s="262" t="s">
        <v>223</v>
      </c>
    </row>
    <row r="2383" s="13" customFormat="1">
      <c r="A2383" s="13"/>
      <c r="B2383" s="241"/>
      <c r="C2383" s="242"/>
      <c r="D2383" s="243" t="s">
        <v>232</v>
      </c>
      <c r="E2383" s="244" t="s">
        <v>1</v>
      </c>
      <c r="F2383" s="245" t="s">
        <v>3006</v>
      </c>
      <c r="G2383" s="242"/>
      <c r="H2383" s="246">
        <v>25.899999999999999</v>
      </c>
      <c r="I2383" s="247"/>
      <c r="J2383" s="242"/>
      <c r="K2383" s="242"/>
      <c r="L2383" s="248"/>
      <c r="M2383" s="249"/>
      <c r="N2383" s="250"/>
      <c r="O2383" s="250"/>
      <c r="P2383" s="250"/>
      <c r="Q2383" s="250"/>
      <c r="R2383" s="250"/>
      <c r="S2383" s="250"/>
      <c r="T2383" s="251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52" t="s">
        <v>232</v>
      </c>
      <c r="AU2383" s="252" t="s">
        <v>82</v>
      </c>
      <c r="AV2383" s="13" t="s">
        <v>82</v>
      </c>
      <c r="AW2383" s="13" t="s">
        <v>30</v>
      </c>
      <c r="AX2383" s="13" t="s">
        <v>73</v>
      </c>
      <c r="AY2383" s="252" t="s">
        <v>223</v>
      </c>
    </row>
    <row r="2384" s="13" customFormat="1">
      <c r="A2384" s="13"/>
      <c r="B2384" s="241"/>
      <c r="C2384" s="242"/>
      <c r="D2384" s="243" t="s">
        <v>232</v>
      </c>
      <c r="E2384" s="244" t="s">
        <v>1</v>
      </c>
      <c r="F2384" s="245" t="s">
        <v>3007</v>
      </c>
      <c r="G2384" s="242"/>
      <c r="H2384" s="246">
        <v>20</v>
      </c>
      <c r="I2384" s="247"/>
      <c r="J2384" s="242"/>
      <c r="K2384" s="242"/>
      <c r="L2384" s="248"/>
      <c r="M2384" s="249"/>
      <c r="N2384" s="250"/>
      <c r="O2384" s="250"/>
      <c r="P2384" s="250"/>
      <c r="Q2384" s="250"/>
      <c r="R2384" s="250"/>
      <c r="S2384" s="250"/>
      <c r="T2384" s="251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52" t="s">
        <v>232</v>
      </c>
      <c r="AU2384" s="252" t="s">
        <v>82</v>
      </c>
      <c r="AV2384" s="13" t="s">
        <v>82</v>
      </c>
      <c r="AW2384" s="13" t="s">
        <v>30</v>
      </c>
      <c r="AX2384" s="13" t="s">
        <v>73</v>
      </c>
      <c r="AY2384" s="252" t="s">
        <v>223</v>
      </c>
    </row>
    <row r="2385" s="13" customFormat="1">
      <c r="A2385" s="13"/>
      <c r="B2385" s="241"/>
      <c r="C2385" s="242"/>
      <c r="D2385" s="243" t="s">
        <v>232</v>
      </c>
      <c r="E2385" s="244" t="s">
        <v>1</v>
      </c>
      <c r="F2385" s="245" t="s">
        <v>3008</v>
      </c>
      <c r="G2385" s="242"/>
      <c r="H2385" s="246">
        <v>41.5</v>
      </c>
      <c r="I2385" s="247"/>
      <c r="J2385" s="242"/>
      <c r="K2385" s="242"/>
      <c r="L2385" s="248"/>
      <c r="M2385" s="249"/>
      <c r="N2385" s="250"/>
      <c r="O2385" s="250"/>
      <c r="P2385" s="250"/>
      <c r="Q2385" s="250"/>
      <c r="R2385" s="250"/>
      <c r="S2385" s="250"/>
      <c r="T2385" s="251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52" t="s">
        <v>232</v>
      </c>
      <c r="AU2385" s="252" t="s">
        <v>82</v>
      </c>
      <c r="AV2385" s="13" t="s">
        <v>82</v>
      </c>
      <c r="AW2385" s="13" t="s">
        <v>30</v>
      </c>
      <c r="AX2385" s="13" t="s">
        <v>73</v>
      </c>
      <c r="AY2385" s="252" t="s">
        <v>223</v>
      </c>
    </row>
    <row r="2386" s="13" customFormat="1">
      <c r="A2386" s="13"/>
      <c r="B2386" s="241"/>
      <c r="C2386" s="242"/>
      <c r="D2386" s="243" t="s">
        <v>232</v>
      </c>
      <c r="E2386" s="244" t="s">
        <v>1</v>
      </c>
      <c r="F2386" s="245" t="s">
        <v>3009</v>
      </c>
      <c r="G2386" s="242"/>
      <c r="H2386" s="246">
        <v>6.8300000000000001</v>
      </c>
      <c r="I2386" s="247"/>
      <c r="J2386" s="242"/>
      <c r="K2386" s="242"/>
      <c r="L2386" s="248"/>
      <c r="M2386" s="249"/>
      <c r="N2386" s="250"/>
      <c r="O2386" s="250"/>
      <c r="P2386" s="250"/>
      <c r="Q2386" s="250"/>
      <c r="R2386" s="250"/>
      <c r="S2386" s="250"/>
      <c r="T2386" s="251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52" t="s">
        <v>232</v>
      </c>
      <c r="AU2386" s="252" t="s">
        <v>82</v>
      </c>
      <c r="AV2386" s="13" t="s">
        <v>82</v>
      </c>
      <c r="AW2386" s="13" t="s">
        <v>30</v>
      </c>
      <c r="AX2386" s="13" t="s">
        <v>73</v>
      </c>
      <c r="AY2386" s="252" t="s">
        <v>223</v>
      </c>
    </row>
    <row r="2387" s="13" customFormat="1">
      <c r="A2387" s="13"/>
      <c r="B2387" s="241"/>
      <c r="C2387" s="242"/>
      <c r="D2387" s="243" t="s">
        <v>232</v>
      </c>
      <c r="E2387" s="244" t="s">
        <v>1</v>
      </c>
      <c r="F2387" s="245" t="s">
        <v>3010</v>
      </c>
      <c r="G2387" s="242"/>
      <c r="H2387" s="246">
        <v>7.8499999999999996</v>
      </c>
      <c r="I2387" s="247"/>
      <c r="J2387" s="242"/>
      <c r="K2387" s="242"/>
      <c r="L2387" s="248"/>
      <c r="M2387" s="249"/>
      <c r="N2387" s="250"/>
      <c r="O2387" s="250"/>
      <c r="P2387" s="250"/>
      <c r="Q2387" s="250"/>
      <c r="R2387" s="250"/>
      <c r="S2387" s="250"/>
      <c r="T2387" s="251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52" t="s">
        <v>232</v>
      </c>
      <c r="AU2387" s="252" t="s">
        <v>82</v>
      </c>
      <c r="AV2387" s="13" t="s">
        <v>82</v>
      </c>
      <c r="AW2387" s="13" t="s">
        <v>30</v>
      </c>
      <c r="AX2387" s="13" t="s">
        <v>73</v>
      </c>
      <c r="AY2387" s="252" t="s">
        <v>223</v>
      </c>
    </row>
    <row r="2388" s="13" customFormat="1">
      <c r="A2388" s="13"/>
      <c r="B2388" s="241"/>
      <c r="C2388" s="242"/>
      <c r="D2388" s="243" t="s">
        <v>232</v>
      </c>
      <c r="E2388" s="244" t="s">
        <v>1</v>
      </c>
      <c r="F2388" s="245" t="s">
        <v>3011</v>
      </c>
      <c r="G2388" s="242"/>
      <c r="H2388" s="246">
        <v>20.879999999999999</v>
      </c>
      <c r="I2388" s="247"/>
      <c r="J2388" s="242"/>
      <c r="K2388" s="242"/>
      <c r="L2388" s="248"/>
      <c r="M2388" s="249"/>
      <c r="N2388" s="250"/>
      <c r="O2388" s="250"/>
      <c r="P2388" s="250"/>
      <c r="Q2388" s="250"/>
      <c r="R2388" s="250"/>
      <c r="S2388" s="250"/>
      <c r="T2388" s="251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52" t="s">
        <v>232</v>
      </c>
      <c r="AU2388" s="252" t="s">
        <v>82</v>
      </c>
      <c r="AV2388" s="13" t="s">
        <v>82</v>
      </c>
      <c r="AW2388" s="13" t="s">
        <v>30</v>
      </c>
      <c r="AX2388" s="13" t="s">
        <v>73</v>
      </c>
      <c r="AY2388" s="252" t="s">
        <v>223</v>
      </c>
    </row>
    <row r="2389" s="13" customFormat="1">
      <c r="A2389" s="13"/>
      <c r="B2389" s="241"/>
      <c r="C2389" s="242"/>
      <c r="D2389" s="243" t="s">
        <v>232</v>
      </c>
      <c r="E2389" s="244" t="s">
        <v>1</v>
      </c>
      <c r="F2389" s="245" t="s">
        <v>3012</v>
      </c>
      <c r="G2389" s="242"/>
      <c r="H2389" s="246">
        <v>21.379999999999999</v>
      </c>
      <c r="I2389" s="247"/>
      <c r="J2389" s="242"/>
      <c r="K2389" s="242"/>
      <c r="L2389" s="248"/>
      <c r="M2389" s="249"/>
      <c r="N2389" s="250"/>
      <c r="O2389" s="250"/>
      <c r="P2389" s="250"/>
      <c r="Q2389" s="250"/>
      <c r="R2389" s="250"/>
      <c r="S2389" s="250"/>
      <c r="T2389" s="251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52" t="s">
        <v>232</v>
      </c>
      <c r="AU2389" s="252" t="s">
        <v>82</v>
      </c>
      <c r="AV2389" s="13" t="s">
        <v>82</v>
      </c>
      <c r="AW2389" s="13" t="s">
        <v>30</v>
      </c>
      <c r="AX2389" s="13" t="s">
        <v>73</v>
      </c>
      <c r="AY2389" s="252" t="s">
        <v>223</v>
      </c>
    </row>
    <row r="2390" s="14" customFormat="1">
      <c r="A2390" s="14"/>
      <c r="B2390" s="253"/>
      <c r="C2390" s="254"/>
      <c r="D2390" s="243" t="s">
        <v>232</v>
      </c>
      <c r="E2390" s="255" t="s">
        <v>1</v>
      </c>
      <c r="F2390" s="256" t="s">
        <v>242</v>
      </c>
      <c r="G2390" s="254"/>
      <c r="H2390" s="255" t="s">
        <v>1</v>
      </c>
      <c r="I2390" s="257"/>
      <c r="J2390" s="254"/>
      <c r="K2390" s="254"/>
      <c r="L2390" s="258"/>
      <c r="M2390" s="259"/>
      <c r="N2390" s="260"/>
      <c r="O2390" s="260"/>
      <c r="P2390" s="260"/>
      <c r="Q2390" s="260"/>
      <c r="R2390" s="260"/>
      <c r="S2390" s="260"/>
      <c r="T2390" s="261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62" t="s">
        <v>232</v>
      </c>
      <c r="AU2390" s="262" t="s">
        <v>82</v>
      </c>
      <c r="AV2390" s="14" t="s">
        <v>80</v>
      </c>
      <c r="AW2390" s="14" t="s">
        <v>30</v>
      </c>
      <c r="AX2390" s="14" t="s">
        <v>73</v>
      </c>
      <c r="AY2390" s="262" t="s">
        <v>223</v>
      </c>
    </row>
    <row r="2391" s="13" customFormat="1">
      <c r="A2391" s="13"/>
      <c r="B2391" s="241"/>
      <c r="C2391" s="242"/>
      <c r="D2391" s="243" t="s">
        <v>232</v>
      </c>
      <c r="E2391" s="244" t="s">
        <v>1</v>
      </c>
      <c r="F2391" s="245" t="s">
        <v>3013</v>
      </c>
      <c r="G2391" s="242"/>
      <c r="H2391" s="246">
        <v>7.8300000000000001</v>
      </c>
      <c r="I2391" s="247"/>
      <c r="J2391" s="242"/>
      <c r="K2391" s="242"/>
      <c r="L2391" s="248"/>
      <c r="M2391" s="249"/>
      <c r="N2391" s="250"/>
      <c r="O2391" s="250"/>
      <c r="P2391" s="250"/>
      <c r="Q2391" s="250"/>
      <c r="R2391" s="250"/>
      <c r="S2391" s="250"/>
      <c r="T2391" s="251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52" t="s">
        <v>232</v>
      </c>
      <c r="AU2391" s="252" t="s">
        <v>82</v>
      </c>
      <c r="AV2391" s="13" t="s">
        <v>82</v>
      </c>
      <c r="AW2391" s="13" t="s">
        <v>30</v>
      </c>
      <c r="AX2391" s="13" t="s">
        <v>73</v>
      </c>
      <c r="AY2391" s="252" t="s">
        <v>223</v>
      </c>
    </row>
    <row r="2392" s="13" customFormat="1">
      <c r="A2392" s="13"/>
      <c r="B2392" s="241"/>
      <c r="C2392" s="242"/>
      <c r="D2392" s="243" t="s">
        <v>232</v>
      </c>
      <c r="E2392" s="244" t="s">
        <v>1</v>
      </c>
      <c r="F2392" s="245" t="s">
        <v>3014</v>
      </c>
      <c r="G2392" s="242"/>
      <c r="H2392" s="246">
        <v>7.8300000000000001</v>
      </c>
      <c r="I2392" s="247"/>
      <c r="J2392" s="242"/>
      <c r="K2392" s="242"/>
      <c r="L2392" s="248"/>
      <c r="M2392" s="249"/>
      <c r="N2392" s="250"/>
      <c r="O2392" s="250"/>
      <c r="P2392" s="250"/>
      <c r="Q2392" s="250"/>
      <c r="R2392" s="250"/>
      <c r="S2392" s="250"/>
      <c r="T2392" s="251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52" t="s">
        <v>232</v>
      </c>
      <c r="AU2392" s="252" t="s">
        <v>82</v>
      </c>
      <c r="AV2392" s="13" t="s">
        <v>82</v>
      </c>
      <c r="AW2392" s="13" t="s">
        <v>30</v>
      </c>
      <c r="AX2392" s="13" t="s">
        <v>73</v>
      </c>
      <c r="AY2392" s="252" t="s">
        <v>223</v>
      </c>
    </row>
    <row r="2393" s="13" customFormat="1">
      <c r="A2393" s="13"/>
      <c r="B2393" s="241"/>
      <c r="C2393" s="242"/>
      <c r="D2393" s="243" t="s">
        <v>232</v>
      </c>
      <c r="E2393" s="244" t="s">
        <v>1</v>
      </c>
      <c r="F2393" s="245" t="s">
        <v>3015</v>
      </c>
      <c r="G2393" s="242"/>
      <c r="H2393" s="246">
        <v>20.879999999999999</v>
      </c>
      <c r="I2393" s="247"/>
      <c r="J2393" s="242"/>
      <c r="K2393" s="242"/>
      <c r="L2393" s="248"/>
      <c r="M2393" s="249"/>
      <c r="N2393" s="250"/>
      <c r="O2393" s="250"/>
      <c r="P2393" s="250"/>
      <c r="Q2393" s="250"/>
      <c r="R2393" s="250"/>
      <c r="S2393" s="250"/>
      <c r="T2393" s="251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52" t="s">
        <v>232</v>
      </c>
      <c r="AU2393" s="252" t="s">
        <v>82</v>
      </c>
      <c r="AV2393" s="13" t="s">
        <v>82</v>
      </c>
      <c r="AW2393" s="13" t="s">
        <v>30</v>
      </c>
      <c r="AX2393" s="13" t="s">
        <v>73</v>
      </c>
      <c r="AY2393" s="252" t="s">
        <v>223</v>
      </c>
    </row>
    <row r="2394" s="13" customFormat="1">
      <c r="A2394" s="13"/>
      <c r="B2394" s="241"/>
      <c r="C2394" s="242"/>
      <c r="D2394" s="243" t="s">
        <v>232</v>
      </c>
      <c r="E2394" s="244" t="s">
        <v>1</v>
      </c>
      <c r="F2394" s="245" t="s">
        <v>3016</v>
      </c>
      <c r="G2394" s="242"/>
      <c r="H2394" s="246">
        <v>20.98</v>
      </c>
      <c r="I2394" s="247"/>
      <c r="J2394" s="242"/>
      <c r="K2394" s="242"/>
      <c r="L2394" s="248"/>
      <c r="M2394" s="249"/>
      <c r="N2394" s="250"/>
      <c r="O2394" s="250"/>
      <c r="P2394" s="250"/>
      <c r="Q2394" s="250"/>
      <c r="R2394" s="250"/>
      <c r="S2394" s="250"/>
      <c r="T2394" s="251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52" t="s">
        <v>232</v>
      </c>
      <c r="AU2394" s="252" t="s">
        <v>82</v>
      </c>
      <c r="AV2394" s="13" t="s">
        <v>82</v>
      </c>
      <c r="AW2394" s="13" t="s">
        <v>30</v>
      </c>
      <c r="AX2394" s="13" t="s">
        <v>73</v>
      </c>
      <c r="AY2394" s="252" t="s">
        <v>223</v>
      </c>
    </row>
    <row r="2395" s="15" customFormat="1">
      <c r="A2395" s="15"/>
      <c r="B2395" s="263"/>
      <c r="C2395" s="264"/>
      <c r="D2395" s="243" t="s">
        <v>232</v>
      </c>
      <c r="E2395" s="265" t="s">
        <v>1</v>
      </c>
      <c r="F2395" s="266" t="s">
        <v>245</v>
      </c>
      <c r="G2395" s="264"/>
      <c r="H2395" s="267">
        <v>327.69999999999999</v>
      </c>
      <c r="I2395" s="268"/>
      <c r="J2395" s="264"/>
      <c r="K2395" s="264"/>
      <c r="L2395" s="269"/>
      <c r="M2395" s="270"/>
      <c r="N2395" s="271"/>
      <c r="O2395" s="271"/>
      <c r="P2395" s="271"/>
      <c r="Q2395" s="271"/>
      <c r="R2395" s="271"/>
      <c r="S2395" s="271"/>
      <c r="T2395" s="272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T2395" s="273" t="s">
        <v>232</v>
      </c>
      <c r="AU2395" s="273" t="s">
        <v>82</v>
      </c>
      <c r="AV2395" s="15" t="s">
        <v>230</v>
      </c>
      <c r="AW2395" s="15" t="s">
        <v>30</v>
      </c>
      <c r="AX2395" s="15" t="s">
        <v>80</v>
      </c>
      <c r="AY2395" s="273" t="s">
        <v>223</v>
      </c>
    </row>
    <row r="2396" s="2" customFormat="1" ht="16.5" customHeight="1">
      <c r="A2396" s="39"/>
      <c r="B2396" s="40"/>
      <c r="C2396" s="274" t="s">
        <v>3017</v>
      </c>
      <c r="D2396" s="274" t="s">
        <v>285</v>
      </c>
      <c r="E2396" s="275" t="s">
        <v>3018</v>
      </c>
      <c r="F2396" s="276" t="s">
        <v>3019</v>
      </c>
      <c r="G2396" s="277" t="s">
        <v>351</v>
      </c>
      <c r="H2396" s="278">
        <v>344.08499999999998</v>
      </c>
      <c r="I2396" s="279"/>
      <c r="J2396" s="280">
        <f>ROUND(I2396*H2396,2)</f>
        <v>0</v>
      </c>
      <c r="K2396" s="276" t="s">
        <v>229</v>
      </c>
      <c r="L2396" s="281"/>
      <c r="M2396" s="282" t="s">
        <v>1</v>
      </c>
      <c r="N2396" s="283" t="s">
        <v>38</v>
      </c>
      <c r="O2396" s="92"/>
      <c r="P2396" s="237">
        <f>O2396*H2396</f>
        <v>0</v>
      </c>
      <c r="Q2396" s="237">
        <v>0.00051000000000000004</v>
      </c>
      <c r="R2396" s="237">
        <f>Q2396*H2396</f>
        <v>0.17548335000000001</v>
      </c>
      <c r="S2396" s="237">
        <v>0</v>
      </c>
      <c r="T2396" s="238">
        <f>S2396*H2396</f>
        <v>0</v>
      </c>
      <c r="U2396" s="39"/>
      <c r="V2396" s="39"/>
      <c r="W2396" s="39"/>
      <c r="X2396" s="39"/>
      <c r="Y2396" s="39"/>
      <c r="Z2396" s="39"/>
      <c r="AA2396" s="39"/>
      <c r="AB2396" s="39"/>
      <c r="AC2396" s="39"/>
      <c r="AD2396" s="39"/>
      <c r="AE2396" s="39"/>
      <c r="AR2396" s="239" t="s">
        <v>402</v>
      </c>
      <c r="AT2396" s="239" t="s">
        <v>285</v>
      </c>
      <c r="AU2396" s="239" t="s">
        <v>82</v>
      </c>
      <c r="AY2396" s="18" t="s">
        <v>223</v>
      </c>
      <c r="BE2396" s="240">
        <f>IF(N2396="základní",J2396,0)</f>
        <v>0</v>
      </c>
      <c r="BF2396" s="240">
        <f>IF(N2396="snížená",J2396,0)</f>
        <v>0</v>
      </c>
      <c r="BG2396" s="240">
        <f>IF(N2396="zákl. přenesená",J2396,0)</f>
        <v>0</v>
      </c>
      <c r="BH2396" s="240">
        <f>IF(N2396="sníž. přenesená",J2396,0)</f>
        <v>0</v>
      </c>
      <c r="BI2396" s="240">
        <f>IF(N2396="nulová",J2396,0)</f>
        <v>0</v>
      </c>
      <c r="BJ2396" s="18" t="s">
        <v>80</v>
      </c>
      <c r="BK2396" s="240">
        <f>ROUND(I2396*H2396,2)</f>
        <v>0</v>
      </c>
      <c r="BL2396" s="18" t="s">
        <v>310</v>
      </c>
      <c r="BM2396" s="239" t="s">
        <v>3020</v>
      </c>
    </row>
    <row r="2397" s="13" customFormat="1">
      <c r="A2397" s="13"/>
      <c r="B2397" s="241"/>
      <c r="C2397" s="242"/>
      <c r="D2397" s="243" t="s">
        <v>232</v>
      </c>
      <c r="E2397" s="242"/>
      <c r="F2397" s="245" t="s">
        <v>3021</v>
      </c>
      <c r="G2397" s="242"/>
      <c r="H2397" s="246">
        <v>344.08499999999998</v>
      </c>
      <c r="I2397" s="247"/>
      <c r="J2397" s="242"/>
      <c r="K2397" s="242"/>
      <c r="L2397" s="248"/>
      <c r="M2397" s="249"/>
      <c r="N2397" s="250"/>
      <c r="O2397" s="250"/>
      <c r="P2397" s="250"/>
      <c r="Q2397" s="250"/>
      <c r="R2397" s="250"/>
      <c r="S2397" s="250"/>
      <c r="T2397" s="251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52" t="s">
        <v>232</v>
      </c>
      <c r="AU2397" s="252" t="s">
        <v>82</v>
      </c>
      <c r="AV2397" s="13" t="s">
        <v>82</v>
      </c>
      <c r="AW2397" s="13" t="s">
        <v>4</v>
      </c>
      <c r="AX2397" s="13" t="s">
        <v>80</v>
      </c>
      <c r="AY2397" s="252" t="s">
        <v>223</v>
      </c>
    </row>
    <row r="2398" s="2" customFormat="1" ht="37.8" customHeight="1">
      <c r="A2398" s="39"/>
      <c r="B2398" s="40"/>
      <c r="C2398" s="228" t="s">
        <v>3022</v>
      </c>
      <c r="D2398" s="228" t="s">
        <v>225</v>
      </c>
      <c r="E2398" s="229" t="s">
        <v>3023</v>
      </c>
      <c r="F2398" s="230" t="s">
        <v>3024</v>
      </c>
      <c r="G2398" s="231" t="s">
        <v>475</v>
      </c>
      <c r="H2398" s="232">
        <v>152</v>
      </c>
      <c r="I2398" s="233"/>
      <c r="J2398" s="234">
        <f>ROUND(I2398*H2398,2)</f>
        <v>0</v>
      </c>
      <c r="K2398" s="230" t="s">
        <v>229</v>
      </c>
      <c r="L2398" s="45"/>
      <c r="M2398" s="235" t="s">
        <v>1</v>
      </c>
      <c r="N2398" s="236" t="s">
        <v>38</v>
      </c>
      <c r="O2398" s="92"/>
      <c r="P2398" s="237">
        <f>O2398*H2398</f>
        <v>0</v>
      </c>
      <c r="Q2398" s="237">
        <v>0</v>
      </c>
      <c r="R2398" s="237">
        <f>Q2398*H2398</f>
        <v>0</v>
      </c>
      <c r="S2398" s="237">
        <v>0</v>
      </c>
      <c r="T2398" s="238">
        <f>S2398*H2398</f>
        <v>0</v>
      </c>
      <c r="U2398" s="39"/>
      <c r="V2398" s="39"/>
      <c r="W2398" s="39"/>
      <c r="X2398" s="39"/>
      <c r="Y2398" s="39"/>
      <c r="Z2398" s="39"/>
      <c r="AA2398" s="39"/>
      <c r="AB2398" s="39"/>
      <c r="AC2398" s="39"/>
      <c r="AD2398" s="39"/>
      <c r="AE2398" s="39"/>
      <c r="AR2398" s="239" t="s">
        <v>310</v>
      </c>
      <c r="AT2398" s="239" t="s">
        <v>225</v>
      </c>
      <c r="AU2398" s="239" t="s">
        <v>82</v>
      </c>
      <c r="AY2398" s="18" t="s">
        <v>223</v>
      </c>
      <c r="BE2398" s="240">
        <f>IF(N2398="základní",J2398,0)</f>
        <v>0</v>
      </c>
      <c r="BF2398" s="240">
        <f>IF(N2398="snížená",J2398,0)</f>
        <v>0</v>
      </c>
      <c r="BG2398" s="240">
        <f>IF(N2398="zákl. přenesená",J2398,0)</f>
        <v>0</v>
      </c>
      <c r="BH2398" s="240">
        <f>IF(N2398="sníž. přenesená",J2398,0)</f>
        <v>0</v>
      </c>
      <c r="BI2398" s="240">
        <f>IF(N2398="nulová",J2398,0)</f>
        <v>0</v>
      </c>
      <c r="BJ2398" s="18" t="s">
        <v>80</v>
      </c>
      <c r="BK2398" s="240">
        <f>ROUND(I2398*H2398,2)</f>
        <v>0</v>
      </c>
      <c r="BL2398" s="18" t="s">
        <v>310</v>
      </c>
      <c r="BM2398" s="239" t="s">
        <v>3025</v>
      </c>
    </row>
    <row r="2399" s="13" customFormat="1">
      <c r="A2399" s="13"/>
      <c r="B2399" s="241"/>
      <c r="C2399" s="242"/>
      <c r="D2399" s="243" t="s">
        <v>232</v>
      </c>
      <c r="E2399" s="244" t="s">
        <v>1</v>
      </c>
      <c r="F2399" s="245" t="s">
        <v>3026</v>
      </c>
      <c r="G2399" s="242"/>
      <c r="H2399" s="246">
        <v>24</v>
      </c>
      <c r="I2399" s="247"/>
      <c r="J2399" s="242"/>
      <c r="K2399" s="242"/>
      <c r="L2399" s="248"/>
      <c r="M2399" s="249"/>
      <c r="N2399" s="250"/>
      <c r="O2399" s="250"/>
      <c r="P2399" s="250"/>
      <c r="Q2399" s="250"/>
      <c r="R2399" s="250"/>
      <c r="S2399" s="250"/>
      <c r="T2399" s="251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52" t="s">
        <v>232</v>
      </c>
      <c r="AU2399" s="252" t="s">
        <v>82</v>
      </c>
      <c r="AV2399" s="13" t="s">
        <v>82</v>
      </c>
      <c r="AW2399" s="13" t="s">
        <v>30</v>
      </c>
      <c r="AX2399" s="13" t="s">
        <v>73</v>
      </c>
      <c r="AY2399" s="252" t="s">
        <v>223</v>
      </c>
    </row>
    <row r="2400" s="14" customFormat="1">
      <c r="A2400" s="14"/>
      <c r="B2400" s="253"/>
      <c r="C2400" s="254"/>
      <c r="D2400" s="243" t="s">
        <v>232</v>
      </c>
      <c r="E2400" s="255" t="s">
        <v>1</v>
      </c>
      <c r="F2400" s="256" t="s">
        <v>410</v>
      </c>
      <c r="G2400" s="254"/>
      <c r="H2400" s="255" t="s">
        <v>1</v>
      </c>
      <c r="I2400" s="257"/>
      <c r="J2400" s="254"/>
      <c r="K2400" s="254"/>
      <c r="L2400" s="258"/>
      <c r="M2400" s="259"/>
      <c r="N2400" s="260"/>
      <c r="O2400" s="260"/>
      <c r="P2400" s="260"/>
      <c r="Q2400" s="260"/>
      <c r="R2400" s="260"/>
      <c r="S2400" s="260"/>
      <c r="T2400" s="261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62" t="s">
        <v>232</v>
      </c>
      <c r="AU2400" s="262" t="s">
        <v>82</v>
      </c>
      <c r="AV2400" s="14" t="s">
        <v>80</v>
      </c>
      <c r="AW2400" s="14" t="s">
        <v>30</v>
      </c>
      <c r="AX2400" s="14" t="s">
        <v>73</v>
      </c>
      <c r="AY2400" s="262" t="s">
        <v>223</v>
      </c>
    </row>
    <row r="2401" s="13" customFormat="1">
      <c r="A2401" s="13"/>
      <c r="B2401" s="241"/>
      <c r="C2401" s="242"/>
      <c r="D2401" s="243" t="s">
        <v>232</v>
      </c>
      <c r="E2401" s="244" t="s">
        <v>1</v>
      </c>
      <c r="F2401" s="245" t="s">
        <v>3027</v>
      </c>
      <c r="G2401" s="242"/>
      <c r="H2401" s="246">
        <v>16</v>
      </c>
      <c r="I2401" s="247"/>
      <c r="J2401" s="242"/>
      <c r="K2401" s="242"/>
      <c r="L2401" s="248"/>
      <c r="M2401" s="249"/>
      <c r="N2401" s="250"/>
      <c r="O2401" s="250"/>
      <c r="P2401" s="250"/>
      <c r="Q2401" s="250"/>
      <c r="R2401" s="250"/>
      <c r="S2401" s="250"/>
      <c r="T2401" s="251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T2401" s="252" t="s">
        <v>232</v>
      </c>
      <c r="AU2401" s="252" t="s">
        <v>82</v>
      </c>
      <c r="AV2401" s="13" t="s">
        <v>82</v>
      </c>
      <c r="AW2401" s="13" t="s">
        <v>30</v>
      </c>
      <c r="AX2401" s="13" t="s">
        <v>73</v>
      </c>
      <c r="AY2401" s="252" t="s">
        <v>223</v>
      </c>
    </row>
    <row r="2402" s="13" customFormat="1">
      <c r="A2402" s="13"/>
      <c r="B2402" s="241"/>
      <c r="C2402" s="242"/>
      <c r="D2402" s="243" t="s">
        <v>232</v>
      </c>
      <c r="E2402" s="244" t="s">
        <v>1</v>
      </c>
      <c r="F2402" s="245" t="s">
        <v>3028</v>
      </c>
      <c r="G2402" s="242"/>
      <c r="H2402" s="246">
        <v>16</v>
      </c>
      <c r="I2402" s="247"/>
      <c r="J2402" s="242"/>
      <c r="K2402" s="242"/>
      <c r="L2402" s="248"/>
      <c r="M2402" s="249"/>
      <c r="N2402" s="250"/>
      <c r="O2402" s="250"/>
      <c r="P2402" s="250"/>
      <c r="Q2402" s="250"/>
      <c r="R2402" s="250"/>
      <c r="S2402" s="250"/>
      <c r="T2402" s="251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T2402" s="252" t="s">
        <v>232</v>
      </c>
      <c r="AU2402" s="252" t="s">
        <v>82</v>
      </c>
      <c r="AV2402" s="13" t="s">
        <v>82</v>
      </c>
      <c r="AW2402" s="13" t="s">
        <v>30</v>
      </c>
      <c r="AX2402" s="13" t="s">
        <v>73</v>
      </c>
      <c r="AY2402" s="252" t="s">
        <v>223</v>
      </c>
    </row>
    <row r="2403" s="13" customFormat="1">
      <c r="A2403" s="13"/>
      <c r="B2403" s="241"/>
      <c r="C2403" s="242"/>
      <c r="D2403" s="243" t="s">
        <v>232</v>
      </c>
      <c r="E2403" s="244" t="s">
        <v>1</v>
      </c>
      <c r="F2403" s="245" t="s">
        <v>3029</v>
      </c>
      <c r="G2403" s="242"/>
      <c r="H2403" s="246">
        <v>20</v>
      </c>
      <c r="I2403" s="247"/>
      <c r="J2403" s="242"/>
      <c r="K2403" s="242"/>
      <c r="L2403" s="248"/>
      <c r="M2403" s="249"/>
      <c r="N2403" s="250"/>
      <c r="O2403" s="250"/>
      <c r="P2403" s="250"/>
      <c r="Q2403" s="250"/>
      <c r="R2403" s="250"/>
      <c r="S2403" s="250"/>
      <c r="T2403" s="251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52" t="s">
        <v>232</v>
      </c>
      <c r="AU2403" s="252" t="s">
        <v>82</v>
      </c>
      <c r="AV2403" s="13" t="s">
        <v>82</v>
      </c>
      <c r="AW2403" s="13" t="s">
        <v>30</v>
      </c>
      <c r="AX2403" s="13" t="s">
        <v>73</v>
      </c>
      <c r="AY2403" s="252" t="s">
        <v>223</v>
      </c>
    </row>
    <row r="2404" s="13" customFormat="1">
      <c r="A2404" s="13"/>
      <c r="B2404" s="241"/>
      <c r="C2404" s="242"/>
      <c r="D2404" s="243" t="s">
        <v>232</v>
      </c>
      <c r="E2404" s="244" t="s">
        <v>1</v>
      </c>
      <c r="F2404" s="245" t="s">
        <v>3030</v>
      </c>
      <c r="G2404" s="242"/>
      <c r="H2404" s="246">
        <v>4</v>
      </c>
      <c r="I2404" s="247"/>
      <c r="J2404" s="242"/>
      <c r="K2404" s="242"/>
      <c r="L2404" s="248"/>
      <c r="M2404" s="249"/>
      <c r="N2404" s="250"/>
      <c r="O2404" s="250"/>
      <c r="P2404" s="250"/>
      <c r="Q2404" s="250"/>
      <c r="R2404" s="250"/>
      <c r="S2404" s="250"/>
      <c r="T2404" s="251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52" t="s">
        <v>232</v>
      </c>
      <c r="AU2404" s="252" t="s">
        <v>82</v>
      </c>
      <c r="AV2404" s="13" t="s">
        <v>82</v>
      </c>
      <c r="AW2404" s="13" t="s">
        <v>30</v>
      </c>
      <c r="AX2404" s="13" t="s">
        <v>73</v>
      </c>
      <c r="AY2404" s="252" t="s">
        <v>223</v>
      </c>
    </row>
    <row r="2405" s="13" customFormat="1">
      <c r="A2405" s="13"/>
      <c r="B2405" s="241"/>
      <c r="C2405" s="242"/>
      <c r="D2405" s="243" t="s">
        <v>232</v>
      </c>
      <c r="E2405" s="244" t="s">
        <v>1</v>
      </c>
      <c r="F2405" s="245" t="s">
        <v>3031</v>
      </c>
      <c r="G2405" s="242"/>
      <c r="H2405" s="246">
        <v>4</v>
      </c>
      <c r="I2405" s="247"/>
      <c r="J2405" s="242"/>
      <c r="K2405" s="242"/>
      <c r="L2405" s="248"/>
      <c r="M2405" s="249"/>
      <c r="N2405" s="250"/>
      <c r="O2405" s="250"/>
      <c r="P2405" s="250"/>
      <c r="Q2405" s="250"/>
      <c r="R2405" s="250"/>
      <c r="S2405" s="250"/>
      <c r="T2405" s="251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52" t="s">
        <v>232</v>
      </c>
      <c r="AU2405" s="252" t="s">
        <v>82</v>
      </c>
      <c r="AV2405" s="13" t="s">
        <v>82</v>
      </c>
      <c r="AW2405" s="13" t="s">
        <v>30</v>
      </c>
      <c r="AX2405" s="13" t="s">
        <v>73</v>
      </c>
      <c r="AY2405" s="252" t="s">
        <v>223</v>
      </c>
    </row>
    <row r="2406" s="13" customFormat="1">
      <c r="A2406" s="13"/>
      <c r="B2406" s="241"/>
      <c r="C2406" s="242"/>
      <c r="D2406" s="243" t="s">
        <v>232</v>
      </c>
      <c r="E2406" s="244" t="s">
        <v>1</v>
      </c>
      <c r="F2406" s="245" t="s">
        <v>3032</v>
      </c>
      <c r="G2406" s="242"/>
      <c r="H2406" s="246">
        <v>14</v>
      </c>
      <c r="I2406" s="247"/>
      <c r="J2406" s="242"/>
      <c r="K2406" s="242"/>
      <c r="L2406" s="248"/>
      <c r="M2406" s="249"/>
      <c r="N2406" s="250"/>
      <c r="O2406" s="250"/>
      <c r="P2406" s="250"/>
      <c r="Q2406" s="250"/>
      <c r="R2406" s="250"/>
      <c r="S2406" s="250"/>
      <c r="T2406" s="251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T2406" s="252" t="s">
        <v>232</v>
      </c>
      <c r="AU2406" s="252" t="s">
        <v>82</v>
      </c>
      <c r="AV2406" s="13" t="s">
        <v>82</v>
      </c>
      <c r="AW2406" s="13" t="s">
        <v>30</v>
      </c>
      <c r="AX2406" s="13" t="s">
        <v>73</v>
      </c>
      <c r="AY2406" s="252" t="s">
        <v>223</v>
      </c>
    </row>
    <row r="2407" s="13" customFormat="1">
      <c r="A2407" s="13"/>
      <c r="B2407" s="241"/>
      <c r="C2407" s="242"/>
      <c r="D2407" s="243" t="s">
        <v>232</v>
      </c>
      <c r="E2407" s="244" t="s">
        <v>1</v>
      </c>
      <c r="F2407" s="245" t="s">
        <v>3033</v>
      </c>
      <c r="G2407" s="242"/>
      <c r="H2407" s="246">
        <v>16</v>
      </c>
      <c r="I2407" s="247"/>
      <c r="J2407" s="242"/>
      <c r="K2407" s="242"/>
      <c r="L2407" s="248"/>
      <c r="M2407" s="249"/>
      <c r="N2407" s="250"/>
      <c r="O2407" s="250"/>
      <c r="P2407" s="250"/>
      <c r="Q2407" s="250"/>
      <c r="R2407" s="250"/>
      <c r="S2407" s="250"/>
      <c r="T2407" s="251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T2407" s="252" t="s">
        <v>232</v>
      </c>
      <c r="AU2407" s="252" t="s">
        <v>82</v>
      </c>
      <c r="AV2407" s="13" t="s">
        <v>82</v>
      </c>
      <c r="AW2407" s="13" t="s">
        <v>30</v>
      </c>
      <c r="AX2407" s="13" t="s">
        <v>73</v>
      </c>
      <c r="AY2407" s="252" t="s">
        <v>223</v>
      </c>
    </row>
    <row r="2408" s="14" customFormat="1">
      <c r="A2408" s="14"/>
      <c r="B2408" s="253"/>
      <c r="C2408" s="254"/>
      <c r="D2408" s="243" t="s">
        <v>232</v>
      </c>
      <c r="E2408" s="255" t="s">
        <v>1</v>
      </c>
      <c r="F2408" s="256" t="s">
        <v>242</v>
      </c>
      <c r="G2408" s="254"/>
      <c r="H2408" s="255" t="s">
        <v>1</v>
      </c>
      <c r="I2408" s="257"/>
      <c r="J2408" s="254"/>
      <c r="K2408" s="254"/>
      <c r="L2408" s="258"/>
      <c r="M2408" s="259"/>
      <c r="N2408" s="260"/>
      <c r="O2408" s="260"/>
      <c r="P2408" s="260"/>
      <c r="Q2408" s="260"/>
      <c r="R2408" s="260"/>
      <c r="S2408" s="260"/>
      <c r="T2408" s="261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62" t="s">
        <v>232</v>
      </c>
      <c r="AU2408" s="262" t="s">
        <v>82</v>
      </c>
      <c r="AV2408" s="14" t="s">
        <v>80</v>
      </c>
      <c r="AW2408" s="14" t="s">
        <v>30</v>
      </c>
      <c r="AX2408" s="14" t="s">
        <v>73</v>
      </c>
      <c r="AY2408" s="262" t="s">
        <v>223</v>
      </c>
    </row>
    <row r="2409" s="13" customFormat="1">
      <c r="A2409" s="13"/>
      <c r="B2409" s="241"/>
      <c r="C2409" s="242"/>
      <c r="D2409" s="243" t="s">
        <v>232</v>
      </c>
      <c r="E2409" s="244" t="s">
        <v>1</v>
      </c>
      <c r="F2409" s="245" t="s">
        <v>3034</v>
      </c>
      <c r="G2409" s="242"/>
      <c r="H2409" s="246">
        <v>4</v>
      </c>
      <c r="I2409" s="247"/>
      <c r="J2409" s="242"/>
      <c r="K2409" s="242"/>
      <c r="L2409" s="248"/>
      <c r="M2409" s="249"/>
      <c r="N2409" s="250"/>
      <c r="O2409" s="250"/>
      <c r="P2409" s="250"/>
      <c r="Q2409" s="250"/>
      <c r="R2409" s="250"/>
      <c r="S2409" s="250"/>
      <c r="T2409" s="251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52" t="s">
        <v>232</v>
      </c>
      <c r="AU2409" s="252" t="s">
        <v>82</v>
      </c>
      <c r="AV2409" s="13" t="s">
        <v>82</v>
      </c>
      <c r="AW2409" s="13" t="s">
        <v>30</v>
      </c>
      <c r="AX2409" s="13" t="s">
        <v>73</v>
      </c>
      <c r="AY2409" s="252" t="s">
        <v>223</v>
      </c>
    </row>
    <row r="2410" s="13" customFormat="1">
      <c r="A2410" s="13"/>
      <c r="B2410" s="241"/>
      <c r="C2410" s="242"/>
      <c r="D2410" s="243" t="s">
        <v>232</v>
      </c>
      <c r="E2410" s="244" t="s">
        <v>1</v>
      </c>
      <c r="F2410" s="245" t="s">
        <v>3035</v>
      </c>
      <c r="G2410" s="242"/>
      <c r="H2410" s="246">
        <v>4</v>
      </c>
      <c r="I2410" s="247"/>
      <c r="J2410" s="242"/>
      <c r="K2410" s="242"/>
      <c r="L2410" s="248"/>
      <c r="M2410" s="249"/>
      <c r="N2410" s="250"/>
      <c r="O2410" s="250"/>
      <c r="P2410" s="250"/>
      <c r="Q2410" s="250"/>
      <c r="R2410" s="250"/>
      <c r="S2410" s="250"/>
      <c r="T2410" s="251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52" t="s">
        <v>232</v>
      </c>
      <c r="AU2410" s="252" t="s">
        <v>82</v>
      </c>
      <c r="AV2410" s="13" t="s">
        <v>82</v>
      </c>
      <c r="AW2410" s="13" t="s">
        <v>30</v>
      </c>
      <c r="AX2410" s="13" t="s">
        <v>73</v>
      </c>
      <c r="AY2410" s="252" t="s">
        <v>223</v>
      </c>
    </row>
    <row r="2411" s="13" customFormat="1">
      <c r="A2411" s="13"/>
      <c r="B2411" s="241"/>
      <c r="C2411" s="242"/>
      <c r="D2411" s="243" t="s">
        <v>232</v>
      </c>
      <c r="E2411" s="244" t="s">
        <v>1</v>
      </c>
      <c r="F2411" s="245" t="s">
        <v>3036</v>
      </c>
      <c r="G2411" s="242"/>
      <c r="H2411" s="246">
        <v>14</v>
      </c>
      <c r="I2411" s="247"/>
      <c r="J2411" s="242"/>
      <c r="K2411" s="242"/>
      <c r="L2411" s="248"/>
      <c r="M2411" s="249"/>
      <c r="N2411" s="250"/>
      <c r="O2411" s="250"/>
      <c r="P2411" s="250"/>
      <c r="Q2411" s="250"/>
      <c r="R2411" s="250"/>
      <c r="S2411" s="250"/>
      <c r="T2411" s="251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52" t="s">
        <v>232</v>
      </c>
      <c r="AU2411" s="252" t="s">
        <v>82</v>
      </c>
      <c r="AV2411" s="13" t="s">
        <v>82</v>
      </c>
      <c r="AW2411" s="13" t="s">
        <v>30</v>
      </c>
      <c r="AX2411" s="13" t="s">
        <v>73</v>
      </c>
      <c r="AY2411" s="252" t="s">
        <v>223</v>
      </c>
    </row>
    <row r="2412" s="13" customFormat="1">
      <c r="A2412" s="13"/>
      <c r="B2412" s="241"/>
      <c r="C2412" s="242"/>
      <c r="D2412" s="243" t="s">
        <v>232</v>
      </c>
      <c r="E2412" s="244" t="s">
        <v>1</v>
      </c>
      <c r="F2412" s="245" t="s">
        <v>3037</v>
      </c>
      <c r="G2412" s="242"/>
      <c r="H2412" s="246">
        <v>16</v>
      </c>
      <c r="I2412" s="247"/>
      <c r="J2412" s="242"/>
      <c r="K2412" s="242"/>
      <c r="L2412" s="248"/>
      <c r="M2412" s="249"/>
      <c r="N2412" s="250"/>
      <c r="O2412" s="250"/>
      <c r="P2412" s="250"/>
      <c r="Q2412" s="250"/>
      <c r="R2412" s="250"/>
      <c r="S2412" s="250"/>
      <c r="T2412" s="251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52" t="s">
        <v>232</v>
      </c>
      <c r="AU2412" s="252" t="s">
        <v>82</v>
      </c>
      <c r="AV2412" s="13" t="s">
        <v>82</v>
      </c>
      <c r="AW2412" s="13" t="s">
        <v>30</v>
      </c>
      <c r="AX2412" s="13" t="s">
        <v>73</v>
      </c>
      <c r="AY2412" s="252" t="s">
        <v>223</v>
      </c>
    </row>
    <row r="2413" s="15" customFormat="1">
      <c r="A2413" s="15"/>
      <c r="B2413" s="263"/>
      <c r="C2413" s="264"/>
      <c r="D2413" s="243" t="s">
        <v>232</v>
      </c>
      <c r="E2413" s="265" t="s">
        <v>1</v>
      </c>
      <c r="F2413" s="266" t="s">
        <v>245</v>
      </c>
      <c r="G2413" s="264"/>
      <c r="H2413" s="267">
        <v>152</v>
      </c>
      <c r="I2413" s="268"/>
      <c r="J2413" s="264"/>
      <c r="K2413" s="264"/>
      <c r="L2413" s="269"/>
      <c r="M2413" s="270"/>
      <c r="N2413" s="271"/>
      <c r="O2413" s="271"/>
      <c r="P2413" s="271"/>
      <c r="Q2413" s="271"/>
      <c r="R2413" s="271"/>
      <c r="S2413" s="271"/>
      <c r="T2413" s="272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T2413" s="273" t="s">
        <v>232</v>
      </c>
      <c r="AU2413" s="273" t="s">
        <v>82</v>
      </c>
      <c r="AV2413" s="15" t="s">
        <v>230</v>
      </c>
      <c r="AW2413" s="15" t="s">
        <v>30</v>
      </c>
      <c r="AX2413" s="15" t="s">
        <v>80</v>
      </c>
      <c r="AY2413" s="273" t="s">
        <v>223</v>
      </c>
    </row>
    <row r="2414" s="2" customFormat="1" ht="16.5" customHeight="1">
      <c r="A2414" s="39"/>
      <c r="B2414" s="40"/>
      <c r="C2414" s="274" t="s">
        <v>3038</v>
      </c>
      <c r="D2414" s="274" t="s">
        <v>285</v>
      </c>
      <c r="E2414" s="275" t="s">
        <v>3039</v>
      </c>
      <c r="F2414" s="276" t="s">
        <v>3040</v>
      </c>
      <c r="G2414" s="277" t="s">
        <v>475</v>
      </c>
      <c r="H2414" s="278">
        <v>12</v>
      </c>
      <c r="I2414" s="279"/>
      <c r="J2414" s="280">
        <f>ROUND(I2414*H2414,2)</f>
        <v>0</v>
      </c>
      <c r="K2414" s="276" t="s">
        <v>229</v>
      </c>
      <c r="L2414" s="281"/>
      <c r="M2414" s="282" t="s">
        <v>1</v>
      </c>
      <c r="N2414" s="283" t="s">
        <v>38</v>
      </c>
      <c r="O2414" s="92"/>
      <c r="P2414" s="237">
        <f>O2414*H2414</f>
        <v>0</v>
      </c>
      <c r="Q2414" s="237">
        <v>3.0000000000000001E-05</v>
      </c>
      <c r="R2414" s="237">
        <f>Q2414*H2414</f>
        <v>0.00036000000000000002</v>
      </c>
      <c r="S2414" s="237">
        <v>0</v>
      </c>
      <c r="T2414" s="238">
        <f>S2414*H2414</f>
        <v>0</v>
      </c>
      <c r="U2414" s="39"/>
      <c r="V2414" s="39"/>
      <c r="W2414" s="39"/>
      <c r="X2414" s="39"/>
      <c r="Y2414" s="39"/>
      <c r="Z2414" s="39"/>
      <c r="AA2414" s="39"/>
      <c r="AB2414" s="39"/>
      <c r="AC2414" s="39"/>
      <c r="AD2414" s="39"/>
      <c r="AE2414" s="39"/>
      <c r="AR2414" s="239" t="s">
        <v>402</v>
      </c>
      <c r="AT2414" s="239" t="s">
        <v>285</v>
      </c>
      <c r="AU2414" s="239" t="s">
        <v>82</v>
      </c>
      <c r="AY2414" s="18" t="s">
        <v>223</v>
      </c>
      <c r="BE2414" s="240">
        <f>IF(N2414="základní",J2414,0)</f>
        <v>0</v>
      </c>
      <c r="BF2414" s="240">
        <f>IF(N2414="snížená",J2414,0)</f>
        <v>0</v>
      </c>
      <c r="BG2414" s="240">
        <f>IF(N2414="zákl. přenesená",J2414,0)</f>
        <v>0</v>
      </c>
      <c r="BH2414" s="240">
        <f>IF(N2414="sníž. přenesená",J2414,0)</f>
        <v>0</v>
      </c>
      <c r="BI2414" s="240">
        <f>IF(N2414="nulová",J2414,0)</f>
        <v>0</v>
      </c>
      <c r="BJ2414" s="18" t="s">
        <v>80</v>
      </c>
      <c r="BK2414" s="240">
        <f>ROUND(I2414*H2414,2)</f>
        <v>0</v>
      </c>
      <c r="BL2414" s="18" t="s">
        <v>310</v>
      </c>
      <c r="BM2414" s="239" t="s">
        <v>3041</v>
      </c>
    </row>
    <row r="2415" s="13" customFormat="1">
      <c r="A2415" s="13"/>
      <c r="B2415" s="241"/>
      <c r="C2415" s="242"/>
      <c r="D2415" s="243" t="s">
        <v>232</v>
      </c>
      <c r="E2415" s="244" t="s">
        <v>1</v>
      </c>
      <c r="F2415" s="245" t="s">
        <v>3042</v>
      </c>
      <c r="G2415" s="242"/>
      <c r="H2415" s="246">
        <v>4</v>
      </c>
      <c r="I2415" s="247"/>
      <c r="J2415" s="242"/>
      <c r="K2415" s="242"/>
      <c r="L2415" s="248"/>
      <c r="M2415" s="249"/>
      <c r="N2415" s="250"/>
      <c r="O2415" s="250"/>
      <c r="P2415" s="250"/>
      <c r="Q2415" s="250"/>
      <c r="R2415" s="250"/>
      <c r="S2415" s="250"/>
      <c r="T2415" s="251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52" t="s">
        <v>232</v>
      </c>
      <c r="AU2415" s="252" t="s">
        <v>82</v>
      </c>
      <c r="AV2415" s="13" t="s">
        <v>82</v>
      </c>
      <c r="AW2415" s="13" t="s">
        <v>30</v>
      </c>
      <c r="AX2415" s="13" t="s">
        <v>73</v>
      </c>
      <c r="AY2415" s="252" t="s">
        <v>223</v>
      </c>
    </row>
    <row r="2416" s="14" customFormat="1">
      <c r="A2416" s="14"/>
      <c r="B2416" s="253"/>
      <c r="C2416" s="254"/>
      <c r="D2416" s="243" t="s">
        <v>232</v>
      </c>
      <c r="E2416" s="255" t="s">
        <v>1</v>
      </c>
      <c r="F2416" s="256" t="s">
        <v>242</v>
      </c>
      <c r="G2416" s="254"/>
      <c r="H2416" s="255" t="s">
        <v>1</v>
      </c>
      <c r="I2416" s="257"/>
      <c r="J2416" s="254"/>
      <c r="K2416" s="254"/>
      <c r="L2416" s="258"/>
      <c r="M2416" s="259"/>
      <c r="N2416" s="260"/>
      <c r="O2416" s="260"/>
      <c r="P2416" s="260"/>
      <c r="Q2416" s="260"/>
      <c r="R2416" s="260"/>
      <c r="S2416" s="260"/>
      <c r="T2416" s="261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62" t="s">
        <v>232</v>
      </c>
      <c r="AU2416" s="262" t="s">
        <v>82</v>
      </c>
      <c r="AV2416" s="14" t="s">
        <v>80</v>
      </c>
      <c r="AW2416" s="14" t="s">
        <v>30</v>
      </c>
      <c r="AX2416" s="14" t="s">
        <v>73</v>
      </c>
      <c r="AY2416" s="262" t="s">
        <v>223</v>
      </c>
    </row>
    <row r="2417" s="13" customFormat="1">
      <c r="A2417" s="13"/>
      <c r="B2417" s="241"/>
      <c r="C2417" s="242"/>
      <c r="D2417" s="243" t="s">
        <v>232</v>
      </c>
      <c r="E2417" s="244" t="s">
        <v>1</v>
      </c>
      <c r="F2417" s="245" t="s">
        <v>3043</v>
      </c>
      <c r="G2417" s="242"/>
      <c r="H2417" s="246">
        <v>8</v>
      </c>
      <c r="I2417" s="247"/>
      <c r="J2417" s="242"/>
      <c r="K2417" s="242"/>
      <c r="L2417" s="248"/>
      <c r="M2417" s="249"/>
      <c r="N2417" s="250"/>
      <c r="O2417" s="250"/>
      <c r="P2417" s="250"/>
      <c r="Q2417" s="250"/>
      <c r="R2417" s="250"/>
      <c r="S2417" s="250"/>
      <c r="T2417" s="251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52" t="s">
        <v>232</v>
      </c>
      <c r="AU2417" s="252" t="s">
        <v>82</v>
      </c>
      <c r="AV2417" s="13" t="s">
        <v>82</v>
      </c>
      <c r="AW2417" s="13" t="s">
        <v>30</v>
      </c>
      <c r="AX2417" s="13" t="s">
        <v>73</v>
      </c>
      <c r="AY2417" s="252" t="s">
        <v>223</v>
      </c>
    </row>
    <row r="2418" s="15" customFormat="1">
      <c r="A2418" s="15"/>
      <c r="B2418" s="263"/>
      <c r="C2418" s="264"/>
      <c r="D2418" s="243" t="s">
        <v>232</v>
      </c>
      <c r="E2418" s="265" t="s">
        <v>1</v>
      </c>
      <c r="F2418" s="266" t="s">
        <v>245</v>
      </c>
      <c r="G2418" s="264"/>
      <c r="H2418" s="267">
        <v>12</v>
      </c>
      <c r="I2418" s="268"/>
      <c r="J2418" s="264"/>
      <c r="K2418" s="264"/>
      <c r="L2418" s="269"/>
      <c r="M2418" s="270"/>
      <c r="N2418" s="271"/>
      <c r="O2418" s="271"/>
      <c r="P2418" s="271"/>
      <c r="Q2418" s="271"/>
      <c r="R2418" s="271"/>
      <c r="S2418" s="271"/>
      <c r="T2418" s="272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T2418" s="273" t="s">
        <v>232</v>
      </c>
      <c r="AU2418" s="273" t="s">
        <v>82</v>
      </c>
      <c r="AV2418" s="15" t="s">
        <v>230</v>
      </c>
      <c r="AW2418" s="15" t="s">
        <v>30</v>
      </c>
      <c r="AX2418" s="15" t="s">
        <v>80</v>
      </c>
      <c r="AY2418" s="273" t="s">
        <v>223</v>
      </c>
    </row>
    <row r="2419" s="2" customFormat="1" ht="16.5" customHeight="1">
      <c r="A2419" s="39"/>
      <c r="B2419" s="40"/>
      <c r="C2419" s="274" t="s">
        <v>3044</v>
      </c>
      <c r="D2419" s="274" t="s">
        <v>285</v>
      </c>
      <c r="E2419" s="275" t="s">
        <v>3045</v>
      </c>
      <c r="F2419" s="276" t="s">
        <v>3046</v>
      </c>
      <c r="G2419" s="277" t="s">
        <v>475</v>
      </c>
      <c r="H2419" s="278">
        <v>140</v>
      </c>
      <c r="I2419" s="279"/>
      <c r="J2419" s="280">
        <f>ROUND(I2419*H2419,2)</f>
        <v>0</v>
      </c>
      <c r="K2419" s="276" t="s">
        <v>229</v>
      </c>
      <c r="L2419" s="281"/>
      <c r="M2419" s="282" t="s">
        <v>1</v>
      </c>
      <c r="N2419" s="283" t="s">
        <v>38</v>
      </c>
      <c r="O2419" s="92"/>
      <c r="P2419" s="237">
        <f>O2419*H2419</f>
        <v>0</v>
      </c>
      <c r="Q2419" s="237">
        <v>4.0000000000000003E-05</v>
      </c>
      <c r="R2419" s="237">
        <f>Q2419*H2419</f>
        <v>0.0056000000000000008</v>
      </c>
      <c r="S2419" s="237">
        <v>0</v>
      </c>
      <c r="T2419" s="238">
        <f>S2419*H2419</f>
        <v>0</v>
      </c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39"/>
      <c r="AE2419" s="39"/>
      <c r="AR2419" s="239" t="s">
        <v>402</v>
      </c>
      <c r="AT2419" s="239" t="s">
        <v>285</v>
      </c>
      <c r="AU2419" s="239" t="s">
        <v>82</v>
      </c>
      <c r="AY2419" s="18" t="s">
        <v>223</v>
      </c>
      <c r="BE2419" s="240">
        <f>IF(N2419="základní",J2419,0)</f>
        <v>0</v>
      </c>
      <c r="BF2419" s="240">
        <f>IF(N2419="snížená",J2419,0)</f>
        <v>0</v>
      </c>
      <c r="BG2419" s="240">
        <f>IF(N2419="zákl. přenesená",J2419,0)</f>
        <v>0</v>
      </c>
      <c r="BH2419" s="240">
        <f>IF(N2419="sníž. přenesená",J2419,0)</f>
        <v>0</v>
      </c>
      <c r="BI2419" s="240">
        <f>IF(N2419="nulová",J2419,0)</f>
        <v>0</v>
      </c>
      <c r="BJ2419" s="18" t="s">
        <v>80</v>
      </c>
      <c r="BK2419" s="240">
        <f>ROUND(I2419*H2419,2)</f>
        <v>0</v>
      </c>
      <c r="BL2419" s="18" t="s">
        <v>310</v>
      </c>
      <c r="BM2419" s="239" t="s">
        <v>3047</v>
      </c>
    </row>
    <row r="2420" s="13" customFormat="1">
      <c r="A2420" s="13"/>
      <c r="B2420" s="241"/>
      <c r="C2420" s="242"/>
      <c r="D2420" s="243" t="s">
        <v>232</v>
      </c>
      <c r="E2420" s="244" t="s">
        <v>1</v>
      </c>
      <c r="F2420" s="245" t="s">
        <v>3048</v>
      </c>
      <c r="G2420" s="242"/>
      <c r="H2420" s="246">
        <v>20</v>
      </c>
      <c r="I2420" s="247"/>
      <c r="J2420" s="242"/>
      <c r="K2420" s="242"/>
      <c r="L2420" s="248"/>
      <c r="M2420" s="249"/>
      <c r="N2420" s="250"/>
      <c r="O2420" s="250"/>
      <c r="P2420" s="250"/>
      <c r="Q2420" s="250"/>
      <c r="R2420" s="250"/>
      <c r="S2420" s="250"/>
      <c r="T2420" s="251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52" t="s">
        <v>232</v>
      </c>
      <c r="AU2420" s="252" t="s">
        <v>82</v>
      </c>
      <c r="AV2420" s="13" t="s">
        <v>82</v>
      </c>
      <c r="AW2420" s="13" t="s">
        <v>30</v>
      </c>
      <c r="AX2420" s="13" t="s">
        <v>73</v>
      </c>
      <c r="AY2420" s="252" t="s">
        <v>223</v>
      </c>
    </row>
    <row r="2421" s="14" customFormat="1">
      <c r="A2421" s="14"/>
      <c r="B2421" s="253"/>
      <c r="C2421" s="254"/>
      <c r="D2421" s="243" t="s">
        <v>232</v>
      </c>
      <c r="E2421" s="255" t="s">
        <v>1</v>
      </c>
      <c r="F2421" s="256" t="s">
        <v>242</v>
      </c>
      <c r="G2421" s="254"/>
      <c r="H2421" s="255" t="s">
        <v>1</v>
      </c>
      <c r="I2421" s="257"/>
      <c r="J2421" s="254"/>
      <c r="K2421" s="254"/>
      <c r="L2421" s="258"/>
      <c r="M2421" s="259"/>
      <c r="N2421" s="260"/>
      <c r="O2421" s="260"/>
      <c r="P2421" s="260"/>
      <c r="Q2421" s="260"/>
      <c r="R2421" s="260"/>
      <c r="S2421" s="260"/>
      <c r="T2421" s="261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62" t="s">
        <v>232</v>
      </c>
      <c r="AU2421" s="262" t="s">
        <v>82</v>
      </c>
      <c r="AV2421" s="14" t="s">
        <v>80</v>
      </c>
      <c r="AW2421" s="14" t="s">
        <v>30</v>
      </c>
      <c r="AX2421" s="14" t="s">
        <v>73</v>
      </c>
      <c r="AY2421" s="262" t="s">
        <v>223</v>
      </c>
    </row>
    <row r="2422" s="13" customFormat="1">
      <c r="A2422" s="13"/>
      <c r="B2422" s="241"/>
      <c r="C2422" s="242"/>
      <c r="D2422" s="243" t="s">
        <v>232</v>
      </c>
      <c r="E2422" s="244" t="s">
        <v>1</v>
      </c>
      <c r="F2422" s="245" t="s">
        <v>3049</v>
      </c>
      <c r="G2422" s="242"/>
      <c r="H2422" s="246">
        <v>120</v>
      </c>
      <c r="I2422" s="247"/>
      <c r="J2422" s="242"/>
      <c r="K2422" s="242"/>
      <c r="L2422" s="248"/>
      <c r="M2422" s="249"/>
      <c r="N2422" s="250"/>
      <c r="O2422" s="250"/>
      <c r="P2422" s="250"/>
      <c r="Q2422" s="250"/>
      <c r="R2422" s="250"/>
      <c r="S2422" s="250"/>
      <c r="T2422" s="251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T2422" s="252" t="s">
        <v>232</v>
      </c>
      <c r="AU2422" s="252" t="s">
        <v>82</v>
      </c>
      <c r="AV2422" s="13" t="s">
        <v>82</v>
      </c>
      <c r="AW2422" s="13" t="s">
        <v>30</v>
      </c>
      <c r="AX2422" s="13" t="s">
        <v>73</v>
      </c>
      <c r="AY2422" s="252" t="s">
        <v>223</v>
      </c>
    </row>
    <row r="2423" s="15" customFormat="1">
      <c r="A2423" s="15"/>
      <c r="B2423" s="263"/>
      <c r="C2423" s="264"/>
      <c r="D2423" s="243" t="s">
        <v>232</v>
      </c>
      <c r="E2423" s="265" t="s">
        <v>1</v>
      </c>
      <c r="F2423" s="266" t="s">
        <v>245</v>
      </c>
      <c r="G2423" s="264"/>
      <c r="H2423" s="267">
        <v>140</v>
      </c>
      <c r="I2423" s="268"/>
      <c r="J2423" s="264"/>
      <c r="K2423" s="264"/>
      <c r="L2423" s="269"/>
      <c r="M2423" s="270"/>
      <c r="N2423" s="271"/>
      <c r="O2423" s="271"/>
      <c r="P2423" s="271"/>
      <c r="Q2423" s="271"/>
      <c r="R2423" s="271"/>
      <c r="S2423" s="271"/>
      <c r="T2423" s="272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T2423" s="273" t="s">
        <v>232</v>
      </c>
      <c r="AU2423" s="273" t="s">
        <v>82</v>
      </c>
      <c r="AV2423" s="15" t="s">
        <v>230</v>
      </c>
      <c r="AW2423" s="15" t="s">
        <v>30</v>
      </c>
      <c r="AX2423" s="15" t="s">
        <v>80</v>
      </c>
      <c r="AY2423" s="273" t="s">
        <v>223</v>
      </c>
    </row>
    <row r="2424" s="2" customFormat="1" ht="55.5" customHeight="1">
      <c r="A2424" s="39"/>
      <c r="B2424" s="40"/>
      <c r="C2424" s="228" t="s">
        <v>3050</v>
      </c>
      <c r="D2424" s="228" t="s">
        <v>225</v>
      </c>
      <c r="E2424" s="229" t="s">
        <v>3051</v>
      </c>
      <c r="F2424" s="230" t="s">
        <v>3052</v>
      </c>
      <c r="G2424" s="231" t="s">
        <v>265</v>
      </c>
      <c r="H2424" s="232">
        <v>9.8490000000000002</v>
      </c>
      <c r="I2424" s="233"/>
      <c r="J2424" s="234">
        <f>ROUND(I2424*H2424,2)</f>
        <v>0</v>
      </c>
      <c r="K2424" s="230" t="s">
        <v>229</v>
      </c>
      <c r="L2424" s="45"/>
      <c r="M2424" s="235" t="s">
        <v>1</v>
      </c>
      <c r="N2424" s="236" t="s">
        <v>38</v>
      </c>
      <c r="O2424" s="92"/>
      <c r="P2424" s="237">
        <f>O2424*H2424</f>
        <v>0</v>
      </c>
      <c r="Q2424" s="237">
        <v>0</v>
      </c>
      <c r="R2424" s="237">
        <f>Q2424*H2424</f>
        <v>0</v>
      </c>
      <c r="S2424" s="237">
        <v>0</v>
      </c>
      <c r="T2424" s="238">
        <f>S2424*H2424</f>
        <v>0</v>
      </c>
      <c r="U2424" s="39"/>
      <c r="V2424" s="39"/>
      <c r="W2424" s="39"/>
      <c r="X2424" s="39"/>
      <c r="Y2424" s="39"/>
      <c r="Z2424" s="39"/>
      <c r="AA2424" s="39"/>
      <c r="AB2424" s="39"/>
      <c r="AC2424" s="39"/>
      <c r="AD2424" s="39"/>
      <c r="AE2424" s="39"/>
      <c r="AR2424" s="239" t="s">
        <v>310</v>
      </c>
      <c r="AT2424" s="239" t="s">
        <v>225</v>
      </c>
      <c r="AU2424" s="239" t="s">
        <v>82</v>
      </c>
      <c r="AY2424" s="18" t="s">
        <v>223</v>
      </c>
      <c r="BE2424" s="240">
        <f>IF(N2424="základní",J2424,0)</f>
        <v>0</v>
      </c>
      <c r="BF2424" s="240">
        <f>IF(N2424="snížená",J2424,0)</f>
        <v>0</v>
      </c>
      <c r="BG2424" s="240">
        <f>IF(N2424="zákl. přenesená",J2424,0)</f>
        <v>0</v>
      </c>
      <c r="BH2424" s="240">
        <f>IF(N2424="sníž. přenesená",J2424,0)</f>
        <v>0</v>
      </c>
      <c r="BI2424" s="240">
        <f>IF(N2424="nulová",J2424,0)</f>
        <v>0</v>
      </c>
      <c r="BJ2424" s="18" t="s">
        <v>80</v>
      </c>
      <c r="BK2424" s="240">
        <f>ROUND(I2424*H2424,2)</f>
        <v>0</v>
      </c>
      <c r="BL2424" s="18" t="s">
        <v>310</v>
      </c>
      <c r="BM2424" s="239" t="s">
        <v>3053</v>
      </c>
    </row>
    <row r="2425" s="12" customFormat="1" ht="22.8" customHeight="1">
      <c r="A2425" s="12"/>
      <c r="B2425" s="212"/>
      <c r="C2425" s="213"/>
      <c r="D2425" s="214" t="s">
        <v>72</v>
      </c>
      <c r="E2425" s="226" t="s">
        <v>3054</v>
      </c>
      <c r="F2425" s="226" t="s">
        <v>3055</v>
      </c>
      <c r="G2425" s="213"/>
      <c r="H2425" s="213"/>
      <c r="I2425" s="216"/>
      <c r="J2425" s="227">
        <f>BK2425</f>
        <v>0</v>
      </c>
      <c r="K2425" s="213"/>
      <c r="L2425" s="218"/>
      <c r="M2425" s="219"/>
      <c r="N2425" s="220"/>
      <c r="O2425" s="220"/>
      <c r="P2425" s="221">
        <f>SUM(P2426:P2467)</f>
        <v>0</v>
      </c>
      <c r="Q2425" s="220"/>
      <c r="R2425" s="221">
        <f>SUM(R2426:R2467)</f>
        <v>6.5918774499999992</v>
      </c>
      <c r="S2425" s="220"/>
      <c r="T2425" s="222">
        <f>SUM(T2426:T2467)</f>
        <v>0</v>
      </c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R2425" s="223" t="s">
        <v>82</v>
      </c>
      <c r="AT2425" s="224" t="s">
        <v>72</v>
      </c>
      <c r="AU2425" s="224" t="s">
        <v>80</v>
      </c>
      <c r="AY2425" s="223" t="s">
        <v>223</v>
      </c>
      <c r="BK2425" s="225">
        <f>SUM(BK2426:BK2467)</f>
        <v>0</v>
      </c>
    </row>
    <row r="2426" s="2" customFormat="1" ht="37.8" customHeight="1">
      <c r="A2426" s="39"/>
      <c r="B2426" s="40"/>
      <c r="C2426" s="228" t="s">
        <v>3056</v>
      </c>
      <c r="D2426" s="228" t="s">
        <v>225</v>
      </c>
      <c r="E2426" s="229" t="s">
        <v>3057</v>
      </c>
      <c r="F2426" s="230" t="s">
        <v>3058</v>
      </c>
      <c r="G2426" s="231" t="s">
        <v>293</v>
      </c>
      <c r="H2426" s="232">
        <v>13.563000000000001</v>
      </c>
      <c r="I2426" s="233"/>
      <c r="J2426" s="234">
        <f>ROUND(I2426*H2426,2)</f>
        <v>0</v>
      </c>
      <c r="K2426" s="230" t="s">
        <v>229</v>
      </c>
      <c r="L2426" s="45"/>
      <c r="M2426" s="235" t="s">
        <v>1</v>
      </c>
      <c r="N2426" s="236" t="s">
        <v>38</v>
      </c>
      <c r="O2426" s="92"/>
      <c r="P2426" s="237">
        <f>O2426*H2426</f>
        <v>0</v>
      </c>
      <c r="Q2426" s="237">
        <v>0</v>
      </c>
      <c r="R2426" s="237">
        <f>Q2426*H2426</f>
        <v>0</v>
      </c>
      <c r="S2426" s="237">
        <v>0</v>
      </c>
      <c r="T2426" s="238">
        <f>S2426*H2426</f>
        <v>0</v>
      </c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39"/>
      <c r="AE2426" s="39"/>
      <c r="AR2426" s="239" t="s">
        <v>310</v>
      </c>
      <c r="AT2426" s="239" t="s">
        <v>225</v>
      </c>
      <c r="AU2426" s="239" t="s">
        <v>82</v>
      </c>
      <c r="AY2426" s="18" t="s">
        <v>223</v>
      </c>
      <c r="BE2426" s="240">
        <f>IF(N2426="základní",J2426,0)</f>
        <v>0</v>
      </c>
      <c r="BF2426" s="240">
        <f>IF(N2426="snížená",J2426,0)</f>
        <v>0</v>
      </c>
      <c r="BG2426" s="240">
        <f>IF(N2426="zákl. přenesená",J2426,0)</f>
        <v>0</v>
      </c>
      <c r="BH2426" s="240">
        <f>IF(N2426="sníž. přenesená",J2426,0)</f>
        <v>0</v>
      </c>
      <c r="BI2426" s="240">
        <f>IF(N2426="nulová",J2426,0)</f>
        <v>0</v>
      </c>
      <c r="BJ2426" s="18" t="s">
        <v>80</v>
      </c>
      <c r="BK2426" s="240">
        <f>ROUND(I2426*H2426,2)</f>
        <v>0</v>
      </c>
      <c r="BL2426" s="18" t="s">
        <v>310</v>
      </c>
      <c r="BM2426" s="239" t="s">
        <v>3059</v>
      </c>
    </row>
    <row r="2427" s="13" customFormat="1">
      <c r="A2427" s="13"/>
      <c r="B2427" s="241"/>
      <c r="C2427" s="242"/>
      <c r="D2427" s="243" t="s">
        <v>232</v>
      </c>
      <c r="E2427" s="244" t="s">
        <v>1</v>
      </c>
      <c r="F2427" s="245" t="s">
        <v>3060</v>
      </c>
      <c r="G2427" s="242"/>
      <c r="H2427" s="246">
        <v>13.563000000000001</v>
      </c>
      <c r="I2427" s="247"/>
      <c r="J2427" s="242"/>
      <c r="K2427" s="242"/>
      <c r="L2427" s="248"/>
      <c r="M2427" s="249"/>
      <c r="N2427" s="250"/>
      <c r="O2427" s="250"/>
      <c r="P2427" s="250"/>
      <c r="Q2427" s="250"/>
      <c r="R2427" s="250"/>
      <c r="S2427" s="250"/>
      <c r="T2427" s="251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52" t="s">
        <v>232</v>
      </c>
      <c r="AU2427" s="252" t="s">
        <v>82</v>
      </c>
      <c r="AV2427" s="13" t="s">
        <v>82</v>
      </c>
      <c r="AW2427" s="13" t="s">
        <v>30</v>
      </c>
      <c r="AX2427" s="13" t="s">
        <v>80</v>
      </c>
      <c r="AY2427" s="252" t="s">
        <v>223</v>
      </c>
    </row>
    <row r="2428" s="2" customFormat="1" ht="16.5" customHeight="1">
      <c r="A2428" s="39"/>
      <c r="B2428" s="40"/>
      <c r="C2428" s="274" t="s">
        <v>3061</v>
      </c>
      <c r="D2428" s="274" t="s">
        <v>285</v>
      </c>
      <c r="E2428" s="275" t="s">
        <v>2923</v>
      </c>
      <c r="F2428" s="276" t="s">
        <v>2924</v>
      </c>
      <c r="G2428" s="277" t="s">
        <v>2925</v>
      </c>
      <c r="H2428" s="278">
        <v>2.6349999999999998</v>
      </c>
      <c r="I2428" s="279"/>
      <c r="J2428" s="280">
        <f>ROUND(I2428*H2428,2)</f>
        <v>0</v>
      </c>
      <c r="K2428" s="276" t="s">
        <v>229</v>
      </c>
      <c r="L2428" s="281"/>
      <c r="M2428" s="282" t="s">
        <v>1</v>
      </c>
      <c r="N2428" s="283" t="s">
        <v>38</v>
      </c>
      <c r="O2428" s="92"/>
      <c r="P2428" s="237">
        <f>O2428*H2428</f>
        <v>0</v>
      </c>
      <c r="Q2428" s="237">
        <v>0.001</v>
      </c>
      <c r="R2428" s="237">
        <f>Q2428*H2428</f>
        <v>0.0026349999999999998</v>
      </c>
      <c r="S2428" s="237">
        <v>0</v>
      </c>
      <c r="T2428" s="238">
        <f>S2428*H2428</f>
        <v>0</v>
      </c>
      <c r="U2428" s="39"/>
      <c r="V2428" s="39"/>
      <c r="W2428" s="39"/>
      <c r="X2428" s="39"/>
      <c r="Y2428" s="39"/>
      <c r="Z2428" s="39"/>
      <c r="AA2428" s="39"/>
      <c r="AB2428" s="39"/>
      <c r="AC2428" s="39"/>
      <c r="AD2428" s="39"/>
      <c r="AE2428" s="39"/>
      <c r="AR2428" s="239" t="s">
        <v>402</v>
      </c>
      <c r="AT2428" s="239" t="s">
        <v>285</v>
      </c>
      <c r="AU2428" s="239" t="s">
        <v>82</v>
      </c>
      <c r="AY2428" s="18" t="s">
        <v>223</v>
      </c>
      <c r="BE2428" s="240">
        <f>IF(N2428="základní",J2428,0)</f>
        <v>0</v>
      </c>
      <c r="BF2428" s="240">
        <f>IF(N2428="snížená",J2428,0)</f>
        <v>0</v>
      </c>
      <c r="BG2428" s="240">
        <f>IF(N2428="zákl. přenesená",J2428,0)</f>
        <v>0</v>
      </c>
      <c r="BH2428" s="240">
        <f>IF(N2428="sníž. přenesená",J2428,0)</f>
        <v>0</v>
      </c>
      <c r="BI2428" s="240">
        <f>IF(N2428="nulová",J2428,0)</f>
        <v>0</v>
      </c>
      <c r="BJ2428" s="18" t="s">
        <v>80</v>
      </c>
      <c r="BK2428" s="240">
        <f>ROUND(I2428*H2428,2)</f>
        <v>0</v>
      </c>
      <c r="BL2428" s="18" t="s">
        <v>310</v>
      </c>
      <c r="BM2428" s="239" t="s">
        <v>3062</v>
      </c>
    </row>
    <row r="2429" s="14" customFormat="1">
      <c r="A2429" s="14"/>
      <c r="B2429" s="253"/>
      <c r="C2429" s="254"/>
      <c r="D2429" s="243" t="s">
        <v>232</v>
      </c>
      <c r="E2429" s="255" t="s">
        <v>1</v>
      </c>
      <c r="F2429" s="256" t="s">
        <v>3063</v>
      </c>
      <c r="G2429" s="254"/>
      <c r="H2429" s="255" t="s">
        <v>1</v>
      </c>
      <c r="I2429" s="257"/>
      <c r="J2429" s="254"/>
      <c r="K2429" s="254"/>
      <c r="L2429" s="258"/>
      <c r="M2429" s="259"/>
      <c r="N2429" s="260"/>
      <c r="O2429" s="260"/>
      <c r="P2429" s="260"/>
      <c r="Q2429" s="260"/>
      <c r="R2429" s="260"/>
      <c r="S2429" s="260"/>
      <c r="T2429" s="261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62" t="s">
        <v>232</v>
      </c>
      <c r="AU2429" s="262" t="s">
        <v>82</v>
      </c>
      <c r="AV2429" s="14" t="s">
        <v>80</v>
      </c>
      <c r="AW2429" s="14" t="s">
        <v>30</v>
      </c>
      <c r="AX2429" s="14" t="s">
        <v>73</v>
      </c>
      <c r="AY2429" s="262" t="s">
        <v>223</v>
      </c>
    </row>
    <row r="2430" s="13" customFormat="1">
      <c r="A2430" s="13"/>
      <c r="B2430" s="241"/>
      <c r="C2430" s="242"/>
      <c r="D2430" s="243" t="s">
        <v>232</v>
      </c>
      <c r="E2430" s="244" t="s">
        <v>1</v>
      </c>
      <c r="F2430" s="245" t="s">
        <v>3064</v>
      </c>
      <c r="G2430" s="242"/>
      <c r="H2430" s="246">
        <v>2.6349999999999998</v>
      </c>
      <c r="I2430" s="247"/>
      <c r="J2430" s="242"/>
      <c r="K2430" s="242"/>
      <c r="L2430" s="248"/>
      <c r="M2430" s="249"/>
      <c r="N2430" s="250"/>
      <c r="O2430" s="250"/>
      <c r="P2430" s="250"/>
      <c r="Q2430" s="250"/>
      <c r="R2430" s="250"/>
      <c r="S2430" s="250"/>
      <c r="T2430" s="251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T2430" s="252" t="s">
        <v>232</v>
      </c>
      <c r="AU2430" s="252" t="s">
        <v>82</v>
      </c>
      <c r="AV2430" s="13" t="s">
        <v>82</v>
      </c>
      <c r="AW2430" s="13" t="s">
        <v>30</v>
      </c>
      <c r="AX2430" s="13" t="s">
        <v>80</v>
      </c>
      <c r="AY2430" s="252" t="s">
        <v>223</v>
      </c>
    </row>
    <row r="2431" s="2" customFormat="1" ht="24.15" customHeight="1">
      <c r="A2431" s="39"/>
      <c r="B2431" s="40"/>
      <c r="C2431" s="228" t="s">
        <v>3065</v>
      </c>
      <c r="D2431" s="228" t="s">
        <v>225</v>
      </c>
      <c r="E2431" s="229" t="s">
        <v>3066</v>
      </c>
      <c r="F2431" s="230" t="s">
        <v>3067</v>
      </c>
      <c r="G2431" s="231" t="s">
        <v>293</v>
      </c>
      <c r="H2431" s="232">
        <v>16.805</v>
      </c>
      <c r="I2431" s="233"/>
      <c r="J2431" s="234">
        <f>ROUND(I2431*H2431,2)</f>
        <v>0</v>
      </c>
      <c r="K2431" s="230" t="s">
        <v>229</v>
      </c>
      <c r="L2431" s="45"/>
      <c r="M2431" s="235" t="s">
        <v>1</v>
      </c>
      <c r="N2431" s="236" t="s">
        <v>38</v>
      </c>
      <c r="O2431" s="92"/>
      <c r="P2431" s="237">
        <f>O2431*H2431</f>
        <v>0</v>
      </c>
      <c r="Q2431" s="237">
        <v>0.00088000000000000003</v>
      </c>
      <c r="R2431" s="237">
        <f>Q2431*H2431</f>
        <v>0.0147884</v>
      </c>
      <c r="S2431" s="237">
        <v>0</v>
      </c>
      <c r="T2431" s="238">
        <f>S2431*H2431</f>
        <v>0</v>
      </c>
      <c r="U2431" s="39"/>
      <c r="V2431" s="39"/>
      <c r="W2431" s="39"/>
      <c r="X2431" s="39"/>
      <c r="Y2431" s="39"/>
      <c r="Z2431" s="39"/>
      <c r="AA2431" s="39"/>
      <c r="AB2431" s="39"/>
      <c r="AC2431" s="39"/>
      <c r="AD2431" s="39"/>
      <c r="AE2431" s="39"/>
      <c r="AR2431" s="239" t="s">
        <v>310</v>
      </c>
      <c r="AT2431" s="239" t="s">
        <v>225</v>
      </c>
      <c r="AU2431" s="239" t="s">
        <v>82</v>
      </c>
      <c r="AY2431" s="18" t="s">
        <v>223</v>
      </c>
      <c r="BE2431" s="240">
        <f>IF(N2431="základní",J2431,0)</f>
        <v>0</v>
      </c>
      <c r="BF2431" s="240">
        <f>IF(N2431="snížená",J2431,0)</f>
        <v>0</v>
      </c>
      <c r="BG2431" s="240">
        <f>IF(N2431="zákl. přenesená",J2431,0)</f>
        <v>0</v>
      </c>
      <c r="BH2431" s="240">
        <f>IF(N2431="sníž. přenesená",J2431,0)</f>
        <v>0</v>
      </c>
      <c r="BI2431" s="240">
        <f>IF(N2431="nulová",J2431,0)</f>
        <v>0</v>
      </c>
      <c r="BJ2431" s="18" t="s">
        <v>80</v>
      </c>
      <c r="BK2431" s="240">
        <f>ROUND(I2431*H2431,2)</f>
        <v>0</v>
      </c>
      <c r="BL2431" s="18" t="s">
        <v>310</v>
      </c>
      <c r="BM2431" s="239" t="s">
        <v>3068</v>
      </c>
    </row>
    <row r="2432" s="13" customFormat="1">
      <c r="A2432" s="13"/>
      <c r="B2432" s="241"/>
      <c r="C2432" s="242"/>
      <c r="D2432" s="243" t="s">
        <v>232</v>
      </c>
      <c r="E2432" s="244" t="s">
        <v>1</v>
      </c>
      <c r="F2432" s="245" t="s">
        <v>3069</v>
      </c>
      <c r="G2432" s="242"/>
      <c r="H2432" s="246">
        <v>16.805</v>
      </c>
      <c r="I2432" s="247"/>
      <c r="J2432" s="242"/>
      <c r="K2432" s="242"/>
      <c r="L2432" s="248"/>
      <c r="M2432" s="249"/>
      <c r="N2432" s="250"/>
      <c r="O2432" s="250"/>
      <c r="P2432" s="250"/>
      <c r="Q2432" s="250"/>
      <c r="R2432" s="250"/>
      <c r="S2432" s="250"/>
      <c r="T2432" s="251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52" t="s">
        <v>232</v>
      </c>
      <c r="AU2432" s="252" t="s">
        <v>82</v>
      </c>
      <c r="AV2432" s="13" t="s">
        <v>82</v>
      </c>
      <c r="AW2432" s="13" t="s">
        <v>30</v>
      </c>
      <c r="AX2432" s="13" t="s">
        <v>80</v>
      </c>
      <c r="AY2432" s="252" t="s">
        <v>223</v>
      </c>
    </row>
    <row r="2433" s="2" customFormat="1" ht="37.8" customHeight="1">
      <c r="A2433" s="39"/>
      <c r="B2433" s="40"/>
      <c r="C2433" s="274" t="s">
        <v>3070</v>
      </c>
      <c r="D2433" s="274" t="s">
        <v>285</v>
      </c>
      <c r="E2433" s="275" t="s">
        <v>3071</v>
      </c>
      <c r="F2433" s="276" t="s">
        <v>3072</v>
      </c>
      <c r="G2433" s="277" t="s">
        <v>293</v>
      </c>
      <c r="H2433" s="278">
        <v>19.585999999999999</v>
      </c>
      <c r="I2433" s="279"/>
      <c r="J2433" s="280">
        <f>ROUND(I2433*H2433,2)</f>
        <v>0</v>
      </c>
      <c r="K2433" s="276" t="s">
        <v>229</v>
      </c>
      <c r="L2433" s="281"/>
      <c r="M2433" s="282" t="s">
        <v>1</v>
      </c>
      <c r="N2433" s="283" t="s">
        <v>38</v>
      </c>
      <c r="O2433" s="92"/>
      <c r="P2433" s="237">
        <f>O2433*H2433</f>
        <v>0</v>
      </c>
      <c r="Q2433" s="237">
        <v>0.0047999999999999996</v>
      </c>
      <c r="R2433" s="237">
        <f>Q2433*H2433</f>
        <v>0.09401279999999998</v>
      </c>
      <c r="S2433" s="237">
        <v>0</v>
      </c>
      <c r="T2433" s="238">
        <f>S2433*H2433</f>
        <v>0</v>
      </c>
      <c r="U2433" s="39"/>
      <c r="V2433" s="39"/>
      <c r="W2433" s="39"/>
      <c r="X2433" s="39"/>
      <c r="Y2433" s="39"/>
      <c r="Z2433" s="39"/>
      <c r="AA2433" s="39"/>
      <c r="AB2433" s="39"/>
      <c r="AC2433" s="39"/>
      <c r="AD2433" s="39"/>
      <c r="AE2433" s="39"/>
      <c r="AR2433" s="239" t="s">
        <v>402</v>
      </c>
      <c r="AT2433" s="239" t="s">
        <v>285</v>
      </c>
      <c r="AU2433" s="239" t="s">
        <v>82</v>
      </c>
      <c r="AY2433" s="18" t="s">
        <v>223</v>
      </c>
      <c r="BE2433" s="240">
        <f>IF(N2433="základní",J2433,0)</f>
        <v>0</v>
      </c>
      <c r="BF2433" s="240">
        <f>IF(N2433="snížená",J2433,0)</f>
        <v>0</v>
      </c>
      <c r="BG2433" s="240">
        <f>IF(N2433="zákl. přenesená",J2433,0)</f>
        <v>0</v>
      </c>
      <c r="BH2433" s="240">
        <f>IF(N2433="sníž. přenesená",J2433,0)</f>
        <v>0</v>
      </c>
      <c r="BI2433" s="240">
        <f>IF(N2433="nulová",J2433,0)</f>
        <v>0</v>
      </c>
      <c r="BJ2433" s="18" t="s">
        <v>80</v>
      </c>
      <c r="BK2433" s="240">
        <f>ROUND(I2433*H2433,2)</f>
        <v>0</v>
      </c>
      <c r="BL2433" s="18" t="s">
        <v>310</v>
      </c>
      <c r="BM2433" s="239" t="s">
        <v>3073</v>
      </c>
    </row>
    <row r="2434" s="13" customFormat="1">
      <c r="A2434" s="13"/>
      <c r="B2434" s="241"/>
      <c r="C2434" s="242"/>
      <c r="D2434" s="243" t="s">
        <v>232</v>
      </c>
      <c r="E2434" s="242"/>
      <c r="F2434" s="245" t="s">
        <v>3074</v>
      </c>
      <c r="G2434" s="242"/>
      <c r="H2434" s="246">
        <v>19.585999999999999</v>
      </c>
      <c r="I2434" s="247"/>
      <c r="J2434" s="242"/>
      <c r="K2434" s="242"/>
      <c r="L2434" s="248"/>
      <c r="M2434" s="249"/>
      <c r="N2434" s="250"/>
      <c r="O2434" s="250"/>
      <c r="P2434" s="250"/>
      <c r="Q2434" s="250"/>
      <c r="R2434" s="250"/>
      <c r="S2434" s="250"/>
      <c r="T2434" s="251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52" t="s">
        <v>232</v>
      </c>
      <c r="AU2434" s="252" t="s">
        <v>82</v>
      </c>
      <c r="AV2434" s="13" t="s">
        <v>82</v>
      </c>
      <c r="AW2434" s="13" t="s">
        <v>4</v>
      </c>
      <c r="AX2434" s="13" t="s">
        <v>80</v>
      </c>
      <c r="AY2434" s="252" t="s">
        <v>223</v>
      </c>
    </row>
    <row r="2435" s="2" customFormat="1" ht="76.35" customHeight="1">
      <c r="A2435" s="39"/>
      <c r="B2435" s="40"/>
      <c r="C2435" s="228" t="s">
        <v>3075</v>
      </c>
      <c r="D2435" s="228" t="s">
        <v>225</v>
      </c>
      <c r="E2435" s="229" t="s">
        <v>3076</v>
      </c>
      <c r="F2435" s="230" t="s">
        <v>3077</v>
      </c>
      <c r="G2435" s="231" t="s">
        <v>293</v>
      </c>
      <c r="H2435" s="232">
        <v>1163.7239999999999</v>
      </c>
      <c r="I2435" s="233"/>
      <c r="J2435" s="234">
        <f>ROUND(I2435*H2435,2)</f>
        <v>0</v>
      </c>
      <c r="K2435" s="230" t="s">
        <v>229</v>
      </c>
      <c r="L2435" s="45"/>
      <c r="M2435" s="235" t="s">
        <v>1</v>
      </c>
      <c r="N2435" s="236" t="s">
        <v>38</v>
      </c>
      <c r="O2435" s="92"/>
      <c r="P2435" s="237">
        <f>O2435*H2435</f>
        <v>0</v>
      </c>
      <c r="Q2435" s="237">
        <v>0.00056999999999999998</v>
      </c>
      <c r="R2435" s="237">
        <f>Q2435*H2435</f>
        <v>0.66332267999999994</v>
      </c>
      <c r="S2435" s="237">
        <v>0</v>
      </c>
      <c r="T2435" s="238">
        <f>S2435*H2435</f>
        <v>0</v>
      </c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39"/>
      <c r="AE2435" s="39"/>
      <c r="AR2435" s="239" t="s">
        <v>310</v>
      </c>
      <c r="AT2435" s="239" t="s">
        <v>225</v>
      </c>
      <c r="AU2435" s="239" t="s">
        <v>82</v>
      </c>
      <c r="AY2435" s="18" t="s">
        <v>223</v>
      </c>
      <c r="BE2435" s="240">
        <f>IF(N2435="základní",J2435,0)</f>
        <v>0</v>
      </c>
      <c r="BF2435" s="240">
        <f>IF(N2435="snížená",J2435,0)</f>
        <v>0</v>
      </c>
      <c r="BG2435" s="240">
        <f>IF(N2435="zákl. přenesená",J2435,0)</f>
        <v>0</v>
      </c>
      <c r="BH2435" s="240">
        <f>IF(N2435="sníž. přenesená",J2435,0)</f>
        <v>0</v>
      </c>
      <c r="BI2435" s="240">
        <f>IF(N2435="nulová",J2435,0)</f>
        <v>0</v>
      </c>
      <c r="BJ2435" s="18" t="s">
        <v>80</v>
      </c>
      <c r="BK2435" s="240">
        <f>ROUND(I2435*H2435,2)</f>
        <v>0</v>
      </c>
      <c r="BL2435" s="18" t="s">
        <v>310</v>
      </c>
      <c r="BM2435" s="239" t="s">
        <v>3078</v>
      </c>
    </row>
    <row r="2436" s="13" customFormat="1">
      <c r="A2436" s="13"/>
      <c r="B2436" s="241"/>
      <c r="C2436" s="242"/>
      <c r="D2436" s="243" t="s">
        <v>232</v>
      </c>
      <c r="E2436" s="244" t="s">
        <v>1</v>
      </c>
      <c r="F2436" s="245" t="s">
        <v>3079</v>
      </c>
      <c r="G2436" s="242"/>
      <c r="H2436" s="246">
        <v>1258.924</v>
      </c>
      <c r="I2436" s="247"/>
      <c r="J2436" s="242"/>
      <c r="K2436" s="242"/>
      <c r="L2436" s="248"/>
      <c r="M2436" s="249"/>
      <c r="N2436" s="250"/>
      <c r="O2436" s="250"/>
      <c r="P2436" s="250"/>
      <c r="Q2436" s="250"/>
      <c r="R2436" s="250"/>
      <c r="S2436" s="250"/>
      <c r="T2436" s="251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52" t="s">
        <v>232</v>
      </c>
      <c r="AU2436" s="252" t="s">
        <v>82</v>
      </c>
      <c r="AV2436" s="13" t="s">
        <v>82</v>
      </c>
      <c r="AW2436" s="13" t="s">
        <v>30</v>
      </c>
      <c r="AX2436" s="13" t="s">
        <v>73</v>
      </c>
      <c r="AY2436" s="252" t="s">
        <v>223</v>
      </c>
    </row>
    <row r="2437" s="13" customFormat="1">
      <c r="A2437" s="13"/>
      <c r="B2437" s="241"/>
      <c r="C2437" s="242"/>
      <c r="D2437" s="243" t="s">
        <v>232</v>
      </c>
      <c r="E2437" s="244" t="s">
        <v>1</v>
      </c>
      <c r="F2437" s="245" t="s">
        <v>3080</v>
      </c>
      <c r="G2437" s="242"/>
      <c r="H2437" s="246">
        <v>-95.200000000000003</v>
      </c>
      <c r="I2437" s="247"/>
      <c r="J2437" s="242"/>
      <c r="K2437" s="242"/>
      <c r="L2437" s="248"/>
      <c r="M2437" s="249"/>
      <c r="N2437" s="250"/>
      <c r="O2437" s="250"/>
      <c r="P2437" s="250"/>
      <c r="Q2437" s="250"/>
      <c r="R2437" s="250"/>
      <c r="S2437" s="250"/>
      <c r="T2437" s="251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52" t="s">
        <v>232</v>
      </c>
      <c r="AU2437" s="252" t="s">
        <v>82</v>
      </c>
      <c r="AV2437" s="13" t="s">
        <v>82</v>
      </c>
      <c r="AW2437" s="13" t="s">
        <v>30</v>
      </c>
      <c r="AX2437" s="13" t="s">
        <v>73</v>
      </c>
      <c r="AY2437" s="252" t="s">
        <v>223</v>
      </c>
    </row>
    <row r="2438" s="15" customFormat="1">
      <c r="A2438" s="15"/>
      <c r="B2438" s="263"/>
      <c r="C2438" s="264"/>
      <c r="D2438" s="243" t="s">
        <v>232</v>
      </c>
      <c r="E2438" s="265" t="s">
        <v>1</v>
      </c>
      <c r="F2438" s="266" t="s">
        <v>245</v>
      </c>
      <c r="G2438" s="264"/>
      <c r="H2438" s="267">
        <v>1163.7239999999999</v>
      </c>
      <c r="I2438" s="268"/>
      <c r="J2438" s="264"/>
      <c r="K2438" s="264"/>
      <c r="L2438" s="269"/>
      <c r="M2438" s="270"/>
      <c r="N2438" s="271"/>
      <c r="O2438" s="271"/>
      <c r="P2438" s="271"/>
      <c r="Q2438" s="271"/>
      <c r="R2438" s="271"/>
      <c r="S2438" s="271"/>
      <c r="T2438" s="272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T2438" s="273" t="s">
        <v>232</v>
      </c>
      <c r="AU2438" s="273" t="s">
        <v>82</v>
      </c>
      <c r="AV2438" s="15" t="s">
        <v>230</v>
      </c>
      <c r="AW2438" s="15" t="s">
        <v>30</v>
      </c>
      <c r="AX2438" s="15" t="s">
        <v>80</v>
      </c>
      <c r="AY2438" s="273" t="s">
        <v>223</v>
      </c>
    </row>
    <row r="2439" s="2" customFormat="1" ht="66.75" customHeight="1">
      <c r="A2439" s="39"/>
      <c r="B2439" s="40"/>
      <c r="C2439" s="228" t="s">
        <v>3081</v>
      </c>
      <c r="D2439" s="228" t="s">
        <v>225</v>
      </c>
      <c r="E2439" s="229" t="s">
        <v>3082</v>
      </c>
      <c r="F2439" s="230" t="s">
        <v>3083</v>
      </c>
      <c r="G2439" s="231" t="s">
        <v>293</v>
      </c>
      <c r="H2439" s="232">
        <v>14.337999999999999</v>
      </c>
      <c r="I2439" s="233"/>
      <c r="J2439" s="234">
        <f>ROUND(I2439*H2439,2)</f>
        <v>0</v>
      </c>
      <c r="K2439" s="230" t="s">
        <v>229</v>
      </c>
      <c r="L2439" s="45"/>
      <c r="M2439" s="235" t="s">
        <v>1</v>
      </c>
      <c r="N2439" s="236" t="s">
        <v>38</v>
      </c>
      <c r="O2439" s="92"/>
      <c r="P2439" s="237">
        <f>O2439*H2439</f>
        <v>0</v>
      </c>
      <c r="Q2439" s="237">
        <v>0.00031</v>
      </c>
      <c r="R2439" s="237">
        <f>Q2439*H2439</f>
        <v>0.0044447799999999997</v>
      </c>
      <c r="S2439" s="237">
        <v>0</v>
      </c>
      <c r="T2439" s="238">
        <f>S2439*H2439</f>
        <v>0</v>
      </c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39"/>
      <c r="AE2439" s="39"/>
      <c r="AR2439" s="239" t="s">
        <v>310</v>
      </c>
      <c r="AT2439" s="239" t="s">
        <v>225</v>
      </c>
      <c r="AU2439" s="239" t="s">
        <v>82</v>
      </c>
      <c r="AY2439" s="18" t="s">
        <v>223</v>
      </c>
      <c r="BE2439" s="240">
        <f>IF(N2439="základní",J2439,0)</f>
        <v>0</v>
      </c>
      <c r="BF2439" s="240">
        <f>IF(N2439="snížená",J2439,0)</f>
        <v>0</v>
      </c>
      <c r="BG2439" s="240">
        <f>IF(N2439="zákl. přenesená",J2439,0)</f>
        <v>0</v>
      </c>
      <c r="BH2439" s="240">
        <f>IF(N2439="sníž. přenesená",J2439,0)</f>
        <v>0</v>
      </c>
      <c r="BI2439" s="240">
        <f>IF(N2439="nulová",J2439,0)</f>
        <v>0</v>
      </c>
      <c r="BJ2439" s="18" t="s">
        <v>80</v>
      </c>
      <c r="BK2439" s="240">
        <f>ROUND(I2439*H2439,2)</f>
        <v>0</v>
      </c>
      <c r="BL2439" s="18" t="s">
        <v>310</v>
      </c>
      <c r="BM2439" s="239" t="s">
        <v>3084</v>
      </c>
    </row>
    <row r="2440" s="13" customFormat="1">
      <c r="A2440" s="13"/>
      <c r="B2440" s="241"/>
      <c r="C2440" s="242"/>
      <c r="D2440" s="243" t="s">
        <v>232</v>
      </c>
      <c r="E2440" s="244" t="s">
        <v>1</v>
      </c>
      <c r="F2440" s="245" t="s">
        <v>3085</v>
      </c>
      <c r="G2440" s="242"/>
      <c r="H2440" s="246">
        <v>14.337999999999999</v>
      </c>
      <c r="I2440" s="247"/>
      <c r="J2440" s="242"/>
      <c r="K2440" s="242"/>
      <c r="L2440" s="248"/>
      <c r="M2440" s="249"/>
      <c r="N2440" s="250"/>
      <c r="O2440" s="250"/>
      <c r="P2440" s="250"/>
      <c r="Q2440" s="250"/>
      <c r="R2440" s="250"/>
      <c r="S2440" s="250"/>
      <c r="T2440" s="251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52" t="s">
        <v>232</v>
      </c>
      <c r="AU2440" s="252" t="s">
        <v>82</v>
      </c>
      <c r="AV2440" s="13" t="s">
        <v>82</v>
      </c>
      <c r="AW2440" s="13" t="s">
        <v>30</v>
      </c>
      <c r="AX2440" s="13" t="s">
        <v>80</v>
      </c>
      <c r="AY2440" s="252" t="s">
        <v>223</v>
      </c>
    </row>
    <row r="2441" s="2" customFormat="1" ht="37.8" customHeight="1">
      <c r="A2441" s="39"/>
      <c r="B2441" s="40"/>
      <c r="C2441" s="274" t="s">
        <v>3086</v>
      </c>
      <c r="D2441" s="274" t="s">
        <v>285</v>
      </c>
      <c r="E2441" s="275" t="s">
        <v>3087</v>
      </c>
      <c r="F2441" s="276" t="s">
        <v>3088</v>
      </c>
      <c r="G2441" s="277" t="s">
        <v>293</v>
      </c>
      <c r="H2441" s="278">
        <v>1373.031</v>
      </c>
      <c r="I2441" s="279"/>
      <c r="J2441" s="280">
        <f>ROUND(I2441*H2441,2)</f>
        <v>0</v>
      </c>
      <c r="K2441" s="276" t="s">
        <v>229</v>
      </c>
      <c r="L2441" s="281"/>
      <c r="M2441" s="282" t="s">
        <v>1</v>
      </c>
      <c r="N2441" s="283" t="s">
        <v>38</v>
      </c>
      <c r="O2441" s="92"/>
      <c r="P2441" s="237">
        <f>O2441*H2441</f>
        <v>0</v>
      </c>
      <c r="Q2441" s="237">
        <v>0.0018400000000000001</v>
      </c>
      <c r="R2441" s="237">
        <f>Q2441*H2441</f>
        <v>2.5263770399999999</v>
      </c>
      <c r="S2441" s="237">
        <v>0</v>
      </c>
      <c r="T2441" s="238">
        <f>S2441*H2441</f>
        <v>0</v>
      </c>
      <c r="U2441" s="39"/>
      <c r="V2441" s="39"/>
      <c r="W2441" s="39"/>
      <c r="X2441" s="39"/>
      <c r="Y2441" s="39"/>
      <c r="Z2441" s="39"/>
      <c r="AA2441" s="39"/>
      <c r="AB2441" s="39"/>
      <c r="AC2441" s="39"/>
      <c r="AD2441" s="39"/>
      <c r="AE2441" s="39"/>
      <c r="AR2441" s="239" t="s">
        <v>402</v>
      </c>
      <c r="AT2441" s="239" t="s">
        <v>285</v>
      </c>
      <c r="AU2441" s="239" t="s">
        <v>82</v>
      </c>
      <c r="AY2441" s="18" t="s">
        <v>223</v>
      </c>
      <c r="BE2441" s="240">
        <f>IF(N2441="základní",J2441,0)</f>
        <v>0</v>
      </c>
      <c r="BF2441" s="240">
        <f>IF(N2441="snížená",J2441,0)</f>
        <v>0</v>
      </c>
      <c r="BG2441" s="240">
        <f>IF(N2441="zákl. přenesená",J2441,0)</f>
        <v>0</v>
      </c>
      <c r="BH2441" s="240">
        <f>IF(N2441="sníž. přenesená",J2441,0)</f>
        <v>0</v>
      </c>
      <c r="BI2441" s="240">
        <f>IF(N2441="nulová",J2441,0)</f>
        <v>0</v>
      </c>
      <c r="BJ2441" s="18" t="s">
        <v>80</v>
      </c>
      <c r="BK2441" s="240">
        <f>ROUND(I2441*H2441,2)</f>
        <v>0</v>
      </c>
      <c r="BL2441" s="18" t="s">
        <v>310</v>
      </c>
      <c r="BM2441" s="239" t="s">
        <v>3089</v>
      </c>
    </row>
    <row r="2442" s="13" customFormat="1">
      <c r="A2442" s="13"/>
      <c r="B2442" s="241"/>
      <c r="C2442" s="242"/>
      <c r="D2442" s="243" t="s">
        <v>232</v>
      </c>
      <c r="E2442" s="244" t="s">
        <v>1</v>
      </c>
      <c r="F2442" s="245" t="s">
        <v>3079</v>
      </c>
      <c r="G2442" s="242"/>
      <c r="H2442" s="246">
        <v>1258.924</v>
      </c>
      <c r="I2442" s="247"/>
      <c r="J2442" s="242"/>
      <c r="K2442" s="242"/>
      <c r="L2442" s="248"/>
      <c r="M2442" s="249"/>
      <c r="N2442" s="250"/>
      <c r="O2442" s="250"/>
      <c r="P2442" s="250"/>
      <c r="Q2442" s="250"/>
      <c r="R2442" s="250"/>
      <c r="S2442" s="250"/>
      <c r="T2442" s="251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52" t="s">
        <v>232</v>
      </c>
      <c r="AU2442" s="252" t="s">
        <v>82</v>
      </c>
      <c r="AV2442" s="13" t="s">
        <v>82</v>
      </c>
      <c r="AW2442" s="13" t="s">
        <v>30</v>
      </c>
      <c r="AX2442" s="13" t="s">
        <v>73</v>
      </c>
      <c r="AY2442" s="252" t="s">
        <v>223</v>
      </c>
    </row>
    <row r="2443" s="13" customFormat="1">
      <c r="A2443" s="13"/>
      <c r="B2443" s="241"/>
      <c r="C2443" s="242"/>
      <c r="D2443" s="243" t="s">
        <v>232</v>
      </c>
      <c r="E2443" s="244" t="s">
        <v>1</v>
      </c>
      <c r="F2443" s="245" t="s">
        <v>3080</v>
      </c>
      <c r="G2443" s="242"/>
      <c r="H2443" s="246">
        <v>-95.200000000000003</v>
      </c>
      <c r="I2443" s="247"/>
      <c r="J2443" s="242"/>
      <c r="K2443" s="242"/>
      <c r="L2443" s="248"/>
      <c r="M2443" s="249"/>
      <c r="N2443" s="250"/>
      <c r="O2443" s="250"/>
      <c r="P2443" s="250"/>
      <c r="Q2443" s="250"/>
      <c r="R2443" s="250"/>
      <c r="S2443" s="250"/>
      <c r="T2443" s="251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252" t="s">
        <v>232</v>
      </c>
      <c r="AU2443" s="252" t="s">
        <v>82</v>
      </c>
      <c r="AV2443" s="13" t="s">
        <v>82</v>
      </c>
      <c r="AW2443" s="13" t="s">
        <v>30</v>
      </c>
      <c r="AX2443" s="13" t="s">
        <v>73</v>
      </c>
      <c r="AY2443" s="252" t="s">
        <v>223</v>
      </c>
    </row>
    <row r="2444" s="14" customFormat="1">
      <c r="A2444" s="14"/>
      <c r="B2444" s="253"/>
      <c r="C2444" s="254"/>
      <c r="D2444" s="243" t="s">
        <v>232</v>
      </c>
      <c r="E2444" s="255" t="s">
        <v>1</v>
      </c>
      <c r="F2444" s="256" t="s">
        <v>242</v>
      </c>
      <c r="G2444" s="254"/>
      <c r="H2444" s="255" t="s">
        <v>1</v>
      </c>
      <c r="I2444" s="257"/>
      <c r="J2444" s="254"/>
      <c r="K2444" s="254"/>
      <c r="L2444" s="258"/>
      <c r="M2444" s="259"/>
      <c r="N2444" s="260"/>
      <c r="O2444" s="260"/>
      <c r="P2444" s="260"/>
      <c r="Q2444" s="260"/>
      <c r="R2444" s="260"/>
      <c r="S2444" s="260"/>
      <c r="T2444" s="261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62" t="s">
        <v>232</v>
      </c>
      <c r="AU2444" s="262" t="s">
        <v>82</v>
      </c>
      <c r="AV2444" s="14" t="s">
        <v>80</v>
      </c>
      <c r="AW2444" s="14" t="s">
        <v>30</v>
      </c>
      <c r="AX2444" s="14" t="s">
        <v>73</v>
      </c>
      <c r="AY2444" s="262" t="s">
        <v>223</v>
      </c>
    </row>
    <row r="2445" s="13" customFormat="1">
      <c r="A2445" s="13"/>
      <c r="B2445" s="241"/>
      <c r="C2445" s="242"/>
      <c r="D2445" s="243" t="s">
        <v>232</v>
      </c>
      <c r="E2445" s="244" t="s">
        <v>1</v>
      </c>
      <c r="F2445" s="245" t="s">
        <v>3085</v>
      </c>
      <c r="G2445" s="242"/>
      <c r="H2445" s="246">
        <v>14.337999999999999</v>
      </c>
      <c r="I2445" s="247"/>
      <c r="J2445" s="242"/>
      <c r="K2445" s="242"/>
      <c r="L2445" s="248"/>
      <c r="M2445" s="249"/>
      <c r="N2445" s="250"/>
      <c r="O2445" s="250"/>
      <c r="P2445" s="250"/>
      <c r="Q2445" s="250"/>
      <c r="R2445" s="250"/>
      <c r="S2445" s="250"/>
      <c r="T2445" s="251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52" t="s">
        <v>232</v>
      </c>
      <c r="AU2445" s="252" t="s">
        <v>82</v>
      </c>
      <c r="AV2445" s="13" t="s">
        <v>82</v>
      </c>
      <c r="AW2445" s="13" t="s">
        <v>30</v>
      </c>
      <c r="AX2445" s="13" t="s">
        <v>73</v>
      </c>
      <c r="AY2445" s="252" t="s">
        <v>223</v>
      </c>
    </row>
    <row r="2446" s="15" customFormat="1">
      <c r="A2446" s="15"/>
      <c r="B2446" s="263"/>
      <c r="C2446" s="264"/>
      <c r="D2446" s="243" t="s">
        <v>232</v>
      </c>
      <c r="E2446" s="265" t="s">
        <v>1</v>
      </c>
      <c r="F2446" s="266" t="s">
        <v>245</v>
      </c>
      <c r="G2446" s="264"/>
      <c r="H2446" s="267">
        <v>1178.0619999999999</v>
      </c>
      <c r="I2446" s="268"/>
      <c r="J2446" s="264"/>
      <c r="K2446" s="264"/>
      <c r="L2446" s="269"/>
      <c r="M2446" s="270"/>
      <c r="N2446" s="271"/>
      <c r="O2446" s="271"/>
      <c r="P2446" s="271"/>
      <c r="Q2446" s="271"/>
      <c r="R2446" s="271"/>
      <c r="S2446" s="271"/>
      <c r="T2446" s="272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T2446" s="273" t="s">
        <v>232</v>
      </c>
      <c r="AU2446" s="273" t="s">
        <v>82</v>
      </c>
      <c r="AV2446" s="15" t="s">
        <v>230</v>
      </c>
      <c r="AW2446" s="15" t="s">
        <v>30</v>
      </c>
      <c r="AX2446" s="15" t="s">
        <v>80</v>
      </c>
      <c r="AY2446" s="273" t="s">
        <v>223</v>
      </c>
    </row>
    <row r="2447" s="13" customFormat="1">
      <c r="A2447" s="13"/>
      <c r="B2447" s="241"/>
      <c r="C2447" s="242"/>
      <c r="D2447" s="243" t="s">
        <v>232</v>
      </c>
      <c r="E2447" s="242"/>
      <c r="F2447" s="245" t="s">
        <v>3090</v>
      </c>
      <c r="G2447" s="242"/>
      <c r="H2447" s="246">
        <v>1373.031</v>
      </c>
      <c r="I2447" s="247"/>
      <c r="J2447" s="242"/>
      <c r="K2447" s="242"/>
      <c r="L2447" s="248"/>
      <c r="M2447" s="249"/>
      <c r="N2447" s="250"/>
      <c r="O2447" s="250"/>
      <c r="P2447" s="250"/>
      <c r="Q2447" s="250"/>
      <c r="R2447" s="250"/>
      <c r="S2447" s="250"/>
      <c r="T2447" s="251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52" t="s">
        <v>232</v>
      </c>
      <c r="AU2447" s="252" t="s">
        <v>82</v>
      </c>
      <c r="AV2447" s="13" t="s">
        <v>82</v>
      </c>
      <c r="AW2447" s="13" t="s">
        <v>4</v>
      </c>
      <c r="AX2447" s="13" t="s">
        <v>80</v>
      </c>
      <c r="AY2447" s="252" t="s">
        <v>223</v>
      </c>
    </row>
    <row r="2448" s="2" customFormat="1" ht="55.5" customHeight="1">
      <c r="A2448" s="39"/>
      <c r="B2448" s="40"/>
      <c r="C2448" s="228" t="s">
        <v>3091</v>
      </c>
      <c r="D2448" s="228" t="s">
        <v>225</v>
      </c>
      <c r="E2448" s="229" t="s">
        <v>3092</v>
      </c>
      <c r="F2448" s="230" t="s">
        <v>3093</v>
      </c>
      <c r="G2448" s="231" t="s">
        <v>475</v>
      </c>
      <c r="H2448" s="232">
        <v>11</v>
      </c>
      <c r="I2448" s="233"/>
      <c r="J2448" s="234">
        <f>ROUND(I2448*H2448,2)</f>
        <v>0</v>
      </c>
      <c r="K2448" s="230" t="s">
        <v>229</v>
      </c>
      <c r="L2448" s="45"/>
      <c r="M2448" s="235" t="s">
        <v>1</v>
      </c>
      <c r="N2448" s="236" t="s">
        <v>38</v>
      </c>
      <c r="O2448" s="92"/>
      <c r="P2448" s="237">
        <f>O2448*H2448</f>
        <v>0</v>
      </c>
      <c r="Q2448" s="237">
        <v>0.00108</v>
      </c>
      <c r="R2448" s="237">
        <f>Q2448*H2448</f>
        <v>0.01188</v>
      </c>
      <c r="S2448" s="237">
        <v>0</v>
      </c>
      <c r="T2448" s="238">
        <f>S2448*H2448</f>
        <v>0</v>
      </c>
      <c r="U2448" s="39"/>
      <c r="V2448" s="39"/>
      <c r="W2448" s="39"/>
      <c r="X2448" s="39"/>
      <c r="Y2448" s="39"/>
      <c r="Z2448" s="39"/>
      <c r="AA2448" s="39"/>
      <c r="AB2448" s="39"/>
      <c r="AC2448" s="39"/>
      <c r="AD2448" s="39"/>
      <c r="AE2448" s="39"/>
      <c r="AR2448" s="239" t="s">
        <v>310</v>
      </c>
      <c r="AT2448" s="239" t="s">
        <v>225</v>
      </c>
      <c r="AU2448" s="239" t="s">
        <v>82</v>
      </c>
      <c r="AY2448" s="18" t="s">
        <v>223</v>
      </c>
      <c r="BE2448" s="240">
        <f>IF(N2448="základní",J2448,0)</f>
        <v>0</v>
      </c>
      <c r="BF2448" s="240">
        <f>IF(N2448="snížená",J2448,0)</f>
        <v>0</v>
      </c>
      <c r="BG2448" s="240">
        <f>IF(N2448="zákl. přenesená",J2448,0)</f>
        <v>0</v>
      </c>
      <c r="BH2448" s="240">
        <f>IF(N2448="sníž. přenesená",J2448,0)</f>
        <v>0</v>
      </c>
      <c r="BI2448" s="240">
        <f>IF(N2448="nulová",J2448,0)</f>
        <v>0</v>
      </c>
      <c r="BJ2448" s="18" t="s">
        <v>80</v>
      </c>
      <c r="BK2448" s="240">
        <f>ROUND(I2448*H2448,2)</f>
        <v>0</v>
      </c>
      <c r="BL2448" s="18" t="s">
        <v>310</v>
      </c>
      <c r="BM2448" s="239" t="s">
        <v>3094</v>
      </c>
    </row>
    <row r="2449" s="13" customFormat="1">
      <c r="A2449" s="13"/>
      <c r="B2449" s="241"/>
      <c r="C2449" s="242"/>
      <c r="D2449" s="243" t="s">
        <v>232</v>
      </c>
      <c r="E2449" s="244" t="s">
        <v>1</v>
      </c>
      <c r="F2449" s="245" t="s">
        <v>3095</v>
      </c>
      <c r="G2449" s="242"/>
      <c r="H2449" s="246">
        <v>11</v>
      </c>
      <c r="I2449" s="247"/>
      <c r="J2449" s="242"/>
      <c r="K2449" s="242"/>
      <c r="L2449" s="248"/>
      <c r="M2449" s="249"/>
      <c r="N2449" s="250"/>
      <c r="O2449" s="250"/>
      <c r="P2449" s="250"/>
      <c r="Q2449" s="250"/>
      <c r="R2449" s="250"/>
      <c r="S2449" s="250"/>
      <c r="T2449" s="251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52" t="s">
        <v>232</v>
      </c>
      <c r="AU2449" s="252" t="s">
        <v>82</v>
      </c>
      <c r="AV2449" s="13" t="s">
        <v>82</v>
      </c>
      <c r="AW2449" s="13" t="s">
        <v>30</v>
      </c>
      <c r="AX2449" s="13" t="s">
        <v>80</v>
      </c>
      <c r="AY2449" s="252" t="s">
        <v>223</v>
      </c>
    </row>
    <row r="2450" s="2" customFormat="1" ht="24.15" customHeight="1">
      <c r="A2450" s="39"/>
      <c r="B2450" s="40"/>
      <c r="C2450" s="274" t="s">
        <v>3096</v>
      </c>
      <c r="D2450" s="274" t="s">
        <v>285</v>
      </c>
      <c r="E2450" s="275" t="s">
        <v>3097</v>
      </c>
      <c r="F2450" s="276" t="s">
        <v>3098</v>
      </c>
      <c r="G2450" s="277" t="s">
        <v>475</v>
      </c>
      <c r="H2450" s="278">
        <v>11</v>
      </c>
      <c r="I2450" s="279"/>
      <c r="J2450" s="280">
        <f>ROUND(I2450*H2450,2)</f>
        <v>0</v>
      </c>
      <c r="K2450" s="276" t="s">
        <v>229</v>
      </c>
      <c r="L2450" s="281"/>
      <c r="M2450" s="282" t="s">
        <v>1</v>
      </c>
      <c r="N2450" s="283" t="s">
        <v>38</v>
      </c>
      <c r="O2450" s="92"/>
      <c r="P2450" s="237">
        <f>O2450*H2450</f>
        <v>0</v>
      </c>
      <c r="Q2450" s="237">
        <v>0.0030000000000000001</v>
      </c>
      <c r="R2450" s="237">
        <f>Q2450*H2450</f>
        <v>0.033000000000000002</v>
      </c>
      <c r="S2450" s="237">
        <v>0</v>
      </c>
      <c r="T2450" s="238">
        <f>S2450*H2450</f>
        <v>0</v>
      </c>
      <c r="U2450" s="39"/>
      <c r="V2450" s="39"/>
      <c r="W2450" s="39"/>
      <c r="X2450" s="39"/>
      <c r="Y2450" s="39"/>
      <c r="Z2450" s="39"/>
      <c r="AA2450" s="39"/>
      <c r="AB2450" s="39"/>
      <c r="AC2450" s="39"/>
      <c r="AD2450" s="39"/>
      <c r="AE2450" s="39"/>
      <c r="AR2450" s="239" t="s">
        <v>402</v>
      </c>
      <c r="AT2450" s="239" t="s">
        <v>285</v>
      </c>
      <c r="AU2450" s="239" t="s">
        <v>82</v>
      </c>
      <c r="AY2450" s="18" t="s">
        <v>223</v>
      </c>
      <c r="BE2450" s="240">
        <f>IF(N2450="základní",J2450,0)</f>
        <v>0</v>
      </c>
      <c r="BF2450" s="240">
        <f>IF(N2450="snížená",J2450,0)</f>
        <v>0</v>
      </c>
      <c r="BG2450" s="240">
        <f>IF(N2450="zákl. přenesená",J2450,0)</f>
        <v>0</v>
      </c>
      <c r="BH2450" s="240">
        <f>IF(N2450="sníž. přenesená",J2450,0)</f>
        <v>0</v>
      </c>
      <c r="BI2450" s="240">
        <f>IF(N2450="nulová",J2450,0)</f>
        <v>0</v>
      </c>
      <c r="BJ2450" s="18" t="s">
        <v>80</v>
      </c>
      <c r="BK2450" s="240">
        <f>ROUND(I2450*H2450,2)</f>
        <v>0</v>
      </c>
      <c r="BL2450" s="18" t="s">
        <v>310</v>
      </c>
      <c r="BM2450" s="239" t="s">
        <v>3099</v>
      </c>
    </row>
    <row r="2451" s="2" customFormat="1" ht="55.5" customHeight="1">
      <c r="A2451" s="39"/>
      <c r="B2451" s="40"/>
      <c r="C2451" s="228" t="s">
        <v>3100</v>
      </c>
      <c r="D2451" s="228" t="s">
        <v>225</v>
      </c>
      <c r="E2451" s="229" t="s">
        <v>3101</v>
      </c>
      <c r="F2451" s="230" t="s">
        <v>3102</v>
      </c>
      <c r="G2451" s="231" t="s">
        <v>475</v>
      </c>
      <c r="H2451" s="232">
        <v>11</v>
      </c>
      <c r="I2451" s="233"/>
      <c r="J2451" s="234">
        <f>ROUND(I2451*H2451,2)</f>
        <v>0</v>
      </c>
      <c r="K2451" s="230" t="s">
        <v>229</v>
      </c>
      <c r="L2451" s="45"/>
      <c r="M2451" s="235" t="s">
        <v>1</v>
      </c>
      <c r="N2451" s="236" t="s">
        <v>38</v>
      </c>
      <c r="O2451" s="92"/>
      <c r="P2451" s="237">
        <f>O2451*H2451</f>
        <v>0</v>
      </c>
      <c r="Q2451" s="237">
        <v>0.0074999999999999997</v>
      </c>
      <c r="R2451" s="237">
        <f>Q2451*H2451</f>
        <v>0.08249999999999999</v>
      </c>
      <c r="S2451" s="237">
        <v>0</v>
      </c>
      <c r="T2451" s="238">
        <f>S2451*H2451</f>
        <v>0</v>
      </c>
      <c r="U2451" s="39"/>
      <c r="V2451" s="39"/>
      <c r="W2451" s="39"/>
      <c r="X2451" s="39"/>
      <c r="Y2451" s="39"/>
      <c r="Z2451" s="39"/>
      <c r="AA2451" s="39"/>
      <c r="AB2451" s="39"/>
      <c r="AC2451" s="39"/>
      <c r="AD2451" s="39"/>
      <c r="AE2451" s="39"/>
      <c r="AR2451" s="239" t="s">
        <v>310</v>
      </c>
      <c r="AT2451" s="239" t="s">
        <v>225</v>
      </c>
      <c r="AU2451" s="239" t="s">
        <v>82</v>
      </c>
      <c r="AY2451" s="18" t="s">
        <v>223</v>
      </c>
      <c r="BE2451" s="240">
        <f>IF(N2451="základní",J2451,0)</f>
        <v>0</v>
      </c>
      <c r="BF2451" s="240">
        <f>IF(N2451="snížená",J2451,0)</f>
        <v>0</v>
      </c>
      <c r="BG2451" s="240">
        <f>IF(N2451="zákl. přenesená",J2451,0)</f>
        <v>0</v>
      </c>
      <c r="BH2451" s="240">
        <f>IF(N2451="sníž. přenesená",J2451,0)</f>
        <v>0</v>
      </c>
      <c r="BI2451" s="240">
        <f>IF(N2451="nulová",J2451,0)</f>
        <v>0</v>
      </c>
      <c r="BJ2451" s="18" t="s">
        <v>80</v>
      </c>
      <c r="BK2451" s="240">
        <f>ROUND(I2451*H2451,2)</f>
        <v>0</v>
      </c>
      <c r="BL2451" s="18" t="s">
        <v>310</v>
      </c>
      <c r="BM2451" s="239" t="s">
        <v>3103</v>
      </c>
    </row>
    <row r="2452" s="13" customFormat="1">
      <c r="A2452" s="13"/>
      <c r="B2452" s="241"/>
      <c r="C2452" s="242"/>
      <c r="D2452" s="243" t="s">
        <v>232</v>
      </c>
      <c r="E2452" s="244" t="s">
        <v>1</v>
      </c>
      <c r="F2452" s="245" t="s">
        <v>3095</v>
      </c>
      <c r="G2452" s="242"/>
      <c r="H2452" s="246">
        <v>11</v>
      </c>
      <c r="I2452" s="247"/>
      <c r="J2452" s="242"/>
      <c r="K2452" s="242"/>
      <c r="L2452" s="248"/>
      <c r="M2452" s="249"/>
      <c r="N2452" s="250"/>
      <c r="O2452" s="250"/>
      <c r="P2452" s="250"/>
      <c r="Q2452" s="250"/>
      <c r="R2452" s="250"/>
      <c r="S2452" s="250"/>
      <c r="T2452" s="251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52" t="s">
        <v>232</v>
      </c>
      <c r="AU2452" s="252" t="s">
        <v>82</v>
      </c>
      <c r="AV2452" s="13" t="s">
        <v>82</v>
      </c>
      <c r="AW2452" s="13" t="s">
        <v>30</v>
      </c>
      <c r="AX2452" s="13" t="s">
        <v>80</v>
      </c>
      <c r="AY2452" s="252" t="s">
        <v>223</v>
      </c>
    </row>
    <row r="2453" s="2" customFormat="1" ht="24.15" customHeight="1">
      <c r="A2453" s="39"/>
      <c r="B2453" s="40"/>
      <c r="C2453" s="274" t="s">
        <v>3104</v>
      </c>
      <c r="D2453" s="274" t="s">
        <v>285</v>
      </c>
      <c r="E2453" s="275" t="s">
        <v>3105</v>
      </c>
      <c r="F2453" s="276" t="s">
        <v>3106</v>
      </c>
      <c r="G2453" s="277" t="s">
        <v>475</v>
      </c>
      <c r="H2453" s="278">
        <v>11</v>
      </c>
      <c r="I2453" s="279"/>
      <c r="J2453" s="280">
        <f>ROUND(I2453*H2453,2)</f>
        <v>0</v>
      </c>
      <c r="K2453" s="276" t="s">
        <v>229</v>
      </c>
      <c r="L2453" s="281"/>
      <c r="M2453" s="282" t="s">
        <v>1</v>
      </c>
      <c r="N2453" s="283" t="s">
        <v>38</v>
      </c>
      <c r="O2453" s="92"/>
      <c r="P2453" s="237">
        <f>O2453*H2453</f>
        <v>0</v>
      </c>
      <c r="Q2453" s="237">
        <v>0.00025999999999999998</v>
      </c>
      <c r="R2453" s="237">
        <f>Q2453*H2453</f>
        <v>0.0028599999999999997</v>
      </c>
      <c r="S2453" s="237">
        <v>0</v>
      </c>
      <c r="T2453" s="238">
        <f>S2453*H2453</f>
        <v>0</v>
      </c>
      <c r="U2453" s="39"/>
      <c r="V2453" s="39"/>
      <c r="W2453" s="39"/>
      <c r="X2453" s="39"/>
      <c r="Y2453" s="39"/>
      <c r="Z2453" s="39"/>
      <c r="AA2453" s="39"/>
      <c r="AB2453" s="39"/>
      <c r="AC2453" s="39"/>
      <c r="AD2453" s="39"/>
      <c r="AE2453" s="39"/>
      <c r="AR2453" s="239" t="s">
        <v>402</v>
      </c>
      <c r="AT2453" s="239" t="s">
        <v>285</v>
      </c>
      <c r="AU2453" s="239" t="s">
        <v>82</v>
      </c>
      <c r="AY2453" s="18" t="s">
        <v>223</v>
      </c>
      <c r="BE2453" s="240">
        <f>IF(N2453="základní",J2453,0)</f>
        <v>0</v>
      </c>
      <c r="BF2453" s="240">
        <f>IF(N2453="snížená",J2453,0)</f>
        <v>0</v>
      </c>
      <c r="BG2453" s="240">
        <f>IF(N2453="zákl. přenesená",J2453,0)</f>
        <v>0</v>
      </c>
      <c r="BH2453" s="240">
        <f>IF(N2453="sníž. přenesená",J2453,0)</f>
        <v>0</v>
      </c>
      <c r="BI2453" s="240">
        <f>IF(N2453="nulová",J2453,0)</f>
        <v>0</v>
      </c>
      <c r="BJ2453" s="18" t="s">
        <v>80</v>
      </c>
      <c r="BK2453" s="240">
        <f>ROUND(I2453*H2453,2)</f>
        <v>0</v>
      </c>
      <c r="BL2453" s="18" t="s">
        <v>310</v>
      </c>
      <c r="BM2453" s="239" t="s">
        <v>3107</v>
      </c>
    </row>
    <row r="2454" s="2" customFormat="1" ht="33" customHeight="1">
      <c r="A2454" s="39"/>
      <c r="B2454" s="40"/>
      <c r="C2454" s="228" t="s">
        <v>3108</v>
      </c>
      <c r="D2454" s="228" t="s">
        <v>225</v>
      </c>
      <c r="E2454" s="229" t="s">
        <v>3109</v>
      </c>
      <c r="F2454" s="230" t="s">
        <v>3110</v>
      </c>
      <c r="G2454" s="231" t="s">
        <v>293</v>
      </c>
      <c r="H2454" s="232">
        <v>8.7300000000000004</v>
      </c>
      <c r="I2454" s="233"/>
      <c r="J2454" s="234">
        <f>ROUND(I2454*H2454,2)</f>
        <v>0</v>
      </c>
      <c r="K2454" s="230" t="s">
        <v>229</v>
      </c>
      <c r="L2454" s="45"/>
      <c r="M2454" s="235" t="s">
        <v>1</v>
      </c>
      <c r="N2454" s="236" t="s">
        <v>38</v>
      </c>
      <c r="O2454" s="92"/>
      <c r="P2454" s="237">
        <f>O2454*H2454</f>
        <v>0</v>
      </c>
      <c r="Q2454" s="237">
        <v>0</v>
      </c>
      <c r="R2454" s="237">
        <f>Q2454*H2454</f>
        <v>0</v>
      </c>
      <c r="S2454" s="237">
        <v>0</v>
      </c>
      <c r="T2454" s="238">
        <f>S2454*H2454</f>
        <v>0</v>
      </c>
      <c r="U2454" s="39"/>
      <c r="V2454" s="39"/>
      <c r="W2454" s="39"/>
      <c r="X2454" s="39"/>
      <c r="Y2454" s="39"/>
      <c r="Z2454" s="39"/>
      <c r="AA2454" s="39"/>
      <c r="AB2454" s="39"/>
      <c r="AC2454" s="39"/>
      <c r="AD2454" s="39"/>
      <c r="AE2454" s="39"/>
      <c r="AR2454" s="239" t="s">
        <v>310</v>
      </c>
      <c r="AT2454" s="239" t="s">
        <v>225</v>
      </c>
      <c r="AU2454" s="239" t="s">
        <v>82</v>
      </c>
      <c r="AY2454" s="18" t="s">
        <v>223</v>
      </c>
      <c r="BE2454" s="240">
        <f>IF(N2454="základní",J2454,0)</f>
        <v>0</v>
      </c>
      <c r="BF2454" s="240">
        <f>IF(N2454="snížená",J2454,0)</f>
        <v>0</v>
      </c>
      <c r="BG2454" s="240">
        <f>IF(N2454="zákl. přenesená",J2454,0)</f>
        <v>0</v>
      </c>
      <c r="BH2454" s="240">
        <f>IF(N2454="sníž. přenesená",J2454,0)</f>
        <v>0</v>
      </c>
      <c r="BI2454" s="240">
        <f>IF(N2454="nulová",J2454,0)</f>
        <v>0</v>
      </c>
      <c r="BJ2454" s="18" t="s">
        <v>80</v>
      </c>
      <c r="BK2454" s="240">
        <f>ROUND(I2454*H2454,2)</f>
        <v>0</v>
      </c>
      <c r="BL2454" s="18" t="s">
        <v>310</v>
      </c>
      <c r="BM2454" s="239" t="s">
        <v>3111</v>
      </c>
    </row>
    <row r="2455" s="13" customFormat="1">
      <c r="A2455" s="13"/>
      <c r="B2455" s="241"/>
      <c r="C2455" s="242"/>
      <c r="D2455" s="243" t="s">
        <v>232</v>
      </c>
      <c r="E2455" s="244" t="s">
        <v>1</v>
      </c>
      <c r="F2455" s="245" t="s">
        <v>3112</v>
      </c>
      <c r="G2455" s="242"/>
      <c r="H2455" s="246">
        <v>8.7300000000000004</v>
      </c>
      <c r="I2455" s="247"/>
      <c r="J2455" s="242"/>
      <c r="K2455" s="242"/>
      <c r="L2455" s="248"/>
      <c r="M2455" s="249"/>
      <c r="N2455" s="250"/>
      <c r="O2455" s="250"/>
      <c r="P2455" s="250"/>
      <c r="Q2455" s="250"/>
      <c r="R2455" s="250"/>
      <c r="S2455" s="250"/>
      <c r="T2455" s="251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52" t="s">
        <v>232</v>
      </c>
      <c r="AU2455" s="252" t="s">
        <v>82</v>
      </c>
      <c r="AV2455" s="13" t="s">
        <v>82</v>
      </c>
      <c r="AW2455" s="13" t="s">
        <v>30</v>
      </c>
      <c r="AX2455" s="13" t="s">
        <v>80</v>
      </c>
      <c r="AY2455" s="252" t="s">
        <v>223</v>
      </c>
    </row>
    <row r="2456" s="2" customFormat="1" ht="24.15" customHeight="1">
      <c r="A2456" s="39"/>
      <c r="B2456" s="40"/>
      <c r="C2456" s="274" t="s">
        <v>3113</v>
      </c>
      <c r="D2456" s="274" t="s">
        <v>285</v>
      </c>
      <c r="E2456" s="275" t="s">
        <v>3114</v>
      </c>
      <c r="F2456" s="276" t="s">
        <v>3115</v>
      </c>
      <c r="G2456" s="277" t="s">
        <v>293</v>
      </c>
      <c r="H2456" s="278">
        <v>10.083</v>
      </c>
      <c r="I2456" s="279"/>
      <c r="J2456" s="280">
        <f>ROUND(I2456*H2456,2)</f>
        <v>0</v>
      </c>
      <c r="K2456" s="276" t="s">
        <v>229</v>
      </c>
      <c r="L2456" s="281"/>
      <c r="M2456" s="282" t="s">
        <v>1</v>
      </c>
      <c r="N2456" s="283" t="s">
        <v>38</v>
      </c>
      <c r="O2456" s="92"/>
      <c r="P2456" s="237">
        <f>O2456*H2456</f>
        <v>0</v>
      </c>
      <c r="Q2456" s="237">
        <v>0.00025000000000000001</v>
      </c>
      <c r="R2456" s="237">
        <f>Q2456*H2456</f>
        <v>0.00252075</v>
      </c>
      <c r="S2456" s="237">
        <v>0</v>
      </c>
      <c r="T2456" s="238">
        <f>S2456*H2456</f>
        <v>0</v>
      </c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39"/>
      <c r="AE2456" s="39"/>
      <c r="AR2456" s="239" t="s">
        <v>402</v>
      </c>
      <c r="AT2456" s="239" t="s">
        <v>285</v>
      </c>
      <c r="AU2456" s="239" t="s">
        <v>82</v>
      </c>
      <c r="AY2456" s="18" t="s">
        <v>223</v>
      </c>
      <c r="BE2456" s="240">
        <f>IF(N2456="základní",J2456,0)</f>
        <v>0</v>
      </c>
      <c r="BF2456" s="240">
        <f>IF(N2456="snížená",J2456,0)</f>
        <v>0</v>
      </c>
      <c r="BG2456" s="240">
        <f>IF(N2456="zákl. přenesená",J2456,0)</f>
        <v>0</v>
      </c>
      <c r="BH2456" s="240">
        <f>IF(N2456="sníž. přenesená",J2456,0)</f>
        <v>0</v>
      </c>
      <c r="BI2456" s="240">
        <f>IF(N2456="nulová",J2456,0)</f>
        <v>0</v>
      </c>
      <c r="BJ2456" s="18" t="s">
        <v>80</v>
      </c>
      <c r="BK2456" s="240">
        <f>ROUND(I2456*H2456,2)</f>
        <v>0</v>
      </c>
      <c r="BL2456" s="18" t="s">
        <v>310</v>
      </c>
      <c r="BM2456" s="239" t="s">
        <v>3116</v>
      </c>
    </row>
    <row r="2457" s="13" customFormat="1">
      <c r="A2457" s="13"/>
      <c r="B2457" s="241"/>
      <c r="C2457" s="242"/>
      <c r="D2457" s="243" t="s">
        <v>232</v>
      </c>
      <c r="E2457" s="242"/>
      <c r="F2457" s="245" t="s">
        <v>3117</v>
      </c>
      <c r="G2457" s="242"/>
      <c r="H2457" s="246">
        <v>10.083</v>
      </c>
      <c r="I2457" s="247"/>
      <c r="J2457" s="242"/>
      <c r="K2457" s="242"/>
      <c r="L2457" s="248"/>
      <c r="M2457" s="249"/>
      <c r="N2457" s="250"/>
      <c r="O2457" s="250"/>
      <c r="P2457" s="250"/>
      <c r="Q2457" s="250"/>
      <c r="R2457" s="250"/>
      <c r="S2457" s="250"/>
      <c r="T2457" s="251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T2457" s="252" t="s">
        <v>232</v>
      </c>
      <c r="AU2457" s="252" t="s">
        <v>82</v>
      </c>
      <c r="AV2457" s="13" t="s">
        <v>82</v>
      </c>
      <c r="AW2457" s="13" t="s">
        <v>4</v>
      </c>
      <c r="AX2457" s="13" t="s">
        <v>80</v>
      </c>
      <c r="AY2457" s="252" t="s">
        <v>223</v>
      </c>
    </row>
    <row r="2458" s="2" customFormat="1" ht="33" customHeight="1">
      <c r="A2458" s="39"/>
      <c r="B2458" s="40"/>
      <c r="C2458" s="228" t="s">
        <v>3118</v>
      </c>
      <c r="D2458" s="228" t="s">
        <v>225</v>
      </c>
      <c r="E2458" s="229" t="s">
        <v>3119</v>
      </c>
      <c r="F2458" s="230" t="s">
        <v>3120</v>
      </c>
      <c r="G2458" s="231" t="s">
        <v>293</v>
      </c>
      <c r="H2458" s="232">
        <v>1163.7239999999999</v>
      </c>
      <c r="I2458" s="233"/>
      <c r="J2458" s="234">
        <f>ROUND(I2458*H2458,2)</f>
        <v>0</v>
      </c>
      <c r="K2458" s="230" t="s">
        <v>229</v>
      </c>
      <c r="L2458" s="45"/>
      <c r="M2458" s="235" t="s">
        <v>1</v>
      </c>
      <c r="N2458" s="236" t="s">
        <v>38</v>
      </c>
      <c r="O2458" s="92"/>
      <c r="P2458" s="237">
        <f>O2458*H2458</f>
        <v>0</v>
      </c>
      <c r="Q2458" s="237">
        <v>0</v>
      </c>
      <c r="R2458" s="237">
        <f>Q2458*H2458</f>
        <v>0</v>
      </c>
      <c r="S2458" s="237">
        <v>0</v>
      </c>
      <c r="T2458" s="238">
        <f>S2458*H2458</f>
        <v>0</v>
      </c>
      <c r="U2458" s="39"/>
      <c r="V2458" s="39"/>
      <c r="W2458" s="39"/>
      <c r="X2458" s="39"/>
      <c r="Y2458" s="39"/>
      <c r="Z2458" s="39"/>
      <c r="AA2458" s="39"/>
      <c r="AB2458" s="39"/>
      <c r="AC2458" s="39"/>
      <c r="AD2458" s="39"/>
      <c r="AE2458" s="39"/>
      <c r="AR2458" s="239" t="s">
        <v>310</v>
      </c>
      <c r="AT2458" s="239" t="s">
        <v>225</v>
      </c>
      <c r="AU2458" s="239" t="s">
        <v>82</v>
      </c>
      <c r="AY2458" s="18" t="s">
        <v>223</v>
      </c>
      <c r="BE2458" s="240">
        <f>IF(N2458="základní",J2458,0)</f>
        <v>0</v>
      </c>
      <c r="BF2458" s="240">
        <f>IF(N2458="snížená",J2458,0)</f>
        <v>0</v>
      </c>
      <c r="BG2458" s="240">
        <f>IF(N2458="zákl. přenesená",J2458,0)</f>
        <v>0</v>
      </c>
      <c r="BH2458" s="240">
        <f>IF(N2458="sníž. přenesená",J2458,0)</f>
        <v>0</v>
      </c>
      <c r="BI2458" s="240">
        <f>IF(N2458="nulová",J2458,0)</f>
        <v>0</v>
      </c>
      <c r="BJ2458" s="18" t="s">
        <v>80</v>
      </c>
      <c r="BK2458" s="240">
        <f>ROUND(I2458*H2458,2)</f>
        <v>0</v>
      </c>
      <c r="BL2458" s="18" t="s">
        <v>310</v>
      </c>
      <c r="BM2458" s="239" t="s">
        <v>3121</v>
      </c>
    </row>
    <row r="2459" s="13" customFormat="1">
      <c r="A2459" s="13"/>
      <c r="B2459" s="241"/>
      <c r="C2459" s="242"/>
      <c r="D2459" s="243" t="s">
        <v>232</v>
      </c>
      <c r="E2459" s="244" t="s">
        <v>1</v>
      </c>
      <c r="F2459" s="245" t="s">
        <v>3079</v>
      </c>
      <c r="G2459" s="242"/>
      <c r="H2459" s="246">
        <v>1258.924</v>
      </c>
      <c r="I2459" s="247"/>
      <c r="J2459" s="242"/>
      <c r="K2459" s="242"/>
      <c r="L2459" s="248"/>
      <c r="M2459" s="249"/>
      <c r="N2459" s="250"/>
      <c r="O2459" s="250"/>
      <c r="P2459" s="250"/>
      <c r="Q2459" s="250"/>
      <c r="R2459" s="250"/>
      <c r="S2459" s="250"/>
      <c r="T2459" s="251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52" t="s">
        <v>232</v>
      </c>
      <c r="AU2459" s="252" t="s">
        <v>82</v>
      </c>
      <c r="AV2459" s="13" t="s">
        <v>82</v>
      </c>
      <c r="AW2459" s="13" t="s">
        <v>30</v>
      </c>
      <c r="AX2459" s="13" t="s">
        <v>73</v>
      </c>
      <c r="AY2459" s="252" t="s">
        <v>223</v>
      </c>
    </row>
    <row r="2460" s="13" customFormat="1">
      <c r="A2460" s="13"/>
      <c r="B2460" s="241"/>
      <c r="C2460" s="242"/>
      <c r="D2460" s="243" t="s">
        <v>232</v>
      </c>
      <c r="E2460" s="244" t="s">
        <v>1</v>
      </c>
      <c r="F2460" s="245" t="s">
        <v>3080</v>
      </c>
      <c r="G2460" s="242"/>
      <c r="H2460" s="246">
        <v>-95.200000000000003</v>
      </c>
      <c r="I2460" s="247"/>
      <c r="J2460" s="242"/>
      <c r="K2460" s="242"/>
      <c r="L2460" s="248"/>
      <c r="M2460" s="249"/>
      <c r="N2460" s="250"/>
      <c r="O2460" s="250"/>
      <c r="P2460" s="250"/>
      <c r="Q2460" s="250"/>
      <c r="R2460" s="250"/>
      <c r="S2460" s="250"/>
      <c r="T2460" s="251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52" t="s">
        <v>232</v>
      </c>
      <c r="AU2460" s="252" t="s">
        <v>82</v>
      </c>
      <c r="AV2460" s="13" t="s">
        <v>82</v>
      </c>
      <c r="AW2460" s="13" t="s">
        <v>30</v>
      </c>
      <c r="AX2460" s="13" t="s">
        <v>73</v>
      </c>
      <c r="AY2460" s="252" t="s">
        <v>223</v>
      </c>
    </row>
    <row r="2461" s="15" customFormat="1">
      <c r="A2461" s="15"/>
      <c r="B2461" s="263"/>
      <c r="C2461" s="264"/>
      <c r="D2461" s="243" t="s">
        <v>232</v>
      </c>
      <c r="E2461" s="265" t="s">
        <v>1</v>
      </c>
      <c r="F2461" s="266" t="s">
        <v>245</v>
      </c>
      <c r="G2461" s="264"/>
      <c r="H2461" s="267">
        <v>1163.7239999999999</v>
      </c>
      <c r="I2461" s="268"/>
      <c r="J2461" s="264"/>
      <c r="K2461" s="264"/>
      <c r="L2461" s="269"/>
      <c r="M2461" s="270"/>
      <c r="N2461" s="271"/>
      <c r="O2461" s="271"/>
      <c r="P2461" s="271"/>
      <c r="Q2461" s="271"/>
      <c r="R2461" s="271"/>
      <c r="S2461" s="271"/>
      <c r="T2461" s="272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T2461" s="273" t="s">
        <v>232</v>
      </c>
      <c r="AU2461" s="273" t="s">
        <v>82</v>
      </c>
      <c r="AV2461" s="15" t="s">
        <v>230</v>
      </c>
      <c r="AW2461" s="15" t="s">
        <v>30</v>
      </c>
      <c r="AX2461" s="15" t="s">
        <v>80</v>
      </c>
      <c r="AY2461" s="273" t="s">
        <v>223</v>
      </c>
    </row>
    <row r="2462" s="2" customFormat="1" ht="49.05" customHeight="1">
      <c r="A2462" s="39"/>
      <c r="B2462" s="40"/>
      <c r="C2462" s="274" t="s">
        <v>3122</v>
      </c>
      <c r="D2462" s="274" t="s">
        <v>285</v>
      </c>
      <c r="E2462" s="275" t="s">
        <v>3123</v>
      </c>
      <c r="F2462" s="276" t="s">
        <v>3124</v>
      </c>
      <c r="G2462" s="277" t="s">
        <v>293</v>
      </c>
      <c r="H2462" s="278">
        <v>1356.3199999999999</v>
      </c>
      <c r="I2462" s="279"/>
      <c r="J2462" s="280">
        <f>ROUND(I2462*H2462,2)</f>
        <v>0</v>
      </c>
      <c r="K2462" s="276" t="s">
        <v>229</v>
      </c>
      <c r="L2462" s="281"/>
      <c r="M2462" s="282" t="s">
        <v>1</v>
      </c>
      <c r="N2462" s="283" t="s">
        <v>38</v>
      </c>
      <c r="O2462" s="92"/>
      <c r="P2462" s="237">
        <f>O2462*H2462</f>
        <v>0</v>
      </c>
      <c r="Q2462" s="237">
        <v>0.0023</v>
      </c>
      <c r="R2462" s="237">
        <f>Q2462*H2462</f>
        <v>3.1195359999999996</v>
      </c>
      <c r="S2462" s="237">
        <v>0</v>
      </c>
      <c r="T2462" s="238">
        <f>S2462*H2462</f>
        <v>0</v>
      </c>
      <c r="U2462" s="39"/>
      <c r="V2462" s="39"/>
      <c r="W2462" s="39"/>
      <c r="X2462" s="39"/>
      <c r="Y2462" s="39"/>
      <c r="Z2462" s="39"/>
      <c r="AA2462" s="39"/>
      <c r="AB2462" s="39"/>
      <c r="AC2462" s="39"/>
      <c r="AD2462" s="39"/>
      <c r="AE2462" s="39"/>
      <c r="AR2462" s="239" t="s">
        <v>402</v>
      </c>
      <c r="AT2462" s="239" t="s">
        <v>285</v>
      </c>
      <c r="AU2462" s="239" t="s">
        <v>82</v>
      </c>
      <c r="AY2462" s="18" t="s">
        <v>223</v>
      </c>
      <c r="BE2462" s="240">
        <f>IF(N2462="základní",J2462,0)</f>
        <v>0</v>
      </c>
      <c r="BF2462" s="240">
        <f>IF(N2462="snížená",J2462,0)</f>
        <v>0</v>
      </c>
      <c r="BG2462" s="240">
        <f>IF(N2462="zákl. přenesená",J2462,0)</f>
        <v>0</v>
      </c>
      <c r="BH2462" s="240">
        <f>IF(N2462="sníž. přenesená",J2462,0)</f>
        <v>0</v>
      </c>
      <c r="BI2462" s="240">
        <f>IF(N2462="nulová",J2462,0)</f>
        <v>0</v>
      </c>
      <c r="BJ2462" s="18" t="s">
        <v>80</v>
      </c>
      <c r="BK2462" s="240">
        <f>ROUND(I2462*H2462,2)</f>
        <v>0</v>
      </c>
      <c r="BL2462" s="18" t="s">
        <v>310</v>
      </c>
      <c r="BM2462" s="239" t="s">
        <v>3125</v>
      </c>
    </row>
    <row r="2463" s="13" customFormat="1">
      <c r="A2463" s="13"/>
      <c r="B2463" s="241"/>
      <c r="C2463" s="242"/>
      <c r="D2463" s="243" t="s">
        <v>232</v>
      </c>
      <c r="E2463" s="242"/>
      <c r="F2463" s="245" t="s">
        <v>3126</v>
      </c>
      <c r="G2463" s="242"/>
      <c r="H2463" s="246">
        <v>1356.3199999999999</v>
      </c>
      <c r="I2463" s="247"/>
      <c r="J2463" s="242"/>
      <c r="K2463" s="242"/>
      <c r="L2463" s="248"/>
      <c r="M2463" s="249"/>
      <c r="N2463" s="250"/>
      <c r="O2463" s="250"/>
      <c r="P2463" s="250"/>
      <c r="Q2463" s="250"/>
      <c r="R2463" s="250"/>
      <c r="S2463" s="250"/>
      <c r="T2463" s="251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T2463" s="252" t="s">
        <v>232</v>
      </c>
      <c r="AU2463" s="252" t="s">
        <v>82</v>
      </c>
      <c r="AV2463" s="13" t="s">
        <v>82</v>
      </c>
      <c r="AW2463" s="13" t="s">
        <v>4</v>
      </c>
      <c r="AX2463" s="13" t="s">
        <v>80</v>
      </c>
      <c r="AY2463" s="252" t="s">
        <v>223</v>
      </c>
    </row>
    <row r="2464" s="2" customFormat="1" ht="33" customHeight="1">
      <c r="A2464" s="39"/>
      <c r="B2464" s="40"/>
      <c r="C2464" s="228" t="s">
        <v>3127</v>
      </c>
      <c r="D2464" s="228" t="s">
        <v>225</v>
      </c>
      <c r="E2464" s="229" t="s">
        <v>3128</v>
      </c>
      <c r="F2464" s="230" t="s">
        <v>3129</v>
      </c>
      <c r="G2464" s="231" t="s">
        <v>475</v>
      </c>
      <c r="H2464" s="232">
        <v>170</v>
      </c>
      <c r="I2464" s="233"/>
      <c r="J2464" s="234">
        <f>ROUND(I2464*H2464,2)</f>
        <v>0</v>
      </c>
      <c r="K2464" s="230" t="s">
        <v>386</v>
      </c>
      <c r="L2464" s="45"/>
      <c r="M2464" s="235" t="s">
        <v>1</v>
      </c>
      <c r="N2464" s="236" t="s">
        <v>38</v>
      </c>
      <c r="O2464" s="92"/>
      <c r="P2464" s="237">
        <f>O2464*H2464</f>
        <v>0</v>
      </c>
      <c r="Q2464" s="237">
        <v>0.00020000000000000001</v>
      </c>
      <c r="R2464" s="237">
        <f>Q2464*H2464</f>
        <v>0.034000000000000002</v>
      </c>
      <c r="S2464" s="237">
        <v>0</v>
      </c>
      <c r="T2464" s="238">
        <f>S2464*H2464</f>
        <v>0</v>
      </c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39"/>
      <c r="AE2464" s="39"/>
      <c r="AR2464" s="239" t="s">
        <v>310</v>
      </c>
      <c r="AT2464" s="239" t="s">
        <v>225</v>
      </c>
      <c r="AU2464" s="239" t="s">
        <v>82</v>
      </c>
      <c r="AY2464" s="18" t="s">
        <v>223</v>
      </c>
      <c r="BE2464" s="240">
        <f>IF(N2464="základní",J2464,0)</f>
        <v>0</v>
      </c>
      <c r="BF2464" s="240">
        <f>IF(N2464="snížená",J2464,0)</f>
        <v>0</v>
      </c>
      <c r="BG2464" s="240">
        <f>IF(N2464="zákl. přenesená",J2464,0)</f>
        <v>0</v>
      </c>
      <c r="BH2464" s="240">
        <f>IF(N2464="sníž. přenesená",J2464,0)</f>
        <v>0</v>
      </c>
      <c r="BI2464" s="240">
        <f>IF(N2464="nulová",J2464,0)</f>
        <v>0</v>
      </c>
      <c r="BJ2464" s="18" t="s">
        <v>80</v>
      </c>
      <c r="BK2464" s="240">
        <f>ROUND(I2464*H2464,2)</f>
        <v>0</v>
      </c>
      <c r="BL2464" s="18" t="s">
        <v>310</v>
      </c>
      <c r="BM2464" s="239" t="s">
        <v>3130</v>
      </c>
    </row>
    <row r="2465" s="13" customFormat="1">
      <c r="A2465" s="13"/>
      <c r="B2465" s="241"/>
      <c r="C2465" s="242"/>
      <c r="D2465" s="243" t="s">
        <v>232</v>
      </c>
      <c r="E2465" s="244" t="s">
        <v>1</v>
      </c>
      <c r="F2465" s="245" t="s">
        <v>3131</v>
      </c>
      <c r="G2465" s="242"/>
      <c r="H2465" s="246">
        <v>170</v>
      </c>
      <c r="I2465" s="247"/>
      <c r="J2465" s="242"/>
      <c r="K2465" s="242"/>
      <c r="L2465" s="248"/>
      <c r="M2465" s="249"/>
      <c r="N2465" s="250"/>
      <c r="O2465" s="250"/>
      <c r="P2465" s="250"/>
      <c r="Q2465" s="250"/>
      <c r="R2465" s="250"/>
      <c r="S2465" s="250"/>
      <c r="T2465" s="251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52" t="s">
        <v>232</v>
      </c>
      <c r="AU2465" s="252" t="s">
        <v>82</v>
      </c>
      <c r="AV2465" s="13" t="s">
        <v>82</v>
      </c>
      <c r="AW2465" s="13" t="s">
        <v>30</v>
      </c>
      <c r="AX2465" s="13" t="s">
        <v>80</v>
      </c>
      <c r="AY2465" s="252" t="s">
        <v>223</v>
      </c>
    </row>
    <row r="2466" s="2" customFormat="1" ht="16.5" customHeight="1">
      <c r="A2466" s="39"/>
      <c r="B2466" s="40"/>
      <c r="C2466" s="228" t="s">
        <v>3132</v>
      </c>
      <c r="D2466" s="228" t="s">
        <v>225</v>
      </c>
      <c r="E2466" s="229" t="s">
        <v>3133</v>
      </c>
      <c r="F2466" s="230" t="s">
        <v>3134</v>
      </c>
      <c r="G2466" s="231" t="s">
        <v>847</v>
      </c>
      <c r="H2466" s="232">
        <v>1</v>
      </c>
      <c r="I2466" s="233"/>
      <c r="J2466" s="234">
        <f>ROUND(I2466*H2466,2)</f>
        <v>0</v>
      </c>
      <c r="K2466" s="230" t="s">
        <v>386</v>
      </c>
      <c r="L2466" s="45"/>
      <c r="M2466" s="235" t="s">
        <v>1</v>
      </c>
      <c r="N2466" s="236" t="s">
        <v>38</v>
      </c>
      <c r="O2466" s="92"/>
      <c r="P2466" s="237">
        <f>O2466*H2466</f>
        <v>0</v>
      </c>
      <c r="Q2466" s="237">
        <v>0</v>
      </c>
      <c r="R2466" s="237">
        <f>Q2466*H2466</f>
        <v>0</v>
      </c>
      <c r="S2466" s="237">
        <v>0</v>
      </c>
      <c r="T2466" s="238">
        <f>S2466*H2466</f>
        <v>0</v>
      </c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39"/>
      <c r="AE2466" s="39"/>
      <c r="AR2466" s="239" t="s">
        <v>230</v>
      </c>
      <c r="AT2466" s="239" t="s">
        <v>225</v>
      </c>
      <c r="AU2466" s="239" t="s">
        <v>82</v>
      </c>
      <c r="AY2466" s="18" t="s">
        <v>223</v>
      </c>
      <c r="BE2466" s="240">
        <f>IF(N2466="základní",J2466,0)</f>
        <v>0</v>
      </c>
      <c r="BF2466" s="240">
        <f>IF(N2466="snížená",J2466,0)</f>
        <v>0</v>
      </c>
      <c r="BG2466" s="240">
        <f>IF(N2466="zákl. přenesená",J2466,0)</f>
        <v>0</v>
      </c>
      <c r="BH2466" s="240">
        <f>IF(N2466="sníž. přenesená",J2466,0)</f>
        <v>0</v>
      </c>
      <c r="BI2466" s="240">
        <f>IF(N2466="nulová",J2466,0)</f>
        <v>0</v>
      </c>
      <c r="BJ2466" s="18" t="s">
        <v>80</v>
      </c>
      <c r="BK2466" s="240">
        <f>ROUND(I2466*H2466,2)</f>
        <v>0</v>
      </c>
      <c r="BL2466" s="18" t="s">
        <v>230</v>
      </c>
      <c r="BM2466" s="239" t="s">
        <v>3135</v>
      </c>
    </row>
    <row r="2467" s="2" customFormat="1" ht="49.05" customHeight="1">
      <c r="A2467" s="39"/>
      <c r="B2467" s="40"/>
      <c r="C2467" s="228" t="s">
        <v>3136</v>
      </c>
      <c r="D2467" s="228" t="s">
        <v>225</v>
      </c>
      <c r="E2467" s="229" t="s">
        <v>3137</v>
      </c>
      <c r="F2467" s="230" t="s">
        <v>3138</v>
      </c>
      <c r="G2467" s="231" t="s">
        <v>265</v>
      </c>
      <c r="H2467" s="232">
        <v>6.5919999999999996</v>
      </c>
      <c r="I2467" s="233"/>
      <c r="J2467" s="234">
        <f>ROUND(I2467*H2467,2)</f>
        <v>0</v>
      </c>
      <c r="K2467" s="230" t="s">
        <v>229</v>
      </c>
      <c r="L2467" s="45"/>
      <c r="M2467" s="235" t="s">
        <v>1</v>
      </c>
      <c r="N2467" s="236" t="s">
        <v>38</v>
      </c>
      <c r="O2467" s="92"/>
      <c r="P2467" s="237">
        <f>O2467*H2467</f>
        <v>0</v>
      </c>
      <c r="Q2467" s="237">
        <v>0</v>
      </c>
      <c r="R2467" s="237">
        <f>Q2467*H2467</f>
        <v>0</v>
      </c>
      <c r="S2467" s="237">
        <v>0</v>
      </c>
      <c r="T2467" s="238">
        <f>S2467*H2467</f>
        <v>0</v>
      </c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39"/>
      <c r="AE2467" s="39"/>
      <c r="AR2467" s="239" t="s">
        <v>310</v>
      </c>
      <c r="AT2467" s="239" t="s">
        <v>225</v>
      </c>
      <c r="AU2467" s="239" t="s">
        <v>82</v>
      </c>
      <c r="AY2467" s="18" t="s">
        <v>223</v>
      </c>
      <c r="BE2467" s="240">
        <f>IF(N2467="základní",J2467,0)</f>
        <v>0</v>
      </c>
      <c r="BF2467" s="240">
        <f>IF(N2467="snížená",J2467,0)</f>
        <v>0</v>
      </c>
      <c r="BG2467" s="240">
        <f>IF(N2467="zákl. přenesená",J2467,0)</f>
        <v>0</v>
      </c>
      <c r="BH2467" s="240">
        <f>IF(N2467="sníž. přenesená",J2467,0)</f>
        <v>0</v>
      </c>
      <c r="BI2467" s="240">
        <f>IF(N2467="nulová",J2467,0)</f>
        <v>0</v>
      </c>
      <c r="BJ2467" s="18" t="s">
        <v>80</v>
      </c>
      <c r="BK2467" s="240">
        <f>ROUND(I2467*H2467,2)</f>
        <v>0</v>
      </c>
      <c r="BL2467" s="18" t="s">
        <v>310</v>
      </c>
      <c r="BM2467" s="239" t="s">
        <v>3139</v>
      </c>
    </row>
    <row r="2468" s="12" customFormat="1" ht="22.8" customHeight="1">
      <c r="A2468" s="12"/>
      <c r="B2468" s="212"/>
      <c r="C2468" s="213"/>
      <c r="D2468" s="214" t="s">
        <v>72</v>
      </c>
      <c r="E2468" s="226" t="s">
        <v>3140</v>
      </c>
      <c r="F2468" s="226" t="s">
        <v>3141</v>
      </c>
      <c r="G2468" s="213"/>
      <c r="H2468" s="213"/>
      <c r="I2468" s="216"/>
      <c r="J2468" s="227">
        <f>BK2468</f>
        <v>0</v>
      </c>
      <c r="K2468" s="213"/>
      <c r="L2468" s="218"/>
      <c r="M2468" s="219"/>
      <c r="N2468" s="220"/>
      <c r="O2468" s="220"/>
      <c r="P2468" s="221">
        <f>SUM(P2469:P2735)</f>
        <v>0</v>
      </c>
      <c r="Q2468" s="220"/>
      <c r="R2468" s="221">
        <f>SUM(R2469:R2735)</f>
        <v>57.106546789999989</v>
      </c>
      <c r="S2468" s="220"/>
      <c r="T2468" s="222">
        <f>SUM(T2469:T2735)</f>
        <v>15.820365000000001</v>
      </c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R2468" s="223" t="s">
        <v>82</v>
      </c>
      <c r="AT2468" s="224" t="s">
        <v>72</v>
      </c>
      <c r="AU2468" s="224" t="s">
        <v>80</v>
      </c>
      <c r="AY2468" s="223" t="s">
        <v>223</v>
      </c>
      <c r="BK2468" s="225">
        <f>SUM(BK2469:BK2735)</f>
        <v>0</v>
      </c>
    </row>
    <row r="2469" s="2" customFormat="1" ht="49.05" customHeight="1">
      <c r="A2469" s="39"/>
      <c r="B2469" s="40"/>
      <c r="C2469" s="228" t="s">
        <v>3142</v>
      </c>
      <c r="D2469" s="228" t="s">
        <v>225</v>
      </c>
      <c r="E2469" s="229" t="s">
        <v>3143</v>
      </c>
      <c r="F2469" s="230" t="s">
        <v>3144</v>
      </c>
      <c r="G2469" s="231" t="s">
        <v>293</v>
      </c>
      <c r="H2469" s="232">
        <v>1054.691</v>
      </c>
      <c r="I2469" s="233"/>
      <c r="J2469" s="234">
        <f>ROUND(I2469*H2469,2)</f>
        <v>0</v>
      </c>
      <c r="K2469" s="230" t="s">
        <v>229</v>
      </c>
      <c r="L2469" s="45"/>
      <c r="M2469" s="235" t="s">
        <v>1</v>
      </c>
      <c r="N2469" s="236" t="s">
        <v>38</v>
      </c>
      <c r="O2469" s="92"/>
      <c r="P2469" s="237">
        <f>O2469*H2469</f>
        <v>0</v>
      </c>
      <c r="Q2469" s="237">
        <v>0</v>
      </c>
      <c r="R2469" s="237">
        <f>Q2469*H2469</f>
        <v>0</v>
      </c>
      <c r="S2469" s="237">
        <v>0.014999999999999999</v>
      </c>
      <c r="T2469" s="238">
        <f>S2469*H2469</f>
        <v>15.820365000000001</v>
      </c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39"/>
      <c r="AE2469" s="39"/>
      <c r="AR2469" s="239" t="s">
        <v>310</v>
      </c>
      <c r="AT2469" s="239" t="s">
        <v>225</v>
      </c>
      <c r="AU2469" s="239" t="s">
        <v>82</v>
      </c>
      <c r="AY2469" s="18" t="s">
        <v>223</v>
      </c>
      <c r="BE2469" s="240">
        <f>IF(N2469="základní",J2469,0)</f>
        <v>0</v>
      </c>
      <c r="BF2469" s="240">
        <f>IF(N2469="snížená",J2469,0)</f>
        <v>0</v>
      </c>
      <c r="BG2469" s="240">
        <f>IF(N2469="zákl. přenesená",J2469,0)</f>
        <v>0</v>
      </c>
      <c r="BH2469" s="240">
        <f>IF(N2469="sníž. přenesená",J2469,0)</f>
        <v>0</v>
      </c>
      <c r="BI2469" s="240">
        <f>IF(N2469="nulová",J2469,0)</f>
        <v>0</v>
      </c>
      <c r="BJ2469" s="18" t="s">
        <v>80</v>
      </c>
      <c r="BK2469" s="240">
        <f>ROUND(I2469*H2469,2)</f>
        <v>0</v>
      </c>
      <c r="BL2469" s="18" t="s">
        <v>310</v>
      </c>
      <c r="BM2469" s="239" t="s">
        <v>3145</v>
      </c>
    </row>
    <row r="2470" s="13" customFormat="1">
      <c r="A2470" s="13"/>
      <c r="B2470" s="241"/>
      <c r="C2470" s="242"/>
      <c r="D2470" s="243" t="s">
        <v>232</v>
      </c>
      <c r="E2470" s="244" t="s">
        <v>1</v>
      </c>
      <c r="F2470" s="245" t="s">
        <v>3146</v>
      </c>
      <c r="G2470" s="242"/>
      <c r="H2470" s="246">
        <v>1244.6510000000001</v>
      </c>
      <c r="I2470" s="247"/>
      <c r="J2470" s="242"/>
      <c r="K2470" s="242"/>
      <c r="L2470" s="248"/>
      <c r="M2470" s="249"/>
      <c r="N2470" s="250"/>
      <c r="O2470" s="250"/>
      <c r="P2470" s="250"/>
      <c r="Q2470" s="250"/>
      <c r="R2470" s="250"/>
      <c r="S2470" s="250"/>
      <c r="T2470" s="251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52" t="s">
        <v>232</v>
      </c>
      <c r="AU2470" s="252" t="s">
        <v>82</v>
      </c>
      <c r="AV2470" s="13" t="s">
        <v>82</v>
      </c>
      <c r="AW2470" s="13" t="s">
        <v>30</v>
      </c>
      <c r="AX2470" s="13" t="s">
        <v>73</v>
      </c>
      <c r="AY2470" s="252" t="s">
        <v>223</v>
      </c>
    </row>
    <row r="2471" s="13" customFormat="1">
      <c r="A2471" s="13"/>
      <c r="B2471" s="241"/>
      <c r="C2471" s="242"/>
      <c r="D2471" s="243" t="s">
        <v>232</v>
      </c>
      <c r="E2471" s="244" t="s">
        <v>1</v>
      </c>
      <c r="F2471" s="245" t="s">
        <v>3147</v>
      </c>
      <c r="G2471" s="242"/>
      <c r="H2471" s="246">
        <v>-189.96000000000001</v>
      </c>
      <c r="I2471" s="247"/>
      <c r="J2471" s="242"/>
      <c r="K2471" s="242"/>
      <c r="L2471" s="248"/>
      <c r="M2471" s="249"/>
      <c r="N2471" s="250"/>
      <c r="O2471" s="250"/>
      <c r="P2471" s="250"/>
      <c r="Q2471" s="250"/>
      <c r="R2471" s="250"/>
      <c r="S2471" s="250"/>
      <c r="T2471" s="251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52" t="s">
        <v>232</v>
      </c>
      <c r="AU2471" s="252" t="s">
        <v>82</v>
      </c>
      <c r="AV2471" s="13" t="s">
        <v>82</v>
      </c>
      <c r="AW2471" s="13" t="s">
        <v>30</v>
      </c>
      <c r="AX2471" s="13" t="s">
        <v>73</v>
      </c>
      <c r="AY2471" s="252" t="s">
        <v>223</v>
      </c>
    </row>
    <row r="2472" s="15" customFormat="1">
      <c r="A2472" s="15"/>
      <c r="B2472" s="263"/>
      <c r="C2472" s="264"/>
      <c r="D2472" s="243" t="s">
        <v>232</v>
      </c>
      <c r="E2472" s="265" t="s">
        <v>1</v>
      </c>
      <c r="F2472" s="266" t="s">
        <v>245</v>
      </c>
      <c r="G2472" s="264"/>
      <c r="H2472" s="267">
        <v>1054.691</v>
      </c>
      <c r="I2472" s="268"/>
      <c r="J2472" s="264"/>
      <c r="K2472" s="264"/>
      <c r="L2472" s="269"/>
      <c r="M2472" s="270"/>
      <c r="N2472" s="271"/>
      <c r="O2472" s="271"/>
      <c r="P2472" s="271"/>
      <c r="Q2472" s="271"/>
      <c r="R2472" s="271"/>
      <c r="S2472" s="271"/>
      <c r="T2472" s="272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T2472" s="273" t="s">
        <v>232</v>
      </c>
      <c r="AU2472" s="273" t="s">
        <v>82</v>
      </c>
      <c r="AV2472" s="15" t="s">
        <v>230</v>
      </c>
      <c r="AW2472" s="15" t="s">
        <v>30</v>
      </c>
      <c r="AX2472" s="15" t="s">
        <v>80</v>
      </c>
      <c r="AY2472" s="273" t="s">
        <v>223</v>
      </c>
    </row>
    <row r="2473" s="2" customFormat="1" ht="37.8" customHeight="1">
      <c r="A2473" s="39"/>
      <c r="B2473" s="40"/>
      <c r="C2473" s="228" t="s">
        <v>3148</v>
      </c>
      <c r="D2473" s="228" t="s">
        <v>225</v>
      </c>
      <c r="E2473" s="229" t="s">
        <v>3149</v>
      </c>
      <c r="F2473" s="230" t="s">
        <v>3150</v>
      </c>
      <c r="G2473" s="231" t="s">
        <v>293</v>
      </c>
      <c r="H2473" s="232">
        <v>1145.6030000000001</v>
      </c>
      <c r="I2473" s="233"/>
      <c r="J2473" s="234">
        <f>ROUND(I2473*H2473,2)</f>
        <v>0</v>
      </c>
      <c r="K2473" s="230" t="s">
        <v>229</v>
      </c>
      <c r="L2473" s="45"/>
      <c r="M2473" s="235" t="s">
        <v>1</v>
      </c>
      <c r="N2473" s="236" t="s">
        <v>38</v>
      </c>
      <c r="O2473" s="92"/>
      <c r="P2473" s="237">
        <f>O2473*H2473</f>
        <v>0</v>
      </c>
      <c r="Q2473" s="237">
        <v>0</v>
      </c>
      <c r="R2473" s="237">
        <f>Q2473*H2473</f>
        <v>0</v>
      </c>
      <c r="S2473" s="237">
        <v>0</v>
      </c>
      <c r="T2473" s="238">
        <f>S2473*H2473</f>
        <v>0</v>
      </c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39"/>
      <c r="AE2473" s="39"/>
      <c r="AR2473" s="239" t="s">
        <v>310</v>
      </c>
      <c r="AT2473" s="239" t="s">
        <v>225</v>
      </c>
      <c r="AU2473" s="239" t="s">
        <v>82</v>
      </c>
      <c r="AY2473" s="18" t="s">
        <v>223</v>
      </c>
      <c r="BE2473" s="240">
        <f>IF(N2473="základní",J2473,0)</f>
        <v>0</v>
      </c>
      <c r="BF2473" s="240">
        <f>IF(N2473="snížená",J2473,0)</f>
        <v>0</v>
      </c>
      <c r="BG2473" s="240">
        <f>IF(N2473="zákl. přenesená",J2473,0)</f>
        <v>0</v>
      </c>
      <c r="BH2473" s="240">
        <f>IF(N2473="sníž. přenesená",J2473,0)</f>
        <v>0</v>
      </c>
      <c r="BI2473" s="240">
        <f>IF(N2473="nulová",J2473,0)</f>
        <v>0</v>
      </c>
      <c r="BJ2473" s="18" t="s">
        <v>80</v>
      </c>
      <c r="BK2473" s="240">
        <f>ROUND(I2473*H2473,2)</f>
        <v>0</v>
      </c>
      <c r="BL2473" s="18" t="s">
        <v>310</v>
      </c>
      <c r="BM2473" s="239" t="s">
        <v>3151</v>
      </c>
    </row>
    <row r="2474" s="14" customFormat="1">
      <c r="A2474" s="14"/>
      <c r="B2474" s="253"/>
      <c r="C2474" s="254"/>
      <c r="D2474" s="243" t="s">
        <v>232</v>
      </c>
      <c r="E2474" s="255" t="s">
        <v>1</v>
      </c>
      <c r="F2474" s="256" t="s">
        <v>3152</v>
      </c>
      <c r="G2474" s="254"/>
      <c r="H2474" s="255" t="s">
        <v>1</v>
      </c>
      <c r="I2474" s="257"/>
      <c r="J2474" s="254"/>
      <c r="K2474" s="254"/>
      <c r="L2474" s="258"/>
      <c r="M2474" s="259"/>
      <c r="N2474" s="260"/>
      <c r="O2474" s="260"/>
      <c r="P2474" s="260"/>
      <c r="Q2474" s="260"/>
      <c r="R2474" s="260"/>
      <c r="S2474" s="260"/>
      <c r="T2474" s="261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62" t="s">
        <v>232</v>
      </c>
      <c r="AU2474" s="262" t="s">
        <v>82</v>
      </c>
      <c r="AV2474" s="14" t="s">
        <v>80</v>
      </c>
      <c r="AW2474" s="14" t="s">
        <v>30</v>
      </c>
      <c r="AX2474" s="14" t="s">
        <v>73</v>
      </c>
      <c r="AY2474" s="262" t="s">
        <v>223</v>
      </c>
    </row>
    <row r="2475" s="13" customFormat="1">
      <c r="A2475" s="13"/>
      <c r="B2475" s="241"/>
      <c r="C2475" s="242"/>
      <c r="D2475" s="243" t="s">
        <v>232</v>
      </c>
      <c r="E2475" s="244" t="s">
        <v>1</v>
      </c>
      <c r="F2475" s="245" t="s">
        <v>1984</v>
      </c>
      <c r="G2475" s="242"/>
      <c r="H2475" s="246">
        <v>301.72000000000003</v>
      </c>
      <c r="I2475" s="247"/>
      <c r="J2475" s="242"/>
      <c r="K2475" s="242"/>
      <c r="L2475" s="248"/>
      <c r="M2475" s="249"/>
      <c r="N2475" s="250"/>
      <c r="O2475" s="250"/>
      <c r="P2475" s="250"/>
      <c r="Q2475" s="250"/>
      <c r="R2475" s="250"/>
      <c r="S2475" s="250"/>
      <c r="T2475" s="251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52" t="s">
        <v>232</v>
      </c>
      <c r="AU2475" s="252" t="s">
        <v>82</v>
      </c>
      <c r="AV2475" s="13" t="s">
        <v>82</v>
      </c>
      <c r="AW2475" s="13" t="s">
        <v>30</v>
      </c>
      <c r="AX2475" s="13" t="s">
        <v>73</v>
      </c>
      <c r="AY2475" s="252" t="s">
        <v>223</v>
      </c>
    </row>
    <row r="2476" s="13" customFormat="1">
      <c r="A2476" s="13"/>
      <c r="B2476" s="241"/>
      <c r="C2476" s="242"/>
      <c r="D2476" s="243" t="s">
        <v>232</v>
      </c>
      <c r="E2476" s="244" t="s">
        <v>1</v>
      </c>
      <c r="F2476" s="245" t="s">
        <v>1985</v>
      </c>
      <c r="G2476" s="242"/>
      <c r="H2476" s="246">
        <v>45.32</v>
      </c>
      <c r="I2476" s="247"/>
      <c r="J2476" s="242"/>
      <c r="K2476" s="242"/>
      <c r="L2476" s="248"/>
      <c r="M2476" s="249"/>
      <c r="N2476" s="250"/>
      <c r="O2476" s="250"/>
      <c r="P2476" s="250"/>
      <c r="Q2476" s="250"/>
      <c r="R2476" s="250"/>
      <c r="S2476" s="250"/>
      <c r="T2476" s="251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52" t="s">
        <v>232</v>
      </c>
      <c r="AU2476" s="252" t="s">
        <v>82</v>
      </c>
      <c r="AV2476" s="13" t="s">
        <v>82</v>
      </c>
      <c r="AW2476" s="13" t="s">
        <v>30</v>
      </c>
      <c r="AX2476" s="13" t="s">
        <v>73</v>
      </c>
      <c r="AY2476" s="252" t="s">
        <v>223</v>
      </c>
    </row>
    <row r="2477" s="13" customFormat="1">
      <c r="A2477" s="13"/>
      <c r="B2477" s="241"/>
      <c r="C2477" s="242"/>
      <c r="D2477" s="243" t="s">
        <v>232</v>
      </c>
      <c r="E2477" s="244" t="s">
        <v>1</v>
      </c>
      <c r="F2477" s="245" t="s">
        <v>1986</v>
      </c>
      <c r="G2477" s="242"/>
      <c r="H2477" s="246">
        <v>31.202999999999999</v>
      </c>
      <c r="I2477" s="247"/>
      <c r="J2477" s="242"/>
      <c r="K2477" s="242"/>
      <c r="L2477" s="248"/>
      <c r="M2477" s="249"/>
      <c r="N2477" s="250"/>
      <c r="O2477" s="250"/>
      <c r="P2477" s="250"/>
      <c r="Q2477" s="250"/>
      <c r="R2477" s="250"/>
      <c r="S2477" s="250"/>
      <c r="T2477" s="251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52" t="s">
        <v>232</v>
      </c>
      <c r="AU2477" s="252" t="s">
        <v>82</v>
      </c>
      <c r="AV2477" s="13" t="s">
        <v>82</v>
      </c>
      <c r="AW2477" s="13" t="s">
        <v>30</v>
      </c>
      <c r="AX2477" s="13" t="s">
        <v>73</v>
      </c>
      <c r="AY2477" s="252" t="s">
        <v>223</v>
      </c>
    </row>
    <row r="2478" s="13" customFormat="1">
      <c r="A2478" s="13"/>
      <c r="B2478" s="241"/>
      <c r="C2478" s="242"/>
      <c r="D2478" s="243" t="s">
        <v>232</v>
      </c>
      <c r="E2478" s="244" t="s">
        <v>1</v>
      </c>
      <c r="F2478" s="245" t="s">
        <v>1414</v>
      </c>
      <c r="G2478" s="242"/>
      <c r="H2478" s="246">
        <v>22.800000000000001</v>
      </c>
      <c r="I2478" s="247"/>
      <c r="J2478" s="242"/>
      <c r="K2478" s="242"/>
      <c r="L2478" s="248"/>
      <c r="M2478" s="249"/>
      <c r="N2478" s="250"/>
      <c r="O2478" s="250"/>
      <c r="P2478" s="250"/>
      <c r="Q2478" s="250"/>
      <c r="R2478" s="250"/>
      <c r="S2478" s="250"/>
      <c r="T2478" s="251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52" t="s">
        <v>232</v>
      </c>
      <c r="AU2478" s="252" t="s">
        <v>82</v>
      </c>
      <c r="AV2478" s="13" t="s">
        <v>82</v>
      </c>
      <c r="AW2478" s="13" t="s">
        <v>30</v>
      </c>
      <c r="AX2478" s="13" t="s">
        <v>73</v>
      </c>
      <c r="AY2478" s="252" t="s">
        <v>223</v>
      </c>
    </row>
    <row r="2479" s="13" customFormat="1">
      <c r="A2479" s="13"/>
      <c r="B2479" s="241"/>
      <c r="C2479" s="242"/>
      <c r="D2479" s="243" t="s">
        <v>232</v>
      </c>
      <c r="E2479" s="244" t="s">
        <v>1</v>
      </c>
      <c r="F2479" s="245" t="s">
        <v>1987</v>
      </c>
      <c r="G2479" s="242"/>
      <c r="H2479" s="246">
        <v>100.49</v>
      </c>
      <c r="I2479" s="247"/>
      <c r="J2479" s="242"/>
      <c r="K2479" s="242"/>
      <c r="L2479" s="248"/>
      <c r="M2479" s="249"/>
      <c r="N2479" s="250"/>
      <c r="O2479" s="250"/>
      <c r="P2479" s="250"/>
      <c r="Q2479" s="250"/>
      <c r="R2479" s="250"/>
      <c r="S2479" s="250"/>
      <c r="T2479" s="251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T2479" s="252" t="s">
        <v>232</v>
      </c>
      <c r="AU2479" s="252" t="s">
        <v>82</v>
      </c>
      <c r="AV2479" s="13" t="s">
        <v>82</v>
      </c>
      <c r="AW2479" s="13" t="s">
        <v>30</v>
      </c>
      <c r="AX2479" s="13" t="s">
        <v>73</v>
      </c>
      <c r="AY2479" s="252" t="s">
        <v>223</v>
      </c>
    </row>
    <row r="2480" s="13" customFormat="1">
      <c r="A2480" s="13"/>
      <c r="B2480" s="241"/>
      <c r="C2480" s="242"/>
      <c r="D2480" s="243" t="s">
        <v>232</v>
      </c>
      <c r="E2480" s="244" t="s">
        <v>1</v>
      </c>
      <c r="F2480" s="245" t="s">
        <v>1417</v>
      </c>
      <c r="G2480" s="242"/>
      <c r="H2480" s="246">
        <v>11.99</v>
      </c>
      <c r="I2480" s="247"/>
      <c r="J2480" s="242"/>
      <c r="K2480" s="242"/>
      <c r="L2480" s="248"/>
      <c r="M2480" s="249"/>
      <c r="N2480" s="250"/>
      <c r="O2480" s="250"/>
      <c r="P2480" s="250"/>
      <c r="Q2480" s="250"/>
      <c r="R2480" s="250"/>
      <c r="S2480" s="250"/>
      <c r="T2480" s="251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52" t="s">
        <v>232</v>
      </c>
      <c r="AU2480" s="252" t="s">
        <v>82</v>
      </c>
      <c r="AV2480" s="13" t="s">
        <v>82</v>
      </c>
      <c r="AW2480" s="13" t="s">
        <v>30</v>
      </c>
      <c r="AX2480" s="13" t="s">
        <v>73</v>
      </c>
      <c r="AY2480" s="252" t="s">
        <v>223</v>
      </c>
    </row>
    <row r="2481" s="13" customFormat="1">
      <c r="A2481" s="13"/>
      <c r="B2481" s="241"/>
      <c r="C2481" s="242"/>
      <c r="D2481" s="243" t="s">
        <v>232</v>
      </c>
      <c r="E2481" s="244" t="s">
        <v>1</v>
      </c>
      <c r="F2481" s="245" t="s">
        <v>1418</v>
      </c>
      <c r="G2481" s="242"/>
      <c r="H2481" s="246">
        <v>13.279999999999999</v>
      </c>
      <c r="I2481" s="247"/>
      <c r="J2481" s="242"/>
      <c r="K2481" s="242"/>
      <c r="L2481" s="248"/>
      <c r="M2481" s="249"/>
      <c r="N2481" s="250"/>
      <c r="O2481" s="250"/>
      <c r="P2481" s="250"/>
      <c r="Q2481" s="250"/>
      <c r="R2481" s="250"/>
      <c r="S2481" s="250"/>
      <c r="T2481" s="251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T2481" s="252" t="s">
        <v>232</v>
      </c>
      <c r="AU2481" s="252" t="s">
        <v>82</v>
      </c>
      <c r="AV2481" s="13" t="s">
        <v>82</v>
      </c>
      <c r="AW2481" s="13" t="s">
        <v>30</v>
      </c>
      <c r="AX2481" s="13" t="s">
        <v>73</v>
      </c>
      <c r="AY2481" s="252" t="s">
        <v>223</v>
      </c>
    </row>
    <row r="2482" s="13" customFormat="1">
      <c r="A2482" s="13"/>
      <c r="B2482" s="241"/>
      <c r="C2482" s="242"/>
      <c r="D2482" s="243" t="s">
        <v>232</v>
      </c>
      <c r="E2482" s="244" t="s">
        <v>1</v>
      </c>
      <c r="F2482" s="245" t="s">
        <v>1988</v>
      </c>
      <c r="G2482" s="242"/>
      <c r="H2482" s="246">
        <v>24.260000000000002</v>
      </c>
      <c r="I2482" s="247"/>
      <c r="J2482" s="242"/>
      <c r="K2482" s="242"/>
      <c r="L2482" s="248"/>
      <c r="M2482" s="249"/>
      <c r="N2482" s="250"/>
      <c r="O2482" s="250"/>
      <c r="P2482" s="250"/>
      <c r="Q2482" s="250"/>
      <c r="R2482" s="250"/>
      <c r="S2482" s="250"/>
      <c r="T2482" s="251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52" t="s">
        <v>232</v>
      </c>
      <c r="AU2482" s="252" t="s">
        <v>82</v>
      </c>
      <c r="AV2482" s="13" t="s">
        <v>82</v>
      </c>
      <c r="AW2482" s="13" t="s">
        <v>30</v>
      </c>
      <c r="AX2482" s="13" t="s">
        <v>73</v>
      </c>
      <c r="AY2482" s="252" t="s">
        <v>223</v>
      </c>
    </row>
    <row r="2483" s="13" customFormat="1">
      <c r="A2483" s="13"/>
      <c r="B2483" s="241"/>
      <c r="C2483" s="242"/>
      <c r="D2483" s="243" t="s">
        <v>232</v>
      </c>
      <c r="E2483" s="244" t="s">
        <v>1</v>
      </c>
      <c r="F2483" s="245" t="s">
        <v>1989</v>
      </c>
      <c r="G2483" s="242"/>
      <c r="H2483" s="246">
        <v>33.350000000000001</v>
      </c>
      <c r="I2483" s="247"/>
      <c r="J2483" s="242"/>
      <c r="K2483" s="242"/>
      <c r="L2483" s="248"/>
      <c r="M2483" s="249"/>
      <c r="N2483" s="250"/>
      <c r="O2483" s="250"/>
      <c r="P2483" s="250"/>
      <c r="Q2483" s="250"/>
      <c r="R2483" s="250"/>
      <c r="S2483" s="250"/>
      <c r="T2483" s="251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52" t="s">
        <v>232</v>
      </c>
      <c r="AU2483" s="252" t="s">
        <v>82</v>
      </c>
      <c r="AV2483" s="13" t="s">
        <v>82</v>
      </c>
      <c r="AW2483" s="13" t="s">
        <v>30</v>
      </c>
      <c r="AX2483" s="13" t="s">
        <v>73</v>
      </c>
      <c r="AY2483" s="252" t="s">
        <v>223</v>
      </c>
    </row>
    <row r="2484" s="14" customFormat="1">
      <c r="A2484" s="14"/>
      <c r="B2484" s="253"/>
      <c r="C2484" s="254"/>
      <c r="D2484" s="243" t="s">
        <v>232</v>
      </c>
      <c r="E2484" s="255" t="s">
        <v>1</v>
      </c>
      <c r="F2484" s="256" t="s">
        <v>410</v>
      </c>
      <c r="G2484" s="254"/>
      <c r="H2484" s="255" t="s">
        <v>1</v>
      </c>
      <c r="I2484" s="257"/>
      <c r="J2484" s="254"/>
      <c r="K2484" s="254"/>
      <c r="L2484" s="258"/>
      <c r="M2484" s="259"/>
      <c r="N2484" s="260"/>
      <c r="O2484" s="260"/>
      <c r="P2484" s="260"/>
      <c r="Q2484" s="260"/>
      <c r="R2484" s="260"/>
      <c r="S2484" s="260"/>
      <c r="T2484" s="261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62" t="s">
        <v>232</v>
      </c>
      <c r="AU2484" s="262" t="s">
        <v>82</v>
      </c>
      <c r="AV2484" s="14" t="s">
        <v>80</v>
      </c>
      <c r="AW2484" s="14" t="s">
        <v>30</v>
      </c>
      <c r="AX2484" s="14" t="s">
        <v>73</v>
      </c>
      <c r="AY2484" s="262" t="s">
        <v>223</v>
      </c>
    </row>
    <row r="2485" s="14" customFormat="1">
      <c r="A2485" s="14"/>
      <c r="B2485" s="253"/>
      <c r="C2485" s="254"/>
      <c r="D2485" s="243" t="s">
        <v>232</v>
      </c>
      <c r="E2485" s="255" t="s">
        <v>1</v>
      </c>
      <c r="F2485" s="256" t="s">
        <v>3153</v>
      </c>
      <c r="G2485" s="254"/>
      <c r="H2485" s="255" t="s">
        <v>1</v>
      </c>
      <c r="I2485" s="257"/>
      <c r="J2485" s="254"/>
      <c r="K2485" s="254"/>
      <c r="L2485" s="258"/>
      <c r="M2485" s="259"/>
      <c r="N2485" s="260"/>
      <c r="O2485" s="260"/>
      <c r="P2485" s="260"/>
      <c r="Q2485" s="260"/>
      <c r="R2485" s="260"/>
      <c r="S2485" s="260"/>
      <c r="T2485" s="261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62" t="s">
        <v>232</v>
      </c>
      <c r="AU2485" s="262" t="s">
        <v>82</v>
      </c>
      <c r="AV2485" s="14" t="s">
        <v>80</v>
      </c>
      <c r="AW2485" s="14" t="s">
        <v>30</v>
      </c>
      <c r="AX2485" s="14" t="s">
        <v>73</v>
      </c>
      <c r="AY2485" s="262" t="s">
        <v>223</v>
      </c>
    </row>
    <row r="2486" s="13" customFormat="1">
      <c r="A2486" s="13"/>
      <c r="B2486" s="241"/>
      <c r="C2486" s="242"/>
      <c r="D2486" s="243" t="s">
        <v>232</v>
      </c>
      <c r="E2486" s="244" t="s">
        <v>1</v>
      </c>
      <c r="F2486" s="245" t="s">
        <v>2087</v>
      </c>
      <c r="G2486" s="242"/>
      <c r="H2486" s="246">
        <v>31.079999999999998</v>
      </c>
      <c r="I2486" s="247"/>
      <c r="J2486" s="242"/>
      <c r="K2486" s="242"/>
      <c r="L2486" s="248"/>
      <c r="M2486" s="249"/>
      <c r="N2486" s="250"/>
      <c r="O2486" s="250"/>
      <c r="P2486" s="250"/>
      <c r="Q2486" s="250"/>
      <c r="R2486" s="250"/>
      <c r="S2486" s="250"/>
      <c r="T2486" s="251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52" t="s">
        <v>232</v>
      </c>
      <c r="AU2486" s="252" t="s">
        <v>82</v>
      </c>
      <c r="AV2486" s="13" t="s">
        <v>82</v>
      </c>
      <c r="AW2486" s="13" t="s">
        <v>30</v>
      </c>
      <c r="AX2486" s="13" t="s">
        <v>73</v>
      </c>
      <c r="AY2486" s="252" t="s">
        <v>223</v>
      </c>
    </row>
    <row r="2487" s="13" customFormat="1">
      <c r="A2487" s="13"/>
      <c r="B2487" s="241"/>
      <c r="C2487" s="242"/>
      <c r="D2487" s="243" t="s">
        <v>232</v>
      </c>
      <c r="E2487" s="244" t="s">
        <v>1</v>
      </c>
      <c r="F2487" s="245" t="s">
        <v>2088</v>
      </c>
      <c r="G2487" s="242"/>
      <c r="H2487" s="246">
        <v>15.130000000000001</v>
      </c>
      <c r="I2487" s="247"/>
      <c r="J2487" s="242"/>
      <c r="K2487" s="242"/>
      <c r="L2487" s="248"/>
      <c r="M2487" s="249"/>
      <c r="N2487" s="250"/>
      <c r="O2487" s="250"/>
      <c r="P2487" s="250"/>
      <c r="Q2487" s="250"/>
      <c r="R2487" s="250"/>
      <c r="S2487" s="250"/>
      <c r="T2487" s="251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52" t="s">
        <v>232</v>
      </c>
      <c r="AU2487" s="252" t="s">
        <v>82</v>
      </c>
      <c r="AV2487" s="13" t="s">
        <v>82</v>
      </c>
      <c r="AW2487" s="13" t="s">
        <v>30</v>
      </c>
      <c r="AX2487" s="13" t="s">
        <v>73</v>
      </c>
      <c r="AY2487" s="252" t="s">
        <v>223</v>
      </c>
    </row>
    <row r="2488" s="13" customFormat="1">
      <c r="A2488" s="13"/>
      <c r="B2488" s="241"/>
      <c r="C2488" s="242"/>
      <c r="D2488" s="243" t="s">
        <v>232</v>
      </c>
      <c r="E2488" s="244" t="s">
        <v>1</v>
      </c>
      <c r="F2488" s="245" t="s">
        <v>2089</v>
      </c>
      <c r="G2488" s="242"/>
      <c r="H2488" s="246">
        <v>52.210000000000001</v>
      </c>
      <c r="I2488" s="247"/>
      <c r="J2488" s="242"/>
      <c r="K2488" s="242"/>
      <c r="L2488" s="248"/>
      <c r="M2488" s="249"/>
      <c r="N2488" s="250"/>
      <c r="O2488" s="250"/>
      <c r="P2488" s="250"/>
      <c r="Q2488" s="250"/>
      <c r="R2488" s="250"/>
      <c r="S2488" s="250"/>
      <c r="T2488" s="251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252" t="s">
        <v>232</v>
      </c>
      <c r="AU2488" s="252" t="s">
        <v>82</v>
      </c>
      <c r="AV2488" s="13" t="s">
        <v>82</v>
      </c>
      <c r="AW2488" s="13" t="s">
        <v>30</v>
      </c>
      <c r="AX2488" s="13" t="s">
        <v>73</v>
      </c>
      <c r="AY2488" s="252" t="s">
        <v>223</v>
      </c>
    </row>
    <row r="2489" s="13" customFormat="1">
      <c r="A2489" s="13"/>
      <c r="B2489" s="241"/>
      <c r="C2489" s="242"/>
      <c r="D2489" s="243" t="s">
        <v>232</v>
      </c>
      <c r="E2489" s="244" t="s">
        <v>1</v>
      </c>
      <c r="F2489" s="245" t="s">
        <v>2090</v>
      </c>
      <c r="G2489" s="242"/>
      <c r="H2489" s="246">
        <v>32.340000000000003</v>
      </c>
      <c r="I2489" s="247"/>
      <c r="J2489" s="242"/>
      <c r="K2489" s="242"/>
      <c r="L2489" s="248"/>
      <c r="M2489" s="249"/>
      <c r="N2489" s="250"/>
      <c r="O2489" s="250"/>
      <c r="P2489" s="250"/>
      <c r="Q2489" s="250"/>
      <c r="R2489" s="250"/>
      <c r="S2489" s="250"/>
      <c r="T2489" s="251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52" t="s">
        <v>232</v>
      </c>
      <c r="AU2489" s="252" t="s">
        <v>82</v>
      </c>
      <c r="AV2489" s="13" t="s">
        <v>82</v>
      </c>
      <c r="AW2489" s="13" t="s">
        <v>30</v>
      </c>
      <c r="AX2489" s="13" t="s">
        <v>73</v>
      </c>
      <c r="AY2489" s="252" t="s">
        <v>223</v>
      </c>
    </row>
    <row r="2490" s="13" customFormat="1">
      <c r="A2490" s="13"/>
      <c r="B2490" s="241"/>
      <c r="C2490" s="242"/>
      <c r="D2490" s="243" t="s">
        <v>232</v>
      </c>
      <c r="E2490" s="244" t="s">
        <v>1</v>
      </c>
      <c r="F2490" s="245" t="s">
        <v>2091</v>
      </c>
      <c r="G2490" s="242"/>
      <c r="H2490" s="246">
        <v>21.699999999999999</v>
      </c>
      <c r="I2490" s="247"/>
      <c r="J2490" s="242"/>
      <c r="K2490" s="242"/>
      <c r="L2490" s="248"/>
      <c r="M2490" s="249"/>
      <c r="N2490" s="250"/>
      <c r="O2490" s="250"/>
      <c r="P2490" s="250"/>
      <c r="Q2490" s="250"/>
      <c r="R2490" s="250"/>
      <c r="S2490" s="250"/>
      <c r="T2490" s="251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252" t="s">
        <v>232</v>
      </c>
      <c r="AU2490" s="252" t="s">
        <v>82</v>
      </c>
      <c r="AV2490" s="13" t="s">
        <v>82</v>
      </c>
      <c r="AW2490" s="13" t="s">
        <v>30</v>
      </c>
      <c r="AX2490" s="13" t="s">
        <v>73</v>
      </c>
      <c r="AY2490" s="252" t="s">
        <v>223</v>
      </c>
    </row>
    <row r="2491" s="13" customFormat="1">
      <c r="A2491" s="13"/>
      <c r="B2491" s="241"/>
      <c r="C2491" s="242"/>
      <c r="D2491" s="243" t="s">
        <v>232</v>
      </c>
      <c r="E2491" s="244" t="s">
        <v>1</v>
      </c>
      <c r="F2491" s="245" t="s">
        <v>2092</v>
      </c>
      <c r="G2491" s="242"/>
      <c r="H2491" s="246">
        <v>12.33</v>
      </c>
      <c r="I2491" s="247"/>
      <c r="J2491" s="242"/>
      <c r="K2491" s="242"/>
      <c r="L2491" s="248"/>
      <c r="M2491" s="249"/>
      <c r="N2491" s="250"/>
      <c r="O2491" s="250"/>
      <c r="P2491" s="250"/>
      <c r="Q2491" s="250"/>
      <c r="R2491" s="250"/>
      <c r="S2491" s="250"/>
      <c r="T2491" s="251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52" t="s">
        <v>232</v>
      </c>
      <c r="AU2491" s="252" t="s">
        <v>82</v>
      </c>
      <c r="AV2491" s="13" t="s">
        <v>82</v>
      </c>
      <c r="AW2491" s="13" t="s">
        <v>30</v>
      </c>
      <c r="AX2491" s="13" t="s">
        <v>73</v>
      </c>
      <c r="AY2491" s="252" t="s">
        <v>223</v>
      </c>
    </row>
    <row r="2492" s="13" customFormat="1">
      <c r="A2492" s="13"/>
      <c r="B2492" s="241"/>
      <c r="C2492" s="242"/>
      <c r="D2492" s="243" t="s">
        <v>232</v>
      </c>
      <c r="E2492" s="244" t="s">
        <v>1</v>
      </c>
      <c r="F2492" s="245" t="s">
        <v>2093</v>
      </c>
      <c r="G2492" s="242"/>
      <c r="H2492" s="246">
        <v>12.43</v>
      </c>
      <c r="I2492" s="247"/>
      <c r="J2492" s="242"/>
      <c r="K2492" s="242"/>
      <c r="L2492" s="248"/>
      <c r="M2492" s="249"/>
      <c r="N2492" s="250"/>
      <c r="O2492" s="250"/>
      <c r="P2492" s="250"/>
      <c r="Q2492" s="250"/>
      <c r="R2492" s="250"/>
      <c r="S2492" s="250"/>
      <c r="T2492" s="251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52" t="s">
        <v>232</v>
      </c>
      <c r="AU2492" s="252" t="s">
        <v>82</v>
      </c>
      <c r="AV2492" s="13" t="s">
        <v>82</v>
      </c>
      <c r="AW2492" s="13" t="s">
        <v>30</v>
      </c>
      <c r="AX2492" s="13" t="s">
        <v>73</v>
      </c>
      <c r="AY2492" s="252" t="s">
        <v>223</v>
      </c>
    </row>
    <row r="2493" s="13" customFormat="1">
      <c r="A2493" s="13"/>
      <c r="B2493" s="241"/>
      <c r="C2493" s="242"/>
      <c r="D2493" s="243" t="s">
        <v>232</v>
      </c>
      <c r="E2493" s="244" t="s">
        <v>1</v>
      </c>
      <c r="F2493" s="245" t="s">
        <v>2094</v>
      </c>
      <c r="G2493" s="242"/>
      <c r="H2493" s="246">
        <v>23.739999999999998</v>
      </c>
      <c r="I2493" s="247"/>
      <c r="J2493" s="242"/>
      <c r="K2493" s="242"/>
      <c r="L2493" s="248"/>
      <c r="M2493" s="249"/>
      <c r="N2493" s="250"/>
      <c r="O2493" s="250"/>
      <c r="P2493" s="250"/>
      <c r="Q2493" s="250"/>
      <c r="R2493" s="250"/>
      <c r="S2493" s="250"/>
      <c r="T2493" s="251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52" t="s">
        <v>232</v>
      </c>
      <c r="AU2493" s="252" t="s">
        <v>82</v>
      </c>
      <c r="AV2493" s="13" t="s">
        <v>82</v>
      </c>
      <c r="AW2493" s="13" t="s">
        <v>30</v>
      </c>
      <c r="AX2493" s="13" t="s">
        <v>73</v>
      </c>
      <c r="AY2493" s="252" t="s">
        <v>223</v>
      </c>
    </row>
    <row r="2494" s="13" customFormat="1">
      <c r="A2494" s="13"/>
      <c r="B2494" s="241"/>
      <c r="C2494" s="242"/>
      <c r="D2494" s="243" t="s">
        <v>232</v>
      </c>
      <c r="E2494" s="244" t="s">
        <v>1</v>
      </c>
      <c r="F2494" s="245" t="s">
        <v>2095</v>
      </c>
      <c r="G2494" s="242"/>
      <c r="H2494" s="246">
        <v>22.879999999999999</v>
      </c>
      <c r="I2494" s="247"/>
      <c r="J2494" s="242"/>
      <c r="K2494" s="242"/>
      <c r="L2494" s="248"/>
      <c r="M2494" s="249"/>
      <c r="N2494" s="250"/>
      <c r="O2494" s="250"/>
      <c r="P2494" s="250"/>
      <c r="Q2494" s="250"/>
      <c r="R2494" s="250"/>
      <c r="S2494" s="250"/>
      <c r="T2494" s="251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52" t="s">
        <v>232</v>
      </c>
      <c r="AU2494" s="252" t="s">
        <v>82</v>
      </c>
      <c r="AV2494" s="13" t="s">
        <v>82</v>
      </c>
      <c r="AW2494" s="13" t="s">
        <v>30</v>
      </c>
      <c r="AX2494" s="13" t="s">
        <v>73</v>
      </c>
      <c r="AY2494" s="252" t="s">
        <v>223</v>
      </c>
    </row>
    <row r="2495" s="13" customFormat="1">
      <c r="A2495" s="13"/>
      <c r="B2495" s="241"/>
      <c r="C2495" s="242"/>
      <c r="D2495" s="243" t="s">
        <v>232</v>
      </c>
      <c r="E2495" s="244" t="s">
        <v>1</v>
      </c>
      <c r="F2495" s="245" t="s">
        <v>1426</v>
      </c>
      <c r="G2495" s="242"/>
      <c r="H2495" s="246">
        <v>6.1799999999999997</v>
      </c>
      <c r="I2495" s="247"/>
      <c r="J2495" s="242"/>
      <c r="K2495" s="242"/>
      <c r="L2495" s="248"/>
      <c r="M2495" s="249"/>
      <c r="N2495" s="250"/>
      <c r="O2495" s="250"/>
      <c r="P2495" s="250"/>
      <c r="Q2495" s="250"/>
      <c r="R2495" s="250"/>
      <c r="S2495" s="250"/>
      <c r="T2495" s="251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52" t="s">
        <v>232</v>
      </c>
      <c r="AU2495" s="252" t="s">
        <v>82</v>
      </c>
      <c r="AV2495" s="13" t="s">
        <v>82</v>
      </c>
      <c r="AW2495" s="13" t="s">
        <v>30</v>
      </c>
      <c r="AX2495" s="13" t="s">
        <v>73</v>
      </c>
      <c r="AY2495" s="252" t="s">
        <v>223</v>
      </c>
    </row>
    <row r="2496" s="13" customFormat="1">
      <c r="A2496" s="13"/>
      <c r="B2496" s="241"/>
      <c r="C2496" s="242"/>
      <c r="D2496" s="243" t="s">
        <v>232</v>
      </c>
      <c r="E2496" s="244" t="s">
        <v>1</v>
      </c>
      <c r="F2496" s="245" t="s">
        <v>2096</v>
      </c>
      <c r="G2496" s="242"/>
      <c r="H2496" s="246">
        <v>4.0999999999999996</v>
      </c>
      <c r="I2496" s="247"/>
      <c r="J2496" s="242"/>
      <c r="K2496" s="242"/>
      <c r="L2496" s="248"/>
      <c r="M2496" s="249"/>
      <c r="N2496" s="250"/>
      <c r="O2496" s="250"/>
      <c r="P2496" s="250"/>
      <c r="Q2496" s="250"/>
      <c r="R2496" s="250"/>
      <c r="S2496" s="250"/>
      <c r="T2496" s="251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52" t="s">
        <v>232</v>
      </c>
      <c r="AU2496" s="252" t="s">
        <v>82</v>
      </c>
      <c r="AV2496" s="13" t="s">
        <v>82</v>
      </c>
      <c r="AW2496" s="13" t="s">
        <v>30</v>
      </c>
      <c r="AX2496" s="13" t="s">
        <v>73</v>
      </c>
      <c r="AY2496" s="252" t="s">
        <v>223</v>
      </c>
    </row>
    <row r="2497" s="13" customFormat="1">
      <c r="A2497" s="13"/>
      <c r="B2497" s="241"/>
      <c r="C2497" s="242"/>
      <c r="D2497" s="243" t="s">
        <v>232</v>
      </c>
      <c r="E2497" s="244" t="s">
        <v>1</v>
      </c>
      <c r="F2497" s="245" t="s">
        <v>2097</v>
      </c>
      <c r="G2497" s="242"/>
      <c r="H2497" s="246">
        <v>3.9900000000000002</v>
      </c>
      <c r="I2497" s="247"/>
      <c r="J2497" s="242"/>
      <c r="K2497" s="242"/>
      <c r="L2497" s="248"/>
      <c r="M2497" s="249"/>
      <c r="N2497" s="250"/>
      <c r="O2497" s="250"/>
      <c r="P2497" s="250"/>
      <c r="Q2497" s="250"/>
      <c r="R2497" s="250"/>
      <c r="S2497" s="250"/>
      <c r="T2497" s="251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52" t="s">
        <v>232</v>
      </c>
      <c r="AU2497" s="252" t="s">
        <v>82</v>
      </c>
      <c r="AV2497" s="13" t="s">
        <v>82</v>
      </c>
      <c r="AW2497" s="13" t="s">
        <v>30</v>
      </c>
      <c r="AX2497" s="13" t="s">
        <v>73</v>
      </c>
      <c r="AY2497" s="252" t="s">
        <v>223</v>
      </c>
    </row>
    <row r="2498" s="13" customFormat="1">
      <c r="A2498" s="13"/>
      <c r="B2498" s="241"/>
      <c r="C2498" s="242"/>
      <c r="D2498" s="243" t="s">
        <v>232</v>
      </c>
      <c r="E2498" s="244" t="s">
        <v>1</v>
      </c>
      <c r="F2498" s="245" t="s">
        <v>2098</v>
      </c>
      <c r="G2498" s="242"/>
      <c r="H2498" s="246">
        <v>10.699999999999999</v>
      </c>
      <c r="I2498" s="247"/>
      <c r="J2498" s="242"/>
      <c r="K2498" s="242"/>
      <c r="L2498" s="248"/>
      <c r="M2498" s="249"/>
      <c r="N2498" s="250"/>
      <c r="O2498" s="250"/>
      <c r="P2498" s="250"/>
      <c r="Q2498" s="250"/>
      <c r="R2498" s="250"/>
      <c r="S2498" s="250"/>
      <c r="T2498" s="251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52" t="s">
        <v>232</v>
      </c>
      <c r="AU2498" s="252" t="s">
        <v>82</v>
      </c>
      <c r="AV2498" s="13" t="s">
        <v>82</v>
      </c>
      <c r="AW2498" s="13" t="s">
        <v>30</v>
      </c>
      <c r="AX2498" s="13" t="s">
        <v>73</v>
      </c>
      <c r="AY2498" s="252" t="s">
        <v>223</v>
      </c>
    </row>
    <row r="2499" s="13" customFormat="1">
      <c r="A2499" s="13"/>
      <c r="B2499" s="241"/>
      <c r="C2499" s="242"/>
      <c r="D2499" s="243" t="s">
        <v>232</v>
      </c>
      <c r="E2499" s="244" t="s">
        <v>1</v>
      </c>
      <c r="F2499" s="245" t="s">
        <v>2099</v>
      </c>
      <c r="G2499" s="242"/>
      <c r="H2499" s="246">
        <v>10.68</v>
      </c>
      <c r="I2499" s="247"/>
      <c r="J2499" s="242"/>
      <c r="K2499" s="242"/>
      <c r="L2499" s="248"/>
      <c r="M2499" s="249"/>
      <c r="N2499" s="250"/>
      <c r="O2499" s="250"/>
      <c r="P2499" s="250"/>
      <c r="Q2499" s="250"/>
      <c r="R2499" s="250"/>
      <c r="S2499" s="250"/>
      <c r="T2499" s="251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52" t="s">
        <v>232</v>
      </c>
      <c r="AU2499" s="252" t="s">
        <v>82</v>
      </c>
      <c r="AV2499" s="13" t="s">
        <v>82</v>
      </c>
      <c r="AW2499" s="13" t="s">
        <v>30</v>
      </c>
      <c r="AX2499" s="13" t="s">
        <v>73</v>
      </c>
      <c r="AY2499" s="252" t="s">
        <v>223</v>
      </c>
    </row>
    <row r="2500" s="13" customFormat="1">
      <c r="A2500" s="13"/>
      <c r="B2500" s="241"/>
      <c r="C2500" s="242"/>
      <c r="D2500" s="243" t="s">
        <v>232</v>
      </c>
      <c r="E2500" s="244" t="s">
        <v>1</v>
      </c>
      <c r="F2500" s="245" t="s">
        <v>2100</v>
      </c>
      <c r="G2500" s="242"/>
      <c r="H2500" s="246">
        <v>11.58</v>
      </c>
      <c r="I2500" s="247"/>
      <c r="J2500" s="242"/>
      <c r="K2500" s="242"/>
      <c r="L2500" s="248"/>
      <c r="M2500" s="249"/>
      <c r="N2500" s="250"/>
      <c r="O2500" s="250"/>
      <c r="P2500" s="250"/>
      <c r="Q2500" s="250"/>
      <c r="R2500" s="250"/>
      <c r="S2500" s="250"/>
      <c r="T2500" s="251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52" t="s">
        <v>232</v>
      </c>
      <c r="AU2500" s="252" t="s">
        <v>82</v>
      </c>
      <c r="AV2500" s="13" t="s">
        <v>82</v>
      </c>
      <c r="AW2500" s="13" t="s">
        <v>30</v>
      </c>
      <c r="AX2500" s="13" t="s">
        <v>73</v>
      </c>
      <c r="AY2500" s="252" t="s">
        <v>223</v>
      </c>
    </row>
    <row r="2501" s="13" customFormat="1">
      <c r="A2501" s="13"/>
      <c r="B2501" s="241"/>
      <c r="C2501" s="242"/>
      <c r="D2501" s="243" t="s">
        <v>232</v>
      </c>
      <c r="E2501" s="244" t="s">
        <v>1</v>
      </c>
      <c r="F2501" s="245" t="s">
        <v>2101</v>
      </c>
      <c r="G2501" s="242"/>
      <c r="H2501" s="246">
        <v>64.120000000000005</v>
      </c>
      <c r="I2501" s="247"/>
      <c r="J2501" s="242"/>
      <c r="K2501" s="242"/>
      <c r="L2501" s="248"/>
      <c r="M2501" s="249"/>
      <c r="N2501" s="250"/>
      <c r="O2501" s="250"/>
      <c r="P2501" s="250"/>
      <c r="Q2501" s="250"/>
      <c r="R2501" s="250"/>
      <c r="S2501" s="250"/>
      <c r="T2501" s="251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252" t="s">
        <v>232</v>
      </c>
      <c r="AU2501" s="252" t="s">
        <v>82</v>
      </c>
      <c r="AV2501" s="13" t="s">
        <v>82</v>
      </c>
      <c r="AW2501" s="13" t="s">
        <v>30</v>
      </c>
      <c r="AX2501" s="13" t="s">
        <v>73</v>
      </c>
      <c r="AY2501" s="252" t="s">
        <v>223</v>
      </c>
    </row>
    <row r="2502" s="13" customFormat="1">
      <c r="A2502" s="13"/>
      <c r="B2502" s="241"/>
      <c r="C2502" s="242"/>
      <c r="D2502" s="243" t="s">
        <v>232</v>
      </c>
      <c r="E2502" s="244" t="s">
        <v>1</v>
      </c>
      <c r="F2502" s="245" t="s">
        <v>2102</v>
      </c>
      <c r="G2502" s="242"/>
      <c r="H2502" s="246">
        <v>20.629999999999999</v>
      </c>
      <c r="I2502" s="247"/>
      <c r="J2502" s="242"/>
      <c r="K2502" s="242"/>
      <c r="L2502" s="248"/>
      <c r="M2502" s="249"/>
      <c r="N2502" s="250"/>
      <c r="O2502" s="250"/>
      <c r="P2502" s="250"/>
      <c r="Q2502" s="250"/>
      <c r="R2502" s="250"/>
      <c r="S2502" s="250"/>
      <c r="T2502" s="251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52" t="s">
        <v>232</v>
      </c>
      <c r="AU2502" s="252" t="s">
        <v>82</v>
      </c>
      <c r="AV2502" s="13" t="s">
        <v>82</v>
      </c>
      <c r="AW2502" s="13" t="s">
        <v>30</v>
      </c>
      <c r="AX2502" s="13" t="s">
        <v>73</v>
      </c>
      <c r="AY2502" s="252" t="s">
        <v>223</v>
      </c>
    </row>
    <row r="2503" s="13" customFormat="1">
      <c r="A2503" s="13"/>
      <c r="B2503" s="241"/>
      <c r="C2503" s="242"/>
      <c r="D2503" s="243" t="s">
        <v>232</v>
      </c>
      <c r="E2503" s="244" t="s">
        <v>1</v>
      </c>
      <c r="F2503" s="245" t="s">
        <v>2103</v>
      </c>
      <c r="G2503" s="242"/>
      <c r="H2503" s="246">
        <v>23.66</v>
      </c>
      <c r="I2503" s="247"/>
      <c r="J2503" s="242"/>
      <c r="K2503" s="242"/>
      <c r="L2503" s="248"/>
      <c r="M2503" s="249"/>
      <c r="N2503" s="250"/>
      <c r="O2503" s="250"/>
      <c r="P2503" s="250"/>
      <c r="Q2503" s="250"/>
      <c r="R2503" s="250"/>
      <c r="S2503" s="250"/>
      <c r="T2503" s="251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52" t="s">
        <v>232</v>
      </c>
      <c r="AU2503" s="252" t="s">
        <v>82</v>
      </c>
      <c r="AV2503" s="13" t="s">
        <v>82</v>
      </c>
      <c r="AW2503" s="13" t="s">
        <v>30</v>
      </c>
      <c r="AX2503" s="13" t="s">
        <v>73</v>
      </c>
      <c r="AY2503" s="252" t="s">
        <v>223</v>
      </c>
    </row>
    <row r="2504" s="13" customFormat="1">
      <c r="A2504" s="13"/>
      <c r="B2504" s="241"/>
      <c r="C2504" s="242"/>
      <c r="D2504" s="243" t="s">
        <v>232</v>
      </c>
      <c r="E2504" s="244" t="s">
        <v>1</v>
      </c>
      <c r="F2504" s="245" t="s">
        <v>2104</v>
      </c>
      <c r="G2504" s="242"/>
      <c r="H2504" s="246">
        <v>15.93</v>
      </c>
      <c r="I2504" s="247"/>
      <c r="J2504" s="242"/>
      <c r="K2504" s="242"/>
      <c r="L2504" s="248"/>
      <c r="M2504" s="249"/>
      <c r="N2504" s="250"/>
      <c r="O2504" s="250"/>
      <c r="P2504" s="250"/>
      <c r="Q2504" s="250"/>
      <c r="R2504" s="250"/>
      <c r="S2504" s="250"/>
      <c r="T2504" s="251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52" t="s">
        <v>232</v>
      </c>
      <c r="AU2504" s="252" t="s">
        <v>82</v>
      </c>
      <c r="AV2504" s="13" t="s">
        <v>82</v>
      </c>
      <c r="AW2504" s="13" t="s">
        <v>30</v>
      </c>
      <c r="AX2504" s="13" t="s">
        <v>73</v>
      </c>
      <c r="AY2504" s="252" t="s">
        <v>223</v>
      </c>
    </row>
    <row r="2505" s="13" customFormat="1">
      <c r="A2505" s="13"/>
      <c r="B2505" s="241"/>
      <c r="C2505" s="242"/>
      <c r="D2505" s="243" t="s">
        <v>232</v>
      </c>
      <c r="E2505" s="244" t="s">
        <v>1</v>
      </c>
      <c r="F2505" s="245" t="s">
        <v>2105</v>
      </c>
      <c r="G2505" s="242"/>
      <c r="H2505" s="246">
        <v>100.01000000000001</v>
      </c>
      <c r="I2505" s="247"/>
      <c r="J2505" s="242"/>
      <c r="K2505" s="242"/>
      <c r="L2505" s="248"/>
      <c r="M2505" s="249"/>
      <c r="N2505" s="250"/>
      <c r="O2505" s="250"/>
      <c r="P2505" s="250"/>
      <c r="Q2505" s="250"/>
      <c r="R2505" s="250"/>
      <c r="S2505" s="250"/>
      <c r="T2505" s="251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52" t="s">
        <v>232</v>
      </c>
      <c r="AU2505" s="252" t="s">
        <v>82</v>
      </c>
      <c r="AV2505" s="13" t="s">
        <v>82</v>
      </c>
      <c r="AW2505" s="13" t="s">
        <v>30</v>
      </c>
      <c r="AX2505" s="13" t="s">
        <v>73</v>
      </c>
      <c r="AY2505" s="252" t="s">
        <v>223</v>
      </c>
    </row>
    <row r="2506" s="13" customFormat="1">
      <c r="A2506" s="13"/>
      <c r="B2506" s="241"/>
      <c r="C2506" s="242"/>
      <c r="D2506" s="243" t="s">
        <v>232</v>
      </c>
      <c r="E2506" s="244" t="s">
        <v>1</v>
      </c>
      <c r="F2506" s="245" t="s">
        <v>2106</v>
      </c>
      <c r="G2506" s="242"/>
      <c r="H2506" s="246">
        <v>65.769999999999996</v>
      </c>
      <c r="I2506" s="247"/>
      <c r="J2506" s="242"/>
      <c r="K2506" s="242"/>
      <c r="L2506" s="248"/>
      <c r="M2506" s="249"/>
      <c r="N2506" s="250"/>
      <c r="O2506" s="250"/>
      <c r="P2506" s="250"/>
      <c r="Q2506" s="250"/>
      <c r="R2506" s="250"/>
      <c r="S2506" s="250"/>
      <c r="T2506" s="251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52" t="s">
        <v>232</v>
      </c>
      <c r="AU2506" s="252" t="s">
        <v>82</v>
      </c>
      <c r="AV2506" s="13" t="s">
        <v>82</v>
      </c>
      <c r="AW2506" s="13" t="s">
        <v>30</v>
      </c>
      <c r="AX2506" s="13" t="s">
        <v>73</v>
      </c>
      <c r="AY2506" s="252" t="s">
        <v>223</v>
      </c>
    </row>
    <row r="2507" s="15" customFormat="1">
      <c r="A2507" s="15"/>
      <c r="B2507" s="263"/>
      <c r="C2507" s="264"/>
      <c r="D2507" s="243" t="s">
        <v>232</v>
      </c>
      <c r="E2507" s="265" t="s">
        <v>1</v>
      </c>
      <c r="F2507" s="266" t="s">
        <v>245</v>
      </c>
      <c r="G2507" s="264"/>
      <c r="H2507" s="267">
        <v>1145.6030000000001</v>
      </c>
      <c r="I2507" s="268"/>
      <c r="J2507" s="264"/>
      <c r="K2507" s="264"/>
      <c r="L2507" s="269"/>
      <c r="M2507" s="270"/>
      <c r="N2507" s="271"/>
      <c r="O2507" s="271"/>
      <c r="P2507" s="271"/>
      <c r="Q2507" s="271"/>
      <c r="R2507" s="271"/>
      <c r="S2507" s="271"/>
      <c r="T2507" s="272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T2507" s="273" t="s">
        <v>232</v>
      </c>
      <c r="AU2507" s="273" t="s">
        <v>82</v>
      </c>
      <c r="AV2507" s="15" t="s">
        <v>230</v>
      </c>
      <c r="AW2507" s="15" t="s">
        <v>30</v>
      </c>
      <c r="AX2507" s="15" t="s">
        <v>80</v>
      </c>
      <c r="AY2507" s="273" t="s">
        <v>223</v>
      </c>
    </row>
    <row r="2508" s="2" customFormat="1" ht="24.15" customHeight="1">
      <c r="A2508" s="39"/>
      <c r="B2508" s="40"/>
      <c r="C2508" s="274" t="s">
        <v>3154</v>
      </c>
      <c r="D2508" s="274" t="s">
        <v>285</v>
      </c>
      <c r="E2508" s="275" t="s">
        <v>3155</v>
      </c>
      <c r="F2508" s="276" t="s">
        <v>3156</v>
      </c>
      <c r="G2508" s="277" t="s">
        <v>293</v>
      </c>
      <c r="H2508" s="278">
        <v>580.87099999999998</v>
      </c>
      <c r="I2508" s="279"/>
      <c r="J2508" s="280">
        <f>ROUND(I2508*H2508,2)</f>
        <v>0</v>
      </c>
      <c r="K2508" s="276" t="s">
        <v>229</v>
      </c>
      <c r="L2508" s="281"/>
      <c r="M2508" s="282" t="s">
        <v>1</v>
      </c>
      <c r="N2508" s="283" t="s">
        <v>38</v>
      </c>
      <c r="O2508" s="92"/>
      <c r="P2508" s="237">
        <f>O2508*H2508</f>
        <v>0</v>
      </c>
      <c r="Q2508" s="237">
        <v>0.0023999999999999998</v>
      </c>
      <c r="R2508" s="237">
        <f>Q2508*H2508</f>
        <v>1.3940903999999998</v>
      </c>
      <c r="S2508" s="237">
        <v>0</v>
      </c>
      <c r="T2508" s="238">
        <f>S2508*H2508</f>
        <v>0</v>
      </c>
      <c r="U2508" s="39"/>
      <c r="V2508" s="39"/>
      <c r="W2508" s="39"/>
      <c r="X2508" s="39"/>
      <c r="Y2508" s="39"/>
      <c r="Z2508" s="39"/>
      <c r="AA2508" s="39"/>
      <c r="AB2508" s="39"/>
      <c r="AC2508" s="39"/>
      <c r="AD2508" s="39"/>
      <c r="AE2508" s="39"/>
      <c r="AR2508" s="239" t="s">
        <v>402</v>
      </c>
      <c r="AT2508" s="239" t="s">
        <v>285</v>
      </c>
      <c r="AU2508" s="239" t="s">
        <v>82</v>
      </c>
      <c r="AY2508" s="18" t="s">
        <v>223</v>
      </c>
      <c r="BE2508" s="240">
        <f>IF(N2508="základní",J2508,0)</f>
        <v>0</v>
      </c>
      <c r="BF2508" s="240">
        <f>IF(N2508="snížená",J2508,0)</f>
        <v>0</v>
      </c>
      <c r="BG2508" s="240">
        <f>IF(N2508="zákl. přenesená",J2508,0)</f>
        <v>0</v>
      </c>
      <c r="BH2508" s="240">
        <f>IF(N2508="sníž. přenesená",J2508,0)</f>
        <v>0</v>
      </c>
      <c r="BI2508" s="240">
        <f>IF(N2508="nulová",J2508,0)</f>
        <v>0</v>
      </c>
      <c r="BJ2508" s="18" t="s">
        <v>80</v>
      </c>
      <c r="BK2508" s="240">
        <f>ROUND(I2508*H2508,2)</f>
        <v>0</v>
      </c>
      <c r="BL2508" s="18" t="s">
        <v>310</v>
      </c>
      <c r="BM2508" s="239" t="s">
        <v>3157</v>
      </c>
    </row>
    <row r="2509" s="14" customFormat="1">
      <c r="A2509" s="14"/>
      <c r="B2509" s="253"/>
      <c r="C2509" s="254"/>
      <c r="D2509" s="243" t="s">
        <v>232</v>
      </c>
      <c r="E2509" s="255" t="s">
        <v>1</v>
      </c>
      <c r="F2509" s="256" t="s">
        <v>3158</v>
      </c>
      <c r="G2509" s="254"/>
      <c r="H2509" s="255" t="s">
        <v>1</v>
      </c>
      <c r="I2509" s="257"/>
      <c r="J2509" s="254"/>
      <c r="K2509" s="254"/>
      <c r="L2509" s="258"/>
      <c r="M2509" s="259"/>
      <c r="N2509" s="260"/>
      <c r="O2509" s="260"/>
      <c r="P2509" s="260"/>
      <c r="Q2509" s="260"/>
      <c r="R2509" s="260"/>
      <c r="S2509" s="260"/>
      <c r="T2509" s="261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62" t="s">
        <v>232</v>
      </c>
      <c r="AU2509" s="262" t="s">
        <v>82</v>
      </c>
      <c r="AV2509" s="14" t="s">
        <v>80</v>
      </c>
      <c r="AW2509" s="14" t="s">
        <v>30</v>
      </c>
      <c r="AX2509" s="14" t="s">
        <v>73</v>
      </c>
      <c r="AY2509" s="262" t="s">
        <v>223</v>
      </c>
    </row>
    <row r="2510" s="13" customFormat="1">
      <c r="A2510" s="13"/>
      <c r="B2510" s="241"/>
      <c r="C2510" s="242"/>
      <c r="D2510" s="243" t="s">
        <v>232</v>
      </c>
      <c r="E2510" s="244" t="s">
        <v>1</v>
      </c>
      <c r="F2510" s="245" t="s">
        <v>1984</v>
      </c>
      <c r="G2510" s="242"/>
      <c r="H2510" s="246">
        <v>301.72000000000003</v>
      </c>
      <c r="I2510" s="247"/>
      <c r="J2510" s="242"/>
      <c r="K2510" s="242"/>
      <c r="L2510" s="248"/>
      <c r="M2510" s="249"/>
      <c r="N2510" s="250"/>
      <c r="O2510" s="250"/>
      <c r="P2510" s="250"/>
      <c r="Q2510" s="250"/>
      <c r="R2510" s="250"/>
      <c r="S2510" s="250"/>
      <c r="T2510" s="251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52" t="s">
        <v>232</v>
      </c>
      <c r="AU2510" s="252" t="s">
        <v>82</v>
      </c>
      <c r="AV2510" s="13" t="s">
        <v>82</v>
      </c>
      <c r="AW2510" s="13" t="s">
        <v>30</v>
      </c>
      <c r="AX2510" s="13" t="s">
        <v>73</v>
      </c>
      <c r="AY2510" s="252" t="s">
        <v>223</v>
      </c>
    </row>
    <row r="2511" s="13" customFormat="1">
      <c r="A2511" s="13"/>
      <c r="B2511" s="241"/>
      <c r="C2511" s="242"/>
      <c r="D2511" s="243" t="s">
        <v>232</v>
      </c>
      <c r="E2511" s="244" t="s">
        <v>1</v>
      </c>
      <c r="F2511" s="245" t="s">
        <v>1985</v>
      </c>
      <c r="G2511" s="242"/>
      <c r="H2511" s="246">
        <v>45.32</v>
      </c>
      <c r="I2511" s="247"/>
      <c r="J2511" s="242"/>
      <c r="K2511" s="242"/>
      <c r="L2511" s="248"/>
      <c r="M2511" s="249"/>
      <c r="N2511" s="250"/>
      <c r="O2511" s="250"/>
      <c r="P2511" s="250"/>
      <c r="Q2511" s="250"/>
      <c r="R2511" s="250"/>
      <c r="S2511" s="250"/>
      <c r="T2511" s="251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52" t="s">
        <v>232</v>
      </c>
      <c r="AU2511" s="252" t="s">
        <v>82</v>
      </c>
      <c r="AV2511" s="13" t="s">
        <v>82</v>
      </c>
      <c r="AW2511" s="13" t="s">
        <v>30</v>
      </c>
      <c r="AX2511" s="13" t="s">
        <v>73</v>
      </c>
      <c r="AY2511" s="252" t="s">
        <v>223</v>
      </c>
    </row>
    <row r="2512" s="13" customFormat="1">
      <c r="A2512" s="13"/>
      <c r="B2512" s="241"/>
      <c r="C2512" s="242"/>
      <c r="D2512" s="243" t="s">
        <v>232</v>
      </c>
      <c r="E2512" s="244" t="s">
        <v>1</v>
      </c>
      <c r="F2512" s="245" t="s">
        <v>1414</v>
      </c>
      <c r="G2512" s="242"/>
      <c r="H2512" s="246">
        <v>22.800000000000001</v>
      </c>
      <c r="I2512" s="247"/>
      <c r="J2512" s="242"/>
      <c r="K2512" s="242"/>
      <c r="L2512" s="248"/>
      <c r="M2512" s="249"/>
      <c r="N2512" s="250"/>
      <c r="O2512" s="250"/>
      <c r="P2512" s="250"/>
      <c r="Q2512" s="250"/>
      <c r="R2512" s="250"/>
      <c r="S2512" s="250"/>
      <c r="T2512" s="251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52" t="s">
        <v>232</v>
      </c>
      <c r="AU2512" s="252" t="s">
        <v>82</v>
      </c>
      <c r="AV2512" s="13" t="s">
        <v>82</v>
      </c>
      <c r="AW2512" s="13" t="s">
        <v>30</v>
      </c>
      <c r="AX2512" s="13" t="s">
        <v>73</v>
      </c>
      <c r="AY2512" s="252" t="s">
        <v>223</v>
      </c>
    </row>
    <row r="2513" s="13" customFormat="1">
      <c r="A2513" s="13"/>
      <c r="B2513" s="241"/>
      <c r="C2513" s="242"/>
      <c r="D2513" s="243" t="s">
        <v>232</v>
      </c>
      <c r="E2513" s="244" t="s">
        <v>1</v>
      </c>
      <c r="F2513" s="245" t="s">
        <v>1987</v>
      </c>
      <c r="G2513" s="242"/>
      <c r="H2513" s="246">
        <v>100.49</v>
      </c>
      <c r="I2513" s="247"/>
      <c r="J2513" s="242"/>
      <c r="K2513" s="242"/>
      <c r="L2513" s="248"/>
      <c r="M2513" s="249"/>
      <c r="N2513" s="250"/>
      <c r="O2513" s="250"/>
      <c r="P2513" s="250"/>
      <c r="Q2513" s="250"/>
      <c r="R2513" s="250"/>
      <c r="S2513" s="250"/>
      <c r="T2513" s="251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52" t="s">
        <v>232</v>
      </c>
      <c r="AU2513" s="252" t="s">
        <v>82</v>
      </c>
      <c r="AV2513" s="13" t="s">
        <v>82</v>
      </c>
      <c r="AW2513" s="13" t="s">
        <v>30</v>
      </c>
      <c r="AX2513" s="13" t="s">
        <v>73</v>
      </c>
      <c r="AY2513" s="252" t="s">
        <v>223</v>
      </c>
    </row>
    <row r="2514" s="13" customFormat="1">
      <c r="A2514" s="13"/>
      <c r="B2514" s="241"/>
      <c r="C2514" s="242"/>
      <c r="D2514" s="243" t="s">
        <v>232</v>
      </c>
      <c r="E2514" s="244" t="s">
        <v>1</v>
      </c>
      <c r="F2514" s="245" t="s">
        <v>1417</v>
      </c>
      <c r="G2514" s="242"/>
      <c r="H2514" s="246">
        <v>11.99</v>
      </c>
      <c r="I2514" s="247"/>
      <c r="J2514" s="242"/>
      <c r="K2514" s="242"/>
      <c r="L2514" s="248"/>
      <c r="M2514" s="249"/>
      <c r="N2514" s="250"/>
      <c r="O2514" s="250"/>
      <c r="P2514" s="250"/>
      <c r="Q2514" s="250"/>
      <c r="R2514" s="250"/>
      <c r="S2514" s="250"/>
      <c r="T2514" s="251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252" t="s">
        <v>232</v>
      </c>
      <c r="AU2514" s="252" t="s">
        <v>82</v>
      </c>
      <c r="AV2514" s="13" t="s">
        <v>82</v>
      </c>
      <c r="AW2514" s="13" t="s">
        <v>30</v>
      </c>
      <c r="AX2514" s="13" t="s">
        <v>73</v>
      </c>
      <c r="AY2514" s="252" t="s">
        <v>223</v>
      </c>
    </row>
    <row r="2515" s="13" customFormat="1">
      <c r="A2515" s="13"/>
      <c r="B2515" s="241"/>
      <c r="C2515" s="242"/>
      <c r="D2515" s="243" t="s">
        <v>232</v>
      </c>
      <c r="E2515" s="244" t="s">
        <v>1</v>
      </c>
      <c r="F2515" s="245" t="s">
        <v>1418</v>
      </c>
      <c r="G2515" s="242"/>
      <c r="H2515" s="246">
        <v>13.279999999999999</v>
      </c>
      <c r="I2515" s="247"/>
      <c r="J2515" s="242"/>
      <c r="K2515" s="242"/>
      <c r="L2515" s="248"/>
      <c r="M2515" s="249"/>
      <c r="N2515" s="250"/>
      <c r="O2515" s="250"/>
      <c r="P2515" s="250"/>
      <c r="Q2515" s="250"/>
      <c r="R2515" s="250"/>
      <c r="S2515" s="250"/>
      <c r="T2515" s="251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52" t="s">
        <v>232</v>
      </c>
      <c r="AU2515" s="252" t="s">
        <v>82</v>
      </c>
      <c r="AV2515" s="13" t="s">
        <v>82</v>
      </c>
      <c r="AW2515" s="13" t="s">
        <v>30</v>
      </c>
      <c r="AX2515" s="13" t="s">
        <v>73</v>
      </c>
      <c r="AY2515" s="252" t="s">
        <v>223</v>
      </c>
    </row>
    <row r="2516" s="13" customFormat="1">
      <c r="A2516" s="13"/>
      <c r="B2516" s="241"/>
      <c r="C2516" s="242"/>
      <c r="D2516" s="243" t="s">
        <v>232</v>
      </c>
      <c r="E2516" s="244" t="s">
        <v>1</v>
      </c>
      <c r="F2516" s="245" t="s">
        <v>1988</v>
      </c>
      <c r="G2516" s="242"/>
      <c r="H2516" s="246">
        <v>24.260000000000002</v>
      </c>
      <c r="I2516" s="247"/>
      <c r="J2516" s="242"/>
      <c r="K2516" s="242"/>
      <c r="L2516" s="248"/>
      <c r="M2516" s="249"/>
      <c r="N2516" s="250"/>
      <c r="O2516" s="250"/>
      <c r="P2516" s="250"/>
      <c r="Q2516" s="250"/>
      <c r="R2516" s="250"/>
      <c r="S2516" s="250"/>
      <c r="T2516" s="251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52" t="s">
        <v>232</v>
      </c>
      <c r="AU2516" s="252" t="s">
        <v>82</v>
      </c>
      <c r="AV2516" s="13" t="s">
        <v>82</v>
      </c>
      <c r="AW2516" s="13" t="s">
        <v>30</v>
      </c>
      <c r="AX2516" s="13" t="s">
        <v>73</v>
      </c>
      <c r="AY2516" s="252" t="s">
        <v>223</v>
      </c>
    </row>
    <row r="2517" s="13" customFormat="1">
      <c r="A2517" s="13"/>
      <c r="B2517" s="241"/>
      <c r="C2517" s="242"/>
      <c r="D2517" s="243" t="s">
        <v>232</v>
      </c>
      <c r="E2517" s="244" t="s">
        <v>1</v>
      </c>
      <c r="F2517" s="245" t="s">
        <v>1989</v>
      </c>
      <c r="G2517" s="242"/>
      <c r="H2517" s="246">
        <v>33.350000000000001</v>
      </c>
      <c r="I2517" s="247"/>
      <c r="J2517" s="242"/>
      <c r="K2517" s="242"/>
      <c r="L2517" s="248"/>
      <c r="M2517" s="249"/>
      <c r="N2517" s="250"/>
      <c r="O2517" s="250"/>
      <c r="P2517" s="250"/>
      <c r="Q2517" s="250"/>
      <c r="R2517" s="250"/>
      <c r="S2517" s="250"/>
      <c r="T2517" s="251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52" t="s">
        <v>232</v>
      </c>
      <c r="AU2517" s="252" t="s">
        <v>82</v>
      </c>
      <c r="AV2517" s="13" t="s">
        <v>82</v>
      </c>
      <c r="AW2517" s="13" t="s">
        <v>30</v>
      </c>
      <c r="AX2517" s="13" t="s">
        <v>73</v>
      </c>
      <c r="AY2517" s="252" t="s">
        <v>223</v>
      </c>
    </row>
    <row r="2518" s="15" customFormat="1">
      <c r="A2518" s="15"/>
      <c r="B2518" s="263"/>
      <c r="C2518" s="264"/>
      <c r="D2518" s="243" t="s">
        <v>232</v>
      </c>
      <c r="E2518" s="265" t="s">
        <v>1</v>
      </c>
      <c r="F2518" s="266" t="s">
        <v>245</v>
      </c>
      <c r="G2518" s="264"/>
      <c r="H2518" s="267">
        <v>553.21000000000004</v>
      </c>
      <c r="I2518" s="268"/>
      <c r="J2518" s="264"/>
      <c r="K2518" s="264"/>
      <c r="L2518" s="269"/>
      <c r="M2518" s="270"/>
      <c r="N2518" s="271"/>
      <c r="O2518" s="271"/>
      <c r="P2518" s="271"/>
      <c r="Q2518" s="271"/>
      <c r="R2518" s="271"/>
      <c r="S2518" s="271"/>
      <c r="T2518" s="272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T2518" s="273" t="s">
        <v>232</v>
      </c>
      <c r="AU2518" s="273" t="s">
        <v>82</v>
      </c>
      <c r="AV2518" s="15" t="s">
        <v>230</v>
      </c>
      <c r="AW2518" s="15" t="s">
        <v>30</v>
      </c>
      <c r="AX2518" s="15" t="s">
        <v>80</v>
      </c>
      <c r="AY2518" s="273" t="s">
        <v>223</v>
      </c>
    </row>
    <row r="2519" s="13" customFormat="1">
      <c r="A2519" s="13"/>
      <c r="B2519" s="241"/>
      <c r="C2519" s="242"/>
      <c r="D2519" s="243" t="s">
        <v>232</v>
      </c>
      <c r="E2519" s="242"/>
      <c r="F2519" s="245" t="s">
        <v>3159</v>
      </c>
      <c r="G2519" s="242"/>
      <c r="H2519" s="246">
        <v>580.87099999999998</v>
      </c>
      <c r="I2519" s="247"/>
      <c r="J2519" s="242"/>
      <c r="K2519" s="242"/>
      <c r="L2519" s="248"/>
      <c r="M2519" s="249"/>
      <c r="N2519" s="250"/>
      <c r="O2519" s="250"/>
      <c r="P2519" s="250"/>
      <c r="Q2519" s="250"/>
      <c r="R2519" s="250"/>
      <c r="S2519" s="250"/>
      <c r="T2519" s="251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52" t="s">
        <v>232</v>
      </c>
      <c r="AU2519" s="252" t="s">
        <v>82</v>
      </c>
      <c r="AV2519" s="13" t="s">
        <v>82</v>
      </c>
      <c r="AW2519" s="13" t="s">
        <v>4</v>
      </c>
      <c r="AX2519" s="13" t="s">
        <v>80</v>
      </c>
      <c r="AY2519" s="252" t="s">
        <v>223</v>
      </c>
    </row>
    <row r="2520" s="2" customFormat="1" ht="24.15" customHeight="1">
      <c r="A2520" s="39"/>
      <c r="B2520" s="40"/>
      <c r="C2520" s="274" t="s">
        <v>3160</v>
      </c>
      <c r="D2520" s="274" t="s">
        <v>285</v>
      </c>
      <c r="E2520" s="275" t="s">
        <v>3161</v>
      </c>
      <c r="F2520" s="276" t="s">
        <v>3162</v>
      </c>
      <c r="G2520" s="277" t="s">
        <v>293</v>
      </c>
      <c r="H2520" s="278">
        <v>589.25</v>
      </c>
      <c r="I2520" s="279"/>
      <c r="J2520" s="280">
        <f>ROUND(I2520*H2520,2)</f>
        <v>0</v>
      </c>
      <c r="K2520" s="276" t="s">
        <v>229</v>
      </c>
      <c r="L2520" s="281"/>
      <c r="M2520" s="282" t="s">
        <v>1</v>
      </c>
      <c r="N2520" s="283" t="s">
        <v>38</v>
      </c>
      <c r="O2520" s="92"/>
      <c r="P2520" s="237">
        <f>O2520*H2520</f>
        <v>0</v>
      </c>
      <c r="Q2520" s="237">
        <v>0.00038999999999999999</v>
      </c>
      <c r="R2520" s="237">
        <f>Q2520*H2520</f>
        <v>0.2298075</v>
      </c>
      <c r="S2520" s="237">
        <v>0</v>
      </c>
      <c r="T2520" s="238">
        <f>S2520*H2520</f>
        <v>0</v>
      </c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39"/>
      <c r="AE2520" s="39"/>
      <c r="AR2520" s="239" t="s">
        <v>402</v>
      </c>
      <c r="AT2520" s="239" t="s">
        <v>285</v>
      </c>
      <c r="AU2520" s="239" t="s">
        <v>82</v>
      </c>
      <c r="AY2520" s="18" t="s">
        <v>223</v>
      </c>
      <c r="BE2520" s="240">
        <f>IF(N2520="základní",J2520,0)</f>
        <v>0</v>
      </c>
      <c r="BF2520" s="240">
        <f>IF(N2520="snížená",J2520,0)</f>
        <v>0</v>
      </c>
      <c r="BG2520" s="240">
        <f>IF(N2520="zákl. přenesená",J2520,0)</f>
        <v>0</v>
      </c>
      <c r="BH2520" s="240">
        <f>IF(N2520="sníž. přenesená",J2520,0)</f>
        <v>0</v>
      </c>
      <c r="BI2520" s="240">
        <f>IF(N2520="nulová",J2520,0)</f>
        <v>0</v>
      </c>
      <c r="BJ2520" s="18" t="s">
        <v>80</v>
      </c>
      <c r="BK2520" s="240">
        <f>ROUND(I2520*H2520,2)</f>
        <v>0</v>
      </c>
      <c r="BL2520" s="18" t="s">
        <v>310</v>
      </c>
      <c r="BM2520" s="239" t="s">
        <v>3163</v>
      </c>
    </row>
    <row r="2521" s="14" customFormat="1">
      <c r="A2521" s="14"/>
      <c r="B2521" s="253"/>
      <c r="C2521" s="254"/>
      <c r="D2521" s="243" t="s">
        <v>232</v>
      </c>
      <c r="E2521" s="255" t="s">
        <v>1</v>
      </c>
      <c r="F2521" s="256" t="s">
        <v>3164</v>
      </c>
      <c r="G2521" s="254"/>
      <c r="H2521" s="255" t="s">
        <v>1</v>
      </c>
      <c r="I2521" s="257"/>
      <c r="J2521" s="254"/>
      <c r="K2521" s="254"/>
      <c r="L2521" s="258"/>
      <c r="M2521" s="259"/>
      <c r="N2521" s="260"/>
      <c r="O2521" s="260"/>
      <c r="P2521" s="260"/>
      <c r="Q2521" s="260"/>
      <c r="R2521" s="260"/>
      <c r="S2521" s="260"/>
      <c r="T2521" s="261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62" t="s">
        <v>232</v>
      </c>
      <c r="AU2521" s="262" t="s">
        <v>82</v>
      </c>
      <c r="AV2521" s="14" t="s">
        <v>80</v>
      </c>
      <c r="AW2521" s="14" t="s">
        <v>30</v>
      </c>
      <c r="AX2521" s="14" t="s">
        <v>73</v>
      </c>
      <c r="AY2521" s="262" t="s">
        <v>223</v>
      </c>
    </row>
    <row r="2522" s="13" customFormat="1">
      <c r="A2522" s="13"/>
      <c r="B2522" s="241"/>
      <c r="C2522" s="242"/>
      <c r="D2522" s="243" t="s">
        <v>232</v>
      </c>
      <c r="E2522" s="244" t="s">
        <v>1</v>
      </c>
      <c r="F2522" s="245" t="s">
        <v>2087</v>
      </c>
      <c r="G2522" s="242"/>
      <c r="H2522" s="246">
        <v>31.079999999999998</v>
      </c>
      <c r="I2522" s="247"/>
      <c r="J2522" s="242"/>
      <c r="K2522" s="242"/>
      <c r="L2522" s="248"/>
      <c r="M2522" s="249"/>
      <c r="N2522" s="250"/>
      <c r="O2522" s="250"/>
      <c r="P2522" s="250"/>
      <c r="Q2522" s="250"/>
      <c r="R2522" s="250"/>
      <c r="S2522" s="250"/>
      <c r="T2522" s="251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52" t="s">
        <v>232</v>
      </c>
      <c r="AU2522" s="252" t="s">
        <v>82</v>
      </c>
      <c r="AV2522" s="13" t="s">
        <v>82</v>
      </c>
      <c r="AW2522" s="13" t="s">
        <v>30</v>
      </c>
      <c r="AX2522" s="13" t="s">
        <v>73</v>
      </c>
      <c r="AY2522" s="252" t="s">
        <v>223</v>
      </c>
    </row>
    <row r="2523" s="13" customFormat="1">
      <c r="A2523" s="13"/>
      <c r="B2523" s="241"/>
      <c r="C2523" s="242"/>
      <c r="D2523" s="243" t="s">
        <v>232</v>
      </c>
      <c r="E2523" s="244" t="s">
        <v>1</v>
      </c>
      <c r="F2523" s="245" t="s">
        <v>2088</v>
      </c>
      <c r="G2523" s="242"/>
      <c r="H2523" s="246">
        <v>15.130000000000001</v>
      </c>
      <c r="I2523" s="247"/>
      <c r="J2523" s="242"/>
      <c r="K2523" s="242"/>
      <c r="L2523" s="248"/>
      <c r="M2523" s="249"/>
      <c r="N2523" s="250"/>
      <c r="O2523" s="250"/>
      <c r="P2523" s="250"/>
      <c r="Q2523" s="250"/>
      <c r="R2523" s="250"/>
      <c r="S2523" s="250"/>
      <c r="T2523" s="251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52" t="s">
        <v>232</v>
      </c>
      <c r="AU2523" s="252" t="s">
        <v>82</v>
      </c>
      <c r="AV2523" s="13" t="s">
        <v>82</v>
      </c>
      <c r="AW2523" s="13" t="s">
        <v>30</v>
      </c>
      <c r="AX2523" s="13" t="s">
        <v>73</v>
      </c>
      <c r="AY2523" s="252" t="s">
        <v>223</v>
      </c>
    </row>
    <row r="2524" s="13" customFormat="1">
      <c r="A2524" s="13"/>
      <c r="B2524" s="241"/>
      <c r="C2524" s="242"/>
      <c r="D2524" s="243" t="s">
        <v>232</v>
      </c>
      <c r="E2524" s="244" t="s">
        <v>1</v>
      </c>
      <c r="F2524" s="245" t="s">
        <v>2089</v>
      </c>
      <c r="G2524" s="242"/>
      <c r="H2524" s="246">
        <v>52.210000000000001</v>
      </c>
      <c r="I2524" s="247"/>
      <c r="J2524" s="242"/>
      <c r="K2524" s="242"/>
      <c r="L2524" s="248"/>
      <c r="M2524" s="249"/>
      <c r="N2524" s="250"/>
      <c r="O2524" s="250"/>
      <c r="P2524" s="250"/>
      <c r="Q2524" s="250"/>
      <c r="R2524" s="250"/>
      <c r="S2524" s="250"/>
      <c r="T2524" s="251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52" t="s">
        <v>232</v>
      </c>
      <c r="AU2524" s="252" t="s">
        <v>82</v>
      </c>
      <c r="AV2524" s="13" t="s">
        <v>82</v>
      </c>
      <c r="AW2524" s="13" t="s">
        <v>30</v>
      </c>
      <c r="AX2524" s="13" t="s">
        <v>73</v>
      </c>
      <c r="AY2524" s="252" t="s">
        <v>223</v>
      </c>
    </row>
    <row r="2525" s="13" customFormat="1">
      <c r="A2525" s="13"/>
      <c r="B2525" s="241"/>
      <c r="C2525" s="242"/>
      <c r="D2525" s="243" t="s">
        <v>232</v>
      </c>
      <c r="E2525" s="244" t="s">
        <v>1</v>
      </c>
      <c r="F2525" s="245" t="s">
        <v>2090</v>
      </c>
      <c r="G2525" s="242"/>
      <c r="H2525" s="246">
        <v>32.340000000000003</v>
      </c>
      <c r="I2525" s="247"/>
      <c r="J2525" s="242"/>
      <c r="K2525" s="242"/>
      <c r="L2525" s="248"/>
      <c r="M2525" s="249"/>
      <c r="N2525" s="250"/>
      <c r="O2525" s="250"/>
      <c r="P2525" s="250"/>
      <c r="Q2525" s="250"/>
      <c r="R2525" s="250"/>
      <c r="S2525" s="250"/>
      <c r="T2525" s="251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52" t="s">
        <v>232</v>
      </c>
      <c r="AU2525" s="252" t="s">
        <v>82</v>
      </c>
      <c r="AV2525" s="13" t="s">
        <v>82</v>
      </c>
      <c r="AW2525" s="13" t="s">
        <v>30</v>
      </c>
      <c r="AX2525" s="13" t="s">
        <v>73</v>
      </c>
      <c r="AY2525" s="252" t="s">
        <v>223</v>
      </c>
    </row>
    <row r="2526" s="13" customFormat="1">
      <c r="A2526" s="13"/>
      <c r="B2526" s="241"/>
      <c r="C2526" s="242"/>
      <c r="D2526" s="243" t="s">
        <v>232</v>
      </c>
      <c r="E2526" s="244" t="s">
        <v>1</v>
      </c>
      <c r="F2526" s="245" t="s">
        <v>2091</v>
      </c>
      <c r="G2526" s="242"/>
      <c r="H2526" s="246">
        <v>21.699999999999999</v>
      </c>
      <c r="I2526" s="247"/>
      <c r="J2526" s="242"/>
      <c r="K2526" s="242"/>
      <c r="L2526" s="248"/>
      <c r="M2526" s="249"/>
      <c r="N2526" s="250"/>
      <c r="O2526" s="250"/>
      <c r="P2526" s="250"/>
      <c r="Q2526" s="250"/>
      <c r="R2526" s="250"/>
      <c r="S2526" s="250"/>
      <c r="T2526" s="251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52" t="s">
        <v>232</v>
      </c>
      <c r="AU2526" s="252" t="s">
        <v>82</v>
      </c>
      <c r="AV2526" s="13" t="s">
        <v>82</v>
      </c>
      <c r="AW2526" s="13" t="s">
        <v>30</v>
      </c>
      <c r="AX2526" s="13" t="s">
        <v>73</v>
      </c>
      <c r="AY2526" s="252" t="s">
        <v>223</v>
      </c>
    </row>
    <row r="2527" s="13" customFormat="1">
      <c r="A2527" s="13"/>
      <c r="B2527" s="241"/>
      <c r="C2527" s="242"/>
      <c r="D2527" s="243" t="s">
        <v>232</v>
      </c>
      <c r="E2527" s="244" t="s">
        <v>1</v>
      </c>
      <c r="F2527" s="245" t="s">
        <v>2092</v>
      </c>
      <c r="G2527" s="242"/>
      <c r="H2527" s="246">
        <v>12.33</v>
      </c>
      <c r="I2527" s="247"/>
      <c r="J2527" s="242"/>
      <c r="K2527" s="242"/>
      <c r="L2527" s="248"/>
      <c r="M2527" s="249"/>
      <c r="N2527" s="250"/>
      <c r="O2527" s="250"/>
      <c r="P2527" s="250"/>
      <c r="Q2527" s="250"/>
      <c r="R2527" s="250"/>
      <c r="S2527" s="250"/>
      <c r="T2527" s="251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52" t="s">
        <v>232</v>
      </c>
      <c r="AU2527" s="252" t="s">
        <v>82</v>
      </c>
      <c r="AV2527" s="13" t="s">
        <v>82</v>
      </c>
      <c r="AW2527" s="13" t="s">
        <v>30</v>
      </c>
      <c r="AX2527" s="13" t="s">
        <v>73</v>
      </c>
      <c r="AY2527" s="252" t="s">
        <v>223</v>
      </c>
    </row>
    <row r="2528" s="13" customFormat="1">
      <c r="A2528" s="13"/>
      <c r="B2528" s="241"/>
      <c r="C2528" s="242"/>
      <c r="D2528" s="243" t="s">
        <v>232</v>
      </c>
      <c r="E2528" s="244" t="s">
        <v>1</v>
      </c>
      <c r="F2528" s="245" t="s">
        <v>2093</v>
      </c>
      <c r="G2528" s="242"/>
      <c r="H2528" s="246">
        <v>12.43</v>
      </c>
      <c r="I2528" s="247"/>
      <c r="J2528" s="242"/>
      <c r="K2528" s="242"/>
      <c r="L2528" s="248"/>
      <c r="M2528" s="249"/>
      <c r="N2528" s="250"/>
      <c r="O2528" s="250"/>
      <c r="P2528" s="250"/>
      <c r="Q2528" s="250"/>
      <c r="R2528" s="250"/>
      <c r="S2528" s="250"/>
      <c r="T2528" s="251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52" t="s">
        <v>232</v>
      </c>
      <c r="AU2528" s="252" t="s">
        <v>82</v>
      </c>
      <c r="AV2528" s="13" t="s">
        <v>82</v>
      </c>
      <c r="AW2528" s="13" t="s">
        <v>30</v>
      </c>
      <c r="AX2528" s="13" t="s">
        <v>73</v>
      </c>
      <c r="AY2528" s="252" t="s">
        <v>223</v>
      </c>
    </row>
    <row r="2529" s="13" customFormat="1">
      <c r="A2529" s="13"/>
      <c r="B2529" s="241"/>
      <c r="C2529" s="242"/>
      <c r="D2529" s="243" t="s">
        <v>232</v>
      </c>
      <c r="E2529" s="244" t="s">
        <v>1</v>
      </c>
      <c r="F2529" s="245" t="s">
        <v>2094</v>
      </c>
      <c r="G2529" s="242"/>
      <c r="H2529" s="246">
        <v>23.739999999999998</v>
      </c>
      <c r="I2529" s="247"/>
      <c r="J2529" s="242"/>
      <c r="K2529" s="242"/>
      <c r="L2529" s="248"/>
      <c r="M2529" s="249"/>
      <c r="N2529" s="250"/>
      <c r="O2529" s="250"/>
      <c r="P2529" s="250"/>
      <c r="Q2529" s="250"/>
      <c r="R2529" s="250"/>
      <c r="S2529" s="250"/>
      <c r="T2529" s="251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T2529" s="252" t="s">
        <v>232</v>
      </c>
      <c r="AU2529" s="252" t="s">
        <v>82</v>
      </c>
      <c r="AV2529" s="13" t="s">
        <v>82</v>
      </c>
      <c r="AW2529" s="13" t="s">
        <v>30</v>
      </c>
      <c r="AX2529" s="13" t="s">
        <v>73</v>
      </c>
      <c r="AY2529" s="252" t="s">
        <v>223</v>
      </c>
    </row>
    <row r="2530" s="13" customFormat="1">
      <c r="A2530" s="13"/>
      <c r="B2530" s="241"/>
      <c r="C2530" s="242"/>
      <c r="D2530" s="243" t="s">
        <v>232</v>
      </c>
      <c r="E2530" s="244" t="s">
        <v>1</v>
      </c>
      <c r="F2530" s="245" t="s">
        <v>2095</v>
      </c>
      <c r="G2530" s="242"/>
      <c r="H2530" s="246">
        <v>22.879999999999999</v>
      </c>
      <c r="I2530" s="247"/>
      <c r="J2530" s="242"/>
      <c r="K2530" s="242"/>
      <c r="L2530" s="248"/>
      <c r="M2530" s="249"/>
      <c r="N2530" s="250"/>
      <c r="O2530" s="250"/>
      <c r="P2530" s="250"/>
      <c r="Q2530" s="250"/>
      <c r="R2530" s="250"/>
      <c r="S2530" s="250"/>
      <c r="T2530" s="251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52" t="s">
        <v>232</v>
      </c>
      <c r="AU2530" s="252" t="s">
        <v>82</v>
      </c>
      <c r="AV2530" s="13" t="s">
        <v>82</v>
      </c>
      <c r="AW2530" s="13" t="s">
        <v>30</v>
      </c>
      <c r="AX2530" s="13" t="s">
        <v>73</v>
      </c>
      <c r="AY2530" s="252" t="s">
        <v>223</v>
      </c>
    </row>
    <row r="2531" s="13" customFormat="1">
      <c r="A2531" s="13"/>
      <c r="B2531" s="241"/>
      <c r="C2531" s="242"/>
      <c r="D2531" s="243" t="s">
        <v>232</v>
      </c>
      <c r="E2531" s="244" t="s">
        <v>1</v>
      </c>
      <c r="F2531" s="245" t="s">
        <v>1426</v>
      </c>
      <c r="G2531" s="242"/>
      <c r="H2531" s="246">
        <v>6.1799999999999997</v>
      </c>
      <c r="I2531" s="247"/>
      <c r="J2531" s="242"/>
      <c r="K2531" s="242"/>
      <c r="L2531" s="248"/>
      <c r="M2531" s="249"/>
      <c r="N2531" s="250"/>
      <c r="O2531" s="250"/>
      <c r="P2531" s="250"/>
      <c r="Q2531" s="250"/>
      <c r="R2531" s="250"/>
      <c r="S2531" s="250"/>
      <c r="T2531" s="251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52" t="s">
        <v>232</v>
      </c>
      <c r="AU2531" s="252" t="s">
        <v>82</v>
      </c>
      <c r="AV2531" s="13" t="s">
        <v>82</v>
      </c>
      <c r="AW2531" s="13" t="s">
        <v>30</v>
      </c>
      <c r="AX2531" s="13" t="s">
        <v>73</v>
      </c>
      <c r="AY2531" s="252" t="s">
        <v>223</v>
      </c>
    </row>
    <row r="2532" s="13" customFormat="1">
      <c r="A2532" s="13"/>
      <c r="B2532" s="241"/>
      <c r="C2532" s="242"/>
      <c r="D2532" s="243" t="s">
        <v>232</v>
      </c>
      <c r="E2532" s="244" t="s">
        <v>1</v>
      </c>
      <c r="F2532" s="245" t="s">
        <v>2096</v>
      </c>
      <c r="G2532" s="242"/>
      <c r="H2532" s="246">
        <v>4.0999999999999996</v>
      </c>
      <c r="I2532" s="247"/>
      <c r="J2532" s="242"/>
      <c r="K2532" s="242"/>
      <c r="L2532" s="248"/>
      <c r="M2532" s="249"/>
      <c r="N2532" s="250"/>
      <c r="O2532" s="250"/>
      <c r="P2532" s="250"/>
      <c r="Q2532" s="250"/>
      <c r="R2532" s="250"/>
      <c r="S2532" s="250"/>
      <c r="T2532" s="251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52" t="s">
        <v>232</v>
      </c>
      <c r="AU2532" s="252" t="s">
        <v>82</v>
      </c>
      <c r="AV2532" s="13" t="s">
        <v>82</v>
      </c>
      <c r="AW2532" s="13" t="s">
        <v>30</v>
      </c>
      <c r="AX2532" s="13" t="s">
        <v>73</v>
      </c>
      <c r="AY2532" s="252" t="s">
        <v>223</v>
      </c>
    </row>
    <row r="2533" s="13" customFormat="1">
      <c r="A2533" s="13"/>
      <c r="B2533" s="241"/>
      <c r="C2533" s="242"/>
      <c r="D2533" s="243" t="s">
        <v>232</v>
      </c>
      <c r="E2533" s="244" t="s">
        <v>1</v>
      </c>
      <c r="F2533" s="245" t="s">
        <v>2097</v>
      </c>
      <c r="G2533" s="242"/>
      <c r="H2533" s="246">
        <v>3.9900000000000002</v>
      </c>
      <c r="I2533" s="247"/>
      <c r="J2533" s="242"/>
      <c r="K2533" s="242"/>
      <c r="L2533" s="248"/>
      <c r="M2533" s="249"/>
      <c r="N2533" s="250"/>
      <c r="O2533" s="250"/>
      <c r="P2533" s="250"/>
      <c r="Q2533" s="250"/>
      <c r="R2533" s="250"/>
      <c r="S2533" s="250"/>
      <c r="T2533" s="251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52" t="s">
        <v>232</v>
      </c>
      <c r="AU2533" s="252" t="s">
        <v>82</v>
      </c>
      <c r="AV2533" s="13" t="s">
        <v>82</v>
      </c>
      <c r="AW2533" s="13" t="s">
        <v>30</v>
      </c>
      <c r="AX2533" s="13" t="s">
        <v>73</v>
      </c>
      <c r="AY2533" s="252" t="s">
        <v>223</v>
      </c>
    </row>
    <row r="2534" s="13" customFormat="1">
      <c r="A2534" s="13"/>
      <c r="B2534" s="241"/>
      <c r="C2534" s="242"/>
      <c r="D2534" s="243" t="s">
        <v>232</v>
      </c>
      <c r="E2534" s="244" t="s">
        <v>1</v>
      </c>
      <c r="F2534" s="245" t="s">
        <v>2098</v>
      </c>
      <c r="G2534" s="242"/>
      <c r="H2534" s="246">
        <v>10.699999999999999</v>
      </c>
      <c r="I2534" s="247"/>
      <c r="J2534" s="242"/>
      <c r="K2534" s="242"/>
      <c r="L2534" s="248"/>
      <c r="M2534" s="249"/>
      <c r="N2534" s="250"/>
      <c r="O2534" s="250"/>
      <c r="P2534" s="250"/>
      <c r="Q2534" s="250"/>
      <c r="R2534" s="250"/>
      <c r="S2534" s="250"/>
      <c r="T2534" s="251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52" t="s">
        <v>232</v>
      </c>
      <c r="AU2534" s="252" t="s">
        <v>82</v>
      </c>
      <c r="AV2534" s="13" t="s">
        <v>82</v>
      </c>
      <c r="AW2534" s="13" t="s">
        <v>30</v>
      </c>
      <c r="AX2534" s="13" t="s">
        <v>73</v>
      </c>
      <c r="AY2534" s="252" t="s">
        <v>223</v>
      </c>
    </row>
    <row r="2535" s="13" customFormat="1">
      <c r="A2535" s="13"/>
      <c r="B2535" s="241"/>
      <c r="C2535" s="242"/>
      <c r="D2535" s="243" t="s">
        <v>232</v>
      </c>
      <c r="E2535" s="244" t="s">
        <v>1</v>
      </c>
      <c r="F2535" s="245" t="s">
        <v>2099</v>
      </c>
      <c r="G2535" s="242"/>
      <c r="H2535" s="246">
        <v>10.68</v>
      </c>
      <c r="I2535" s="247"/>
      <c r="J2535" s="242"/>
      <c r="K2535" s="242"/>
      <c r="L2535" s="248"/>
      <c r="M2535" s="249"/>
      <c r="N2535" s="250"/>
      <c r="O2535" s="250"/>
      <c r="P2535" s="250"/>
      <c r="Q2535" s="250"/>
      <c r="R2535" s="250"/>
      <c r="S2535" s="250"/>
      <c r="T2535" s="251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52" t="s">
        <v>232</v>
      </c>
      <c r="AU2535" s="252" t="s">
        <v>82</v>
      </c>
      <c r="AV2535" s="13" t="s">
        <v>82</v>
      </c>
      <c r="AW2535" s="13" t="s">
        <v>30</v>
      </c>
      <c r="AX2535" s="13" t="s">
        <v>73</v>
      </c>
      <c r="AY2535" s="252" t="s">
        <v>223</v>
      </c>
    </row>
    <row r="2536" s="13" customFormat="1">
      <c r="A2536" s="13"/>
      <c r="B2536" s="241"/>
      <c r="C2536" s="242"/>
      <c r="D2536" s="243" t="s">
        <v>232</v>
      </c>
      <c r="E2536" s="244" t="s">
        <v>1</v>
      </c>
      <c r="F2536" s="245" t="s">
        <v>2100</v>
      </c>
      <c r="G2536" s="242"/>
      <c r="H2536" s="246">
        <v>11.58</v>
      </c>
      <c r="I2536" s="247"/>
      <c r="J2536" s="242"/>
      <c r="K2536" s="242"/>
      <c r="L2536" s="248"/>
      <c r="M2536" s="249"/>
      <c r="N2536" s="250"/>
      <c r="O2536" s="250"/>
      <c r="P2536" s="250"/>
      <c r="Q2536" s="250"/>
      <c r="R2536" s="250"/>
      <c r="S2536" s="250"/>
      <c r="T2536" s="251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T2536" s="252" t="s">
        <v>232</v>
      </c>
      <c r="AU2536" s="252" t="s">
        <v>82</v>
      </c>
      <c r="AV2536" s="13" t="s">
        <v>82</v>
      </c>
      <c r="AW2536" s="13" t="s">
        <v>30</v>
      </c>
      <c r="AX2536" s="13" t="s">
        <v>73</v>
      </c>
      <c r="AY2536" s="252" t="s">
        <v>223</v>
      </c>
    </row>
    <row r="2537" s="13" customFormat="1">
      <c r="A2537" s="13"/>
      <c r="B2537" s="241"/>
      <c r="C2537" s="242"/>
      <c r="D2537" s="243" t="s">
        <v>232</v>
      </c>
      <c r="E2537" s="244" t="s">
        <v>1</v>
      </c>
      <c r="F2537" s="245" t="s">
        <v>2101</v>
      </c>
      <c r="G2537" s="242"/>
      <c r="H2537" s="246">
        <v>64.120000000000005</v>
      </c>
      <c r="I2537" s="247"/>
      <c r="J2537" s="242"/>
      <c r="K2537" s="242"/>
      <c r="L2537" s="248"/>
      <c r="M2537" s="249"/>
      <c r="N2537" s="250"/>
      <c r="O2537" s="250"/>
      <c r="P2537" s="250"/>
      <c r="Q2537" s="250"/>
      <c r="R2537" s="250"/>
      <c r="S2537" s="250"/>
      <c r="T2537" s="251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52" t="s">
        <v>232</v>
      </c>
      <c r="AU2537" s="252" t="s">
        <v>82</v>
      </c>
      <c r="AV2537" s="13" t="s">
        <v>82</v>
      </c>
      <c r="AW2537" s="13" t="s">
        <v>30</v>
      </c>
      <c r="AX2537" s="13" t="s">
        <v>73</v>
      </c>
      <c r="AY2537" s="252" t="s">
        <v>223</v>
      </c>
    </row>
    <row r="2538" s="13" customFormat="1">
      <c r="A2538" s="13"/>
      <c r="B2538" s="241"/>
      <c r="C2538" s="242"/>
      <c r="D2538" s="243" t="s">
        <v>232</v>
      </c>
      <c r="E2538" s="244" t="s">
        <v>1</v>
      </c>
      <c r="F2538" s="245" t="s">
        <v>2102</v>
      </c>
      <c r="G2538" s="242"/>
      <c r="H2538" s="246">
        <v>20.629999999999999</v>
      </c>
      <c r="I2538" s="247"/>
      <c r="J2538" s="242"/>
      <c r="K2538" s="242"/>
      <c r="L2538" s="248"/>
      <c r="M2538" s="249"/>
      <c r="N2538" s="250"/>
      <c r="O2538" s="250"/>
      <c r="P2538" s="250"/>
      <c r="Q2538" s="250"/>
      <c r="R2538" s="250"/>
      <c r="S2538" s="250"/>
      <c r="T2538" s="251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52" t="s">
        <v>232</v>
      </c>
      <c r="AU2538" s="252" t="s">
        <v>82</v>
      </c>
      <c r="AV2538" s="13" t="s">
        <v>82</v>
      </c>
      <c r="AW2538" s="13" t="s">
        <v>30</v>
      </c>
      <c r="AX2538" s="13" t="s">
        <v>73</v>
      </c>
      <c r="AY2538" s="252" t="s">
        <v>223</v>
      </c>
    </row>
    <row r="2539" s="13" customFormat="1">
      <c r="A2539" s="13"/>
      <c r="B2539" s="241"/>
      <c r="C2539" s="242"/>
      <c r="D2539" s="243" t="s">
        <v>232</v>
      </c>
      <c r="E2539" s="244" t="s">
        <v>1</v>
      </c>
      <c r="F2539" s="245" t="s">
        <v>2103</v>
      </c>
      <c r="G2539" s="242"/>
      <c r="H2539" s="246">
        <v>23.66</v>
      </c>
      <c r="I2539" s="247"/>
      <c r="J2539" s="242"/>
      <c r="K2539" s="242"/>
      <c r="L2539" s="248"/>
      <c r="M2539" s="249"/>
      <c r="N2539" s="250"/>
      <c r="O2539" s="250"/>
      <c r="P2539" s="250"/>
      <c r="Q2539" s="250"/>
      <c r="R2539" s="250"/>
      <c r="S2539" s="250"/>
      <c r="T2539" s="251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T2539" s="252" t="s">
        <v>232</v>
      </c>
      <c r="AU2539" s="252" t="s">
        <v>82</v>
      </c>
      <c r="AV2539" s="13" t="s">
        <v>82</v>
      </c>
      <c r="AW2539" s="13" t="s">
        <v>30</v>
      </c>
      <c r="AX2539" s="13" t="s">
        <v>73</v>
      </c>
      <c r="AY2539" s="252" t="s">
        <v>223</v>
      </c>
    </row>
    <row r="2540" s="13" customFormat="1">
      <c r="A2540" s="13"/>
      <c r="B2540" s="241"/>
      <c r="C2540" s="242"/>
      <c r="D2540" s="243" t="s">
        <v>232</v>
      </c>
      <c r="E2540" s="244" t="s">
        <v>1</v>
      </c>
      <c r="F2540" s="245" t="s">
        <v>2104</v>
      </c>
      <c r="G2540" s="242"/>
      <c r="H2540" s="246">
        <v>15.93</v>
      </c>
      <c r="I2540" s="247"/>
      <c r="J2540" s="242"/>
      <c r="K2540" s="242"/>
      <c r="L2540" s="248"/>
      <c r="M2540" s="249"/>
      <c r="N2540" s="250"/>
      <c r="O2540" s="250"/>
      <c r="P2540" s="250"/>
      <c r="Q2540" s="250"/>
      <c r="R2540" s="250"/>
      <c r="S2540" s="250"/>
      <c r="T2540" s="251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252" t="s">
        <v>232</v>
      </c>
      <c r="AU2540" s="252" t="s">
        <v>82</v>
      </c>
      <c r="AV2540" s="13" t="s">
        <v>82</v>
      </c>
      <c r="AW2540" s="13" t="s">
        <v>30</v>
      </c>
      <c r="AX2540" s="13" t="s">
        <v>73</v>
      </c>
      <c r="AY2540" s="252" t="s">
        <v>223</v>
      </c>
    </row>
    <row r="2541" s="13" customFormat="1">
      <c r="A2541" s="13"/>
      <c r="B2541" s="241"/>
      <c r="C2541" s="242"/>
      <c r="D2541" s="243" t="s">
        <v>232</v>
      </c>
      <c r="E2541" s="244" t="s">
        <v>1</v>
      </c>
      <c r="F2541" s="245" t="s">
        <v>2105</v>
      </c>
      <c r="G2541" s="242"/>
      <c r="H2541" s="246">
        <v>100.01000000000001</v>
      </c>
      <c r="I2541" s="247"/>
      <c r="J2541" s="242"/>
      <c r="K2541" s="242"/>
      <c r="L2541" s="248"/>
      <c r="M2541" s="249"/>
      <c r="N2541" s="250"/>
      <c r="O2541" s="250"/>
      <c r="P2541" s="250"/>
      <c r="Q2541" s="250"/>
      <c r="R2541" s="250"/>
      <c r="S2541" s="250"/>
      <c r="T2541" s="251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52" t="s">
        <v>232</v>
      </c>
      <c r="AU2541" s="252" t="s">
        <v>82</v>
      </c>
      <c r="AV2541" s="13" t="s">
        <v>82</v>
      </c>
      <c r="AW2541" s="13" t="s">
        <v>30</v>
      </c>
      <c r="AX2541" s="13" t="s">
        <v>73</v>
      </c>
      <c r="AY2541" s="252" t="s">
        <v>223</v>
      </c>
    </row>
    <row r="2542" s="13" customFormat="1">
      <c r="A2542" s="13"/>
      <c r="B2542" s="241"/>
      <c r="C2542" s="242"/>
      <c r="D2542" s="243" t="s">
        <v>232</v>
      </c>
      <c r="E2542" s="244" t="s">
        <v>1</v>
      </c>
      <c r="F2542" s="245" t="s">
        <v>2106</v>
      </c>
      <c r="G2542" s="242"/>
      <c r="H2542" s="246">
        <v>65.769999999999996</v>
      </c>
      <c r="I2542" s="247"/>
      <c r="J2542" s="242"/>
      <c r="K2542" s="242"/>
      <c r="L2542" s="248"/>
      <c r="M2542" s="249"/>
      <c r="N2542" s="250"/>
      <c r="O2542" s="250"/>
      <c r="P2542" s="250"/>
      <c r="Q2542" s="250"/>
      <c r="R2542" s="250"/>
      <c r="S2542" s="250"/>
      <c r="T2542" s="251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52" t="s">
        <v>232</v>
      </c>
      <c r="AU2542" s="252" t="s">
        <v>82</v>
      </c>
      <c r="AV2542" s="13" t="s">
        <v>82</v>
      </c>
      <c r="AW2542" s="13" t="s">
        <v>30</v>
      </c>
      <c r="AX2542" s="13" t="s">
        <v>73</v>
      </c>
      <c r="AY2542" s="252" t="s">
        <v>223</v>
      </c>
    </row>
    <row r="2543" s="15" customFormat="1">
      <c r="A2543" s="15"/>
      <c r="B2543" s="263"/>
      <c r="C2543" s="264"/>
      <c r="D2543" s="243" t="s">
        <v>232</v>
      </c>
      <c r="E2543" s="265" t="s">
        <v>1</v>
      </c>
      <c r="F2543" s="266" t="s">
        <v>245</v>
      </c>
      <c r="G2543" s="264"/>
      <c r="H2543" s="267">
        <v>561.19000000000005</v>
      </c>
      <c r="I2543" s="268"/>
      <c r="J2543" s="264"/>
      <c r="K2543" s="264"/>
      <c r="L2543" s="269"/>
      <c r="M2543" s="270"/>
      <c r="N2543" s="271"/>
      <c r="O2543" s="271"/>
      <c r="P2543" s="271"/>
      <c r="Q2543" s="271"/>
      <c r="R2543" s="271"/>
      <c r="S2543" s="271"/>
      <c r="T2543" s="272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T2543" s="273" t="s">
        <v>232</v>
      </c>
      <c r="AU2543" s="273" t="s">
        <v>82</v>
      </c>
      <c r="AV2543" s="15" t="s">
        <v>230</v>
      </c>
      <c r="AW2543" s="15" t="s">
        <v>30</v>
      </c>
      <c r="AX2543" s="15" t="s">
        <v>80</v>
      </c>
      <c r="AY2543" s="273" t="s">
        <v>223</v>
      </c>
    </row>
    <row r="2544" s="13" customFormat="1">
      <c r="A2544" s="13"/>
      <c r="B2544" s="241"/>
      <c r="C2544" s="242"/>
      <c r="D2544" s="243" t="s">
        <v>232</v>
      </c>
      <c r="E2544" s="242"/>
      <c r="F2544" s="245" t="s">
        <v>3165</v>
      </c>
      <c r="G2544" s="242"/>
      <c r="H2544" s="246">
        <v>589.25</v>
      </c>
      <c r="I2544" s="247"/>
      <c r="J2544" s="242"/>
      <c r="K2544" s="242"/>
      <c r="L2544" s="248"/>
      <c r="M2544" s="249"/>
      <c r="N2544" s="250"/>
      <c r="O2544" s="250"/>
      <c r="P2544" s="250"/>
      <c r="Q2544" s="250"/>
      <c r="R2544" s="250"/>
      <c r="S2544" s="250"/>
      <c r="T2544" s="251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T2544" s="252" t="s">
        <v>232</v>
      </c>
      <c r="AU2544" s="252" t="s">
        <v>82</v>
      </c>
      <c r="AV2544" s="13" t="s">
        <v>82</v>
      </c>
      <c r="AW2544" s="13" t="s">
        <v>4</v>
      </c>
      <c r="AX2544" s="13" t="s">
        <v>80</v>
      </c>
      <c r="AY2544" s="252" t="s">
        <v>223</v>
      </c>
    </row>
    <row r="2545" s="2" customFormat="1" ht="37.8" customHeight="1">
      <c r="A2545" s="39"/>
      <c r="B2545" s="40"/>
      <c r="C2545" s="228" t="s">
        <v>3166</v>
      </c>
      <c r="D2545" s="228" t="s">
        <v>225</v>
      </c>
      <c r="E2545" s="229" t="s">
        <v>3167</v>
      </c>
      <c r="F2545" s="230" t="s">
        <v>3168</v>
      </c>
      <c r="G2545" s="231" t="s">
        <v>293</v>
      </c>
      <c r="H2545" s="232">
        <v>527.57299999999998</v>
      </c>
      <c r="I2545" s="233"/>
      <c r="J2545" s="234">
        <f>ROUND(I2545*H2545,2)</f>
        <v>0</v>
      </c>
      <c r="K2545" s="230" t="s">
        <v>229</v>
      </c>
      <c r="L2545" s="45"/>
      <c r="M2545" s="235" t="s">
        <v>1</v>
      </c>
      <c r="N2545" s="236" t="s">
        <v>38</v>
      </c>
      <c r="O2545" s="92"/>
      <c r="P2545" s="237">
        <f>O2545*H2545</f>
        <v>0</v>
      </c>
      <c r="Q2545" s="237">
        <v>0</v>
      </c>
      <c r="R2545" s="237">
        <f>Q2545*H2545</f>
        <v>0</v>
      </c>
      <c r="S2545" s="237">
        <v>0</v>
      </c>
      <c r="T2545" s="238">
        <f>S2545*H2545</f>
        <v>0</v>
      </c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39"/>
      <c r="AE2545" s="39"/>
      <c r="AR2545" s="239" t="s">
        <v>310</v>
      </c>
      <c r="AT2545" s="239" t="s">
        <v>225</v>
      </c>
      <c r="AU2545" s="239" t="s">
        <v>82</v>
      </c>
      <c r="AY2545" s="18" t="s">
        <v>223</v>
      </c>
      <c r="BE2545" s="240">
        <f>IF(N2545="základní",J2545,0)</f>
        <v>0</v>
      </c>
      <c r="BF2545" s="240">
        <f>IF(N2545="snížená",J2545,0)</f>
        <v>0</v>
      </c>
      <c r="BG2545" s="240">
        <f>IF(N2545="zákl. přenesená",J2545,0)</f>
        <v>0</v>
      </c>
      <c r="BH2545" s="240">
        <f>IF(N2545="sníž. přenesená",J2545,0)</f>
        <v>0</v>
      </c>
      <c r="BI2545" s="240">
        <f>IF(N2545="nulová",J2545,0)</f>
        <v>0</v>
      </c>
      <c r="BJ2545" s="18" t="s">
        <v>80</v>
      </c>
      <c r="BK2545" s="240">
        <f>ROUND(I2545*H2545,2)</f>
        <v>0</v>
      </c>
      <c r="BL2545" s="18" t="s">
        <v>310</v>
      </c>
      <c r="BM2545" s="239" t="s">
        <v>3169</v>
      </c>
    </row>
    <row r="2546" s="14" customFormat="1">
      <c r="A2546" s="14"/>
      <c r="B2546" s="253"/>
      <c r="C2546" s="254"/>
      <c r="D2546" s="243" t="s">
        <v>232</v>
      </c>
      <c r="E2546" s="255" t="s">
        <v>1</v>
      </c>
      <c r="F2546" s="256" t="s">
        <v>3170</v>
      </c>
      <c r="G2546" s="254"/>
      <c r="H2546" s="255" t="s">
        <v>1</v>
      </c>
      <c r="I2546" s="257"/>
      <c r="J2546" s="254"/>
      <c r="K2546" s="254"/>
      <c r="L2546" s="258"/>
      <c r="M2546" s="259"/>
      <c r="N2546" s="260"/>
      <c r="O2546" s="260"/>
      <c r="P2546" s="260"/>
      <c r="Q2546" s="260"/>
      <c r="R2546" s="260"/>
      <c r="S2546" s="260"/>
      <c r="T2546" s="261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62" t="s">
        <v>232</v>
      </c>
      <c r="AU2546" s="262" t="s">
        <v>82</v>
      </c>
      <c r="AV2546" s="14" t="s">
        <v>80</v>
      </c>
      <c r="AW2546" s="14" t="s">
        <v>30</v>
      </c>
      <c r="AX2546" s="14" t="s">
        <v>73</v>
      </c>
      <c r="AY2546" s="262" t="s">
        <v>223</v>
      </c>
    </row>
    <row r="2547" s="13" customFormat="1">
      <c r="A2547" s="13"/>
      <c r="B2547" s="241"/>
      <c r="C2547" s="242"/>
      <c r="D2547" s="243" t="s">
        <v>232</v>
      </c>
      <c r="E2547" s="244" t="s">
        <v>1</v>
      </c>
      <c r="F2547" s="245" t="s">
        <v>1404</v>
      </c>
      <c r="G2547" s="242"/>
      <c r="H2547" s="246">
        <v>10.060000000000001</v>
      </c>
      <c r="I2547" s="247"/>
      <c r="J2547" s="242"/>
      <c r="K2547" s="242"/>
      <c r="L2547" s="248"/>
      <c r="M2547" s="249"/>
      <c r="N2547" s="250"/>
      <c r="O2547" s="250"/>
      <c r="P2547" s="250"/>
      <c r="Q2547" s="250"/>
      <c r="R2547" s="250"/>
      <c r="S2547" s="250"/>
      <c r="T2547" s="251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52" t="s">
        <v>232</v>
      </c>
      <c r="AU2547" s="252" t="s">
        <v>82</v>
      </c>
      <c r="AV2547" s="13" t="s">
        <v>82</v>
      </c>
      <c r="AW2547" s="13" t="s">
        <v>30</v>
      </c>
      <c r="AX2547" s="13" t="s">
        <v>73</v>
      </c>
      <c r="AY2547" s="252" t="s">
        <v>223</v>
      </c>
    </row>
    <row r="2548" s="13" customFormat="1">
      <c r="A2548" s="13"/>
      <c r="B2548" s="241"/>
      <c r="C2548" s="242"/>
      <c r="D2548" s="243" t="s">
        <v>232</v>
      </c>
      <c r="E2548" s="244" t="s">
        <v>1</v>
      </c>
      <c r="F2548" s="245" t="s">
        <v>1405</v>
      </c>
      <c r="G2548" s="242"/>
      <c r="H2548" s="246">
        <v>21.079999999999998</v>
      </c>
      <c r="I2548" s="247"/>
      <c r="J2548" s="242"/>
      <c r="K2548" s="242"/>
      <c r="L2548" s="248"/>
      <c r="M2548" s="249"/>
      <c r="N2548" s="250"/>
      <c r="O2548" s="250"/>
      <c r="P2548" s="250"/>
      <c r="Q2548" s="250"/>
      <c r="R2548" s="250"/>
      <c r="S2548" s="250"/>
      <c r="T2548" s="251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52" t="s">
        <v>232</v>
      </c>
      <c r="AU2548" s="252" t="s">
        <v>82</v>
      </c>
      <c r="AV2548" s="13" t="s">
        <v>82</v>
      </c>
      <c r="AW2548" s="13" t="s">
        <v>30</v>
      </c>
      <c r="AX2548" s="13" t="s">
        <v>73</v>
      </c>
      <c r="AY2548" s="252" t="s">
        <v>223</v>
      </c>
    </row>
    <row r="2549" s="13" customFormat="1">
      <c r="A2549" s="13"/>
      <c r="B2549" s="241"/>
      <c r="C2549" s="242"/>
      <c r="D2549" s="243" t="s">
        <v>232</v>
      </c>
      <c r="E2549" s="244" t="s">
        <v>1</v>
      </c>
      <c r="F2549" s="245" t="s">
        <v>1407</v>
      </c>
      <c r="G2549" s="242"/>
      <c r="H2549" s="246">
        <v>9.8900000000000006</v>
      </c>
      <c r="I2549" s="247"/>
      <c r="J2549" s="242"/>
      <c r="K2549" s="242"/>
      <c r="L2549" s="248"/>
      <c r="M2549" s="249"/>
      <c r="N2549" s="250"/>
      <c r="O2549" s="250"/>
      <c r="P2549" s="250"/>
      <c r="Q2549" s="250"/>
      <c r="R2549" s="250"/>
      <c r="S2549" s="250"/>
      <c r="T2549" s="251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52" t="s">
        <v>232</v>
      </c>
      <c r="AU2549" s="252" t="s">
        <v>82</v>
      </c>
      <c r="AV2549" s="13" t="s">
        <v>82</v>
      </c>
      <c r="AW2549" s="13" t="s">
        <v>30</v>
      </c>
      <c r="AX2549" s="13" t="s">
        <v>73</v>
      </c>
      <c r="AY2549" s="252" t="s">
        <v>223</v>
      </c>
    </row>
    <row r="2550" s="13" customFormat="1">
      <c r="A2550" s="13"/>
      <c r="B2550" s="241"/>
      <c r="C2550" s="242"/>
      <c r="D2550" s="243" t="s">
        <v>232</v>
      </c>
      <c r="E2550" s="244" t="s">
        <v>1</v>
      </c>
      <c r="F2550" s="245" t="s">
        <v>2073</v>
      </c>
      <c r="G2550" s="242"/>
      <c r="H2550" s="246">
        <v>7.8700000000000001</v>
      </c>
      <c r="I2550" s="247"/>
      <c r="J2550" s="242"/>
      <c r="K2550" s="242"/>
      <c r="L2550" s="248"/>
      <c r="M2550" s="249"/>
      <c r="N2550" s="250"/>
      <c r="O2550" s="250"/>
      <c r="P2550" s="250"/>
      <c r="Q2550" s="250"/>
      <c r="R2550" s="250"/>
      <c r="S2550" s="250"/>
      <c r="T2550" s="251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52" t="s">
        <v>232</v>
      </c>
      <c r="AU2550" s="252" t="s">
        <v>82</v>
      </c>
      <c r="AV2550" s="13" t="s">
        <v>82</v>
      </c>
      <c r="AW2550" s="13" t="s">
        <v>30</v>
      </c>
      <c r="AX2550" s="13" t="s">
        <v>73</v>
      </c>
      <c r="AY2550" s="252" t="s">
        <v>223</v>
      </c>
    </row>
    <row r="2551" s="13" customFormat="1">
      <c r="A2551" s="13"/>
      <c r="B2551" s="241"/>
      <c r="C2551" s="242"/>
      <c r="D2551" s="243" t="s">
        <v>232</v>
      </c>
      <c r="E2551" s="244" t="s">
        <v>1</v>
      </c>
      <c r="F2551" s="245" t="s">
        <v>2074</v>
      </c>
      <c r="G2551" s="242"/>
      <c r="H2551" s="246">
        <v>9.1799999999999997</v>
      </c>
      <c r="I2551" s="247"/>
      <c r="J2551" s="242"/>
      <c r="K2551" s="242"/>
      <c r="L2551" s="248"/>
      <c r="M2551" s="249"/>
      <c r="N2551" s="250"/>
      <c r="O2551" s="250"/>
      <c r="P2551" s="250"/>
      <c r="Q2551" s="250"/>
      <c r="R2551" s="250"/>
      <c r="S2551" s="250"/>
      <c r="T2551" s="251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52" t="s">
        <v>232</v>
      </c>
      <c r="AU2551" s="252" t="s">
        <v>82</v>
      </c>
      <c r="AV2551" s="13" t="s">
        <v>82</v>
      </c>
      <c r="AW2551" s="13" t="s">
        <v>30</v>
      </c>
      <c r="AX2551" s="13" t="s">
        <v>73</v>
      </c>
      <c r="AY2551" s="252" t="s">
        <v>223</v>
      </c>
    </row>
    <row r="2552" s="13" customFormat="1">
      <c r="A2552" s="13"/>
      <c r="B2552" s="241"/>
      <c r="C2552" s="242"/>
      <c r="D2552" s="243" t="s">
        <v>232</v>
      </c>
      <c r="E2552" s="244" t="s">
        <v>1</v>
      </c>
      <c r="F2552" s="245" t="s">
        <v>1408</v>
      </c>
      <c r="G2552" s="242"/>
      <c r="H2552" s="246">
        <v>11.470000000000001</v>
      </c>
      <c r="I2552" s="247"/>
      <c r="J2552" s="242"/>
      <c r="K2552" s="242"/>
      <c r="L2552" s="248"/>
      <c r="M2552" s="249"/>
      <c r="N2552" s="250"/>
      <c r="O2552" s="250"/>
      <c r="P2552" s="250"/>
      <c r="Q2552" s="250"/>
      <c r="R2552" s="250"/>
      <c r="S2552" s="250"/>
      <c r="T2552" s="251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T2552" s="252" t="s">
        <v>232</v>
      </c>
      <c r="AU2552" s="252" t="s">
        <v>82</v>
      </c>
      <c r="AV2552" s="13" t="s">
        <v>82</v>
      </c>
      <c r="AW2552" s="13" t="s">
        <v>30</v>
      </c>
      <c r="AX2552" s="13" t="s">
        <v>73</v>
      </c>
      <c r="AY2552" s="252" t="s">
        <v>223</v>
      </c>
    </row>
    <row r="2553" s="13" customFormat="1">
      <c r="A2553" s="13"/>
      <c r="B2553" s="241"/>
      <c r="C2553" s="242"/>
      <c r="D2553" s="243" t="s">
        <v>232</v>
      </c>
      <c r="E2553" s="244" t="s">
        <v>1</v>
      </c>
      <c r="F2553" s="245" t="s">
        <v>1409</v>
      </c>
      <c r="G2553" s="242"/>
      <c r="H2553" s="246">
        <v>10.33</v>
      </c>
      <c r="I2553" s="247"/>
      <c r="J2553" s="242"/>
      <c r="K2553" s="242"/>
      <c r="L2553" s="248"/>
      <c r="M2553" s="249"/>
      <c r="N2553" s="250"/>
      <c r="O2553" s="250"/>
      <c r="P2553" s="250"/>
      <c r="Q2553" s="250"/>
      <c r="R2553" s="250"/>
      <c r="S2553" s="250"/>
      <c r="T2553" s="251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52" t="s">
        <v>232</v>
      </c>
      <c r="AU2553" s="252" t="s">
        <v>82</v>
      </c>
      <c r="AV2553" s="13" t="s">
        <v>82</v>
      </c>
      <c r="AW2553" s="13" t="s">
        <v>30</v>
      </c>
      <c r="AX2553" s="13" t="s">
        <v>73</v>
      </c>
      <c r="AY2553" s="252" t="s">
        <v>223</v>
      </c>
    </row>
    <row r="2554" s="13" customFormat="1">
      <c r="A2554" s="13"/>
      <c r="B2554" s="241"/>
      <c r="C2554" s="242"/>
      <c r="D2554" s="243" t="s">
        <v>232</v>
      </c>
      <c r="E2554" s="244" t="s">
        <v>1</v>
      </c>
      <c r="F2554" s="245" t="s">
        <v>2075</v>
      </c>
      <c r="G2554" s="242"/>
      <c r="H2554" s="246">
        <v>12.6</v>
      </c>
      <c r="I2554" s="247"/>
      <c r="J2554" s="242"/>
      <c r="K2554" s="242"/>
      <c r="L2554" s="248"/>
      <c r="M2554" s="249"/>
      <c r="N2554" s="250"/>
      <c r="O2554" s="250"/>
      <c r="P2554" s="250"/>
      <c r="Q2554" s="250"/>
      <c r="R2554" s="250"/>
      <c r="S2554" s="250"/>
      <c r="T2554" s="251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52" t="s">
        <v>232</v>
      </c>
      <c r="AU2554" s="252" t="s">
        <v>82</v>
      </c>
      <c r="AV2554" s="13" t="s">
        <v>82</v>
      </c>
      <c r="AW2554" s="13" t="s">
        <v>30</v>
      </c>
      <c r="AX2554" s="13" t="s">
        <v>73</v>
      </c>
      <c r="AY2554" s="252" t="s">
        <v>223</v>
      </c>
    </row>
    <row r="2555" s="13" customFormat="1">
      <c r="A2555" s="13"/>
      <c r="B2555" s="241"/>
      <c r="C2555" s="242"/>
      <c r="D2555" s="243" t="s">
        <v>232</v>
      </c>
      <c r="E2555" s="244" t="s">
        <v>1</v>
      </c>
      <c r="F2555" s="245" t="s">
        <v>1410</v>
      </c>
      <c r="G2555" s="242"/>
      <c r="H2555" s="246">
        <v>5.9500000000000002</v>
      </c>
      <c r="I2555" s="247"/>
      <c r="J2555" s="242"/>
      <c r="K2555" s="242"/>
      <c r="L2555" s="248"/>
      <c r="M2555" s="249"/>
      <c r="N2555" s="250"/>
      <c r="O2555" s="250"/>
      <c r="P2555" s="250"/>
      <c r="Q2555" s="250"/>
      <c r="R2555" s="250"/>
      <c r="S2555" s="250"/>
      <c r="T2555" s="251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52" t="s">
        <v>232</v>
      </c>
      <c r="AU2555" s="252" t="s">
        <v>82</v>
      </c>
      <c r="AV2555" s="13" t="s">
        <v>82</v>
      </c>
      <c r="AW2555" s="13" t="s">
        <v>30</v>
      </c>
      <c r="AX2555" s="13" t="s">
        <v>73</v>
      </c>
      <c r="AY2555" s="252" t="s">
        <v>223</v>
      </c>
    </row>
    <row r="2556" s="13" customFormat="1">
      <c r="A2556" s="13"/>
      <c r="B2556" s="241"/>
      <c r="C2556" s="242"/>
      <c r="D2556" s="243" t="s">
        <v>232</v>
      </c>
      <c r="E2556" s="244" t="s">
        <v>1</v>
      </c>
      <c r="F2556" s="245" t="s">
        <v>1411</v>
      </c>
      <c r="G2556" s="242"/>
      <c r="H2556" s="246">
        <v>9.3300000000000001</v>
      </c>
      <c r="I2556" s="247"/>
      <c r="J2556" s="242"/>
      <c r="K2556" s="242"/>
      <c r="L2556" s="248"/>
      <c r="M2556" s="249"/>
      <c r="N2556" s="250"/>
      <c r="O2556" s="250"/>
      <c r="P2556" s="250"/>
      <c r="Q2556" s="250"/>
      <c r="R2556" s="250"/>
      <c r="S2556" s="250"/>
      <c r="T2556" s="251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52" t="s">
        <v>232</v>
      </c>
      <c r="AU2556" s="252" t="s">
        <v>82</v>
      </c>
      <c r="AV2556" s="13" t="s">
        <v>82</v>
      </c>
      <c r="AW2556" s="13" t="s">
        <v>30</v>
      </c>
      <c r="AX2556" s="13" t="s">
        <v>73</v>
      </c>
      <c r="AY2556" s="252" t="s">
        <v>223</v>
      </c>
    </row>
    <row r="2557" s="13" customFormat="1">
      <c r="A2557" s="13"/>
      <c r="B2557" s="241"/>
      <c r="C2557" s="242"/>
      <c r="D2557" s="243" t="s">
        <v>232</v>
      </c>
      <c r="E2557" s="244" t="s">
        <v>1</v>
      </c>
      <c r="F2557" s="245" t="s">
        <v>1986</v>
      </c>
      <c r="G2557" s="242"/>
      <c r="H2557" s="246">
        <v>31.202999999999999</v>
      </c>
      <c r="I2557" s="247"/>
      <c r="J2557" s="242"/>
      <c r="K2557" s="242"/>
      <c r="L2557" s="248"/>
      <c r="M2557" s="249"/>
      <c r="N2557" s="250"/>
      <c r="O2557" s="250"/>
      <c r="P2557" s="250"/>
      <c r="Q2557" s="250"/>
      <c r="R2557" s="250"/>
      <c r="S2557" s="250"/>
      <c r="T2557" s="251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52" t="s">
        <v>232</v>
      </c>
      <c r="AU2557" s="252" t="s">
        <v>82</v>
      </c>
      <c r="AV2557" s="13" t="s">
        <v>82</v>
      </c>
      <c r="AW2557" s="13" t="s">
        <v>30</v>
      </c>
      <c r="AX2557" s="13" t="s">
        <v>73</v>
      </c>
      <c r="AY2557" s="252" t="s">
        <v>223</v>
      </c>
    </row>
    <row r="2558" s="13" customFormat="1">
      <c r="A2558" s="13"/>
      <c r="B2558" s="241"/>
      <c r="C2558" s="242"/>
      <c r="D2558" s="243" t="s">
        <v>232</v>
      </c>
      <c r="E2558" s="244" t="s">
        <v>1</v>
      </c>
      <c r="F2558" s="245" t="s">
        <v>1412</v>
      </c>
      <c r="G2558" s="242"/>
      <c r="H2558" s="246">
        <v>11.33</v>
      </c>
      <c r="I2558" s="247"/>
      <c r="J2558" s="242"/>
      <c r="K2558" s="242"/>
      <c r="L2558" s="248"/>
      <c r="M2558" s="249"/>
      <c r="N2558" s="250"/>
      <c r="O2558" s="250"/>
      <c r="P2558" s="250"/>
      <c r="Q2558" s="250"/>
      <c r="R2558" s="250"/>
      <c r="S2558" s="250"/>
      <c r="T2558" s="251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T2558" s="252" t="s">
        <v>232</v>
      </c>
      <c r="AU2558" s="252" t="s">
        <v>82</v>
      </c>
      <c r="AV2558" s="13" t="s">
        <v>82</v>
      </c>
      <c r="AW2558" s="13" t="s">
        <v>30</v>
      </c>
      <c r="AX2558" s="13" t="s">
        <v>73</v>
      </c>
      <c r="AY2558" s="252" t="s">
        <v>223</v>
      </c>
    </row>
    <row r="2559" s="13" customFormat="1">
      <c r="A2559" s="13"/>
      <c r="B2559" s="241"/>
      <c r="C2559" s="242"/>
      <c r="D2559" s="243" t="s">
        <v>232</v>
      </c>
      <c r="E2559" s="244" t="s">
        <v>1</v>
      </c>
      <c r="F2559" s="245" t="s">
        <v>1413</v>
      </c>
      <c r="G2559" s="242"/>
      <c r="H2559" s="246">
        <v>11.029999999999999</v>
      </c>
      <c r="I2559" s="247"/>
      <c r="J2559" s="242"/>
      <c r="K2559" s="242"/>
      <c r="L2559" s="248"/>
      <c r="M2559" s="249"/>
      <c r="N2559" s="250"/>
      <c r="O2559" s="250"/>
      <c r="P2559" s="250"/>
      <c r="Q2559" s="250"/>
      <c r="R2559" s="250"/>
      <c r="S2559" s="250"/>
      <c r="T2559" s="251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52" t="s">
        <v>232</v>
      </c>
      <c r="AU2559" s="252" t="s">
        <v>82</v>
      </c>
      <c r="AV2559" s="13" t="s">
        <v>82</v>
      </c>
      <c r="AW2559" s="13" t="s">
        <v>30</v>
      </c>
      <c r="AX2559" s="13" t="s">
        <v>73</v>
      </c>
      <c r="AY2559" s="252" t="s">
        <v>223</v>
      </c>
    </row>
    <row r="2560" s="13" customFormat="1">
      <c r="A2560" s="13"/>
      <c r="B2560" s="241"/>
      <c r="C2560" s="242"/>
      <c r="D2560" s="243" t="s">
        <v>232</v>
      </c>
      <c r="E2560" s="244" t="s">
        <v>1</v>
      </c>
      <c r="F2560" s="245" t="s">
        <v>2076</v>
      </c>
      <c r="G2560" s="242"/>
      <c r="H2560" s="246">
        <v>81.829999999999998</v>
      </c>
      <c r="I2560" s="247"/>
      <c r="J2560" s="242"/>
      <c r="K2560" s="242"/>
      <c r="L2560" s="248"/>
      <c r="M2560" s="249"/>
      <c r="N2560" s="250"/>
      <c r="O2560" s="250"/>
      <c r="P2560" s="250"/>
      <c r="Q2560" s="250"/>
      <c r="R2560" s="250"/>
      <c r="S2560" s="250"/>
      <c r="T2560" s="251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T2560" s="252" t="s">
        <v>232</v>
      </c>
      <c r="AU2560" s="252" t="s">
        <v>82</v>
      </c>
      <c r="AV2560" s="13" t="s">
        <v>82</v>
      </c>
      <c r="AW2560" s="13" t="s">
        <v>30</v>
      </c>
      <c r="AX2560" s="13" t="s">
        <v>73</v>
      </c>
      <c r="AY2560" s="252" t="s">
        <v>223</v>
      </c>
    </row>
    <row r="2561" s="13" customFormat="1">
      <c r="A2561" s="13"/>
      <c r="B2561" s="241"/>
      <c r="C2561" s="242"/>
      <c r="D2561" s="243" t="s">
        <v>232</v>
      </c>
      <c r="E2561" s="244" t="s">
        <v>1</v>
      </c>
      <c r="F2561" s="245" t="s">
        <v>1416</v>
      </c>
      <c r="G2561" s="242"/>
      <c r="H2561" s="246">
        <v>8.9800000000000004</v>
      </c>
      <c r="I2561" s="247"/>
      <c r="J2561" s="242"/>
      <c r="K2561" s="242"/>
      <c r="L2561" s="248"/>
      <c r="M2561" s="249"/>
      <c r="N2561" s="250"/>
      <c r="O2561" s="250"/>
      <c r="P2561" s="250"/>
      <c r="Q2561" s="250"/>
      <c r="R2561" s="250"/>
      <c r="S2561" s="250"/>
      <c r="T2561" s="251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52" t="s">
        <v>232</v>
      </c>
      <c r="AU2561" s="252" t="s">
        <v>82</v>
      </c>
      <c r="AV2561" s="13" t="s">
        <v>82</v>
      </c>
      <c r="AW2561" s="13" t="s">
        <v>30</v>
      </c>
      <c r="AX2561" s="13" t="s">
        <v>73</v>
      </c>
      <c r="AY2561" s="252" t="s">
        <v>223</v>
      </c>
    </row>
    <row r="2562" s="14" customFormat="1">
      <c r="A2562" s="14"/>
      <c r="B2562" s="253"/>
      <c r="C2562" s="254"/>
      <c r="D2562" s="243" t="s">
        <v>232</v>
      </c>
      <c r="E2562" s="255" t="s">
        <v>1</v>
      </c>
      <c r="F2562" s="256" t="s">
        <v>242</v>
      </c>
      <c r="G2562" s="254"/>
      <c r="H2562" s="255" t="s">
        <v>1</v>
      </c>
      <c r="I2562" s="257"/>
      <c r="J2562" s="254"/>
      <c r="K2562" s="254"/>
      <c r="L2562" s="258"/>
      <c r="M2562" s="259"/>
      <c r="N2562" s="260"/>
      <c r="O2562" s="260"/>
      <c r="P2562" s="260"/>
      <c r="Q2562" s="260"/>
      <c r="R2562" s="260"/>
      <c r="S2562" s="260"/>
      <c r="T2562" s="261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62" t="s">
        <v>232</v>
      </c>
      <c r="AU2562" s="262" t="s">
        <v>82</v>
      </c>
      <c r="AV2562" s="14" t="s">
        <v>80</v>
      </c>
      <c r="AW2562" s="14" t="s">
        <v>30</v>
      </c>
      <c r="AX2562" s="14" t="s">
        <v>73</v>
      </c>
      <c r="AY2562" s="262" t="s">
        <v>223</v>
      </c>
    </row>
    <row r="2563" s="14" customFormat="1">
      <c r="A2563" s="14"/>
      <c r="B2563" s="253"/>
      <c r="C2563" s="254"/>
      <c r="D2563" s="243" t="s">
        <v>232</v>
      </c>
      <c r="E2563" s="255" t="s">
        <v>1</v>
      </c>
      <c r="F2563" s="256" t="s">
        <v>3171</v>
      </c>
      <c r="G2563" s="254"/>
      <c r="H2563" s="255" t="s">
        <v>1</v>
      </c>
      <c r="I2563" s="257"/>
      <c r="J2563" s="254"/>
      <c r="K2563" s="254"/>
      <c r="L2563" s="258"/>
      <c r="M2563" s="259"/>
      <c r="N2563" s="260"/>
      <c r="O2563" s="260"/>
      <c r="P2563" s="260"/>
      <c r="Q2563" s="260"/>
      <c r="R2563" s="260"/>
      <c r="S2563" s="260"/>
      <c r="T2563" s="261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T2563" s="262" t="s">
        <v>232</v>
      </c>
      <c r="AU2563" s="262" t="s">
        <v>82</v>
      </c>
      <c r="AV2563" s="14" t="s">
        <v>80</v>
      </c>
      <c r="AW2563" s="14" t="s">
        <v>30</v>
      </c>
      <c r="AX2563" s="14" t="s">
        <v>73</v>
      </c>
      <c r="AY2563" s="262" t="s">
        <v>223</v>
      </c>
    </row>
    <row r="2564" s="13" customFormat="1">
      <c r="A2564" s="13"/>
      <c r="B2564" s="241"/>
      <c r="C2564" s="242"/>
      <c r="D2564" s="243" t="s">
        <v>232</v>
      </c>
      <c r="E2564" s="244" t="s">
        <v>1</v>
      </c>
      <c r="F2564" s="245" t="s">
        <v>2077</v>
      </c>
      <c r="G2564" s="242"/>
      <c r="H2564" s="246">
        <v>3.0800000000000001</v>
      </c>
      <c r="I2564" s="247"/>
      <c r="J2564" s="242"/>
      <c r="K2564" s="242"/>
      <c r="L2564" s="248"/>
      <c r="M2564" s="249"/>
      <c r="N2564" s="250"/>
      <c r="O2564" s="250"/>
      <c r="P2564" s="250"/>
      <c r="Q2564" s="250"/>
      <c r="R2564" s="250"/>
      <c r="S2564" s="250"/>
      <c r="T2564" s="251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52" t="s">
        <v>232</v>
      </c>
      <c r="AU2564" s="252" t="s">
        <v>82</v>
      </c>
      <c r="AV2564" s="13" t="s">
        <v>82</v>
      </c>
      <c r="AW2564" s="13" t="s">
        <v>30</v>
      </c>
      <c r="AX2564" s="13" t="s">
        <v>73</v>
      </c>
      <c r="AY2564" s="252" t="s">
        <v>223</v>
      </c>
    </row>
    <row r="2565" s="13" customFormat="1">
      <c r="A2565" s="13"/>
      <c r="B2565" s="241"/>
      <c r="C2565" s="242"/>
      <c r="D2565" s="243" t="s">
        <v>232</v>
      </c>
      <c r="E2565" s="244" t="s">
        <v>1</v>
      </c>
      <c r="F2565" s="245" t="s">
        <v>2078</v>
      </c>
      <c r="G2565" s="242"/>
      <c r="H2565" s="246">
        <v>4.0199999999999996</v>
      </c>
      <c r="I2565" s="247"/>
      <c r="J2565" s="242"/>
      <c r="K2565" s="242"/>
      <c r="L2565" s="248"/>
      <c r="M2565" s="249"/>
      <c r="N2565" s="250"/>
      <c r="O2565" s="250"/>
      <c r="P2565" s="250"/>
      <c r="Q2565" s="250"/>
      <c r="R2565" s="250"/>
      <c r="S2565" s="250"/>
      <c r="T2565" s="251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52" t="s">
        <v>232</v>
      </c>
      <c r="AU2565" s="252" t="s">
        <v>82</v>
      </c>
      <c r="AV2565" s="13" t="s">
        <v>82</v>
      </c>
      <c r="AW2565" s="13" t="s">
        <v>30</v>
      </c>
      <c r="AX2565" s="13" t="s">
        <v>73</v>
      </c>
      <c r="AY2565" s="252" t="s">
        <v>223</v>
      </c>
    </row>
    <row r="2566" s="13" customFormat="1">
      <c r="A2566" s="13"/>
      <c r="B2566" s="241"/>
      <c r="C2566" s="242"/>
      <c r="D2566" s="243" t="s">
        <v>232</v>
      </c>
      <c r="E2566" s="244" t="s">
        <v>1</v>
      </c>
      <c r="F2566" s="245" t="s">
        <v>2079</v>
      </c>
      <c r="G2566" s="242"/>
      <c r="H2566" s="246">
        <v>7.1799999999999997</v>
      </c>
      <c r="I2566" s="247"/>
      <c r="J2566" s="242"/>
      <c r="K2566" s="242"/>
      <c r="L2566" s="248"/>
      <c r="M2566" s="249"/>
      <c r="N2566" s="250"/>
      <c r="O2566" s="250"/>
      <c r="P2566" s="250"/>
      <c r="Q2566" s="250"/>
      <c r="R2566" s="250"/>
      <c r="S2566" s="250"/>
      <c r="T2566" s="251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52" t="s">
        <v>232</v>
      </c>
      <c r="AU2566" s="252" t="s">
        <v>82</v>
      </c>
      <c r="AV2566" s="13" t="s">
        <v>82</v>
      </c>
      <c r="AW2566" s="13" t="s">
        <v>30</v>
      </c>
      <c r="AX2566" s="13" t="s">
        <v>73</v>
      </c>
      <c r="AY2566" s="252" t="s">
        <v>223</v>
      </c>
    </row>
    <row r="2567" s="13" customFormat="1">
      <c r="A2567" s="13"/>
      <c r="B2567" s="241"/>
      <c r="C2567" s="242"/>
      <c r="D2567" s="243" t="s">
        <v>232</v>
      </c>
      <c r="E2567" s="244" t="s">
        <v>1</v>
      </c>
      <c r="F2567" s="245" t="s">
        <v>2080</v>
      </c>
      <c r="G2567" s="242"/>
      <c r="H2567" s="246">
        <v>10.699999999999999</v>
      </c>
      <c r="I2567" s="247"/>
      <c r="J2567" s="242"/>
      <c r="K2567" s="242"/>
      <c r="L2567" s="248"/>
      <c r="M2567" s="249"/>
      <c r="N2567" s="250"/>
      <c r="O2567" s="250"/>
      <c r="P2567" s="250"/>
      <c r="Q2567" s="250"/>
      <c r="R2567" s="250"/>
      <c r="S2567" s="250"/>
      <c r="T2567" s="251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52" t="s">
        <v>232</v>
      </c>
      <c r="AU2567" s="252" t="s">
        <v>82</v>
      </c>
      <c r="AV2567" s="13" t="s">
        <v>82</v>
      </c>
      <c r="AW2567" s="13" t="s">
        <v>30</v>
      </c>
      <c r="AX2567" s="13" t="s">
        <v>73</v>
      </c>
      <c r="AY2567" s="252" t="s">
        <v>223</v>
      </c>
    </row>
    <row r="2568" s="13" customFormat="1">
      <c r="A2568" s="13"/>
      <c r="B2568" s="241"/>
      <c r="C2568" s="242"/>
      <c r="D2568" s="243" t="s">
        <v>232</v>
      </c>
      <c r="E2568" s="244" t="s">
        <v>1</v>
      </c>
      <c r="F2568" s="245" t="s">
        <v>2081</v>
      </c>
      <c r="G2568" s="242"/>
      <c r="H2568" s="246">
        <v>10.699999999999999</v>
      </c>
      <c r="I2568" s="247"/>
      <c r="J2568" s="242"/>
      <c r="K2568" s="242"/>
      <c r="L2568" s="248"/>
      <c r="M2568" s="249"/>
      <c r="N2568" s="250"/>
      <c r="O2568" s="250"/>
      <c r="P2568" s="250"/>
      <c r="Q2568" s="250"/>
      <c r="R2568" s="250"/>
      <c r="S2568" s="250"/>
      <c r="T2568" s="251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52" t="s">
        <v>232</v>
      </c>
      <c r="AU2568" s="252" t="s">
        <v>82</v>
      </c>
      <c r="AV2568" s="13" t="s">
        <v>82</v>
      </c>
      <c r="AW2568" s="13" t="s">
        <v>30</v>
      </c>
      <c r="AX2568" s="13" t="s">
        <v>73</v>
      </c>
      <c r="AY2568" s="252" t="s">
        <v>223</v>
      </c>
    </row>
    <row r="2569" s="13" customFormat="1">
      <c r="A2569" s="13"/>
      <c r="B2569" s="241"/>
      <c r="C2569" s="242"/>
      <c r="D2569" s="243" t="s">
        <v>232</v>
      </c>
      <c r="E2569" s="244" t="s">
        <v>1</v>
      </c>
      <c r="F2569" s="245" t="s">
        <v>1423</v>
      </c>
      <c r="G2569" s="242"/>
      <c r="H2569" s="246">
        <v>37.869999999999997</v>
      </c>
      <c r="I2569" s="247"/>
      <c r="J2569" s="242"/>
      <c r="K2569" s="242"/>
      <c r="L2569" s="248"/>
      <c r="M2569" s="249"/>
      <c r="N2569" s="250"/>
      <c r="O2569" s="250"/>
      <c r="P2569" s="250"/>
      <c r="Q2569" s="250"/>
      <c r="R2569" s="250"/>
      <c r="S2569" s="250"/>
      <c r="T2569" s="251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52" t="s">
        <v>232</v>
      </c>
      <c r="AU2569" s="252" t="s">
        <v>82</v>
      </c>
      <c r="AV2569" s="13" t="s">
        <v>82</v>
      </c>
      <c r="AW2569" s="13" t="s">
        <v>30</v>
      </c>
      <c r="AX2569" s="13" t="s">
        <v>73</v>
      </c>
      <c r="AY2569" s="252" t="s">
        <v>223</v>
      </c>
    </row>
    <row r="2570" s="13" customFormat="1">
      <c r="A2570" s="13"/>
      <c r="B2570" s="241"/>
      <c r="C2570" s="242"/>
      <c r="D2570" s="243" t="s">
        <v>232</v>
      </c>
      <c r="E2570" s="244" t="s">
        <v>1</v>
      </c>
      <c r="F2570" s="245" t="s">
        <v>2082</v>
      </c>
      <c r="G2570" s="242"/>
      <c r="H2570" s="246">
        <v>42.119999999999997</v>
      </c>
      <c r="I2570" s="247"/>
      <c r="J2570" s="242"/>
      <c r="K2570" s="242"/>
      <c r="L2570" s="248"/>
      <c r="M2570" s="249"/>
      <c r="N2570" s="250"/>
      <c r="O2570" s="250"/>
      <c r="P2570" s="250"/>
      <c r="Q2570" s="250"/>
      <c r="R2570" s="250"/>
      <c r="S2570" s="250"/>
      <c r="T2570" s="251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52" t="s">
        <v>232</v>
      </c>
      <c r="AU2570" s="252" t="s">
        <v>82</v>
      </c>
      <c r="AV2570" s="13" t="s">
        <v>82</v>
      </c>
      <c r="AW2570" s="13" t="s">
        <v>30</v>
      </c>
      <c r="AX2570" s="13" t="s">
        <v>73</v>
      </c>
      <c r="AY2570" s="252" t="s">
        <v>223</v>
      </c>
    </row>
    <row r="2571" s="13" customFormat="1">
      <c r="A2571" s="13"/>
      <c r="B2571" s="241"/>
      <c r="C2571" s="242"/>
      <c r="D2571" s="243" t="s">
        <v>232</v>
      </c>
      <c r="E2571" s="244" t="s">
        <v>1</v>
      </c>
      <c r="F2571" s="245" t="s">
        <v>2083</v>
      </c>
      <c r="G2571" s="242"/>
      <c r="H2571" s="246">
        <v>88.950000000000003</v>
      </c>
      <c r="I2571" s="247"/>
      <c r="J2571" s="242"/>
      <c r="K2571" s="242"/>
      <c r="L2571" s="248"/>
      <c r="M2571" s="249"/>
      <c r="N2571" s="250"/>
      <c r="O2571" s="250"/>
      <c r="P2571" s="250"/>
      <c r="Q2571" s="250"/>
      <c r="R2571" s="250"/>
      <c r="S2571" s="250"/>
      <c r="T2571" s="251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52" t="s">
        <v>232</v>
      </c>
      <c r="AU2571" s="252" t="s">
        <v>82</v>
      </c>
      <c r="AV2571" s="13" t="s">
        <v>82</v>
      </c>
      <c r="AW2571" s="13" t="s">
        <v>30</v>
      </c>
      <c r="AX2571" s="13" t="s">
        <v>73</v>
      </c>
      <c r="AY2571" s="252" t="s">
        <v>223</v>
      </c>
    </row>
    <row r="2572" s="13" customFormat="1">
      <c r="A2572" s="13"/>
      <c r="B2572" s="241"/>
      <c r="C2572" s="242"/>
      <c r="D2572" s="243" t="s">
        <v>232</v>
      </c>
      <c r="E2572" s="244" t="s">
        <v>1</v>
      </c>
      <c r="F2572" s="245" t="s">
        <v>2084</v>
      </c>
      <c r="G2572" s="242"/>
      <c r="H2572" s="246">
        <v>23.809999999999999</v>
      </c>
      <c r="I2572" s="247"/>
      <c r="J2572" s="242"/>
      <c r="K2572" s="242"/>
      <c r="L2572" s="248"/>
      <c r="M2572" s="249"/>
      <c r="N2572" s="250"/>
      <c r="O2572" s="250"/>
      <c r="P2572" s="250"/>
      <c r="Q2572" s="250"/>
      <c r="R2572" s="250"/>
      <c r="S2572" s="250"/>
      <c r="T2572" s="251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T2572" s="252" t="s">
        <v>232</v>
      </c>
      <c r="AU2572" s="252" t="s">
        <v>82</v>
      </c>
      <c r="AV2572" s="13" t="s">
        <v>82</v>
      </c>
      <c r="AW2572" s="13" t="s">
        <v>30</v>
      </c>
      <c r="AX2572" s="13" t="s">
        <v>73</v>
      </c>
      <c r="AY2572" s="252" t="s">
        <v>223</v>
      </c>
    </row>
    <row r="2573" s="13" customFormat="1">
      <c r="A2573" s="13"/>
      <c r="B2573" s="241"/>
      <c r="C2573" s="242"/>
      <c r="D2573" s="243" t="s">
        <v>232</v>
      </c>
      <c r="E2573" s="244" t="s">
        <v>1</v>
      </c>
      <c r="F2573" s="245" t="s">
        <v>2085</v>
      </c>
      <c r="G2573" s="242"/>
      <c r="H2573" s="246">
        <v>23.41</v>
      </c>
      <c r="I2573" s="247"/>
      <c r="J2573" s="242"/>
      <c r="K2573" s="242"/>
      <c r="L2573" s="248"/>
      <c r="M2573" s="249"/>
      <c r="N2573" s="250"/>
      <c r="O2573" s="250"/>
      <c r="P2573" s="250"/>
      <c r="Q2573" s="250"/>
      <c r="R2573" s="250"/>
      <c r="S2573" s="250"/>
      <c r="T2573" s="251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52" t="s">
        <v>232</v>
      </c>
      <c r="AU2573" s="252" t="s">
        <v>82</v>
      </c>
      <c r="AV2573" s="13" t="s">
        <v>82</v>
      </c>
      <c r="AW2573" s="13" t="s">
        <v>30</v>
      </c>
      <c r="AX2573" s="13" t="s">
        <v>73</v>
      </c>
      <c r="AY2573" s="252" t="s">
        <v>223</v>
      </c>
    </row>
    <row r="2574" s="13" customFormat="1">
      <c r="A2574" s="13"/>
      <c r="B2574" s="241"/>
      <c r="C2574" s="242"/>
      <c r="D2574" s="243" t="s">
        <v>232</v>
      </c>
      <c r="E2574" s="244" t="s">
        <v>1</v>
      </c>
      <c r="F2574" s="245" t="s">
        <v>2086</v>
      </c>
      <c r="G2574" s="242"/>
      <c r="H2574" s="246">
        <v>11.727</v>
      </c>
      <c r="I2574" s="247"/>
      <c r="J2574" s="242"/>
      <c r="K2574" s="242"/>
      <c r="L2574" s="248"/>
      <c r="M2574" s="249"/>
      <c r="N2574" s="250"/>
      <c r="O2574" s="250"/>
      <c r="P2574" s="250"/>
      <c r="Q2574" s="250"/>
      <c r="R2574" s="250"/>
      <c r="S2574" s="250"/>
      <c r="T2574" s="251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T2574" s="252" t="s">
        <v>232</v>
      </c>
      <c r="AU2574" s="252" t="s">
        <v>82</v>
      </c>
      <c r="AV2574" s="13" t="s">
        <v>82</v>
      </c>
      <c r="AW2574" s="13" t="s">
        <v>30</v>
      </c>
      <c r="AX2574" s="13" t="s">
        <v>73</v>
      </c>
      <c r="AY2574" s="252" t="s">
        <v>223</v>
      </c>
    </row>
    <row r="2575" s="14" customFormat="1">
      <c r="A2575" s="14"/>
      <c r="B2575" s="253"/>
      <c r="C2575" s="254"/>
      <c r="D2575" s="243" t="s">
        <v>232</v>
      </c>
      <c r="E2575" s="255" t="s">
        <v>1</v>
      </c>
      <c r="F2575" s="256" t="s">
        <v>410</v>
      </c>
      <c r="G2575" s="254"/>
      <c r="H2575" s="255" t="s">
        <v>1</v>
      </c>
      <c r="I2575" s="257"/>
      <c r="J2575" s="254"/>
      <c r="K2575" s="254"/>
      <c r="L2575" s="258"/>
      <c r="M2575" s="259"/>
      <c r="N2575" s="260"/>
      <c r="O2575" s="260"/>
      <c r="P2575" s="260"/>
      <c r="Q2575" s="260"/>
      <c r="R2575" s="260"/>
      <c r="S2575" s="260"/>
      <c r="T2575" s="261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62" t="s">
        <v>232</v>
      </c>
      <c r="AU2575" s="262" t="s">
        <v>82</v>
      </c>
      <c r="AV2575" s="14" t="s">
        <v>80</v>
      </c>
      <c r="AW2575" s="14" t="s">
        <v>30</v>
      </c>
      <c r="AX2575" s="14" t="s">
        <v>73</v>
      </c>
      <c r="AY2575" s="262" t="s">
        <v>223</v>
      </c>
    </row>
    <row r="2576" s="14" customFormat="1">
      <c r="A2576" s="14"/>
      <c r="B2576" s="253"/>
      <c r="C2576" s="254"/>
      <c r="D2576" s="243" t="s">
        <v>232</v>
      </c>
      <c r="E2576" s="255" t="s">
        <v>1</v>
      </c>
      <c r="F2576" s="256" t="s">
        <v>3172</v>
      </c>
      <c r="G2576" s="254"/>
      <c r="H2576" s="255" t="s">
        <v>1</v>
      </c>
      <c r="I2576" s="257"/>
      <c r="J2576" s="254"/>
      <c r="K2576" s="254"/>
      <c r="L2576" s="258"/>
      <c r="M2576" s="259"/>
      <c r="N2576" s="260"/>
      <c r="O2576" s="260"/>
      <c r="P2576" s="260"/>
      <c r="Q2576" s="260"/>
      <c r="R2576" s="260"/>
      <c r="S2576" s="260"/>
      <c r="T2576" s="261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62" t="s">
        <v>232</v>
      </c>
      <c r="AU2576" s="262" t="s">
        <v>82</v>
      </c>
      <c r="AV2576" s="14" t="s">
        <v>80</v>
      </c>
      <c r="AW2576" s="14" t="s">
        <v>30</v>
      </c>
      <c r="AX2576" s="14" t="s">
        <v>73</v>
      </c>
      <c r="AY2576" s="262" t="s">
        <v>223</v>
      </c>
    </row>
    <row r="2577" s="13" customFormat="1">
      <c r="A2577" s="13"/>
      <c r="B2577" s="241"/>
      <c r="C2577" s="242"/>
      <c r="D2577" s="243" t="s">
        <v>232</v>
      </c>
      <c r="E2577" s="244" t="s">
        <v>1</v>
      </c>
      <c r="F2577" s="245" t="s">
        <v>1426</v>
      </c>
      <c r="G2577" s="242"/>
      <c r="H2577" s="246">
        <v>6.1799999999999997</v>
      </c>
      <c r="I2577" s="247"/>
      <c r="J2577" s="242"/>
      <c r="K2577" s="242"/>
      <c r="L2577" s="248"/>
      <c r="M2577" s="249"/>
      <c r="N2577" s="250"/>
      <c r="O2577" s="250"/>
      <c r="P2577" s="250"/>
      <c r="Q2577" s="250"/>
      <c r="R2577" s="250"/>
      <c r="S2577" s="250"/>
      <c r="T2577" s="251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52" t="s">
        <v>232</v>
      </c>
      <c r="AU2577" s="252" t="s">
        <v>82</v>
      </c>
      <c r="AV2577" s="13" t="s">
        <v>82</v>
      </c>
      <c r="AW2577" s="13" t="s">
        <v>30</v>
      </c>
      <c r="AX2577" s="13" t="s">
        <v>73</v>
      </c>
      <c r="AY2577" s="252" t="s">
        <v>223</v>
      </c>
    </row>
    <row r="2578" s="13" customFormat="1">
      <c r="A2578" s="13"/>
      <c r="B2578" s="241"/>
      <c r="C2578" s="242"/>
      <c r="D2578" s="243" t="s">
        <v>232</v>
      </c>
      <c r="E2578" s="244" t="s">
        <v>1</v>
      </c>
      <c r="F2578" s="245" t="s">
        <v>3173</v>
      </c>
      <c r="G2578" s="242"/>
      <c r="H2578" s="246">
        <v>5.6929999999999996</v>
      </c>
      <c r="I2578" s="247"/>
      <c r="J2578" s="242"/>
      <c r="K2578" s="242"/>
      <c r="L2578" s="248"/>
      <c r="M2578" s="249"/>
      <c r="N2578" s="250"/>
      <c r="O2578" s="250"/>
      <c r="P2578" s="250"/>
      <c r="Q2578" s="250"/>
      <c r="R2578" s="250"/>
      <c r="S2578" s="250"/>
      <c r="T2578" s="251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T2578" s="252" t="s">
        <v>232</v>
      </c>
      <c r="AU2578" s="252" t="s">
        <v>82</v>
      </c>
      <c r="AV2578" s="13" t="s">
        <v>82</v>
      </c>
      <c r="AW2578" s="13" t="s">
        <v>30</v>
      </c>
      <c r="AX2578" s="13" t="s">
        <v>73</v>
      </c>
      <c r="AY2578" s="252" t="s">
        <v>223</v>
      </c>
    </row>
    <row r="2579" s="15" customFormat="1">
      <c r="A2579" s="15"/>
      <c r="B2579" s="263"/>
      <c r="C2579" s="264"/>
      <c r="D2579" s="243" t="s">
        <v>232</v>
      </c>
      <c r="E2579" s="265" t="s">
        <v>1</v>
      </c>
      <c r="F2579" s="266" t="s">
        <v>245</v>
      </c>
      <c r="G2579" s="264"/>
      <c r="H2579" s="267">
        <v>527.57299999999998</v>
      </c>
      <c r="I2579" s="268"/>
      <c r="J2579" s="264"/>
      <c r="K2579" s="264"/>
      <c r="L2579" s="269"/>
      <c r="M2579" s="270"/>
      <c r="N2579" s="271"/>
      <c r="O2579" s="271"/>
      <c r="P2579" s="271"/>
      <c r="Q2579" s="271"/>
      <c r="R2579" s="271"/>
      <c r="S2579" s="271"/>
      <c r="T2579" s="272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T2579" s="273" t="s">
        <v>232</v>
      </c>
      <c r="AU2579" s="273" t="s">
        <v>82</v>
      </c>
      <c r="AV2579" s="15" t="s">
        <v>230</v>
      </c>
      <c r="AW2579" s="15" t="s">
        <v>30</v>
      </c>
      <c r="AX2579" s="15" t="s">
        <v>80</v>
      </c>
      <c r="AY2579" s="273" t="s">
        <v>223</v>
      </c>
    </row>
    <row r="2580" s="2" customFormat="1" ht="24.15" customHeight="1">
      <c r="A2580" s="39"/>
      <c r="B2580" s="40"/>
      <c r="C2580" s="274" t="s">
        <v>3174</v>
      </c>
      <c r="D2580" s="274" t="s">
        <v>285</v>
      </c>
      <c r="E2580" s="275" t="s">
        <v>3175</v>
      </c>
      <c r="F2580" s="276" t="s">
        <v>3176</v>
      </c>
      <c r="G2580" s="277" t="s">
        <v>293</v>
      </c>
      <c r="H2580" s="278">
        <v>529.47900000000004</v>
      </c>
      <c r="I2580" s="279"/>
      <c r="J2580" s="280">
        <f>ROUND(I2580*H2580,2)</f>
        <v>0</v>
      </c>
      <c r="K2580" s="276" t="s">
        <v>229</v>
      </c>
      <c r="L2580" s="281"/>
      <c r="M2580" s="282" t="s">
        <v>1</v>
      </c>
      <c r="N2580" s="283" t="s">
        <v>38</v>
      </c>
      <c r="O2580" s="92"/>
      <c r="P2580" s="237">
        <f>O2580*H2580</f>
        <v>0</v>
      </c>
      <c r="Q2580" s="237">
        <v>0.0020999999999999999</v>
      </c>
      <c r="R2580" s="237">
        <f>Q2580*H2580</f>
        <v>1.1119059</v>
      </c>
      <c r="S2580" s="237">
        <v>0</v>
      </c>
      <c r="T2580" s="238">
        <f>S2580*H2580</f>
        <v>0</v>
      </c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39"/>
      <c r="AE2580" s="39"/>
      <c r="AR2580" s="239" t="s">
        <v>402</v>
      </c>
      <c r="AT2580" s="239" t="s">
        <v>285</v>
      </c>
      <c r="AU2580" s="239" t="s">
        <v>82</v>
      </c>
      <c r="AY2580" s="18" t="s">
        <v>223</v>
      </c>
      <c r="BE2580" s="240">
        <f>IF(N2580="základní",J2580,0)</f>
        <v>0</v>
      </c>
      <c r="BF2580" s="240">
        <f>IF(N2580="snížená",J2580,0)</f>
        <v>0</v>
      </c>
      <c r="BG2580" s="240">
        <f>IF(N2580="zákl. přenesená",J2580,0)</f>
        <v>0</v>
      </c>
      <c r="BH2580" s="240">
        <f>IF(N2580="sníž. přenesená",J2580,0)</f>
        <v>0</v>
      </c>
      <c r="BI2580" s="240">
        <f>IF(N2580="nulová",J2580,0)</f>
        <v>0</v>
      </c>
      <c r="BJ2580" s="18" t="s">
        <v>80</v>
      </c>
      <c r="BK2580" s="240">
        <f>ROUND(I2580*H2580,2)</f>
        <v>0</v>
      </c>
      <c r="BL2580" s="18" t="s">
        <v>310</v>
      </c>
      <c r="BM2580" s="239" t="s">
        <v>3177</v>
      </c>
    </row>
    <row r="2581" s="14" customFormat="1">
      <c r="A2581" s="14"/>
      <c r="B2581" s="253"/>
      <c r="C2581" s="254"/>
      <c r="D2581" s="243" t="s">
        <v>232</v>
      </c>
      <c r="E2581" s="255" t="s">
        <v>1</v>
      </c>
      <c r="F2581" s="256" t="s">
        <v>3170</v>
      </c>
      <c r="G2581" s="254"/>
      <c r="H2581" s="255" t="s">
        <v>1</v>
      </c>
      <c r="I2581" s="257"/>
      <c r="J2581" s="254"/>
      <c r="K2581" s="254"/>
      <c r="L2581" s="258"/>
      <c r="M2581" s="259"/>
      <c r="N2581" s="260"/>
      <c r="O2581" s="260"/>
      <c r="P2581" s="260"/>
      <c r="Q2581" s="260"/>
      <c r="R2581" s="260"/>
      <c r="S2581" s="260"/>
      <c r="T2581" s="261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62" t="s">
        <v>232</v>
      </c>
      <c r="AU2581" s="262" t="s">
        <v>82</v>
      </c>
      <c r="AV2581" s="14" t="s">
        <v>80</v>
      </c>
      <c r="AW2581" s="14" t="s">
        <v>30</v>
      </c>
      <c r="AX2581" s="14" t="s">
        <v>73</v>
      </c>
      <c r="AY2581" s="262" t="s">
        <v>223</v>
      </c>
    </row>
    <row r="2582" s="13" customFormat="1">
      <c r="A2582" s="13"/>
      <c r="B2582" s="241"/>
      <c r="C2582" s="242"/>
      <c r="D2582" s="243" t="s">
        <v>232</v>
      </c>
      <c r="E2582" s="244" t="s">
        <v>1</v>
      </c>
      <c r="F2582" s="245" t="s">
        <v>1404</v>
      </c>
      <c r="G2582" s="242"/>
      <c r="H2582" s="246">
        <v>10.060000000000001</v>
      </c>
      <c r="I2582" s="247"/>
      <c r="J2582" s="242"/>
      <c r="K2582" s="242"/>
      <c r="L2582" s="248"/>
      <c r="M2582" s="249"/>
      <c r="N2582" s="250"/>
      <c r="O2582" s="250"/>
      <c r="P2582" s="250"/>
      <c r="Q2582" s="250"/>
      <c r="R2582" s="250"/>
      <c r="S2582" s="250"/>
      <c r="T2582" s="251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52" t="s">
        <v>232</v>
      </c>
      <c r="AU2582" s="252" t="s">
        <v>82</v>
      </c>
      <c r="AV2582" s="13" t="s">
        <v>82</v>
      </c>
      <c r="AW2582" s="13" t="s">
        <v>30</v>
      </c>
      <c r="AX2582" s="13" t="s">
        <v>73</v>
      </c>
      <c r="AY2582" s="252" t="s">
        <v>223</v>
      </c>
    </row>
    <row r="2583" s="13" customFormat="1">
      <c r="A2583" s="13"/>
      <c r="B2583" s="241"/>
      <c r="C2583" s="242"/>
      <c r="D2583" s="243" t="s">
        <v>232</v>
      </c>
      <c r="E2583" s="244" t="s">
        <v>1</v>
      </c>
      <c r="F2583" s="245" t="s">
        <v>1405</v>
      </c>
      <c r="G2583" s="242"/>
      <c r="H2583" s="246">
        <v>21.079999999999998</v>
      </c>
      <c r="I2583" s="247"/>
      <c r="J2583" s="242"/>
      <c r="K2583" s="242"/>
      <c r="L2583" s="248"/>
      <c r="M2583" s="249"/>
      <c r="N2583" s="250"/>
      <c r="O2583" s="250"/>
      <c r="P2583" s="250"/>
      <c r="Q2583" s="250"/>
      <c r="R2583" s="250"/>
      <c r="S2583" s="250"/>
      <c r="T2583" s="251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52" t="s">
        <v>232</v>
      </c>
      <c r="AU2583" s="252" t="s">
        <v>82</v>
      </c>
      <c r="AV2583" s="13" t="s">
        <v>82</v>
      </c>
      <c r="AW2583" s="13" t="s">
        <v>30</v>
      </c>
      <c r="AX2583" s="13" t="s">
        <v>73</v>
      </c>
      <c r="AY2583" s="252" t="s">
        <v>223</v>
      </c>
    </row>
    <row r="2584" s="13" customFormat="1">
      <c r="A2584" s="13"/>
      <c r="B2584" s="241"/>
      <c r="C2584" s="242"/>
      <c r="D2584" s="243" t="s">
        <v>232</v>
      </c>
      <c r="E2584" s="244" t="s">
        <v>1</v>
      </c>
      <c r="F2584" s="245" t="s">
        <v>1407</v>
      </c>
      <c r="G2584" s="242"/>
      <c r="H2584" s="246">
        <v>9.8900000000000006</v>
      </c>
      <c r="I2584" s="247"/>
      <c r="J2584" s="242"/>
      <c r="K2584" s="242"/>
      <c r="L2584" s="248"/>
      <c r="M2584" s="249"/>
      <c r="N2584" s="250"/>
      <c r="O2584" s="250"/>
      <c r="P2584" s="250"/>
      <c r="Q2584" s="250"/>
      <c r="R2584" s="250"/>
      <c r="S2584" s="250"/>
      <c r="T2584" s="251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52" t="s">
        <v>232</v>
      </c>
      <c r="AU2584" s="252" t="s">
        <v>82</v>
      </c>
      <c r="AV2584" s="13" t="s">
        <v>82</v>
      </c>
      <c r="AW2584" s="13" t="s">
        <v>30</v>
      </c>
      <c r="AX2584" s="13" t="s">
        <v>73</v>
      </c>
      <c r="AY2584" s="252" t="s">
        <v>223</v>
      </c>
    </row>
    <row r="2585" s="13" customFormat="1">
      <c r="A2585" s="13"/>
      <c r="B2585" s="241"/>
      <c r="C2585" s="242"/>
      <c r="D2585" s="243" t="s">
        <v>232</v>
      </c>
      <c r="E2585" s="244" t="s">
        <v>1</v>
      </c>
      <c r="F2585" s="245" t="s">
        <v>2073</v>
      </c>
      <c r="G2585" s="242"/>
      <c r="H2585" s="246">
        <v>7.8700000000000001</v>
      </c>
      <c r="I2585" s="247"/>
      <c r="J2585" s="242"/>
      <c r="K2585" s="242"/>
      <c r="L2585" s="248"/>
      <c r="M2585" s="249"/>
      <c r="N2585" s="250"/>
      <c r="O2585" s="250"/>
      <c r="P2585" s="250"/>
      <c r="Q2585" s="250"/>
      <c r="R2585" s="250"/>
      <c r="S2585" s="250"/>
      <c r="T2585" s="251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52" t="s">
        <v>232</v>
      </c>
      <c r="AU2585" s="252" t="s">
        <v>82</v>
      </c>
      <c r="AV2585" s="13" t="s">
        <v>82</v>
      </c>
      <c r="AW2585" s="13" t="s">
        <v>30</v>
      </c>
      <c r="AX2585" s="13" t="s">
        <v>73</v>
      </c>
      <c r="AY2585" s="252" t="s">
        <v>223</v>
      </c>
    </row>
    <row r="2586" s="13" customFormat="1">
      <c r="A2586" s="13"/>
      <c r="B2586" s="241"/>
      <c r="C2586" s="242"/>
      <c r="D2586" s="243" t="s">
        <v>232</v>
      </c>
      <c r="E2586" s="244" t="s">
        <v>1</v>
      </c>
      <c r="F2586" s="245" t="s">
        <v>2074</v>
      </c>
      <c r="G2586" s="242"/>
      <c r="H2586" s="246">
        <v>9.1799999999999997</v>
      </c>
      <c r="I2586" s="247"/>
      <c r="J2586" s="242"/>
      <c r="K2586" s="242"/>
      <c r="L2586" s="248"/>
      <c r="M2586" s="249"/>
      <c r="N2586" s="250"/>
      <c r="O2586" s="250"/>
      <c r="P2586" s="250"/>
      <c r="Q2586" s="250"/>
      <c r="R2586" s="250"/>
      <c r="S2586" s="250"/>
      <c r="T2586" s="251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52" t="s">
        <v>232</v>
      </c>
      <c r="AU2586" s="252" t="s">
        <v>82</v>
      </c>
      <c r="AV2586" s="13" t="s">
        <v>82</v>
      </c>
      <c r="AW2586" s="13" t="s">
        <v>30</v>
      </c>
      <c r="AX2586" s="13" t="s">
        <v>73</v>
      </c>
      <c r="AY2586" s="252" t="s">
        <v>223</v>
      </c>
    </row>
    <row r="2587" s="13" customFormat="1">
      <c r="A2587" s="13"/>
      <c r="B2587" s="241"/>
      <c r="C2587" s="242"/>
      <c r="D2587" s="243" t="s">
        <v>232</v>
      </c>
      <c r="E2587" s="244" t="s">
        <v>1</v>
      </c>
      <c r="F2587" s="245" t="s">
        <v>1408</v>
      </c>
      <c r="G2587" s="242"/>
      <c r="H2587" s="246">
        <v>11.470000000000001</v>
      </c>
      <c r="I2587" s="247"/>
      <c r="J2587" s="242"/>
      <c r="K2587" s="242"/>
      <c r="L2587" s="248"/>
      <c r="M2587" s="249"/>
      <c r="N2587" s="250"/>
      <c r="O2587" s="250"/>
      <c r="P2587" s="250"/>
      <c r="Q2587" s="250"/>
      <c r="R2587" s="250"/>
      <c r="S2587" s="250"/>
      <c r="T2587" s="251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52" t="s">
        <v>232</v>
      </c>
      <c r="AU2587" s="252" t="s">
        <v>82</v>
      </c>
      <c r="AV2587" s="13" t="s">
        <v>82</v>
      </c>
      <c r="AW2587" s="13" t="s">
        <v>30</v>
      </c>
      <c r="AX2587" s="13" t="s">
        <v>73</v>
      </c>
      <c r="AY2587" s="252" t="s">
        <v>223</v>
      </c>
    </row>
    <row r="2588" s="13" customFormat="1">
      <c r="A2588" s="13"/>
      <c r="B2588" s="241"/>
      <c r="C2588" s="242"/>
      <c r="D2588" s="243" t="s">
        <v>232</v>
      </c>
      <c r="E2588" s="244" t="s">
        <v>1</v>
      </c>
      <c r="F2588" s="245" t="s">
        <v>1409</v>
      </c>
      <c r="G2588" s="242"/>
      <c r="H2588" s="246">
        <v>10.33</v>
      </c>
      <c r="I2588" s="247"/>
      <c r="J2588" s="242"/>
      <c r="K2588" s="242"/>
      <c r="L2588" s="248"/>
      <c r="M2588" s="249"/>
      <c r="N2588" s="250"/>
      <c r="O2588" s="250"/>
      <c r="P2588" s="250"/>
      <c r="Q2588" s="250"/>
      <c r="R2588" s="250"/>
      <c r="S2588" s="250"/>
      <c r="T2588" s="251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52" t="s">
        <v>232</v>
      </c>
      <c r="AU2588" s="252" t="s">
        <v>82</v>
      </c>
      <c r="AV2588" s="13" t="s">
        <v>82</v>
      </c>
      <c r="AW2588" s="13" t="s">
        <v>30</v>
      </c>
      <c r="AX2588" s="13" t="s">
        <v>73</v>
      </c>
      <c r="AY2588" s="252" t="s">
        <v>223</v>
      </c>
    </row>
    <row r="2589" s="13" customFormat="1">
      <c r="A2589" s="13"/>
      <c r="B2589" s="241"/>
      <c r="C2589" s="242"/>
      <c r="D2589" s="243" t="s">
        <v>232</v>
      </c>
      <c r="E2589" s="244" t="s">
        <v>1</v>
      </c>
      <c r="F2589" s="245" t="s">
        <v>2075</v>
      </c>
      <c r="G2589" s="242"/>
      <c r="H2589" s="246">
        <v>12.6</v>
      </c>
      <c r="I2589" s="247"/>
      <c r="J2589" s="242"/>
      <c r="K2589" s="242"/>
      <c r="L2589" s="248"/>
      <c r="M2589" s="249"/>
      <c r="N2589" s="250"/>
      <c r="O2589" s="250"/>
      <c r="P2589" s="250"/>
      <c r="Q2589" s="250"/>
      <c r="R2589" s="250"/>
      <c r="S2589" s="250"/>
      <c r="T2589" s="251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52" t="s">
        <v>232</v>
      </c>
      <c r="AU2589" s="252" t="s">
        <v>82</v>
      </c>
      <c r="AV2589" s="13" t="s">
        <v>82</v>
      </c>
      <c r="AW2589" s="13" t="s">
        <v>30</v>
      </c>
      <c r="AX2589" s="13" t="s">
        <v>73</v>
      </c>
      <c r="AY2589" s="252" t="s">
        <v>223</v>
      </c>
    </row>
    <row r="2590" s="13" customFormat="1">
      <c r="A2590" s="13"/>
      <c r="B2590" s="241"/>
      <c r="C2590" s="242"/>
      <c r="D2590" s="243" t="s">
        <v>232</v>
      </c>
      <c r="E2590" s="244" t="s">
        <v>1</v>
      </c>
      <c r="F2590" s="245" t="s">
        <v>1410</v>
      </c>
      <c r="G2590" s="242"/>
      <c r="H2590" s="246">
        <v>5.9500000000000002</v>
      </c>
      <c r="I2590" s="247"/>
      <c r="J2590" s="242"/>
      <c r="K2590" s="242"/>
      <c r="L2590" s="248"/>
      <c r="M2590" s="249"/>
      <c r="N2590" s="250"/>
      <c r="O2590" s="250"/>
      <c r="P2590" s="250"/>
      <c r="Q2590" s="250"/>
      <c r="R2590" s="250"/>
      <c r="S2590" s="250"/>
      <c r="T2590" s="251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T2590" s="252" t="s">
        <v>232</v>
      </c>
      <c r="AU2590" s="252" t="s">
        <v>82</v>
      </c>
      <c r="AV2590" s="13" t="s">
        <v>82</v>
      </c>
      <c r="AW2590" s="13" t="s">
        <v>30</v>
      </c>
      <c r="AX2590" s="13" t="s">
        <v>73</v>
      </c>
      <c r="AY2590" s="252" t="s">
        <v>223</v>
      </c>
    </row>
    <row r="2591" s="13" customFormat="1">
      <c r="A2591" s="13"/>
      <c r="B2591" s="241"/>
      <c r="C2591" s="242"/>
      <c r="D2591" s="243" t="s">
        <v>232</v>
      </c>
      <c r="E2591" s="244" t="s">
        <v>1</v>
      </c>
      <c r="F2591" s="245" t="s">
        <v>1411</v>
      </c>
      <c r="G2591" s="242"/>
      <c r="H2591" s="246">
        <v>9.3300000000000001</v>
      </c>
      <c r="I2591" s="247"/>
      <c r="J2591" s="242"/>
      <c r="K2591" s="242"/>
      <c r="L2591" s="248"/>
      <c r="M2591" s="249"/>
      <c r="N2591" s="250"/>
      <c r="O2591" s="250"/>
      <c r="P2591" s="250"/>
      <c r="Q2591" s="250"/>
      <c r="R2591" s="250"/>
      <c r="S2591" s="250"/>
      <c r="T2591" s="251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52" t="s">
        <v>232</v>
      </c>
      <c r="AU2591" s="252" t="s">
        <v>82</v>
      </c>
      <c r="AV2591" s="13" t="s">
        <v>82</v>
      </c>
      <c r="AW2591" s="13" t="s">
        <v>30</v>
      </c>
      <c r="AX2591" s="13" t="s">
        <v>73</v>
      </c>
      <c r="AY2591" s="252" t="s">
        <v>223</v>
      </c>
    </row>
    <row r="2592" s="13" customFormat="1">
      <c r="A2592" s="13"/>
      <c r="B2592" s="241"/>
      <c r="C2592" s="242"/>
      <c r="D2592" s="243" t="s">
        <v>232</v>
      </c>
      <c r="E2592" s="244" t="s">
        <v>1</v>
      </c>
      <c r="F2592" s="245" t="s">
        <v>1986</v>
      </c>
      <c r="G2592" s="242"/>
      <c r="H2592" s="246">
        <v>31.202999999999999</v>
      </c>
      <c r="I2592" s="247"/>
      <c r="J2592" s="242"/>
      <c r="K2592" s="242"/>
      <c r="L2592" s="248"/>
      <c r="M2592" s="249"/>
      <c r="N2592" s="250"/>
      <c r="O2592" s="250"/>
      <c r="P2592" s="250"/>
      <c r="Q2592" s="250"/>
      <c r="R2592" s="250"/>
      <c r="S2592" s="250"/>
      <c r="T2592" s="251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52" t="s">
        <v>232</v>
      </c>
      <c r="AU2592" s="252" t="s">
        <v>82</v>
      </c>
      <c r="AV2592" s="13" t="s">
        <v>82</v>
      </c>
      <c r="AW2592" s="13" t="s">
        <v>30</v>
      </c>
      <c r="AX2592" s="13" t="s">
        <v>73</v>
      </c>
      <c r="AY2592" s="252" t="s">
        <v>223</v>
      </c>
    </row>
    <row r="2593" s="13" customFormat="1">
      <c r="A2593" s="13"/>
      <c r="B2593" s="241"/>
      <c r="C2593" s="242"/>
      <c r="D2593" s="243" t="s">
        <v>232</v>
      </c>
      <c r="E2593" s="244" t="s">
        <v>1</v>
      </c>
      <c r="F2593" s="245" t="s">
        <v>1412</v>
      </c>
      <c r="G2593" s="242"/>
      <c r="H2593" s="246">
        <v>11.33</v>
      </c>
      <c r="I2593" s="247"/>
      <c r="J2593" s="242"/>
      <c r="K2593" s="242"/>
      <c r="L2593" s="248"/>
      <c r="M2593" s="249"/>
      <c r="N2593" s="250"/>
      <c r="O2593" s="250"/>
      <c r="P2593" s="250"/>
      <c r="Q2593" s="250"/>
      <c r="R2593" s="250"/>
      <c r="S2593" s="250"/>
      <c r="T2593" s="251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52" t="s">
        <v>232</v>
      </c>
      <c r="AU2593" s="252" t="s">
        <v>82</v>
      </c>
      <c r="AV2593" s="13" t="s">
        <v>82</v>
      </c>
      <c r="AW2593" s="13" t="s">
        <v>30</v>
      </c>
      <c r="AX2593" s="13" t="s">
        <v>73</v>
      </c>
      <c r="AY2593" s="252" t="s">
        <v>223</v>
      </c>
    </row>
    <row r="2594" s="13" customFormat="1">
      <c r="A2594" s="13"/>
      <c r="B2594" s="241"/>
      <c r="C2594" s="242"/>
      <c r="D2594" s="243" t="s">
        <v>232</v>
      </c>
      <c r="E2594" s="244" t="s">
        <v>1</v>
      </c>
      <c r="F2594" s="245" t="s">
        <v>1413</v>
      </c>
      <c r="G2594" s="242"/>
      <c r="H2594" s="246">
        <v>11.029999999999999</v>
      </c>
      <c r="I2594" s="247"/>
      <c r="J2594" s="242"/>
      <c r="K2594" s="242"/>
      <c r="L2594" s="248"/>
      <c r="M2594" s="249"/>
      <c r="N2594" s="250"/>
      <c r="O2594" s="250"/>
      <c r="P2594" s="250"/>
      <c r="Q2594" s="250"/>
      <c r="R2594" s="250"/>
      <c r="S2594" s="250"/>
      <c r="T2594" s="251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T2594" s="252" t="s">
        <v>232</v>
      </c>
      <c r="AU2594" s="252" t="s">
        <v>82</v>
      </c>
      <c r="AV2594" s="13" t="s">
        <v>82</v>
      </c>
      <c r="AW2594" s="13" t="s">
        <v>30</v>
      </c>
      <c r="AX2594" s="13" t="s">
        <v>73</v>
      </c>
      <c r="AY2594" s="252" t="s">
        <v>223</v>
      </c>
    </row>
    <row r="2595" s="13" customFormat="1">
      <c r="A2595" s="13"/>
      <c r="B2595" s="241"/>
      <c r="C2595" s="242"/>
      <c r="D2595" s="243" t="s">
        <v>232</v>
      </c>
      <c r="E2595" s="244" t="s">
        <v>1</v>
      </c>
      <c r="F2595" s="245" t="s">
        <v>2076</v>
      </c>
      <c r="G2595" s="242"/>
      <c r="H2595" s="246">
        <v>81.829999999999998</v>
      </c>
      <c r="I2595" s="247"/>
      <c r="J2595" s="242"/>
      <c r="K2595" s="242"/>
      <c r="L2595" s="248"/>
      <c r="M2595" s="249"/>
      <c r="N2595" s="250"/>
      <c r="O2595" s="250"/>
      <c r="P2595" s="250"/>
      <c r="Q2595" s="250"/>
      <c r="R2595" s="250"/>
      <c r="S2595" s="250"/>
      <c r="T2595" s="251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52" t="s">
        <v>232</v>
      </c>
      <c r="AU2595" s="252" t="s">
        <v>82</v>
      </c>
      <c r="AV2595" s="13" t="s">
        <v>82</v>
      </c>
      <c r="AW2595" s="13" t="s">
        <v>30</v>
      </c>
      <c r="AX2595" s="13" t="s">
        <v>73</v>
      </c>
      <c r="AY2595" s="252" t="s">
        <v>223</v>
      </c>
    </row>
    <row r="2596" s="13" customFormat="1">
      <c r="A2596" s="13"/>
      <c r="B2596" s="241"/>
      <c r="C2596" s="242"/>
      <c r="D2596" s="243" t="s">
        <v>232</v>
      </c>
      <c r="E2596" s="244" t="s">
        <v>1</v>
      </c>
      <c r="F2596" s="245" t="s">
        <v>1416</v>
      </c>
      <c r="G2596" s="242"/>
      <c r="H2596" s="246">
        <v>8.9800000000000004</v>
      </c>
      <c r="I2596" s="247"/>
      <c r="J2596" s="242"/>
      <c r="K2596" s="242"/>
      <c r="L2596" s="248"/>
      <c r="M2596" s="249"/>
      <c r="N2596" s="250"/>
      <c r="O2596" s="250"/>
      <c r="P2596" s="250"/>
      <c r="Q2596" s="250"/>
      <c r="R2596" s="250"/>
      <c r="S2596" s="250"/>
      <c r="T2596" s="251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52" t="s">
        <v>232</v>
      </c>
      <c r="AU2596" s="252" t="s">
        <v>82</v>
      </c>
      <c r="AV2596" s="13" t="s">
        <v>82</v>
      </c>
      <c r="AW2596" s="13" t="s">
        <v>30</v>
      </c>
      <c r="AX2596" s="13" t="s">
        <v>73</v>
      </c>
      <c r="AY2596" s="252" t="s">
        <v>223</v>
      </c>
    </row>
    <row r="2597" s="15" customFormat="1">
      <c r="A2597" s="15"/>
      <c r="B2597" s="263"/>
      <c r="C2597" s="264"/>
      <c r="D2597" s="243" t="s">
        <v>232</v>
      </c>
      <c r="E2597" s="265" t="s">
        <v>1</v>
      </c>
      <c r="F2597" s="266" t="s">
        <v>245</v>
      </c>
      <c r="G2597" s="264"/>
      <c r="H2597" s="267">
        <v>252.13300000000001</v>
      </c>
      <c r="I2597" s="268"/>
      <c r="J2597" s="264"/>
      <c r="K2597" s="264"/>
      <c r="L2597" s="269"/>
      <c r="M2597" s="270"/>
      <c r="N2597" s="271"/>
      <c r="O2597" s="271"/>
      <c r="P2597" s="271"/>
      <c r="Q2597" s="271"/>
      <c r="R2597" s="271"/>
      <c r="S2597" s="271"/>
      <c r="T2597" s="272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T2597" s="273" t="s">
        <v>232</v>
      </c>
      <c r="AU2597" s="273" t="s">
        <v>82</v>
      </c>
      <c r="AV2597" s="15" t="s">
        <v>230</v>
      </c>
      <c r="AW2597" s="15" t="s">
        <v>30</v>
      </c>
      <c r="AX2597" s="15" t="s">
        <v>80</v>
      </c>
      <c r="AY2597" s="273" t="s">
        <v>223</v>
      </c>
    </row>
    <row r="2598" s="13" customFormat="1">
      <c r="A2598" s="13"/>
      <c r="B2598" s="241"/>
      <c r="C2598" s="242"/>
      <c r="D2598" s="243" t="s">
        <v>232</v>
      </c>
      <c r="E2598" s="242"/>
      <c r="F2598" s="245" t="s">
        <v>3178</v>
      </c>
      <c r="G2598" s="242"/>
      <c r="H2598" s="246">
        <v>529.47900000000004</v>
      </c>
      <c r="I2598" s="247"/>
      <c r="J2598" s="242"/>
      <c r="K2598" s="242"/>
      <c r="L2598" s="248"/>
      <c r="M2598" s="249"/>
      <c r="N2598" s="250"/>
      <c r="O2598" s="250"/>
      <c r="P2598" s="250"/>
      <c r="Q2598" s="250"/>
      <c r="R2598" s="250"/>
      <c r="S2598" s="250"/>
      <c r="T2598" s="251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252" t="s">
        <v>232</v>
      </c>
      <c r="AU2598" s="252" t="s">
        <v>82</v>
      </c>
      <c r="AV2598" s="13" t="s">
        <v>82</v>
      </c>
      <c r="AW2598" s="13" t="s">
        <v>4</v>
      </c>
      <c r="AX2598" s="13" t="s">
        <v>80</v>
      </c>
      <c r="AY2598" s="252" t="s">
        <v>223</v>
      </c>
    </row>
    <row r="2599" s="2" customFormat="1" ht="24.15" customHeight="1">
      <c r="A2599" s="39"/>
      <c r="B2599" s="40"/>
      <c r="C2599" s="274" t="s">
        <v>3179</v>
      </c>
      <c r="D2599" s="274" t="s">
        <v>285</v>
      </c>
      <c r="E2599" s="275" t="s">
        <v>3180</v>
      </c>
      <c r="F2599" s="276" t="s">
        <v>3181</v>
      </c>
      <c r="G2599" s="277" t="s">
        <v>293</v>
      </c>
      <c r="H2599" s="278">
        <v>553.49099999999999</v>
      </c>
      <c r="I2599" s="279"/>
      <c r="J2599" s="280">
        <f>ROUND(I2599*H2599,2)</f>
        <v>0</v>
      </c>
      <c r="K2599" s="276" t="s">
        <v>229</v>
      </c>
      <c r="L2599" s="281"/>
      <c r="M2599" s="282" t="s">
        <v>1</v>
      </c>
      <c r="N2599" s="283" t="s">
        <v>38</v>
      </c>
      <c r="O2599" s="92"/>
      <c r="P2599" s="237">
        <f>O2599*H2599</f>
        <v>0</v>
      </c>
      <c r="Q2599" s="237">
        <v>0.0018</v>
      </c>
      <c r="R2599" s="237">
        <f>Q2599*H2599</f>
        <v>0.99628379999999994</v>
      </c>
      <c r="S2599" s="237">
        <v>0</v>
      </c>
      <c r="T2599" s="238">
        <f>S2599*H2599</f>
        <v>0</v>
      </c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39"/>
      <c r="AE2599" s="39"/>
      <c r="AR2599" s="239" t="s">
        <v>402</v>
      </c>
      <c r="AT2599" s="239" t="s">
        <v>285</v>
      </c>
      <c r="AU2599" s="239" t="s">
        <v>82</v>
      </c>
      <c r="AY2599" s="18" t="s">
        <v>223</v>
      </c>
      <c r="BE2599" s="240">
        <f>IF(N2599="základní",J2599,0)</f>
        <v>0</v>
      </c>
      <c r="BF2599" s="240">
        <f>IF(N2599="snížená",J2599,0)</f>
        <v>0</v>
      </c>
      <c r="BG2599" s="240">
        <f>IF(N2599="zákl. přenesená",J2599,0)</f>
        <v>0</v>
      </c>
      <c r="BH2599" s="240">
        <f>IF(N2599="sníž. přenesená",J2599,0)</f>
        <v>0</v>
      </c>
      <c r="BI2599" s="240">
        <f>IF(N2599="nulová",J2599,0)</f>
        <v>0</v>
      </c>
      <c r="BJ2599" s="18" t="s">
        <v>80</v>
      </c>
      <c r="BK2599" s="240">
        <f>ROUND(I2599*H2599,2)</f>
        <v>0</v>
      </c>
      <c r="BL2599" s="18" t="s">
        <v>310</v>
      </c>
      <c r="BM2599" s="239" t="s">
        <v>3182</v>
      </c>
    </row>
    <row r="2600" s="14" customFormat="1">
      <c r="A2600" s="14"/>
      <c r="B2600" s="253"/>
      <c r="C2600" s="254"/>
      <c r="D2600" s="243" t="s">
        <v>232</v>
      </c>
      <c r="E2600" s="255" t="s">
        <v>1</v>
      </c>
      <c r="F2600" s="256" t="s">
        <v>3171</v>
      </c>
      <c r="G2600" s="254"/>
      <c r="H2600" s="255" t="s">
        <v>1</v>
      </c>
      <c r="I2600" s="257"/>
      <c r="J2600" s="254"/>
      <c r="K2600" s="254"/>
      <c r="L2600" s="258"/>
      <c r="M2600" s="259"/>
      <c r="N2600" s="260"/>
      <c r="O2600" s="260"/>
      <c r="P2600" s="260"/>
      <c r="Q2600" s="260"/>
      <c r="R2600" s="260"/>
      <c r="S2600" s="260"/>
      <c r="T2600" s="261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62" t="s">
        <v>232</v>
      </c>
      <c r="AU2600" s="262" t="s">
        <v>82</v>
      </c>
      <c r="AV2600" s="14" t="s">
        <v>80</v>
      </c>
      <c r="AW2600" s="14" t="s">
        <v>30</v>
      </c>
      <c r="AX2600" s="14" t="s">
        <v>73</v>
      </c>
      <c r="AY2600" s="262" t="s">
        <v>223</v>
      </c>
    </row>
    <row r="2601" s="13" customFormat="1">
      <c r="A2601" s="13"/>
      <c r="B2601" s="241"/>
      <c r="C2601" s="242"/>
      <c r="D2601" s="243" t="s">
        <v>232</v>
      </c>
      <c r="E2601" s="244" t="s">
        <v>1</v>
      </c>
      <c r="F2601" s="245" t="s">
        <v>2077</v>
      </c>
      <c r="G2601" s="242"/>
      <c r="H2601" s="246">
        <v>3.0800000000000001</v>
      </c>
      <c r="I2601" s="247"/>
      <c r="J2601" s="242"/>
      <c r="K2601" s="242"/>
      <c r="L2601" s="248"/>
      <c r="M2601" s="249"/>
      <c r="N2601" s="250"/>
      <c r="O2601" s="250"/>
      <c r="P2601" s="250"/>
      <c r="Q2601" s="250"/>
      <c r="R2601" s="250"/>
      <c r="S2601" s="250"/>
      <c r="T2601" s="251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52" t="s">
        <v>232</v>
      </c>
      <c r="AU2601" s="252" t="s">
        <v>82</v>
      </c>
      <c r="AV2601" s="13" t="s">
        <v>82</v>
      </c>
      <c r="AW2601" s="13" t="s">
        <v>30</v>
      </c>
      <c r="AX2601" s="13" t="s">
        <v>73</v>
      </c>
      <c r="AY2601" s="252" t="s">
        <v>223</v>
      </c>
    </row>
    <row r="2602" s="13" customFormat="1">
      <c r="A2602" s="13"/>
      <c r="B2602" s="241"/>
      <c r="C2602" s="242"/>
      <c r="D2602" s="243" t="s">
        <v>232</v>
      </c>
      <c r="E2602" s="244" t="s">
        <v>1</v>
      </c>
      <c r="F2602" s="245" t="s">
        <v>2078</v>
      </c>
      <c r="G2602" s="242"/>
      <c r="H2602" s="246">
        <v>4.0199999999999996</v>
      </c>
      <c r="I2602" s="247"/>
      <c r="J2602" s="242"/>
      <c r="K2602" s="242"/>
      <c r="L2602" s="248"/>
      <c r="M2602" s="249"/>
      <c r="N2602" s="250"/>
      <c r="O2602" s="250"/>
      <c r="P2602" s="250"/>
      <c r="Q2602" s="250"/>
      <c r="R2602" s="250"/>
      <c r="S2602" s="250"/>
      <c r="T2602" s="251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52" t="s">
        <v>232</v>
      </c>
      <c r="AU2602" s="252" t="s">
        <v>82</v>
      </c>
      <c r="AV2602" s="13" t="s">
        <v>82</v>
      </c>
      <c r="AW2602" s="13" t="s">
        <v>30</v>
      </c>
      <c r="AX2602" s="13" t="s">
        <v>73</v>
      </c>
      <c r="AY2602" s="252" t="s">
        <v>223</v>
      </c>
    </row>
    <row r="2603" s="13" customFormat="1">
      <c r="A2603" s="13"/>
      <c r="B2603" s="241"/>
      <c r="C2603" s="242"/>
      <c r="D2603" s="243" t="s">
        <v>232</v>
      </c>
      <c r="E2603" s="244" t="s">
        <v>1</v>
      </c>
      <c r="F2603" s="245" t="s">
        <v>2079</v>
      </c>
      <c r="G2603" s="242"/>
      <c r="H2603" s="246">
        <v>7.1799999999999997</v>
      </c>
      <c r="I2603" s="247"/>
      <c r="J2603" s="242"/>
      <c r="K2603" s="242"/>
      <c r="L2603" s="248"/>
      <c r="M2603" s="249"/>
      <c r="N2603" s="250"/>
      <c r="O2603" s="250"/>
      <c r="P2603" s="250"/>
      <c r="Q2603" s="250"/>
      <c r="R2603" s="250"/>
      <c r="S2603" s="250"/>
      <c r="T2603" s="251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52" t="s">
        <v>232</v>
      </c>
      <c r="AU2603" s="252" t="s">
        <v>82</v>
      </c>
      <c r="AV2603" s="13" t="s">
        <v>82</v>
      </c>
      <c r="AW2603" s="13" t="s">
        <v>30</v>
      </c>
      <c r="AX2603" s="13" t="s">
        <v>73</v>
      </c>
      <c r="AY2603" s="252" t="s">
        <v>223</v>
      </c>
    </row>
    <row r="2604" s="13" customFormat="1">
      <c r="A2604" s="13"/>
      <c r="B2604" s="241"/>
      <c r="C2604" s="242"/>
      <c r="D2604" s="243" t="s">
        <v>232</v>
      </c>
      <c r="E2604" s="244" t="s">
        <v>1</v>
      </c>
      <c r="F2604" s="245" t="s">
        <v>2080</v>
      </c>
      <c r="G2604" s="242"/>
      <c r="H2604" s="246">
        <v>10.699999999999999</v>
      </c>
      <c r="I2604" s="247"/>
      <c r="J2604" s="242"/>
      <c r="K2604" s="242"/>
      <c r="L2604" s="248"/>
      <c r="M2604" s="249"/>
      <c r="N2604" s="250"/>
      <c r="O2604" s="250"/>
      <c r="P2604" s="250"/>
      <c r="Q2604" s="250"/>
      <c r="R2604" s="250"/>
      <c r="S2604" s="250"/>
      <c r="T2604" s="251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252" t="s">
        <v>232</v>
      </c>
      <c r="AU2604" s="252" t="s">
        <v>82</v>
      </c>
      <c r="AV2604" s="13" t="s">
        <v>82</v>
      </c>
      <c r="AW2604" s="13" t="s">
        <v>30</v>
      </c>
      <c r="AX2604" s="13" t="s">
        <v>73</v>
      </c>
      <c r="AY2604" s="252" t="s">
        <v>223</v>
      </c>
    </row>
    <row r="2605" s="13" customFormat="1">
      <c r="A2605" s="13"/>
      <c r="B2605" s="241"/>
      <c r="C2605" s="242"/>
      <c r="D2605" s="243" t="s">
        <v>232</v>
      </c>
      <c r="E2605" s="244" t="s">
        <v>1</v>
      </c>
      <c r="F2605" s="245" t="s">
        <v>2081</v>
      </c>
      <c r="G2605" s="242"/>
      <c r="H2605" s="246">
        <v>10.699999999999999</v>
      </c>
      <c r="I2605" s="247"/>
      <c r="J2605" s="242"/>
      <c r="K2605" s="242"/>
      <c r="L2605" s="248"/>
      <c r="M2605" s="249"/>
      <c r="N2605" s="250"/>
      <c r="O2605" s="250"/>
      <c r="P2605" s="250"/>
      <c r="Q2605" s="250"/>
      <c r="R2605" s="250"/>
      <c r="S2605" s="250"/>
      <c r="T2605" s="251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52" t="s">
        <v>232</v>
      </c>
      <c r="AU2605" s="252" t="s">
        <v>82</v>
      </c>
      <c r="AV2605" s="13" t="s">
        <v>82</v>
      </c>
      <c r="AW2605" s="13" t="s">
        <v>30</v>
      </c>
      <c r="AX2605" s="13" t="s">
        <v>73</v>
      </c>
      <c r="AY2605" s="252" t="s">
        <v>223</v>
      </c>
    </row>
    <row r="2606" s="13" customFormat="1">
      <c r="A2606" s="13"/>
      <c r="B2606" s="241"/>
      <c r="C2606" s="242"/>
      <c r="D2606" s="243" t="s">
        <v>232</v>
      </c>
      <c r="E2606" s="244" t="s">
        <v>1</v>
      </c>
      <c r="F2606" s="245" t="s">
        <v>1423</v>
      </c>
      <c r="G2606" s="242"/>
      <c r="H2606" s="246">
        <v>37.869999999999997</v>
      </c>
      <c r="I2606" s="247"/>
      <c r="J2606" s="242"/>
      <c r="K2606" s="242"/>
      <c r="L2606" s="248"/>
      <c r="M2606" s="249"/>
      <c r="N2606" s="250"/>
      <c r="O2606" s="250"/>
      <c r="P2606" s="250"/>
      <c r="Q2606" s="250"/>
      <c r="R2606" s="250"/>
      <c r="S2606" s="250"/>
      <c r="T2606" s="251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T2606" s="252" t="s">
        <v>232</v>
      </c>
      <c r="AU2606" s="252" t="s">
        <v>82</v>
      </c>
      <c r="AV2606" s="13" t="s">
        <v>82</v>
      </c>
      <c r="AW2606" s="13" t="s">
        <v>30</v>
      </c>
      <c r="AX2606" s="13" t="s">
        <v>73</v>
      </c>
      <c r="AY2606" s="252" t="s">
        <v>223</v>
      </c>
    </row>
    <row r="2607" s="13" customFormat="1">
      <c r="A2607" s="13"/>
      <c r="B2607" s="241"/>
      <c r="C2607" s="242"/>
      <c r="D2607" s="243" t="s">
        <v>232</v>
      </c>
      <c r="E2607" s="244" t="s">
        <v>1</v>
      </c>
      <c r="F2607" s="245" t="s">
        <v>2082</v>
      </c>
      <c r="G2607" s="242"/>
      <c r="H2607" s="246">
        <v>42.119999999999997</v>
      </c>
      <c r="I2607" s="247"/>
      <c r="J2607" s="242"/>
      <c r="K2607" s="242"/>
      <c r="L2607" s="248"/>
      <c r="M2607" s="249"/>
      <c r="N2607" s="250"/>
      <c r="O2607" s="250"/>
      <c r="P2607" s="250"/>
      <c r="Q2607" s="250"/>
      <c r="R2607" s="250"/>
      <c r="S2607" s="250"/>
      <c r="T2607" s="251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T2607" s="252" t="s">
        <v>232</v>
      </c>
      <c r="AU2607" s="252" t="s">
        <v>82</v>
      </c>
      <c r="AV2607" s="13" t="s">
        <v>82</v>
      </c>
      <c r="AW2607" s="13" t="s">
        <v>30</v>
      </c>
      <c r="AX2607" s="13" t="s">
        <v>73</v>
      </c>
      <c r="AY2607" s="252" t="s">
        <v>223</v>
      </c>
    </row>
    <row r="2608" s="13" customFormat="1">
      <c r="A2608" s="13"/>
      <c r="B2608" s="241"/>
      <c r="C2608" s="242"/>
      <c r="D2608" s="243" t="s">
        <v>232</v>
      </c>
      <c r="E2608" s="244" t="s">
        <v>1</v>
      </c>
      <c r="F2608" s="245" t="s">
        <v>2083</v>
      </c>
      <c r="G2608" s="242"/>
      <c r="H2608" s="246">
        <v>88.950000000000003</v>
      </c>
      <c r="I2608" s="247"/>
      <c r="J2608" s="242"/>
      <c r="K2608" s="242"/>
      <c r="L2608" s="248"/>
      <c r="M2608" s="249"/>
      <c r="N2608" s="250"/>
      <c r="O2608" s="250"/>
      <c r="P2608" s="250"/>
      <c r="Q2608" s="250"/>
      <c r="R2608" s="250"/>
      <c r="S2608" s="250"/>
      <c r="T2608" s="251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52" t="s">
        <v>232</v>
      </c>
      <c r="AU2608" s="252" t="s">
        <v>82</v>
      </c>
      <c r="AV2608" s="13" t="s">
        <v>82</v>
      </c>
      <c r="AW2608" s="13" t="s">
        <v>30</v>
      </c>
      <c r="AX2608" s="13" t="s">
        <v>73</v>
      </c>
      <c r="AY2608" s="252" t="s">
        <v>223</v>
      </c>
    </row>
    <row r="2609" s="13" customFormat="1">
      <c r="A2609" s="13"/>
      <c r="B2609" s="241"/>
      <c r="C2609" s="242"/>
      <c r="D2609" s="243" t="s">
        <v>232</v>
      </c>
      <c r="E2609" s="244" t="s">
        <v>1</v>
      </c>
      <c r="F2609" s="245" t="s">
        <v>2084</v>
      </c>
      <c r="G2609" s="242"/>
      <c r="H2609" s="246">
        <v>23.809999999999999</v>
      </c>
      <c r="I2609" s="247"/>
      <c r="J2609" s="242"/>
      <c r="K2609" s="242"/>
      <c r="L2609" s="248"/>
      <c r="M2609" s="249"/>
      <c r="N2609" s="250"/>
      <c r="O2609" s="250"/>
      <c r="P2609" s="250"/>
      <c r="Q2609" s="250"/>
      <c r="R2609" s="250"/>
      <c r="S2609" s="250"/>
      <c r="T2609" s="251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52" t="s">
        <v>232</v>
      </c>
      <c r="AU2609" s="252" t="s">
        <v>82</v>
      </c>
      <c r="AV2609" s="13" t="s">
        <v>82</v>
      </c>
      <c r="AW2609" s="13" t="s">
        <v>30</v>
      </c>
      <c r="AX2609" s="13" t="s">
        <v>73</v>
      </c>
      <c r="AY2609" s="252" t="s">
        <v>223</v>
      </c>
    </row>
    <row r="2610" s="13" customFormat="1">
      <c r="A2610" s="13"/>
      <c r="B2610" s="241"/>
      <c r="C2610" s="242"/>
      <c r="D2610" s="243" t="s">
        <v>232</v>
      </c>
      <c r="E2610" s="244" t="s">
        <v>1</v>
      </c>
      <c r="F2610" s="245" t="s">
        <v>2085</v>
      </c>
      <c r="G2610" s="242"/>
      <c r="H2610" s="246">
        <v>23.41</v>
      </c>
      <c r="I2610" s="247"/>
      <c r="J2610" s="242"/>
      <c r="K2610" s="242"/>
      <c r="L2610" s="248"/>
      <c r="M2610" s="249"/>
      <c r="N2610" s="250"/>
      <c r="O2610" s="250"/>
      <c r="P2610" s="250"/>
      <c r="Q2610" s="250"/>
      <c r="R2610" s="250"/>
      <c r="S2610" s="250"/>
      <c r="T2610" s="251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52" t="s">
        <v>232</v>
      </c>
      <c r="AU2610" s="252" t="s">
        <v>82</v>
      </c>
      <c r="AV2610" s="13" t="s">
        <v>82</v>
      </c>
      <c r="AW2610" s="13" t="s">
        <v>30</v>
      </c>
      <c r="AX2610" s="13" t="s">
        <v>73</v>
      </c>
      <c r="AY2610" s="252" t="s">
        <v>223</v>
      </c>
    </row>
    <row r="2611" s="13" customFormat="1">
      <c r="A2611" s="13"/>
      <c r="B2611" s="241"/>
      <c r="C2611" s="242"/>
      <c r="D2611" s="243" t="s">
        <v>232</v>
      </c>
      <c r="E2611" s="244" t="s">
        <v>1</v>
      </c>
      <c r="F2611" s="245" t="s">
        <v>2086</v>
      </c>
      <c r="G2611" s="242"/>
      <c r="H2611" s="246">
        <v>11.727</v>
      </c>
      <c r="I2611" s="247"/>
      <c r="J2611" s="242"/>
      <c r="K2611" s="242"/>
      <c r="L2611" s="248"/>
      <c r="M2611" s="249"/>
      <c r="N2611" s="250"/>
      <c r="O2611" s="250"/>
      <c r="P2611" s="250"/>
      <c r="Q2611" s="250"/>
      <c r="R2611" s="250"/>
      <c r="S2611" s="250"/>
      <c r="T2611" s="251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52" t="s">
        <v>232</v>
      </c>
      <c r="AU2611" s="252" t="s">
        <v>82</v>
      </c>
      <c r="AV2611" s="13" t="s">
        <v>82</v>
      </c>
      <c r="AW2611" s="13" t="s">
        <v>30</v>
      </c>
      <c r="AX2611" s="13" t="s">
        <v>73</v>
      </c>
      <c r="AY2611" s="252" t="s">
        <v>223</v>
      </c>
    </row>
    <row r="2612" s="15" customFormat="1">
      <c r="A2612" s="15"/>
      <c r="B2612" s="263"/>
      <c r="C2612" s="264"/>
      <c r="D2612" s="243" t="s">
        <v>232</v>
      </c>
      <c r="E2612" s="265" t="s">
        <v>1</v>
      </c>
      <c r="F2612" s="266" t="s">
        <v>245</v>
      </c>
      <c r="G2612" s="264"/>
      <c r="H2612" s="267">
        <v>263.56700000000001</v>
      </c>
      <c r="I2612" s="268"/>
      <c r="J2612" s="264"/>
      <c r="K2612" s="264"/>
      <c r="L2612" s="269"/>
      <c r="M2612" s="270"/>
      <c r="N2612" s="271"/>
      <c r="O2612" s="271"/>
      <c r="P2612" s="271"/>
      <c r="Q2612" s="271"/>
      <c r="R2612" s="271"/>
      <c r="S2612" s="271"/>
      <c r="T2612" s="272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T2612" s="273" t="s">
        <v>232</v>
      </c>
      <c r="AU2612" s="273" t="s">
        <v>82</v>
      </c>
      <c r="AV2612" s="15" t="s">
        <v>230</v>
      </c>
      <c r="AW2612" s="15" t="s">
        <v>30</v>
      </c>
      <c r="AX2612" s="15" t="s">
        <v>80</v>
      </c>
      <c r="AY2612" s="273" t="s">
        <v>223</v>
      </c>
    </row>
    <row r="2613" s="13" customFormat="1">
      <c r="A2613" s="13"/>
      <c r="B2613" s="241"/>
      <c r="C2613" s="242"/>
      <c r="D2613" s="243" t="s">
        <v>232</v>
      </c>
      <c r="E2613" s="242"/>
      <c r="F2613" s="245" t="s">
        <v>3183</v>
      </c>
      <c r="G2613" s="242"/>
      <c r="H2613" s="246">
        <v>553.49099999999999</v>
      </c>
      <c r="I2613" s="247"/>
      <c r="J2613" s="242"/>
      <c r="K2613" s="242"/>
      <c r="L2613" s="248"/>
      <c r="M2613" s="249"/>
      <c r="N2613" s="250"/>
      <c r="O2613" s="250"/>
      <c r="P2613" s="250"/>
      <c r="Q2613" s="250"/>
      <c r="R2613" s="250"/>
      <c r="S2613" s="250"/>
      <c r="T2613" s="251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52" t="s">
        <v>232</v>
      </c>
      <c r="AU2613" s="252" t="s">
        <v>82</v>
      </c>
      <c r="AV2613" s="13" t="s">
        <v>82</v>
      </c>
      <c r="AW2613" s="13" t="s">
        <v>4</v>
      </c>
      <c r="AX2613" s="13" t="s">
        <v>80</v>
      </c>
      <c r="AY2613" s="252" t="s">
        <v>223</v>
      </c>
    </row>
    <row r="2614" s="2" customFormat="1" ht="24.15" customHeight="1">
      <c r="A2614" s="39"/>
      <c r="B2614" s="40"/>
      <c r="C2614" s="274" t="s">
        <v>3184</v>
      </c>
      <c r="D2614" s="274" t="s">
        <v>285</v>
      </c>
      <c r="E2614" s="275" t="s">
        <v>3185</v>
      </c>
      <c r="F2614" s="276" t="s">
        <v>3186</v>
      </c>
      <c r="G2614" s="277" t="s">
        <v>293</v>
      </c>
      <c r="H2614" s="278">
        <v>24.933</v>
      </c>
      <c r="I2614" s="279"/>
      <c r="J2614" s="280">
        <f>ROUND(I2614*H2614,2)</f>
        <v>0</v>
      </c>
      <c r="K2614" s="276" t="s">
        <v>229</v>
      </c>
      <c r="L2614" s="281"/>
      <c r="M2614" s="282" t="s">
        <v>1</v>
      </c>
      <c r="N2614" s="283" t="s">
        <v>38</v>
      </c>
      <c r="O2614" s="92"/>
      <c r="P2614" s="237">
        <f>O2614*H2614</f>
        <v>0</v>
      </c>
      <c r="Q2614" s="237">
        <v>0.0028999999999999998</v>
      </c>
      <c r="R2614" s="237">
        <f>Q2614*H2614</f>
        <v>0.072305700000000001</v>
      </c>
      <c r="S2614" s="237">
        <v>0</v>
      </c>
      <c r="T2614" s="238">
        <f>S2614*H2614</f>
        <v>0</v>
      </c>
      <c r="U2614" s="39"/>
      <c r="V2614" s="39"/>
      <c r="W2614" s="39"/>
      <c r="X2614" s="39"/>
      <c r="Y2614" s="39"/>
      <c r="Z2614" s="39"/>
      <c r="AA2614" s="39"/>
      <c r="AB2614" s="39"/>
      <c r="AC2614" s="39"/>
      <c r="AD2614" s="39"/>
      <c r="AE2614" s="39"/>
      <c r="AR2614" s="239" t="s">
        <v>402</v>
      </c>
      <c r="AT2614" s="239" t="s">
        <v>285</v>
      </c>
      <c r="AU2614" s="239" t="s">
        <v>82</v>
      </c>
      <c r="AY2614" s="18" t="s">
        <v>223</v>
      </c>
      <c r="BE2614" s="240">
        <f>IF(N2614="základní",J2614,0)</f>
        <v>0</v>
      </c>
      <c r="BF2614" s="240">
        <f>IF(N2614="snížená",J2614,0)</f>
        <v>0</v>
      </c>
      <c r="BG2614" s="240">
        <f>IF(N2614="zákl. přenesená",J2614,0)</f>
        <v>0</v>
      </c>
      <c r="BH2614" s="240">
        <f>IF(N2614="sníž. přenesená",J2614,0)</f>
        <v>0</v>
      </c>
      <c r="BI2614" s="240">
        <f>IF(N2614="nulová",J2614,0)</f>
        <v>0</v>
      </c>
      <c r="BJ2614" s="18" t="s">
        <v>80</v>
      </c>
      <c r="BK2614" s="240">
        <f>ROUND(I2614*H2614,2)</f>
        <v>0</v>
      </c>
      <c r="BL2614" s="18" t="s">
        <v>310</v>
      </c>
      <c r="BM2614" s="239" t="s">
        <v>3187</v>
      </c>
    </row>
    <row r="2615" s="14" customFormat="1">
      <c r="A2615" s="14"/>
      <c r="B2615" s="253"/>
      <c r="C2615" s="254"/>
      <c r="D2615" s="243" t="s">
        <v>232</v>
      </c>
      <c r="E2615" s="255" t="s">
        <v>1</v>
      </c>
      <c r="F2615" s="256" t="s">
        <v>3172</v>
      </c>
      <c r="G2615" s="254"/>
      <c r="H2615" s="255" t="s">
        <v>1</v>
      </c>
      <c r="I2615" s="257"/>
      <c r="J2615" s="254"/>
      <c r="K2615" s="254"/>
      <c r="L2615" s="258"/>
      <c r="M2615" s="259"/>
      <c r="N2615" s="260"/>
      <c r="O2615" s="260"/>
      <c r="P2615" s="260"/>
      <c r="Q2615" s="260"/>
      <c r="R2615" s="260"/>
      <c r="S2615" s="260"/>
      <c r="T2615" s="261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62" t="s">
        <v>232</v>
      </c>
      <c r="AU2615" s="262" t="s">
        <v>82</v>
      </c>
      <c r="AV2615" s="14" t="s">
        <v>80</v>
      </c>
      <c r="AW2615" s="14" t="s">
        <v>30</v>
      </c>
      <c r="AX2615" s="14" t="s">
        <v>73</v>
      </c>
      <c r="AY2615" s="262" t="s">
        <v>223</v>
      </c>
    </row>
    <row r="2616" s="13" customFormat="1">
      <c r="A2616" s="13"/>
      <c r="B2616" s="241"/>
      <c r="C2616" s="242"/>
      <c r="D2616" s="243" t="s">
        <v>232</v>
      </c>
      <c r="E2616" s="244" t="s">
        <v>1</v>
      </c>
      <c r="F2616" s="245" t="s">
        <v>1426</v>
      </c>
      <c r="G2616" s="242"/>
      <c r="H2616" s="246">
        <v>6.1799999999999997</v>
      </c>
      <c r="I2616" s="247"/>
      <c r="J2616" s="242"/>
      <c r="K2616" s="242"/>
      <c r="L2616" s="248"/>
      <c r="M2616" s="249"/>
      <c r="N2616" s="250"/>
      <c r="O2616" s="250"/>
      <c r="P2616" s="250"/>
      <c r="Q2616" s="250"/>
      <c r="R2616" s="250"/>
      <c r="S2616" s="250"/>
      <c r="T2616" s="251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52" t="s">
        <v>232</v>
      </c>
      <c r="AU2616" s="252" t="s">
        <v>82</v>
      </c>
      <c r="AV2616" s="13" t="s">
        <v>82</v>
      </c>
      <c r="AW2616" s="13" t="s">
        <v>30</v>
      </c>
      <c r="AX2616" s="13" t="s">
        <v>73</v>
      </c>
      <c r="AY2616" s="252" t="s">
        <v>223</v>
      </c>
    </row>
    <row r="2617" s="13" customFormat="1">
      <c r="A2617" s="13"/>
      <c r="B2617" s="241"/>
      <c r="C2617" s="242"/>
      <c r="D2617" s="243" t="s">
        <v>232</v>
      </c>
      <c r="E2617" s="244" t="s">
        <v>1</v>
      </c>
      <c r="F2617" s="245" t="s">
        <v>3173</v>
      </c>
      <c r="G2617" s="242"/>
      <c r="H2617" s="246">
        <v>5.6929999999999996</v>
      </c>
      <c r="I2617" s="247"/>
      <c r="J2617" s="242"/>
      <c r="K2617" s="242"/>
      <c r="L2617" s="248"/>
      <c r="M2617" s="249"/>
      <c r="N2617" s="250"/>
      <c r="O2617" s="250"/>
      <c r="P2617" s="250"/>
      <c r="Q2617" s="250"/>
      <c r="R2617" s="250"/>
      <c r="S2617" s="250"/>
      <c r="T2617" s="251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52" t="s">
        <v>232</v>
      </c>
      <c r="AU2617" s="252" t="s">
        <v>82</v>
      </c>
      <c r="AV2617" s="13" t="s">
        <v>82</v>
      </c>
      <c r="AW2617" s="13" t="s">
        <v>30</v>
      </c>
      <c r="AX2617" s="13" t="s">
        <v>73</v>
      </c>
      <c r="AY2617" s="252" t="s">
        <v>223</v>
      </c>
    </row>
    <row r="2618" s="15" customFormat="1">
      <c r="A2618" s="15"/>
      <c r="B2618" s="263"/>
      <c r="C2618" s="264"/>
      <c r="D2618" s="243" t="s">
        <v>232</v>
      </c>
      <c r="E2618" s="265" t="s">
        <v>1</v>
      </c>
      <c r="F2618" s="266" t="s">
        <v>245</v>
      </c>
      <c r="G2618" s="264"/>
      <c r="H2618" s="267">
        <v>11.872999999999999</v>
      </c>
      <c r="I2618" s="268"/>
      <c r="J2618" s="264"/>
      <c r="K2618" s="264"/>
      <c r="L2618" s="269"/>
      <c r="M2618" s="270"/>
      <c r="N2618" s="271"/>
      <c r="O2618" s="271"/>
      <c r="P2618" s="271"/>
      <c r="Q2618" s="271"/>
      <c r="R2618" s="271"/>
      <c r="S2618" s="271"/>
      <c r="T2618" s="272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T2618" s="273" t="s">
        <v>232</v>
      </c>
      <c r="AU2618" s="273" t="s">
        <v>82</v>
      </c>
      <c r="AV2618" s="15" t="s">
        <v>230</v>
      </c>
      <c r="AW2618" s="15" t="s">
        <v>30</v>
      </c>
      <c r="AX2618" s="15" t="s">
        <v>80</v>
      </c>
      <c r="AY2618" s="273" t="s">
        <v>223</v>
      </c>
    </row>
    <row r="2619" s="13" customFormat="1">
      <c r="A2619" s="13"/>
      <c r="B2619" s="241"/>
      <c r="C2619" s="242"/>
      <c r="D2619" s="243" t="s">
        <v>232</v>
      </c>
      <c r="E2619" s="242"/>
      <c r="F2619" s="245" t="s">
        <v>3188</v>
      </c>
      <c r="G2619" s="242"/>
      <c r="H2619" s="246">
        <v>24.933</v>
      </c>
      <c r="I2619" s="247"/>
      <c r="J2619" s="242"/>
      <c r="K2619" s="242"/>
      <c r="L2619" s="248"/>
      <c r="M2619" s="249"/>
      <c r="N2619" s="250"/>
      <c r="O2619" s="250"/>
      <c r="P2619" s="250"/>
      <c r="Q2619" s="250"/>
      <c r="R2619" s="250"/>
      <c r="S2619" s="250"/>
      <c r="T2619" s="251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52" t="s">
        <v>232</v>
      </c>
      <c r="AU2619" s="252" t="s">
        <v>82</v>
      </c>
      <c r="AV2619" s="13" t="s">
        <v>82</v>
      </c>
      <c r="AW2619" s="13" t="s">
        <v>4</v>
      </c>
      <c r="AX2619" s="13" t="s">
        <v>80</v>
      </c>
      <c r="AY2619" s="252" t="s">
        <v>223</v>
      </c>
    </row>
    <row r="2620" s="2" customFormat="1" ht="44.25" customHeight="1">
      <c r="A2620" s="39"/>
      <c r="B2620" s="40"/>
      <c r="C2620" s="228" t="s">
        <v>3189</v>
      </c>
      <c r="D2620" s="228" t="s">
        <v>225</v>
      </c>
      <c r="E2620" s="229" t="s">
        <v>3190</v>
      </c>
      <c r="F2620" s="230" t="s">
        <v>3191</v>
      </c>
      <c r="G2620" s="231" t="s">
        <v>293</v>
      </c>
      <c r="H2620" s="232">
        <v>13.175000000000001</v>
      </c>
      <c r="I2620" s="233"/>
      <c r="J2620" s="234">
        <f>ROUND(I2620*H2620,2)</f>
        <v>0</v>
      </c>
      <c r="K2620" s="230" t="s">
        <v>229</v>
      </c>
      <c r="L2620" s="45"/>
      <c r="M2620" s="235" t="s">
        <v>1</v>
      </c>
      <c r="N2620" s="236" t="s">
        <v>38</v>
      </c>
      <c r="O2620" s="92"/>
      <c r="P2620" s="237">
        <f>O2620*H2620</f>
        <v>0</v>
      </c>
      <c r="Q2620" s="237">
        <v>0.00116</v>
      </c>
      <c r="R2620" s="237">
        <f>Q2620*H2620</f>
        <v>0.015283000000000001</v>
      </c>
      <c r="S2620" s="237">
        <v>0</v>
      </c>
      <c r="T2620" s="238">
        <f>S2620*H2620</f>
        <v>0</v>
      </c>
      <c r="U2620" s="39"/>
      <c r="V2620" s="39"/>
      <c r="W2620" s="39"/>
      <c r="X2620" s="39"/>
      <c r="Y2620" s="39"/>
      <c r="Z2620" s="39"/>
      <c r="AA2620" s="39"/>
      <c r="AB2620" s="39"/>
      <c r="AC2620" s="39"/>
      <c r="AD2620" s="39"/>
      <c r="AE2620" s="39"/>
      <c r="AR2620" s="239" t="s">
        <v>310</v>
      </c>
      <c r="AT2620" s="239" t="s">
        <v>225</v>
      </c>
      <c r="AU2620" s="239" t="s">
        <v>82</v>
      </c>
      <c r="AY2620" s="18" t="s">
        <v>223</v>
      </c>
      <c r="BE2620" s="240">
        <f>IF(N2620="základní",J2620,0)</f>
        <v>0</v>
      </c>
      <c r="BF2620" s="240">
        <f>IF(N2620="snížená",J2620,0)</f>
        <v>0</v>
      </c>
      <c r="BG2620" s="240">
        <f>IF(N2620="zákl. přenesená",J2620,0)</f>
        <v>0</v>
      </c>
      <c r="BH2620" s="240">
        <f>IF(N2620="sníž. přenesená",J2620,0)</f>
        <v>0</v>
      </c>
      <c r="BI2620" s="240">
        <f>IF(N2620="nulová",J2620,0)</f>
        <v>0</v>
      </c>
      <c r="BJ2620" s="18" t="s">
        <v>80</v>
      </c>
      <c r="BK2620" s="240">
        <f>ROUND(I2620*H2620,2)</f>
        <v>0</v>
      </c>
      <c r="BL2620" s="18" t="s">
        <v>310</v>
      </c>
      <c r="BM2620" s="239" t="s">
        <v>3192</v>
      </c>
    </row>
    <row r="2621" s="13" customFormat="1">
      <c r="A2621" s="13"/>
      <c r="B2621" s="241"/>
      <c r="C2621" s="242"/>
      <c r="D2621" s="243" t="s">
        <v>232</v>
      </c>
      <c r="E2621" s="244" t="s">
        <v>1</v>
      </c>
      <c r="F2621" s="245" t="s">
        <v>3193</v>
      </c>
      <c r="G2621" s="242"/>
      <c r="H2621" s="246">
        <v>13.175000000000001</v>
      </c>
      <c r="I2621" s="247"/>
      <c r="J2621" s="242"/>
      <c r="K2621" s="242"/>
      <c r="L2621" s="248"/>
      <c r="M2621" s="249"/>
      <c r="N2621" s="250"/>
      <c r="O2621" s="250"/>
      <c r="P2621" s="250"/>
      <c r="Q2621" s="250"/>
      <c r="R2621" s="250"/>
      <c r="S2621" s="250"/>
      <c r="T2621" s="251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52" t="s">
        <v>232</v>
      </c>
      <c r="AU2621" s="252" t="s">
        <v>82</v>
      </c>
      <c r="AV2621" s="13" t="s">
        <v>82</v>
      </c>
      <c r="AW2621" s="13" t="s">
        <v>30</v>
      </c>
      <c r="AX2621" s="13" t="s">
        <v>80</v>
      </c>
      <c r="AY2621" s="252" t="s">
        <v>223</v>
      </c>
    </row>
    <row r="2622" s="2" customFormat="1" ht="24.15" customHeight="1">
      <c r="A2622" s="39"/>
      <c r="B2622" s="40"/>
      <c r="C2622" s="274" t="s">
        <v>3194</v>
      </c>
      <c r="D2622" s="274" t="s">
        <v>285</v>
      </c>
      <c r="E2622" s="275" t="s">
        <v>3195</v>
      </c>
      <c r="F2622" s="276" t="s">
        <v>3196</v>
      </c>
      <c r="G2622" s="277" t="s">
        <v>293</v>
      </c>
      <c r="H2622" s="278">
        <v>13.834</v>
      </c>
      <c r="I2622" s="279"/>
      <c r="J2622" s="280">
        <f>ROUND(I2622*H2622,2)</f>
        <v>0</v>
      </c>
      <c r="K2622" s="276" t="s">
        <v>229</v>
      </c>
      <c r="L2622" s="281"/>
      <c r="M2622" s="282" t="s">
        <v>1</v>
      </c>
      <c r="N2622" s="283" t="s">
        <v>38</v>
      </c>
      <c r="O2622" s="92"/>
      <c r="P2622" s="237">
        <f>O2622*H2622</f>
        <v>0</v>
      </c>
      <c r="Q2622" s="237">
        <v>0.012</v>
      </c>
      <c r="R2622" s="237">
        <f>Q2622*H2622</f>
        <v>0.16600799999999999</v>
      </c>
      <c r="S2622" s="237">
        <v>0</v>
      </c>
      <c r="T2622" s="238">
        <f>S2622*H2622</f>
        <v>0</v>
      </c>
      <c r="U2622" s="39"/>
      <c r="V2622" s="39"/>
      <c r="W2622" s="39"/>
      <c r="X2622" s="39"/>
      <c r="Y2622" s="39"/>
      <c r="Z2622" s="39"/>
      <c r="AA2622" s="39"/>
      <c r="AB2622" s="39"/>
      <c r="AC2622" s="39"/>
      <c r="AD2622" s="39"/>
      <c r="AE2622" s="39"/>
      <c r="AR2622" s="239" t="s">
        <v>402</v>
      </c>
      <c r="AT2622" s="239" t="s">
        <v>285</v>
      </c>
      <c r="AU2622" s="239" t="s">
        <v>82</v>
      </c>
      <c r="AY2622" s="18" t="s">
        <v>223</v>
      </c>
      <c r="BE2622" s="240">
        <f>IF(N2622="základní",J2622,0)</f>
        <v>0</v>
      </c>
      <c r="BF2622" s="240">
        <f>IF(N2622="snížená",J2622,0)</f>
        <v>0</v>
      </c>
      <c r="BG2622" s="240">
        <f>IF(N2622="zákl. přenesená",J2622,0)</f>
        <v>0</v>
      </c>
      <c r="BH2622" s="240">
        <f>IF(N2622="sníž. přenesená",J2622,0)</f>
        <v>0</v>
      </c>
      <c r="BI2622" s="240">
        <f>IF(N2622="nulová",J2622,0)</f>
        <v>0</v>
      </c>
      <c r="BJ2622" s="18" t="s">
        <v>80</v>
      </c>
      <c r="BK2622" s="240">
        <f>ROUND(I2622*H2622,2)</f>
        <v>0</v>
      </c>
      <c r="BL2622" s="18" t="s">
        <v>310</v>
      </c>
      <c r="BM2622" s="239" t="s">
        <v>3197</v>
      </c>
    </row>
    <row r="2623" s="13" customFormat="1">
      <c r="A2623" s="13"/>
      <c r="B2623" s="241"/>
      <c r="C2623" s="242"/>
      <c r="D2623" s="243" t="s">
        <v>232</v>
      </c>
      <c r="E2623" s="242"/>
      <c r="F2623" s="245" t="s">
        <v>3198</v>
      </c>
      <c r="G2623" s="242"/>
      <c r="H2623" s="246">
        <v>13.834</v>
      </c>
      <c r="I2623" s="247"/>
      <c r="J2623" s="242"/>
      <c r="K2623" s="242"/>
      <c r="L2623" s="248"/>
      <c r="M2623" s="249"/>
      <c r="N2623" s="250"/>
      <c r="O2623" s="250"/>
      <c r="P2623" s="250"/>
      <c r="Q2623" s="250"/>
      <c r="R2623" s="250"/>
      <c r="S2623" s="250"/>
      <c r="T2623" s="251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52" t="s">
        <v>232</v>
      </c>
      <c r="AU2623" s="252" t="s">
        <v>82</v>
      </c>
      <c r="AV2623" s="13" t="s">
        <v>82</v>
      </c>
      <c r="AW2623" s="13" t="s">
        <v>4</v>
      </c>
      <c r="AX2623" s="13" t="s">
        <v>80</v>
      </c>
      <c r="AY2623" s="252" t="s">
        <v>223</v>
      </c>
    </row>
    <row r="2624" s="2" customFormat="1" ht="24.15" customHeight="1">
      <c r="A2624" s="39"/>
      <c r="B2624" s="40"/>
      <c r="C2624" s="274" t="s">
        <v>3199</v>
      </c>
      <c r="D2624" s="274" t="s">
        <v>285</v>
      </c>
      <c r="E2624" s="275" t="s">
        <v>3200</v>
      </c>
      <c r="F2624" s="276" t="s">
        <v>3201</v>
      </c>
      <c r="G2624" s="277" t="s">
        <v>293</v>
      </c>
      <c r="H2624" s="278">
        <v>4.1349999999999998</v>
      </c>
      <c r="I2624" s="279"/>
      <c r="J2624" s="280">
        <f>ROUND(I2624*H2624,2)</f>
        <v>0</v>
      </c>
      <c r="K2624" s="276" t="s">
        <v>229</v>
      </c>
      <c r="L2624" s="281"/>
      <c r="M2624" s="282" t="s">
        <v>1</v>
      </c>
      <c r="N2624" s="283" t="s">
        <v>38</v>
      </c>
      <c r="O2624" s="92"/>
      <c r="P2624" s="237">
        <f>O2624*H2624</f>
        <v>0</v>
      </c>
      <c r="Q2624" s="237">
        <v>0.0011999999999999999</v>
      </c>
      <c r="R2624" s="237">
        <f>Q2624*H2624</f>
        <v>0.0049619999999999994</v>
      </c>
      <c r="S2624" s="237">
        <v>0</v>
      </c>
      <c r="T2624" s="238">
        <f>S2624*H2624</f>
        <v>0</v>
      </c>
      <c r="U2624" s="39"/>
      <c r="V2624" s="39"/>
      <c r="W2624" s="39"/>
      <c r="X2624" s="39"/>
      <c r="Y2624" s="39"/>
      <c r="Z2624" s="39"/>
      <c r="AA2624" s="39"/>
      <c r="AB2624" s="39"/>
      <c r="AC2624" s="39"/>
      <c r="AD2624" s="39"/>
      <c r="AE2624" s="39"/>
      <c r="AR2624" s="239" t="s">
        <v>402</v>
      </c>
      <c r="AT2624" s="239" t="s">
        <v>285</v>
      </c>
      <c r="AU2624" s="239" t="s">
        <v>82</v>
      </c>
      <c r="AY2624" s="18" t="s">
        <v>223</v>
      </c>
      <c r="BE2624" s="240">
        <f>IF(N2624="základní",J2624,0)</f>
        <v>0</v>
      </c>
      <c r="BF2624" s="240">
        <f>IF(N2624="snížená",J2624,0)</f>
        <v>0</v>
      </c>
      <c r="BG2624" s="240">
        <f>IF(N2624="zákl. přenesená",J2624,0)</f>
        <v>0</v>
      </c>
      <c r="BH2624" s="240">
        <f>IF(N2624="sníž. přenesená",J2624,0)</f>
        <v>0</v>
      </c>
      <c r="BI2624" s="240">
        <f>IF(N2624="nulová",J2624,0)</f>
        <v>0</v>
      </c>
      <c r="BJ2624" s="18" t="s">
        <v>80</v>
      </c>
      <c r="BK2624" s="240">
        <f>ROUND(I2624*H2624,2)</f>
        <v>0</v>
      </c>
      <c r="BL2624" s="18" t="s">
        <v>310</v>
      </c>
      <c r="BM2624" s="239" t="s">
        <v>3202</v>
      </c>
    </row>
    <row r="2625" s="13" customFormat="1">
      <c r="A2625" s="13"/>
      <c r="B2625" s="241"/>
      <c r="C2625" s="242"/>
      <c r="D2625" s="243" t="s">
        <v>232</v>
      </c>
      <c r="E2625" s="244" t="s">
        <v>1</v>
      </c>
      <c r="F2625" s="245" t="s">
        <v>3203</v>
      </c>
      <c r="G2625" s="242"/>
      <c r="H2625" s="246">
        <v>3.9380000000000002</v>
      </c>
      <c r="I2625" s="247"/>
      <c r="J2625" s="242"/>
      <c r="K2625" s="242"/>
      <c r="L2625" s="248"/>
      <c r="M2625" s="249"/>
      <c r="N2625" s="250"/>
      <c r="O2625" s="250"/>
      <c r="P2625" s="250"/>
      <c r="Q2625" s="250"/>
      <c r="R2625" s="250"/>
      <c r="S2625" s="250"/>
      <c r="T2625" s="251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52" t="s">
        <v>232</v>
      </c>
      <c r="AU2625" s="252" t="s">
        <v>82</v>
      </c>
      <c r="AV2625" s="13" t="s">
        <v>82</v>
      </c>
      <c r="AW2625" s="13" t="s">
        <v>30</v>
      </c>
      <c r="AX2625" s="13" t="s">
        <v>80</v>
      </c>
      <c r="AY2625" s="252" t="s">
        <v>223</v>
      </c>
    </row>
    <row r="2626" s="13" customFormat="1">
      <c r="A2626" s="13"/>
      <c r="B2626" s="241"/>
      <c r="C2626" s="242"/>
      <c r="D2626" s="243" t="s">
        <v>232</v>
      </c>
      <c r="E2626" s="242"/>
      <c r="F2626" s="245" t="s">
        <v>3204</v>
      </c>
      <c r="G2626" s="242"/>
      <c r="H2626" s="246">
        <v>4.1349999999999998</v>
      </c>
      <c r="I2626" s="247"/>
      <c r="J2626" s="242"/>
      <c r="K2626" s="242"/>
      <c r="L2626" s="248"/>
      <c r="M2626" s="249"/>
      <c r="N2626" s="250"/>
      <c r="O2626" s="250"/>
      <c r="P2626" s="250"/>
      <c r="Q2626" s="250"/>
      <c r="R2626" s="250"/>
      <c r="S2626" s="250"/>
      <c r="T2626" s="251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52" t="s">
        <v>232</v>
      </c>
      <c r="AU2626" s="252" t="s">
        <v>82</v>
      </c>
      <c r="AV2626" s="13" t="s">
        <v>82</v>
      </c>
      <c r="AW2626" s="13" t="s">
        <v>4</v>
      </c>
      <c r="AX2626" s="13" t="s">
        <v>80</v>
      </c>
      <c r="AY2626" s="252" t="s">
        <v>223</v>
      </c>
    </row>
    <row r="2627" s="2" customFormat="1" ht="37.8" customHeight="1">
      <c r="A2627" s="39"/>
      <c r="B2627" s="40"/>
      <c r="C2627" s="228" t="s">
        <v>3205</v>
      </c>
      <c r="D2627" s="228" t="s">
        <v>225</v>
      </c>
      <c r="E2627" s="229" t="s">
        <v>3206</v>
      </c>
      <c r="F2627" s="230" t="s">
        <v>3207</v>
      </c>
      <c r="G2627" s="231" t="s">
        <v>293</v>
      </c>
      <c r="H2627" s="232">
        <v>1163.7239999999999</v>
      </c>
      <c r="I2627" s="233"/>
      <c r="J2627" s="234">
        <f>ROUND(I2627*H2627,2)</f>
        <v>0</v>
      </c>
      <c r="K2627" s="230" t="s">
        <v>229</v>
      </c>
      <c r="L2627" s="45"/>
      <c r="M2627" s="235" t="s">
        <v>1</v>
      </c>
      <c r="N2627" s="236" t="s">
        <v>38</v>
      </c>
      <c r="O2627" s="92"/>
      <c r="P2627" s="237">
        <f>O2627*H2627</f>
        <v>0</v>
      </c>
      <c r="Q2627" s="237">
        <v>0</v>
      </c>
      <c r="R2627" s="237">
        <f>Q2627*H2627</f>
        <v>0</v>
      </c>
      <c r="S2627" s="237">
        <v>0</v>
      </c>
      <c r="T2627" s="238">
        <f>S2627*H2627</f>
        <v>0</v>
      </c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39"/>
      <c r="AE2627" s="39"/>
      <c r="AR2627" s="239" t="s">
        <v>310</v>
      </c>
      <c r="AT2627" s="239" t="s">
        <v>225</v>
      </c>
      <c r="AU2627" s="239" t="s">
        <v>82</v>
      </c>
      <c r="AY2627" s="18" t="s">
        <v>223</v>
      </c>
      <c r="BE2627" s="240">
        <f>IF(N2627="základní",J2627,0)</f>
        <v>0</v>
      </c>
      <c r="BF2627" s="240">
        <f>IF(N2627="snížená",J2627,0)</f>
        <v>0</v>
      </c>
      <c r="BG2627" s="240">
        <f>IF(N2627="zákl. přenesená",J2627,0)</f>
        <v>0</v>
      </c>
      <c r="BH2627" s="240">
        <f>IF(N2627="sníž. přenesená",J2627,0)</f>
        <v>0</v>
      </c>
      <c r="BI2627" s="240">
        <f>IF(N2627="nulová",J2627,0)</f>
        <v>0</v>
      </c>
      <c r="BJ2627" s="18" t="s">
        <v>80</v>
      </c>
      <c r="BK2627" s="240">
        <f>ROUND(I2627*H2627,2)</f>
        <v>0</v>
      </c>
      <c r="BL2627" s="18" t="s">
        <v>310</v>
      </c>
      <c r="BM2627" s="239" t="s">
        <v>3208</v>
      </c>
    </row>
    <row r="2628" s="13" customFormat="1">
      <c r="A2628" s="13"/>
      <c r="B2628" s="241"/>
      <c r="C2628" s="242"/>
      <c r="D2628" s="243" t="s">
        <v>232</v>
      </c>
      <c r="E2628" s="244" t="s">
        <v>1</v>
      </c>
      <c r="F2628" s="245" t="s">
        <v>3079</v>
      </c>
      <c r="G2628" s="242"/>
      <c r="H2628" s="246">
        <v>1258.924</v>
      </c>
      <c r="I2628" s="247"/>
      <c r="J2628" s="242"/>
      <c r="K2628" s="242"/>
      <c r="L2628" s="248"/>
      <c r="M2628" s="249"/>
      <c r="N2628" s="250"/>
      <c r="O2628" s="250"/>
      <c r="P2628" s="250"/>
      <c r="Q2628" s="250"/>
      <c r="R2628" s="250"/>
      <c r="S2628" s="250"/>
      <c r="T2628" s="251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52" t="s">
        <v>232</v>
      </c>
      <c r="AU2628" s="252" t="s">
        <v>82</v>
      </c>
      <c r="AV2628" s="13" t="s">
        <v>82</v>
      </c>
      <c r="AW2628" s="13" t="s">
        <v>30</v>
      </c>
      <c r="AX2628" s="13" t="s">
        <v>73</v>
      </c>
      <c r="AY2628" s="252" t="s">
        <v>223</v>
      </c>
    </row>
    <row r="2629" s="13" customFormat="1">
      <c r="A2629" s="13"/>
      <c r="B2629" s="241"/>
      <c r="C2629" s="242"/>
      <c r="D2629" s="243" t="s">
        <v>232</v>
      </c>
      <c r="E2629" s="244" t="s">
        <v>1</v>
      </c>
      <c r="F2629" s="245" t="s">
        <v>3080</v>
      </c>
      <c r="G2629" s="242"/>
      <c r="H2629" s="246">
        <v>-95.200000000000003</v>
      </c>
      <c r="I2629" s="247"/>
      <c r="J2629" s="242"/>
      <c r="K2629" s="242"/>
      <c r="L2629" s="248"/>
      <c r="M2629" s="249"/>
      <c r="N2629" s="250"/>
      <c r="O2629" s="250"/>
      <c r="P2629" s="250"/>
      <c r="Q2629" s="250"/>
      <c r="R2629" s="250"/>
      <c r="S2629" s="250"/>
      <c r="T2629" s="251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52" t="s">
        <v>232</v>
      </c>
      <c r="AU2629" s="252" t="s">
        <v>82</v>
      </c>
      <c r="AV2629" s="13" t="s">
        <v>82</v>
      </c>
      <c r="AW2629" s="13" t="s">
        <v>30</v>
      </c>
      <c r="AX2629" s="13" t="s">
        <v>73</v>
      </c>
      <c r="AY2629" s="252" t="s">
        <v>223</v>
      </c>
    </row>
    <row r="2630" s="15" customFormat="1">
      <c r="A2630" s="15"/>
      <c r="B2630" s="263"/>
      <c r="C2630" s="264"/>
      <c r="D2630" s="243" t="s">
        <v>232</v>
      </c>
      <c r="E2630" s="265" t="s">
        <v>1</v>
      </c>
      <c r="F2630" s="266" t="s">
        <v>245</v>
      </c>
      <c r="G2630" s="264"/>
      <c r="H2630" s="267">
        <v>1163.7239999999999</v>
      </c>
      <c r="I2630" s="268"/>
      <c r="J2630" s="264"/>
      <c r="K2630" s="264"/>
      <c r="L2630" s="269"/>
      <c r="M2630" s="270"/>
      <c r="N2630" s="271"/>
      <c r="O2630" s="271"/>
      <c r="P2630" s="271"/>
      <c r="Q2630" s="271"/>
      <c r="R2630" s="271"/>
      <c r="S2630" s="271"/>
      <c r="T2630" s="272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T2630" s="273" t="s">
        <v>232</v>
      </c>
      <c r="AU2630" s="273" t="s">
        <v>82</v>
      </c>
      <c r="AV2630" s="15" t="s">
        <v>230</v>
      </c>
      <c r="AW2630" s="15" t="s">
        <v>30</v>
      </c>
      <c r="AX2630" s="15" t="s">
        <v>80</v>
      </c>
      <c r="AY2630" s="273" t="s">
        <v>223</v>
      </c>
    </row>
    <row r="2631" s="2" customFormat="1" ht="24.15" customHeight="1">
      <c r="A2631" s="39"/>
      <c r="B2631" s="40"/>
      <c r="C2631" s="274" t="s">
        <v>3209</v>
      </c>
      <c r="D2631" s="274" t="s">
        <v>285</v>
      </c>
      <c r="E2631" s="275" t="s">
        <v>3210</v>
      </c>
      <c r="F2631" s="276" t="s">
        <v>3211</v>
      </c>
      <c r="G2631" s="277" t="s">
        <v>293</v>
      </c>
      <c r="H2631" s="278">
        <v>1221.9100000000001</v>
      </c>
      <c r="I2631" s="279"/>
      <c r="J2631" s="280">
        <f>ROUND(I2631*H2631,2)</f>
        <v>0</v>
      </c>
      <c r="K2631" s="276" t="s">
        <v>229</v>
      </c>
      <c r="L2631" s="281"/>
      <c r="M2631" s="282" t="s">
        <v>1</v>
      </c>
      <c r="N2631" s="283" t="s">
        <v>38</v>
      </c>
      <c r="O2631" s="92"/>
      <c r="P2631" s="237">
        <f>O2631*H2631</f>
        <v>0</v>
      </c>
      <c r="Q2631" s="237">
        <v>0.029999999999999999</v>
      </c>
      <c r="R2631" s="237">
        <f>Q2631*H2631</f>
        <v>36.657299999999999</v>
      </c>
      <c r="S2631" s="237">
        <v>0</v>
      </c>
      <c r="T2631" s="238">
        <f>S2631*H2631</f>
        <v>0</v>
      </c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39"/>
      <c r="AE2631" s="39"/>
      <c r="AR2631" s="239" t="s">
        <v>402</v>
      </c>
      <c r="AT2631" s="239" t="s">
        <v>285</v>
      </c>
      <c r="AU2631" s="239" t="s">
        <v>82</v>
      </c>
      <c r="AY2631" s="18" t="s">
        <v>223</v>
      </c>
      <c r="BE2631" s="240">
        <f>IF(N2631="základní",J2631,0)</f>
        <v>0</v>
      </c>
      <c r="BF2631" s="240">
        <f>IF(N2631="snížená",J2631,0)</f>
        <v>0</v>
      </c>
      <c r="BG2631" s="240">
        <f>IF(N2631="zákl. přenesená",J2631,0)</f>
        <v>0</v>
      </c>
      <c r="BH2631" s="240">
        <f>IF(N2631="sníž. přenesená",J2631,0)</f>
        <v>0</v>
      </c>
      <c r="BI2631" s="240">
        <f>IF(N2631="nulová",J2631,0)</f>
        <v>0</v>
      </c>
      <c r="BJ2631" s="18" t="s">
        <v>80</v>
      </c>
      <c r="BK2631" s="240">
        <f>ROUND(I2631*H2631,2)</f>
        <v>0</v>
      </c>
      <c r="BL2631" s="18" t="s">
        <v>310</v>
      </c>
      <c r="BM2631" s="239" t="s">
        <v>3212</v>
      </c>
    </row>
    <row r="2632" s="13" customFormat="1">
      <c r="A2632" s="13"/>
      <c r="B2632" s="241"/>
      <c r="C2632" s="242"/>
      <c r="D2632" s="243" t="s">
        <v>232</v>
      </c>
      <c r="E2632" s="242"/>
      <c r="F2632" s="245" t="s">
        <v>3213</v>
      </c>
      <c r="G2632" s="242"/>
      <c r="H2632" s="246">
        <v>1221.9100000000001</v>
      </c>
      <c r="I2632" s="247"/>
      <c r="J2632" s="242"/>
      <c r="K2632" s="242"/>
      <c r="L2632" s="248"/>
      <c r="M2632" s="249"/>
      <c r="N2632" s="250"/>
      <c r="O2632" s="250"/>
      <c r="P2632" s="250"/>
      <c r="Q2632" s="250"/>
      <c r="R2632" s="250"/>
      <c r="S2632" s="250"/>
      <c r="T2632" s="251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52" t="s">
        <v>232</v>
      </c>
      <c r="AU2632" s="252" t="s">
        <v>82</v>
      </c>
      <c r="AV2632" s="13" t="s">
        <v>82</v>
      </c>
      <c r="AW2632" s="13" t="s">
        <v>4</v>
      </c>
      <c r="AX2632" s="13" t="s">
        <v>80</v>
      </c>
      <c r="AY2632" s="252" t="s">
        <v>223</v>
      </c>
    </row>
    <row r="2633" s="2" customFormat="1" ht="24.15" customHeight="1">
      <c r="A2633" s="39"/>
      <c r="B2633" s="40"/>
      <c r="C2633" s="274" t="s">
        <v>3214</v>
      </c>
      <c r="D2633" s="274" t="s">
        <v>285</v>
      </c>
      <c r="E2633" s="275" t="s">
        <v>3195</v>
      </c>
      <c r="F2633" s="276" t="s">
        <v>3196</v>
      </c>
      <c r="G2633" s="277" t="s">
        <v>293</v>
      </c>
      <c r="H2633" s="278">
        <v>1221.9100000000001</v>
      </c>
      <c r="I2633" s="279"/>
      <c r="J2633" s="280">
        <f>ROUND(I2633*H2633,2)</f>
        <v>0</v>
      </c>
      <c r="K2633" s="276" t="s">
        <v>229</v>
      </c>
      <c r="L2633" s="281"/>
      <c r="M2633" s="282" t="s">
        <v>1</v>
      </c>
      <c r="N2633" s="283" t="s">
        <v>38</v>
      </c>
      <c r="O2633" s="92"/>
      <c r="P2633" s="237">
        <f>O2633*H2633</f>
        <v>0</v>
      </c>
      <c r="Q2633" s="237">
        <v>0.012</v>
      </c>
      <c r="R2633" s="237">
        <f>Q2633*H2633</f>
        <v>14.662920000000002</v>
      </c>
      <c r="S2633" s="237">
        <v>0</v>
      </c>
      <c r="T2633" s="238">
        <f>S2633*H2633</f>
        <v>0</v>
      </c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39"/>
      <c r="AE2633" s="39"/>
      <c r="AR2633" s="239" t="s">
        <v>402</v>
      </c>
      <c r="AT2633" s="239" t="s">
        <v>285</v>
      </c>
      <c r="AU2633" s="239" t="s">
        <v>82</v>
      </c>
      <c r="AY2633" s="18" t="s">
        <v>223</v>
      </c>
      <c r="BE2633" s="240">
        <f>IF(N2633="základní",J2633,0)</f>
        <v>0</v>
      </c>
      <c r="BF2633" s="240">
        <f>IF(N2633="snížená",J2633,0)</f>
        <v>0</v>
      </c>
      <c r="BG2633" s="240">
        <f>IF(N2633="zákl. přenesená",J2633,0)</f>
        <v>0</v>
      </c>
      <c r="BH2633" s="240">
        <f>IF(N2633="sníž. přenesená",J2633,0)</f>
        <v>0</v>
      </c>
      <c r="BI2633" s="240">
        <f>IF(N2633="nulová",J2633,0)</f>
        <v>0</v>
      </c>
      <c r="BJ2633" s="18" t="s">
        <v>80</v>
      </c>
      <c r="BK2633" s="240">
        <f>ROUND(I2633*H2633,2)</f>
        <v>0</v>
      </c>
      <c r="BL2633" s="18" t="s">
        <v>310</v>
      </c>
      <c r="BM2633" s="239" t="s">
        <v>3215</v>
      </c>
    </row>
    <row r="2634" s="13" customFormat="1">
      <c r="A2634" s="13"/>
      <c r="B2634" s="241"/>
      <c r="C2634" s="242"/>
      <c r="D2634" s="243" t="s">
        <v>232</v>
      </c>
      <c r="E2634" s="242"/>
      <c r="F2634" s="245" t="s">
        <v>3213</v>
      </c>
      <c r="G2634" s="242"/>
      <c r="H2634" s="246">
        <v>1221.9100000000001</v>
      </c>
      <c r="I2634" s="247"/>
      <c r="J2634" s="242"/>
      <c r="K2634" s="242"/>
      <c r="L2634" s="248"/>
      <c r="M2634" s="249"/>
      <c r="N2634" s="250"/>
      <c r="O2634" s="250"/>
      <c r="P2634" s="250"/>
      <c r="Q2634" s="250"/>
      <c r="R2634" s="250"/>
      <c r="S2634" s="250"/>
      <c r="T2634" s="251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T2634" s="252" t="s">
        <v>232</v>
      </c>
      <c r="AU2634" s="252" t="s">
        <v>82</v>
      </c>
      <c r="AV2634" s="13" t="s">
        <v>82</v>
      </c>
      <c r="AW2634" s="13" t="s">
        <v>4</v>
      </c>
      <c r="AX2634" s="13" t="s">
        <v>80</v>
      </c>
      <c r="AY2634" s="252" t="s">
        <v>223</v>
      </c>
    </row>
    <row r="2635" s="2" customFormat="1" ht="55.5" customHeight="1">
      <c r="A2635" s="39"/>
      <c r="B2635" s="40"/>
      <c r="C2635" s="228" t="s">
        <v>3216</v>
      </c>
      <c r="D2635" s="228" t="s">
        <v>225</v>
      </c>
      <c r="E2635" s="229" t="s">
        <v>3217</v>
      </c>
      <c r="F2635" s="230" t="s">
        <v>3218</v>
      </c>
      <c r="G2635" s="231" t="s">
        <v>293</v>
      </c>
      <c r="H2635" s="232">
        <v>1163.7239999999999</v>
      </c>
      <c r="I2635" s="233"/>
      <c r="J2635" s="234">
        <f>ROUND(I2635*H2635,2)</f>
        <v>0</v>
      </c>
      <c r="K2635" s="230" t="s">
        <v>229</v>
      </c>
      <c r="L2635" s="45"/>
      <c r="M2635" s="235" t="s">
        <v>1</v>
      </c>
      <c r="N2635" s="236" t="s">
        <v>38</v>
      </c>
      <c r="O2635" s="92"/>
      <c r="P2635" s="237">
        <f>O2635*H2635</f>
        <v>0</v>
      </c>
      <c r="Q2635" s="237">
        <v>0.00011</v>
      </c>
      <c r="R2635" s="237">
        <f>Q2635*H2635</f>
        <v>0.12800964000000001</v>
      </c>
      <c r="S2635" s="237">
        <v>0</v>
      </c>
      <c r="T2635" s="238">
        <f>S2635*H2635</f>
        <v>0</v>
      </c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39"/>
      <c r="AE2635" s="39"/>
      <c r="AR2635" s="239" t="s">
        <v>310</v>
      </c>
      <c r="AT2635" s="239" t="s">
        <v>225</v>
      </c>
      <c r="AU2635" s="239" t="s">
        <v>82</v>
      </c>
      <c r="AY2635" s="18" t="s">
        <v>223</v>
      </c>
      <c r="BE2635" s="240">
        <f>IF(N2635="základní",J2635,0)</f>
        <v>0</v>
      </c>
      <c r="BF2635" s="240">
        <f>IF(N2635="snížená",J2635,0)</f>
        <v>0</v>
      </c>
      <c r="BG2635" s="240">
        <f>IF(N2635="zákl. přenesená",J2635,0)</f>
        <v>0</v>
      </c>
      <c r="BH2635" s="240">
        <f>IF(N2635="sníž. přenesená",J2635,0)</f>
        <v>0</v>
      </c>
      <c r="BI2635" s="240">
        <f>IF(N2635="nulová",J2635,0)</f>
        <v>0</v>
      </c>
      <c r="BJ2635" s="18" t="s">
        <v>80</v>
      </c>
      <c r="BK2635" s="240">
        <f>ROUND(I2635*H2635,2)</f>
        <v>0</v>
      </c>
      <c r="BL2635" s="18" t="s">
        <v>310</v>
      </c>
      <c r="BM2635" s="239" t="s">
        <v>3219</v>
      </c>
    </row>
    <row r="2636" s="13" customFormat="1">
      <c r="A2636" s="13"/>
      <c r="B2636" s="241"/>
      <c r="C2636" s="242"/>
      <c r="D2636" s="243" t="s">
        <v>232</v>
      </c>
      <c r="E2636" s="244" t="s">
        <v>1</v>
      </c>
      <c r="F2636" s="245" t="s">
        <v>3079</v>
      </c>
      <c r="G2636" s="242"/>
      <c r="H2636" s="246">
        <v>1258.924</v>
      </c>
      <c r="I2636" s="247"/>
      <c r="J2636" s="242"/>
      <c r="K2636" s="242"/>
      <c r="L2636" s="248"/>
      <c r="M2636" s="249"/>
      <c r="N2636" s="250"/>
      <c r="O2636" s="250"/>
      <c r="P2636" s="250"/>
      <c r="Q2636" s="250"/>
      <c r="R2636" s="250"/>
      <c r="S2636" s="250"/>
      <c r="T2636" s="251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T2636" s="252" t="s">
        <v>232</v>
      </c>
      <c r="AU2636" s="252" t="s">
        <v>82</v>
      </c>
      <c r="AV2636" s="13" t="s">
        <v>82</v>
      </c>
      <c r="AW2636" s="13" t="s">
        <v>30</v>
      </c>
      <c r="AX2636" s="13" t="s">
        <v>73</v>
      </c>
      <c r="AY2636" s="252" t="s">
        <v>223</v>
      </c>
    </row>
    <row r="2637" s="13" customFormat="1">
      <c r="A2637" s="13"/>
      <c r="B2637" s="241"/>
      <c r="C2637" s="242"/>
      <c r="D2637" s="243" t="s">
        <v>232</v>
      </c>
      <c r="E2637" s="244" t="s">
        <v>1</v>
      </c>
      <c r="F2637" s="245" t="s">
        <v>3080</v>
      </c>
      <c r="G2637" s="242"/>
      <c r="H2637" s="246">
        <v>-95.200000000000003</v>
      </c>
      <c r="I2637" s="247"/>
      <c r="J2637" s="242"/>
      <c r="K2637" s="242"/>
      <c r="L2637" s="248"/>
      <c r="M2637" s="249"/>
      <c r="N2637" s="250"/>
      <c r="O2637" s="250"/>
      <c r="P2637" s="250"/>
      <c r="Q2637" s="250"/>
      <c r="R2637" s="250"/>
      <c r="S2637" s="250"/>
      <c r="T2637" s="251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52" t="s">
        <v>232</v>
      </c>
      <c r="AU2637" s="252" t="s">
        <v>82</v>
      </c>
      <c r="AV2637" s="13" t="s">
        <v>82</v>
      </c>
      <c r="AW2637" s="13" t="s">
        <v>30</v>
      </c>
      <c r="AX2637" s="13" t="s">
        <v>73</v>
      </c>
      <c r="AY2637" s="252" t="s">
        <v>223</v>
      </c>
    </row>
    <row r="2638" s="15" customFormat="1">
      <c r="A2638" s="15"/>
      <c r="B2638" s="263"/>
      <c r="C2638" s="264"/>
      <c r="D2638" s="243" t="s">
        <v>232</v>
      </c>
      <c r="E2638" s="265" t="s">
        <v>1</v>
      </c>
      <c r="F2638" s="266" t="s">
        <v>245</v>
      </c>
      <c r="G2638" s="264"/>
      <c r="H2638" s="267">
        <v>1163.7239999999999</v>
      </c>
      <c r="I2638" s="268"/>
      <c r="J2638" s="264"/>
      <c r="K2638" s="264"/>
      <c r="L2638" s="269"/>
      <c r="M2638" s="270"/>
      <c r="N2638" s="271"/>
      <c r="O2638" s="271"/>
      <c r="P2638" s="271"/>
      <c r="Q2638" s="271"/>
      <c r="R2638" s="271"/>
      <c r="S2638" s="271"/>
      <c r="T2638" s="272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T2638" s="273" t="s">
        <v>232</v>
      </c>
      <c r="AU2638" s="273" t="s">
        <v>82</v>
      </c>
      <c r="AV2638" s="15" t="s">
        <v>230</v>
      </c>
      <c r="AW2638" s="15" t="s">
        <v>30</v>
      </c>
      <c r="AX2638" s="15" t="s">
        <v>80</v>
      </c>
      <c r="AY2638" s="273" t="s">
        <v>223</v>
      </c>
    </row>
    <row r="2639" s="2" customFormat="1" ht="37.8" customHeight="1">
      <c r="A2639" s="39"/>
      <c r="B2639" s="40"/>
      <c r="C2639" s="228" t="s">
        <v>3220</v>
      </c>
      <c r="D2639" s="228" t="s">
        <v>225</v>
      </c>
      <c r="E2639" s="229" t="s">
        <v>3221</v>
      </c>
      <c r="F2639" s="230" t="s">
        <v>3222</v>
      </c>
      <c r="G2639" s="231" t="s">
        <v>293</v>
      </c>
      <c r="H2639" s="232">
        <v>15.32</v>
      </c>
      <c r="I2639" s="233"/>
      <c r="J2639" s="234">
        <f>ROUND(I2639*H2639,2)</f>
        <v>0</v>
      </c>
      <c r="K2639" s="230" t="s">
        <v>229</v>
      </c>
      <c r="L2639" s="45"/>
      <c r="M2639" s="235" t="s">
        <v>1</v>
      </c>
      <c r="N2639" s="236" t="s">
        <v>38</v>
      </c>
      <c r="O2639" s="92"/>
      <c r="P2639" s="237">
        <f>O2639*H2639</f>
        <v>0</v>
      </c>
      <c r="Q2639" s="237">
        <v>0.00012</v>
      </c>
      <c r="R2639" s="237">
        <f>Q2639*H2639</f>
        <v>0.0018384</v>
      </c>
      <c r="S2639" s="237">
        <v>0</v>
      </c>
      <c r="T2639" s="238">
        <f>S2639*H2639</f>
        <v>0</v>
      </c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39"/>
      <c r="AE2639" s="39"/>
      <c r="AR2639" s="239" t="s">
        <v>310</v>
      </c>
      <c r="AT2639" s="239" t="s">
        <v>225</v>
      </c>
      <c r="AU2639" s="239" t="s">
        <v>82</v>
      </c>
      <c r="AY2639" s="18" t="s">
        <v>223</v>
      </c>
      <c r="BE2639" s="240">
        <f>IF(N2639="základní",J2639,0)</f>
        <v>0</v>
      </c>
      <c r="BF2639" s="240">
        <f>IF(N2639="snížená",J2639,0)</f>
        <v>0</v>
      </c>
      <c r="BG2639" s="240">
        <f>IF(N2639="zákl. přenesená",J2639,0)</f>
        <v>0</v>
      </c>
      <c r="BH2639" s="240">
        <f>IF(N2639="sníž. přenesená",J2639,0)</f>
        <v>0</v>
      </c>
      <c r="BI2639" s="240">
        <f>IF(N2639="nulová",J2639,0)</f>
        <v>0</v>
      </c>
      <c r="BJ2639" s="18" t="s">
        <v>80</v>
      </c>
      <c r="BK2639" s="240">
        <f>ROUND(I2639*H2639,2)</f>
        <v>0</v>
      </c>
      <c r="BL2639" s="18" t="s">
        <v>310</v>
      </c>
      <c r="BM2639" s="239" t="s">
        <v>3223</v>
      </c>
    </row>
    <row r="2640" s="13" customFormat="1">
      <c r="A2640" s="13"/>
      <c r="B2640" s="241"/>
      <c r="C2640" s="242"/>
      <c r="D2640" s="243" t="s">
        <v>232</v>
      </c>
      <c r="E2640" s="244" t="s">
        <v>1</v>
      </c>
      <c r="F2640" s="245" t="s">
        <v>3224</v>
      </c>
      <c r="G2640" s="242"/>
      <c r="H2640" s="246">
        <v>15.32</v>
      </c>
      <c r="I2640" s="247"/>
      <c r="J2640" s="242"/>
      <c r="K2640" s="242"/>
      <c r="L2640" s="248"/>
      <c r="M2640" s="249"/>
      <c r="N2640" s="250"/>
      <c r="O2640" s="250"/>
      <c r="P2640" s="250"/>
      <c r="Q2640" s="250"/>
      <c r="R2640" s="250"/>
      <c r="S2640" s="250"/>
      <c r="T2640" s="251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T2640" s="252" t="s">
        <v>232</v>
      </c>
      <c r="AU2640" s="252" t="s">
        <v>82</v>
      </c>
      <c r="AV2640" s="13" t="s">
        <v>82</v>
      </c>
      <c r="AW2640" s="13" t="s">
        <v>30</v>
      </c>
      <c r="AX2640" s="13" t="s">
        <v>80</v>
      </c>
      <c r="AY2640" s="252" t="s">
        <v>223</v>
      </c>
    </row>
    <row r="2641" s="2" customFormat="1" ht="21.75" customHeight="1">
      <c r="A2641" s="39"/>
      <c r="B2641" s="40"/>
      <c r="C2641" s="274" t="s">
        <v>3225</v>
      </c>
      <c r="D2641" s="274" t="s">
        <v>285</v>
      </c>
      <c r="E2641" s="275" t="s">
        <v>3226</v>
      </c>
      <c r="F2641" s="276" t="s">
        <v>3227</v>
      </c>
      <c r="G2641" s="277" t="s">
        <v>228</v>
      </c>
      <c r="H2641" s="278">
        <v>2.4129999999999998</v>
      </c>
      <c r="I2641" s="279"/>
      <c r="J2641" s="280">
        <f>ROUND(I2641*H2641,2)</f>
        <v>0</v>
      </c>
      <c r="K2641" s="276" t="s">
        <v>229</v>
      </c>
      <c r="L2641" s="281"/>
      <c r="M2641" s="282" t="s">
        <v>1</v>
      </c>
      <c r="N2641" s="283" t="s">
        <v>38</v>
      </c>
      <c r="O2641" s="92"/>
      <c r="P2641" s="237">
        <f>O2641*H2641</f>
        <v>0</v>
      </c>
      <c r="Q2641" s="237">
        <v>0.026249999999999999</v>
      </c>
      <c r="R2641" s="237">
        <f>Q2641*H2641</f>
        <v>0.063341249999999988</v>
      </c>
      <c r="S2641" s="237">
        <v>0</v>
      </c>
      <c r="T2641" s="238">
        <f>S2641*H2641</f>
        <v>0</v>
      </c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39"/>
      <c r="AE2641" s="39"/>
      <c r="AR2641" s="239" t="s">
        <v>402</v>
      </c>
      <c r="AT2641" s="239" t="s">
        <v>285</v>
      </c>
      <c r="AU2641" s="239" t="s">
        <v>82</v>
      </c>
      <c r="AY2641" s="18" t="s">
        <v>223</v>
      </c>
      <c r="BE2641" s="240">
        <f>IF(N2641="základní",J2641,0)</f>
        <v>0</v>
      </c>
      <c r="BF2641" s="240">
        <f>IF(N2641="snížená",J2641,0)</f>
        <v>0</v>
      </c>
      <c r="BG2641" s="240">
        <f>IF(N2641="zákl. přenesená",J2641,0)</f>
        <v>0</v>
      </c>
      <c r="BH2641" s="240">
        <f>IF(N2641="sníž. přenesená",J2641,0)</f>
        <v>0</v>
      </c>
      <c r="BI2641" s="240">
        <f>IF(N2641="nulová",J2641,0)</f>
        <v>0</v>
      </c>
      <c r="BJ2641" s="18" t="s">
        <v>80</v>
      </c>
      <c r="BK2641" s="240">
        <f>ROUND(I2641*H2641,2)</f>
        <v>0</v>
      </c>
      <c r="BL2641" s="18" t="s">
        <v>310</v>
      </c>
      <c r="BM2641" s="239" t="s">
        <v>3228</v>
      </c>
    </row>
    <row r="2642" s="13" customFormat="1">
      <c r="A2642" s="13"/>
      <c r="B2642" s="241"/>
      <c r="C2642" s="242"/>
      <c r="D2642" s="243" t="s">
        <v>232</v>
      </c>
      <c r="E2642" s="244" t="s">
        <v>1</v>
      </c>
      <c r="F2642" s="245" t="s">
        <v>3229</v>
      </c>
      <c r="G2642" s="242"/>
      <c r="H2642" s="246">
        <v>2.298</v>
      </c>
      <c r="I2642" s="247"/>
      <c r="J2642" s="242"/>
      <c r="K2642" s="242"/>
      <c r="L2642" s="248"/>
      <c r="M2642" s="249"/>
      <c r="N2642" s="250"/>
      <c r="O2642" s="250"/>
      <c r="P2642" s="250"/>
      <c r="Q2642" s="250"/>
      <c r="R2642" s="250"/>
      <c r="S2642" s="250"/>
      <c r="T2642" s="251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T2642" s="252" t="s">
        <v>232</v>
      </c>
      <c r="AU2642" s="252" t="s">
        <v>82</v>
      </c>
      <c r="AV2642" s="13" t="s">
        <v>82</v>
      </c>
      <c r="AW2642" s="13" t="s">
        <v>30</v>
      </c>
      <c r="AX2642" s="13" t="s">
        <v>80</v>
      </c>
      <c r="AY2642" s="252" t="s">
        <v>223</v>
      </c>
    </row>
    <row r="2643" s="13" customFormat="1">
      <c r="A2643" s="13"/>
      <c r="B2643" s="241"/>
      <c r="C2643" s="242"/>
      <c r="D2643" s="243" t="s">
        <v>232</v>
      </c>
      <c r="E2643" s="242"/>
      <c r="F2643" s="245" t="s">
        <v>3230</v>
      </c>
      <c r="G2643" s="242"/>
      <c r="H2643" s="246">
        <v>2.4129999999999998</v>
      </c>
      <c r="I2643" s="247"/>
      <c r="J2643" s="242"/>
      <c r="K2643" s="242"/>
      <c r="L2643" s="248"/>
      <c r="M2643" s="249"/>
      <c r="N2643" s="250"/>
      <c r="O2643" s="250"/>
      <c r="P2643" s="250"/>
      <c r="Q2643" s="250"/>
      <c r="R2643" s="250"/>
      <c r="S2643" s="250"/>
      <c r="T2643" s="251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T2643" s="252" t="s">
        <v>232</v>
      </c>
      <c r="AU2643" s="252" t="s">
        <v>82</v>
      </c>
      <c r="AV2643" s="13" t="s">
        <v>82</v>
      </c>
      <c r="AW2643" s="13" t="s">
        <v>4</v>
      </c>
      <c r="AX2643" s="13" t="s">
        <v>80</v>
      </c>
      <c r="AY2643" s="252" t="s">
        <v>223</v>
      </c>
    </row>
    <row r="2644" s="2" customFormat="1" ht="37.8" customHeight="1">
      <c r="A2644" s="39"/>
      <c r="B2644" s="40"/>
      <c r="C2644" s="228" t="s">
        <v>3231</v>
      </c>
      <c r="D2644" s="228" t="s">
        <v>225</v>
      </c>
      <c r="E2644" s="229" t="s">
        <v>3232</v>
      </c>
      <c r="F2644" s="230" t="s">
        <v>3233</v>
      </c>
      <c r="G2644" s="231" t="s">
        <v>293</v>
      </c>
      <c r="H2644" s="232">
        <v>11.210000000000001</v>
      </c>
      <c r="I2644" s="233"/>
      <c r="J2644" s="234">
        <f>ROUND(I2644*H2644,2)</f>
        <v>0</v>
      </c>
      <c r="K2644" s="230" t="s">
        <v>229</v>
      </c>
      <c r="L2644" s="45"/>
      <c r="M2644" s="235" t="s">
        <v>1</v>
      </c>
      <c r="N2644" s="236" t="s">
        <v>38</v>
      </c>
      <c r="O2644" s="92"/>
      <c r="P2644" s="237">
        <f>O2644*H2644</f>
        <v>0</v>
      </c>
      <c r="Q2644" s="237">
        <v>0</v>
      </c>
      <c r="R2644" s="237">
        <f>Q2644*H2644</f>
        <v>0</v>
      </c>
      <c r="S2644" s="237">
        <v>0</v>
      </c>
      <c r="T2644" s="238">
        <f>S2644*H2644</f>
        <v>0</v>
      </c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39"/>
      <c r="AE2644" s="39"/>
      <c r="AR2644" s="239" t="s">
        <v>310</v>
      </c>
      <c r="AT2644" s="239" t="s">
        <v>225</v>
      </c>
      <c r="AU2644" s="239" t="s">
        <v>82</v>
      </c>
      <c r="AY2644" s="18" t="s">
        <v>223</v>
      </c>
      <c r="BE2644" s="240">
        <f>IF(N2644="základní",J2644,0)</f>
        <v>0</v>
      </c>
      <c r="BF2644" s="240">
        <f>IF(N2644="snížená",J2644,0)</f>
        <v>0</v>
      </c>
      <c r="BG2644" s="240">
        <f>IF(N2644="zákl. přenesená",J2644,0)</f>
        <v>0</v>
      </c>
      <c r="BH2644" s="240">
        <f>IF(N2644="sníž. přenesená",J2644,0)</f>
        <v>0</v>
      </c>
      <c r="BI2644" s="240">
        <f>IF(N2644="nulová",J2644,0)</f>
        <v>0</v>
      </c>
      <c r="BJ2644" s="18" t="s">
        <v>80</v>
      </c>
      <c r="BK2644" s="240">
        <f>ROUND(I2644*H2644,2)</f>
        <v>0</v>
      </c>
      <c r="BL2644" s="18" t="s">
        <v>310</v>
      </c>
      <c r="BM2644" s="239" t="s">
        <v>3234</v>
      </c>
    </row>
    <row r="2645" s="13" customFormat="1">
      <c r="A2645" s="13"/>
      <c r="B2645" s="241"/>
      <c r="C2645" s="242"/>
      <c r="D2645" s="243" t="s">
        <v>232</v>
      </c>
      <c r="E2645" s="244" t="s">
        <v>1</v>
      </c>
      <c r="F2645" s="245" t="s">
        <v>3235</v>
      </c>
      <c r="G2645" s="242"/>
      <c r="H2645" s="246">
        <v>11.210000000000001</v>
      </c>
      <c r="I2645" s="247"/>
      <c r="J2645" s="242"/>
      <c r="K2645" s="242"/>
      <c r="L2645" s="248"/>
      <c r="M2645" s="249"/>
      <c r="N2645" s="250"/>
      <c r="O2645" s="250"/>
      <c r="P2645" s="250"/>
      <c r="Q2645" s="250"/>
      <c r="R2645" s="250"/>
      <c r="S2645" s="250"/>
      <c r="T2645" s="251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52" t="s">
        <v>232</v>
      </c>
      <c r="AU2645" s="252" t="s">
        <v>82</v>
      </c>
      <c r="AV2645" s="13" t="s">
        <v>82</v>
      </c>
      <c r="AW2645" s="13" t="s">
        <v>30</v>
      </c>
      <c r="AX2645" s="13" t="s">
        <v>80</v>
      </c>
      <c r="AY2645" s="252" t="s">
        <v>223</v>
      </c>
    </row>
    <row r="2646" s="2" customFormat="1" ht="55.5" customHeight="1">
      <c r="A2646" s="39"/>
      <c r="B2646" s="40"/>
      <c r="C2646" s="228" t="s">
        <v>3236</v>
      </c>
      <c r="D2646" s="228" t="s">
        <v>225</v>
      </c>
      <c r="E2646" s="229" t="s">
        <v>3237</v>
      </c>
      <c r="F2646" s="230" t="s">
        <v>3238</v>
      </c>
      <c r="G2646" s="231" t="s">
        <v>293</v>
      </c>
      <c r="H2646" s="232">
        <v>102.7</v>
      </c>
      <c r="I2646" s="233"/>
      <c r="J2646" s="234">
        <f>ROUND(I2646*H2646,2)</f>
        <v>0</v>
      </c>
      <c r="K2646" s="230" t="s">
        <v>229</v>
      </c>
      <c r="L2646" s="45"/>
      <c r="M2646" s="235" t="s">
        <v>1</v>
      </c>
      <c r="N2646" s="236" t="s">
        <v>38</v>
      </c>
      <c r="O2646" s="92"/>
      <c r="P2646" s="237">
        <f>O2646*H2646</f>
        <v>0</v>
      </c>
      <c r="Q2646" s="237">
        <v>0.00019000000000000001</v>
      </c>
      <c r="R2646" s="237">
        <f>Q2646*H2646</f>
        <v>0.019513000000000003</v>
      </c>
      <c r="S2646" s="237">
        <v>0</v>
      </c>
      <c r="T2646" s="238">
        <f>S2646*H2646</f>
        <v>0</v>
      </c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39"/>
      <c r="AE2646" s="39"/>
      <c r="AR2646" s="239" t="s">
        <v>310</v>
      </c>
      <c r="AT2646" s="239" t="s">
        <v>225</v>
      </c>
      <c r="AU2646" s="239" t="s">
        <v>82</v>
      </c>
      <c r="AY2646" s="18" t="s">
        <v>223</v>
      </c>
      <c r="BE2646" s="240">
        <f>IF(N2646="základní",J2646,0)</f>
        <v>0</v>
      </c>
      <c r="BF2646" s="240">
        <f>IF(N2646="snížená",J2646,0)</f>
        <v>0</v>
      </c>
      <c r="BG2646" s="240">
        <f>IF(N2646="zákl. přenesená",J2646,0)</f>
        <v>0</v>
      </c>
      <c r="BH2646" s="240">
        <f>IF(N2646="sníž. přenesená",J2646,0)</f>
        <v>0</v>
      </c>
      <c r="BI2646" s="240">
        <f>IF(N2646="nulová",J2646,0)</f>
        <v>0</v>
      </c>
      <c r="BJ2646" s="18" t="s">
        <v>80</v>
      </c>
      <c r="BK2646" s="240">
        <f>ROUND(I2646*H2646,2)</f>
        <v>0</v>
      </c>
      <c r="BL2646" s="18" t="s">
        <v>310</v>
      </c>
      <c r="BM2646" s="239" t="s">
        <v>3239</v>
      </c>
    </row>
    <row r="2647" s="13" customFormat="1">
      <c r="A2647" s="13"/>
      <c r="B2647" s="241"/>
      <c r="C2647" s="242"/>
      <c r="D2647" s="243" t="s">
        <v>232</v>
      </c>
      <c r="E2647" s="244" t="s">
        <v>1</v>
      </c>
      <c r="F2647" s="245" t="s">
        <v>3240</v>
      </c>
      <c r="G2647" s="242"/>
      <c r="H2647" s="246">
        <v>102.7</v>
      </c>
      <c r="I2647" s="247"/>
      <c r="J2647" s="242"/>
      <c r="K2647" s="242"/>
      <c r="L2647" s="248"/>
      <c r="M2647" s="249"/>
      <c r="N2647" s="250"/>
      <c r="O2647" s="250"/>
      <c r="P2647" s="250"/>
      <c r="Q2647" s="250"/>
      <c r="R2647" s="250"/>
      <c r="S2647" s="250"/>
      <c r="T2647" s="251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T2647" s="252" t="s">
        <v>232</v>
      </c>
      <c r="AU2647" s="252" t="s">
        <v>82</v>
      </c>
      <c r="AV2647" s="13" t="s">
        <v>82</v>
      </c>
      <c r="AW2647" s="13" t="s">
        <v>30</v>
      </c>
      <c r="AX2647" s="13" t="s">
        <v>80</v>
      </c>
      <c r="AY2647" s="252" t="s">
        <v>223</v>
      </c>
    </row>
    <row r="2648" s="2" customFormat="1" ht="24.15" customHeight="1">
      <c r="A2648" s="39"/>
      <c r="B2648" s="40"/>
      <c r="C2648" s="274" t="s">
        <v>3241</v>
      </c>
      <c r="D2648" s="274" t="s">
        <v>285</v>
      </c>
      <c r="E2648" s="275" t="s">
        <v>3242</v>
      </c>
      <c r="F2648" s="276" t="s">
        <v>3243</v>
      </c>
      <c r="G2648" s="277" t="s">
        <v>293</v>
      </c>
      <c r="H2648" s="278">
        <v>119.606</v>
      </c>
      <c r="I2648" s="279"/>
      <c r="J2648" s="280">
        <f>ROUND(I2648*H2648,2)</f>
        <v>0</v>
      </c>
      <c r="K2648" s="276" t="s">
        <v>229</v>
      </c>
      <c r="L2648" s="281"/>
      <c r="M2648" s="282" t="s">
        <v>1</v>
      </c>
      <c r="N2648" s="283" t="s">
        <v>38</v>
      </c>
      <c r="O2648" s="92"/>
      <c r="P2648" s="237">
        <f>O2648*H2648</f>
        <v>0</v>
      </c>
      <c r="Q2648" s="237">
        <v>0.0050000000000000001</v>
      </c>
      <c r="R2648" s="237">
        <f>Q2648*H2648</f>
        <v>0.59802999999999995</v>
      </c>
      <c r="S2648" s="237">
        <v>0</v>
      </c>
      <c r="T2648" s="238">
        <f>S2648*H2648</f>
        <v>0</v>
      </c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39"/>
      <c r="AE2648" s="39"/>
      <c r="AR2648" s="239" t="s">
        <v>402</v>
      </c>
      <c r="AT2648" s="239" t="s">
        <v>285</v>
      </c>
      <c r="AU2648" s="239" t="s">
        <v>82</v>
      </c>
      <c r="AY2648" s="18" t="s">
        <v>223</v>
      </c>
      <c r="BE2648" s="240">
        <f>IF(N2648="základní",J2648,0)</f>
        <v>0</v>
      </c>
      <c r="BF2648" s="240">
        <f>IF(N2648="snížená",J2648,0)</f>
        <v>0</v>
      </c>
      <c r="BG2648" s="240">
        <f>IF(N2648="zákl. přenesená",J2648,0)</f>
        <v>0</v>
      </c>
      <c r="BH2648" s="240">
        <f>IF(N2648="sníž. přenesená",J2648,0)</f>
        <v>0</v>
      </c>
      <c r="BI2648" s="240">
        <f>IF(N2648="nulová",J2648,0)</f>
        <v>0</v>
      </c>
      <c r="BJ2648" s="18" t="s">
        <v>80</v>
      </c>
      <c r="BK2648" s="240">
        <f>ROUND(I2648*H2648,2)</f>
        <v>0</v>
      </c>
      <c r="BL2648" s="18" t="s">
        <v>310</v>
      </c>
      <c r="BM2648" s="239" t="s">
        <v>3244</v>
      </c>
    </row>
    <row r="2649" s="13" customFormat="1">
      <c r="A2649" s="13"/>
      <c r="B2649" s="241"/>
      <c r="C2649" s="242"/>
      <c r="D2649" s="243" t="s">
        <v>232</v>
      </c>
      <c r="E2649" s="244" t="s">
        <v>1</v>
      </c>
      <c r="F2649" s="245" t="s">
        <v>3245</v>
      </c>
      <c r="G2649" s="242"/>
      <c r="H2649" s="246">
        <v>11.210000000000001</v>
      </c>
      <c r="I2649" s="247"/>
      <c r="J2649" s="242"/>
      <c r="K2649" s="242"/>
      <c r="L2649" s="248"/>
      <c r="M2649" s="249"/>
      <c r="N2649" s="250"/>
      <c r="O2649" s="250"/>
      <c r="P2649" s="250"/>
      <c r="Q2649" s="250"/>
      <c r="R2649" s="250"/>
      <c r="S2649" s="250"/>
      <c r="T2649" s="251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52" t="s">
        <v>232</v>
      </c>
      <c r="AU2649" s="252" t="s">
        <v>82</v>
      </c>
      <c r="AV2649" s="13" t="s">
        <v>82</v>
      </c>
      <c r="AW2649" s="13" t="s">
        <v>30</v>
      </c>
      <c r="AX2649" s="13" t="s">
        <v>73</v>
      </c>
      <c r="AY2649" s="252" t="s">
        <v>223</v>
      </c>
    </row>
    <row r="2650" s="13" customFormat="1">
      <c r="A2650" s="13"/>
      <c r="B2650" s="241"/>
      <c r="C2650" s="242"/>
      <c r="D2650" s="243" t="s">
        <v>232</v>
      </c>
      <c r="E2650" s="244" t="s">
        <v>1</v>
      </c>
      <c r="F2650" s="245" t="s">
        <v>3246</v>
      </c>
      <c r="G2650" s="242"/>
      <c r="H2650" s="246">
        <v>102.7</v>
      </c>
      <c r="I2650" s="247"/>
      <c r="J2650" s="242"/>
      <c r="K2650" s="242"/>
      <c r="L2650" s="248"/>
      <c r="M2650" s="249"/>
      <c r="N2650" s="250"/>
      <c r="O2650" s="250"/>
      <c r="P2650" s="250"/>
      <c r="Q2650" s="250"/>
      <c r="R2650" s="250"/>
      <c r="S2650" s="250"/>
      <c r="T2650" s="251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52" t="s">
        <v>232</v>
      </c>
      <c r="AU2650" s="252" t="s">
        <v>82</v>
      </c>
      <c r="AV2650" s="13" t="s">
        <v>82</v>
      </c>
      <c r="AW2650" s="13" t="s">
        <v>30</v>
      </c>
      <c r="AX2650" s="13" t="s">
        <v>73</v>
      </c>
      <c r="AY2650" s="252" t="s">
        <v>223</v>
      </c>
    </row>
    <row r="2651" s="15" customFormat="1">
      <c r="A2651" s="15"/>
      <c r="B2651" s="263"/>
      <c r="C2651" s="264"/>
      <c r="D2651" s="243" t="s">
        <v>232</v>
      </c>
      <c r="E2651" s="265" t="s">
        <v>1</v>
      </c>
      <c r="F2651" s="266" t="s">
        <v>245</v>
      </c>
      <c r="G2651" s="264"/>
      <c r="H2651" s="267">
        <v>113.91</v>
      </c>
      <c r="I2651" s="268"/>
      <c r="J2651" s="264"/>
      <c r="K2651" s="264"/>
      <c r="L2651" s="269"/>
      <c r="M2651" s="270"/>
      <c r="N2651" s="271"/>
      <c r="O2651" s="271"/>
      <c r="P2651" s="271"/>
      <c r="Q2651" s="271"/>
      <c r="R2651" s="271"/>
      <c r="S2651" s="271"/>
      <c r="T2651" s="272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T2651" s="273" t="s">
        <v>232</v>
      </c>
      <c r="AU2651" s="273" t="s">
        <v>82</v>
      </c>
      <c r="AV2651" s="15" t="s">
        <v>230</v>
      </c>
      <c r="AW2651" s="15" t="s">
        <v>30</v>
      </c>
      <c r="AX2651" s="15" t="s">
        <v>80</v>
      </c>
      <c r="AY2651" s="273" t="s">
        <v>223</v>
      </c>
    </row>
    <row r="2652" s="13" customFormat="1">
      <c r="A2652" s="13"/>
      <c r="B2652" s="241"/>
      <c r="C2652" s="242"/>
      <c r="D2652" s="243" t="s">
        <v>232</v>
      </c>
      <c r="E2652" s="242"/>
      <c r="F2652" s="245" t="s">
        <v>3247</v>
      </c>
      <c r="G2652" s="242"/>
      <c r="H2652" s="246">
        <v>119.606</v>
      </c>
      <c r="I2652" s="247"/>
      <c r="J2652" s="242"/>
      <c r="K2652" s="242"/>
      <c r="L2652" s="248"/>
      <c r="M2652" s="249"/>
      <c r="N2652" s="250"/>
      <c r="O2652" s="250"/>
      <c r="P2652" s="250"/>
      <c r="Q2652" s="250"/>
      <c r="R2652" s="250"/>
      <c r="S2652" s="250"/>
      <c r="T2652" s="251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52" t="s">
        <v>232</v>
      </c>
      <c r="AU2652" s="252" t="s">
        <v>82</v>
      </c>
      <c r="AV2652" s="13" t="s">
        <v>82</v>
      </c>
      <c r="AW2652" s="13" t="s">
        <v>4</v>
      </c>
      <c r="AX2652" s="13" t="s">
        <v>80</v>
      </c>
      <c r="AY2652" s="252" t="s">
        <v>223</v>
      </c>
    </row>
    <row r="2653" s="2" customFormat="1" ht="33" customHeight="1">
      <c r="A2653" s="39"/>
      <c r="B2653" s="40"/>
      <c r="C2653" s="228" t="s">
        <v>3248</v>
      </c>
      <c r="D2653" s="228" t="s">
        <v>225</v>
      </c>
      <c r="E2653" s="229" t="s">
        <v>3249</v>
      </c>
      <c r="F2653" s="230" t="s">
        <v>3250</v>
      </c>
      <c r="G2653" s="231" t="s">
        <v>351</v>
      </c>
      <c r="H2653" s="232">
        <v>519.79999999999995</v>
      </c>
      <c r="I2653" s="233"/>
      <c r="J2653" s="234">
        <f>ROUND(I2653*H2653,2)</f>
        <v>0</v>
      </c>
      <c r="K2653" s="230" t="s">
        <v>386</v>
      </c>
      <c r="L2653" s="45"/>
      <c r="M2653" s="235" t="s">
        <v>1</v>
      </c>
      <c r="N2653" s="236" t="s">
        <v>38</v>
      </c>
      <c r="O2653" s="92"/>
      <c r="P2653" s="237">
        <f>O2653*H2653</f>
        <v>0</v>
      </c>
      <c r="Q2653" s="237">
        <v>0</v>
      </c>
      <c r="R2653" s="237">
        <f>Q2653*H2653</f>
        <v>0</v>
      </c>
      <c r="S2653" s="237">
        <v>0</v>
      </c>
      <c r="T2653" s="238">
        <f>S2653*H2653</f>
        <v>0</v>
      </c>
      <c r="U2653" s="39"/>
      <c r="V2653" s="39"/>
      <c r="W2653" s="39"/>
      <c r="X2653" s="39"/>
      <c r="Y2653" s="39"/>
      <c r="Z2653" s="39"/>
      <c r="AA2653" s="39"/>
      <c r="AB2653" s="39"/>
      <c r="AC2653" s="39"/>
      <c r="AD2653" s="39"/>
      <c r="AE2653" s="39"/>
      <c r="AR2653" s="239" t="s">
        <v>310</v>
      </c>
      <c r="AT2653" s="239" t="s">
        <v>225</v>
      </c>
      <c r="AU2653" s="239" t="s">
        <v>82</v>
      </c>
      <c r="AY2653" s="18" t="s">
        <v>223</v>
      </c>
      <c r="BE2653" s="240">
        <f>IF(N2653="základní",J2653,0)</f>
        <v>0</v>
      </c>
      <c r="BF2653" s="240">
        <f>IF(N2653="snížená",J2653,0)</f>
        <v>0</v>
      </c>
      <c r="BG2653" s="240">
        <f>IF(N2653="zákl. přenesená",J2653,0)</f>
        <v>0</v>
      </c>
      <c r="BH2653" s="240">
        <f>IF(N2653="sníž. přenesená",J2653,0)</f>
        <v>0</v>
      </c>
      <c r="BI2653" s="240">
        <f>IF(N2653="nulová",J2653,0)</f>
        <v>0</v>
      </c>
      <c r="BJ2653" s="18" t="s">
        <v>80</v>
      </c>
      <c r="BK2653" s="240">
        <f>ROUND(I2653*H2653,2)</f>
        <v>0</v>
      </c>
      <c r="BL2653" s="18" t="s">
        <v>310</v>
      </c>
      <c r="BM2653" s="239" t="s">
        <v>3251</v>
      </c>
    </row>
    <row r="2654" s="13" customFormat="1">
      <c r="A2654" s="13"/>
      <c r="B2654" s="241"/>
      <c r="C2654" s="242"/>
      <c r="D2654" s="243" t="s">
        <v>232</v>
      </c>
      <c r="E2654" s="244" t="s">
        <v>1</v>
      </c>
      <c r="F2654" s="245" t="s">
        <v>3252</v>
      </c>
      <c r="G2654" s="242"/>
      <c r="H2654" s="246">
        <v>420</v>
      </c>
      <c r="I2654" s="247"/>
      <c r="J2654" s="242"/>
      <c r="K2654" s="242"/>
      <c r="L2654" s="248"/>
      <c r="M2654" s="249"/>
      <c r="N2654" s="250"/>
      <c r="O2654" s="250"/>
      <c r="P2654" s="250"/>
      <c r="Q2654" s="250"/>
      <c r="R2654" s="250"/>
      <c r="S2654" s="250"/>
      <c r="T2654" s="251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T2654" s="252" t="s">
        <v>232</v>
      </c>
      <c r="AU2654" s="252" t="s">
        <v>82</v>
      </c>
      <c r="AV2654" s="13" t="s">
        <v>82</v>
      </c>
      <c r="AW2654" s="13" t="s">
        <v>30</v>
      </c>
      <c r="AX2654" s="13" t="s">
        <v>73</v>
      </c>
      <c r="AY2654" s="252" t="s">
        <v>223</v>
      </c>
    </row>
    <row r="2655" s="13" customFormat="1">
      <c r="A2655" s="13"/>
      <c r="B2655" s="241"/>
      <c r="C2655" s="242"/>
      <c r="D2655" s="243" t="s">
        <v>232</v>
      </c>
      <c r="E2655" s="244" t="s">
        <v>1</v>
      </c>
      <c r="F2655" s="245" t="s">
        <v>3253</v>
      </c>
      <c r="G2655" s="242"/>
      <c r="H2655" s="246">
        <v>99.799999999999997</v>
      </c>
      <c r="I2655" s="247"/>
      <c r="J2655" s="242"/>
      <c r="K2655" s="242"/>
      <c r="L2655" s="248"/>
      <c r="M2655" s="249"/>
      <c r="N2655" s="250"/>
      <c r="O2655" s="250"/>
      <c r="P2655" s="250"/>
      <c r="Q2655" s="250"/>
      <c r="R2655" s="250"/>
      <c r="S2655" s="250"/>
      <c r="T2655" s="251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T2655" s="252" t="s">
        <v>232</v>
      </c>
      <c r="AU2655" s="252" t="s">
        <v>82</v>
      </c>
      <c r="AV2655" s="13" t="s">
        <v>82</v>
      </c>
      <c r="AW2655" s="13" t="s">
        <v>30</v>
      </c>
      <c r="AX2655" s="13" t="s">
        <v>73</v>
      </c>
      <c r="AY2655" s="252" t="s">
        <v>223</v>
      </c>
    </row>
    <row r="2656" s="15" customFormat="1">
      <c r="A2656" s="15"/>
      <c r="B2656" s="263"/>
      <c r="C2656" s="264"/>
      <c r="D2656" s="243" t="s">
        <v>232</v>
      </c>
      <c r="E2656" s="265" t="s">
        <v>1</v>
      </c>
      <c r="F2656" s="266" t="s">
        <v>245</v>
      </c>
      <c r="G2656" s="264"/>
      <c r="H2656" s="267">
        <v>519.79999999999995</v>
      </c>
      <c r="I2656" s="268"/>
      <c r="J2656" s="264"/>
      <c r="K2656" s="264"/>
      <c r="L2656" s="269"/>
      <c r="M2656" s="270"/>
      <c r="N2656" s="271"/>
      <c r="O2656" s="271"/>
      <c r="P2656" s="271"/>
      <c r="Q2656" s="271"/>
      <c r="R2656" s="271"/>
      <c r="S2656" s="271"/>
      <c r="T2656" s="272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T2656" s="273" t="s">
        <v>232</v>
      </c>
      <c r="AU2656" s="273" t="s">
        <v>82</v>
      </c>
      <c r="AV2656" s="15" t="s">
        <v>230</v>
      </c>
      <c r="AW2656" s="15" t="s">
        <v>30</v>
      </c>
      <c r="AX2656" s="15" t="s">
        <v>80</v>
      </c>
      <c r="AY2656" s="273" t="s">
        <v>223</v>
      </c>
    </row>
    <row r="2657" s="2" customFormat="1" ht="21.75" customHeight="1">
      <c r="A2657" s="39"/>
      <c r="B2657" s="40"/>
      <c r="C2657" s="274" t="s">
        <v>3254</v>
      </c>
      <c r="D2657" s="274" t="s">
        <v>285</v>
      </c>
      <c r="E2657" s="275" t="s">
        <v>3255</v>
      </c>
      <c r="F2657" s="276" t="s">
        <v>3256</v>
      </c>
      <c r="G2657" s="277" t="s">
        <v>228</v>
      </c>
      <c r="H2657" s="278">
        <v>4.3819999999999997</v>
      </c>
      <c r="I2657" s="279"/>
      <c r="J2657" s="280">
        <f>ROUND(I2657*H2657,2)</f>
        <v>0</v>
      </c>
      <c r="K2657" s="276" t="s">
        <v>229</v>
      </c>
      <c r="L2657" s="281"/>
      <c r="M2657" s="282" t="s">
        <v>1</v>
      </c>
      <c r="N2657" s="283" t="s">
        <v>38</v>
      </c>
      <c r="O2657" s="92"/>
      <c r="P2657" s="237">
        <f>O2657*H2657</f>
        <v>0</v>
      </c>
      <c r="Q2657" s="237">
        <v>0.026249999999999999</v>
      </c>
      <c r="R2657" s="237">
        <f>Q2657*H2657</f>
        <v>0.11502749999999999</v>
      </c>
      <c r="S2657" s="237">
        <v>0</v>
      </c>
      <c r="T2657" s="238">
        <f>S2657*H2657</f>
        <v>0</v>
      </c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39"/>
      <c r="AE2657" s="39"/>
      <c r="AR2657" s="239" t="s">
        <v>402</v>
      </c>
      <c r="AT2657" s="239" t="s">
        <v>285</v>
      </c>
      <c r="AU2657" s="239" t="s">
        <v>82</v>
      </c>
      <c r="AY2657" s="18" t="s">
        <v>223</v>
      </c>
      <c r="BE2657" s="240">
        <f>IF(N2657="základní",J2657,0)</f>
        <v>0</v>
      </c>
      <c r="BF2657" s="240">
        <f>IF(N2657="snížená",J2657,0)</f>
        <v>0</v>
      </c>
      <c r="BG2657" s="240">
        <f>IF(N2657="zákl. přenesená",J2657,0)</f>
        <v>0</v>
      </c>
      <c r="BH2657" s="240">
        <f>IF(N2657="sníž. přenesená",J2657,0)</f>
        <v>0</v>
      </c>
      <c r="BI2657" s="240">
        <f>IF(N2657="nulová",J2657,0)</f>
        <v>0</v>
      </c>
      <c r="BJ2657" s="18" t="s">
        <v>80</v>
      </c>
      <c r="BK2657" s="240">
        <f>ROUND(I2657*H2657,2)</f>
        <v>0</v>
      </c>
      <c r="BL2657" s="18" t="s">
        <v>310</v>
      </c>
      <c r="BM2657" s="239" t="s">
        <v>3257</v>
      </c>
    </row>
    <row r="2658" s="13" customFormat="1">
      <c r="A2658" s="13"/>
      <c r="B2658" s="241"/>
      <c r="C2658" s="242"/>
      <c r="D2658" s="243" t="s">
        <v>232</v>
      </c>
      <c r="E2658" s="244" t="s">
        <v>1</v>
      </c>
      <c r="F2658" s="245" t="s">
        <v>3258</v>
      </c>
      <c r="G2658" s="242"/>
      <c r="H2658" s="246">
        <v>3.9729999999999999</v>
      </c>
      <c r="I2658" s="247"/>
      <c r="J2658" s="242"/>
      <c r="K2658" s="242"/>
      <c r="L2658" s="248"/>
      <c r="M2658" s="249"/>
      <c r="N2658" s="250"/>
      <c r="O2658" s="250"/>
      <c r="P2658" s="250"/>
      <c r="Q2658" s="250"/>
      <c r="R2658" s="250"/>
      <c r="S2658" s="250"/>
      <c r="T2658" s="251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52" t="s">
        <v>232</v>
      </c>
      <c r="AU2658" s="252" t="s">
        <v>82</v>
      </c>
      <c r="AV2658" s="13" t="s">
        <v>82</v>
      </c>
      <c r="AW2658" s="13" t="s">
        <v>30</v>
      </c>
      <c r="AX2658" s="13" t="s">
        <v>73</v>
      </c>
      <c r="AY2658" s="252" t="s">
        <v>223</v>
      </c>
    </row>
    <row r="2659" s="13" customFormat="1">
      <c r="A2659" s="13"/>
      <c r="B2659" s="241"/>
      <c r="C2659" s="242"/>
      <c r="D2659" s="243" t="s">
        <v>232</v>
      </c>
      <c r="E2659" s="244" t="s">
        <v>1</v>
      </c>
      <c r="F2659" s="245" t="s">
        <v>3259</v>
      </c>
      <c r="G2659" s="242"/>
      <c r="H2659" s="246">
        <v>0.20000000000000001</v>
      </c>
      <c r="I2659" s="247"/>
      <c r="J2659" s="242"/>
      <c r="K2659" s="242"/>
      <c r="L2659" s="248"/>
      <c r="M2659" s="249"/>
      <c r="N2659" s="250"/>
      <c r="O2659" s="250"/>
      <c r="P2659" s="250"/>
      <c r="Q2659" s="250"/>
      <c r="R2659" s="250"/>
      <c r="S2659" s="250"/>
      <c r="T2659" s="251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52" t="s">
        <v>232</v>
      </c>
      <c r="AU2659" s="252" t="s">
        <v>82</v>
      </c>
      <c r="AV2659" s="13" t="s">
        <v>82</v>
      </c>
      <c r="AW2659" s="13" t="s">
        <v>30</v>
      </c>
      <c r="AX2659" s="13" t="s">
        <v>73</v>
      </c>
      <c r="AY2659" s="252" t="s">
        <v>223</v>
      </c>
    </row>
    <row r="2660" s="15" customFormat="1">
      <c r="A2660" s="15"/>
      <c r="B2660" s="263"/>
      <c r="C2660" s="264"/>
      <c r="D2660" s="243" t="s">
        <v>232</v>
      </c>
      <c r="E2660" s="265" t="s">
        <v>1</v>
      </c>
      <c r="F2660" s="266" t="s">
        <v>245</v>
      </c>
      <c r="G2660" s="264"/>
      <c r="H2660" s="267">
        <v>4.173</v>
      </c>
      <c r="I2660" s="268"/>
      <c r="J2660" s="264"/>
      <c r="K2660" s="264"/>
      <c r="L2660" s="269"/>
      <c r="M2660" s="270"/>
      <c r="N2660" s="271"/>
      <c r="O2660" s="271"/>
      <c r="P2660" s="271"/>
      <c r="Q2660" s="271"/>
      <c r="R2660" s="271"/>
      <c r="S2660" s="271"/>
      <c r="T2660" s="272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T2660" s="273" t="s">
        <v>232</v>
      </c>
      <c r="AU2660" s="273" t="s">
        <v>82</v>
      </c>
      <c r="AV2660" s="15" t="s">
        <v>230</v>
      </c>
      <c r="AW2660" s="15" t="s">
        <v>30</v>
      </c>
      <c r="AX2660" s="15" t="s">
        <v>80</v>
      </c>
      <c r="AY2660" s="273" t="s">
        <v>223</v>
      </c>
    </row>
    <row r="2661" s="13" customFormat="1">
      <c r="A2661" s="13"/>
      <c r="B2661" s="241"/>
      <c r="C2661" s="242"/>
      <c r="D2661" s="243" t="s">
        <v>232</v>
      </c>
      <c r="E2661" s="242"/>
      <c r="F2661" s="245" t="s">
        <v>3260</v>
      </c>
      <c r="G2661" s="242"/>
      <c r="H2661" s="246">
        <v>4.3819999999999997</v>
      </c>
      <c r="I2661" s="247"/>
      <c r="J2661" s="242"/>
      <c r="K2661" s="242"/>
      <c r="L2661" s="248"/>
      <c r="M2661" s="249"/>
      <c r="N2661" s="250"/>
      <c r="O2661" s="250"/>
      <c r="P2661" s="250"/>
      <c r="Q2661" s="250"/>
      <c r="R2661" s="250"/>
      <c r="S2661" s="250"/>
      <c r="T2661" s="251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52" t="s">
        <v>232</v>
      </c>
      <c r="AU2661" s="252" t="s">
        <v>82</v>
      </c>
      <c r="AV2661" s="13" t="s">
        <v>82</v>
      </c>
      <c r="AW2661" s="13" t="s">
        <v>4</v>
      </c>
      <c r="AX2661" s="13" t="s">
        <v>80</v>
      </c>
      <c r="AY2661" s="252" t="s">
        <v>223</v>
      </c>
    </row>
    <row r="2662" s="2" customFormat="1" ht="37.8" customHeight="1">
      <c r="A2662" s="39"/>
      <c r="B2662" s="40"/>
      <c r="C2662" s="228" t="s">
        <v>3261</v>
      </c>
      <c r="D2662" s="228" t="s">
        <v>225</v>
      </c>
      <c r="E2662" s="229" t="s">
        <v>3262</v>
      </c>
      <c r="F2662" s="230" t="s">
        <v>3263</v>
      </c>
      <c r="G2662" s="231" t="s">
        <v>293</v>
      </c>
      <c r="H2662" s="232">
        <v>1598.797</v>
      </c>
      <c r="I2662" s="233"/>
      <c r="J2662" s="234">
        <f>ROUND(I2662*H2662,2)</f>
        <v>0</v>
      </c>
      <c r="K2662" s="230" t="s">
        <v>229</v>
      </c>
      <c r="L2662" s="45"/>
      <c r="M2662" s="235" t="s">
        <v>1</v>
      </c>
      <c r="N2662" s="236" t="s">
        <v>38</v>
      </c>
      <c r="O2662" s="92"/>
      <c r="P2662" s="237">
        <f>O2662*H2662</f>
        <v>0</v>
      </c>
      <c r="Q2662" s="237">
        <v>0</v>
      </c>
      <c r="R2662" s="237">
        <f>Q2662*H2662</f>
        <v>0</v>
      </c>
      <c r="S2662" s="237">
        <v>0</v>
      </c>
      <c r="T2662" s="238">
        <f>S2662*H2662</f>
        <v>0</v>
      </c>
      <c r="U2662" s="39"/>
      <c r="V2662" s="39"/>
      <c r="W2662" s="39"/>
      <c r="X2662" s="39"/>
      <c r="Y2662" s="39"/>
      <c r="Z2662" s="39"/>
      <c r="AA2662" s="39"/>
      <c r="AB2662" s="39"/>
      <c r="AC2662" s="39"/>
      <c r="AD2662" s="39"/>
      <c r="AE2662" s="39"/>
      <c r="AR2662" s="239" t="s">
        <v>310</v>
      </c>
      <c r="AT2662" s="239" t="s">
        <v>225</v>
      </c>
      <c r="AU2662" s="239" t="s">
        <v>82</v>
      </c>
      <c r="AY2662" s="18" t="s">
        <v>223</v>
      </c>
      <c r="BE2662" s="240">
        <f>IF(N2662="základní",J2662,0)</f>
        <v>0</v>
      </c>
      <c r="BF2662" s="240">
        <f>IF(N2662="snížená",J2662,0)</f>
        <v>0</v>
      </c>
      <c r="BG2662" s="240">
        <f>IF(N2662="zákl. přenesená",J2662,0)</f>
        <v>0</v>
      </c>
      <c r="BH2662" s="240">
        <f>IF(N2662="sníž. přenesená",J2662,0)</f>
        <v>0</v>
      </c>
      <c r="BI2662" s="240">
        <f>IF(N2662="nulová",J2662,0)</f>
        <v>0</v>
      </c>
      <c r="BJ2662" s="18" t="s">
        <v>80</v>
      </c>
      <c r="BK2662" s="240">
        <f>ROUND(I2662*H2662,2)</f>
        <v>0</v>
      </c>
      <c r="BL2662" s="18" t="s">
        <v>310</v>
      </c>
      <c r="BM2662" s="239" t="s">
        <v>3264</v>
      </c>
    </row>
    <row r="2663" s="14" customFormat="1">
      <c r="A2663" s="14"/>
      <c r="B2663" s="253"/>
      <c r="C2663" s="254"/>
      <c r="D2663" s="243" t="s">
        <v>232</v>
      </c>
      <c r="E2663" s="255" t="s">
        <v>1</v>
      </c>
      <c r="F2663" s="256" t="s">
        <v>1970</v>
      </c>
      <c r="G2663" s="254"/>
      <c r="H2663" s="255" t="s">
        <v>1</v>
      </c>
      <c r="I2663" s="257"/>
      <c r="J2663" s="254"/>
      <c r="K2663" s="254"/>
      <c r="L2663" s="258"/>
      <c r="M2663" s="259"/>
      <c r="N2663" s="260"/>
      <c r="O2663" s="260"/>
      <c r="P2663" s="260"/>
      <c r="Q2663" s="260"/>
      <c r="R2663" s="260"/>
      <c r="S2663" s="260"/>
      <c r="T2663" s="261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62" t="s">
        <v>232</v>
      </c>
      <c r="AU2663" s="262" t="s">
        <v>82</v>
      </c>
      <c r="AV2663" s="14" t="s">
        <v>80</v>
      </c>
      <c r="AW2663" s="14" t="s">
        <v>30</v>
      </c>
      <c r="AX2663" s="14" t="s">
        <v>73</v>
      </c>
      <c r="AY2663" s="262" t="s">
        <v>223</v>
      </c>
    </row>
    <row r="2664" s="13" customFormat="1">
      <c r="A2664" s="13"/>
      <c r="B2664" s="241"/>
      <c r="C2664" s="242"/>
      <c r="D2664" s="243" t="s">
        <v>232</v>
      </c>
      <c r="E2664" s="244" t="s">
        <v>1</v>
      </c>
      <c r="F2664" s="245" t="s">
        <v>1984</v>
      </c>
      <c r="G2664" s="242"/>
      <c r="H2664" s="246">
        <v>301.72000000000003</v>
      </c>
      <c r="I2664" s="247"/>
      <c r="J2664" s="242"/>
      <c r="K2664" s="242"/>
      <c r="L2664" s="248"/>
      <c r="M2664" s="249"/>
      <c r="N2664" s="250"/>
      <c r="O2664" s="250"/>
      <c r="P2664" s="250"/>
      <c r="Q2664" s="250"/>
      <c r="R2664" s="250"/>
      <c r="S2664" s="250"/>
      <c r="T2664" s="251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52" t="s">
        <v>232</v>
      </c>
      <c r="AU2664" s="252" t="s">
        <v>82</v>
      </c>
      <c r="AV2664" s="13" t="s">
        <v>82</v>
      </c>
      <c r="AW2664" s="13" t="s">
        <v>30</v>
      </c>
      <c r="AX2664" s="13" t="s">
        <v>73</v>
      </c>
      <c r="AY2664" s="252" t="s">
        <v>223</v>
      </c>
    </row>
    <row r="2665" s="13" customFormat="1">
      <c r="A2665" s="13"/>
      <c r="B2665" s="241"/>
      <c r="C2665" s="242"/>
      <c r="D2665" s="243" t="s">
        <v>232</v>
      </c>
      <c r="E2665" s="244" t="s">
        <v>1</v>
      </c>
      <c r="F2665" s="245" t="s">
        <v>1985</v>
      </c>
      <c r="G2665" s="242"/>
      <c r="H2665" s="246">
        <v>45.32</v>
      </c>
      <c r="I2665" s="247"/>
      <c r="J2665" s="242"/>
      <c r="K2665" s="242"/>
      <c r="L2665" s="248"/>
      <c r="M2665" s="249"/>
      <c r="N2665" s="250"/>
      <c r="O2665" s="250"/>
      <c r="P2665" s="250"/>
      <c r="Q2665" s="250"/>
      <c r="R2665" s="250"/>
      <c r="S2665" s="250"/>
      <c r="T2665" s="251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52" t="s">
        <v>232</v>
      </c>
      <c r="AU2665" s="252" t="s">
        <v>82</v>
      </c>
      <c r="AV2665" s="13" t="s">
        <v>82</v>
      </c>
      <c r="AW2665" s="13" t="s">
        <v>30</v>
      </c>
      <c r="AX2665" s="13" t="s">
        <v>73</v>
      </c>
      <c r="AY2665" s="252" t="s">
        <v>223</v>
      </c>
    </row>
    <row r="2666" s="13" customFormat="1">
      <c r="A2666" s="13"/>
      <c r="B2666" s="241"/>
      <c r="C2666" s="242"/>
      <c r="D2666" s="243" t="s">
        <v>232</v>
      </c>
      <c r="E2666" s="244" t="s">
        <v>1</v>
      </c>
      <c r="F2666" s="245" t="s">
        <v>1414</v>
      </c>
      <c r="G2666" s="242"/>
      <c r="H2666" s="246">
        <v>22.800000000000001</v>
      </c>
      <c r="I2666" s="247"/>
      <c r="J2666" s="242"/>
      <c r="K2666" s="242"/>
      <c r="L2666" s="248"/>
      <c r="M2666" s="249"/>
      <c r="N2666" s="250"/>
      <c r="O2666" s="250"/>
      <c r="P2666" s="250"/>
      <c r="Q2666" s="250"/>
      <c r="R2666" s="250"/>
      <c r="S2666" s="250"/>
      <c r="T2666" s="251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52" t="s">
        <v>232</v>
      </c>
      <c r="AU2666" s="252" t="s">
        <v>82</v>
      </c>
      <c r="AV2666" s="13" t="s">
        <v>82</v>
      </c>
      <c r="AW2666" s="13" t="s">
        <v>30</v>
      </c>
      <c r="AX2666" s="13" t="s">
        <v>73</v>
      </c>
      <c r="AY2666" s="252" t="s">
        <v>223</v>
      </c>
    </row>
    <row r="2667" s="13" customFormat="1">
      <c r="A2667" s="13"/>
      <c r="B2667" s="241"/>
      <c r="C2667" s="242"/>
      <c r="D2667" s="243" t="s">
        <v>232</v>
      </c>
      <c r="E2667" s="244" t="s">
        <v>1</v>
      </c>
      <c r="F2667" s="245" t="s">
        <v>3265</v>
      </c>
      <c r="G2667" s="242"/>
      <c r="H2667" s="246">
        <v>100.39</v>
      </c>
      <c r="I2667" s="247"/>
      <c r="J2667" s="242"/>
      <c r="K2667" s="242"/>
      <c r="L2667" s="248"/>
      <c r="M2667" s="249"/>
      <c r="N2667" s="250"/>
      <c r="O2667" s="250"/>
      <c r="P2667" s="250"/>
      <c r="Q2667" s="250"/>
      <c r="R2667" s="250"/>
      <c r="S2667" s="250"/>
      <c r="T2667" s="251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52" t="s">
        <v>232</v>
      </c>
      <c r="AU2667" s="252" t="s">
        <v>82</v>
      </c>
      <c r="AV2667" s="13" t="s">
        <v>82</v>
      </c>
      <c r="AW2667" s="13" t="s">
        <v>30</v>
      </c>
      <c r="AX2667" s="13" t="s">
        <v>73</v>
      </c>
      <c r="AY2667" s="252" t="s">
        <v>223</v>
      </c>
    </row>
    <row r="2668" s="13" customFormat="1">
      <c r="A2668" s="13"/>
      <c r="B2668" s="241"/>
      <c r="C2668" s="242"/>
      <c r="D2668" s="243" t="s">
        <v>232</v>
      </c>
      <c r="E2668" s="244" t="s">
        <v>1</v>
      </c>
      <c r="F2668" s="245" t="s">
        <v>1417</v>
      </c>
      <c r="G2668" s="242"/>
      <c r="H2668" s="246">
        <v>11.99</v>
      </c>
      <c r="I2668" s="247"/>
      <c r="J2668" s="242"/>
      <c r="K2668" s="242"/>
      <c r="L2668" s="248"/>
      <c r="M2668" s="249"/>
      <c r="N2668" s="250"/>
      <c r="O2668" s="250"/>
      <c r="P2668" s="250"/>
      <c r="Q2668" s="250"/>
      <c r="R2668" s="250"/>
      <c r="S2668" s="250"/>
      <c r="T2668" s="251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T2668" s="252" t="s">
        <v>232</v>
      </c>
      <c r="AU2668" s="252" t="s">
        <v>82</v>
      </c>
      <c r="AV2668" s="13" t="s">
        <v>82</v>
      </c>
      <c r="AW2668" s="13" t="s">
        <v>30</v>
      </c>
      <c r="AX2668" s="13" t="s">
        <v>73</v>
      </c>
      <c r="AY2668" s="252" t="s">
        <v>223</v>
      </c>
    </row>
    <row r="2669" s="13" customFormat="1">
      <c r="A2669" s="13"/>
      <c r="B2669" s="241"/>
      <c r="C2669" s="242"/>
      <c r="D2669" s="243" t="s">
        <v>232</v>
      </c>
      <c r="E2669" s="244" t="s">
        <v>1</v>
      </c>
      <c r="F2669" s="245" t="s">
        <v>1418</v>
      </c>
      <c r="G2669" s="242"/>
      <c r="H2669" s="246">
        <v>13.279999999999999</v>
      </c>
      <c r="I2669" s="247"/>
      <c r="J2669" s="242"/>
      <c r="K2669" s="242"/>
      <c r="L2669" s="248"/>
      <c r="M2669" s="249"/>
      <c r="N2669" s="250"/>
      <c r="O2669" s="250"/>
      <c r="P2669" s="250"/>
      <c r="Q2669" s="250"/>
      <c r="R2669" s="250"/>
      <c r="S2669" s="250"/>
      <c r="T2669" s="251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52" t="s">
        <v>232</v>
      </c>
      <c r="AU2669" s="252" t="s">
        <v>82</v>
      </c>
      <c r="AV2669" s="13" t="s">
        <v>82</v>
      </c>
      <c r="AW2669" s="13" t="s">
        <v>30</v>
      </c>
      <c r="AX2669" s="13" t="s">
        <v>73</v>
      </c>
      <c r="AY2669" s="252" t="s">
        <v>223</v>
      </c>
    </row>
    <row r="2670" s="13" customFormat="1">
      <c r="A2670" s="13"/>
      <c r="B2670" s="241"/>
      <c r="C2670" s="242"/>
      <c r="D2670" s="243" t="s">
        <v>232</v>
      </c>
      <c r="E2670" s="244" t="s">
        <v>1</v>
      </c>
      <c r="F2670" s="245" t="s">
        <v>1988</v>
      </c>
      <c r="G2670" s="242"/>
      <c r="H2670" s="246">
        <v>24.260000000000002</v>
      </c>
      <c r="I2670" s="247"/>
      <c r="J2670" s="242"/>
      <c r="K2670" s="242"/>
      <c r="L2670" s="248"/>
      <c r="M2670" s="249"/>
      <c r="N2670" s="250"/>
      <c r="O2670" s="250"/>
      <c r="P2670" s="250"/>
      <c r="Q2670" s="250"/>
      <c r="R2670" s="250"/>
      <c r="S2670" s="250"/>
      <c r="T2670" s="251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52" t="s">
        <v>232</v>
      </c>
      <c r="AU2670" s="252" t="s">
        <v>82</v>
      </c>
      <c r="AV2670" s="13" t="s">
        <v>82</v>
      </c>
      <c r="AW2670" s="13" t="s">
        <v>30</v>
      </c>
      <c r="AX2670" s="13" t="s">
        <v>73</v>
      </c>
      <c r="AY2670" s="252" t="s">
        <v>223</v>
      </c>
    </row>
    <row r="2671" s="13" customFormat="1">
      <c r="A2671" s="13"/>
      <c r="B2671" s="241"/>
      <c r="C2671" s="242"/>
      <c r="D2671" s="243" t="s">
        <v>232</v>
      </c>
      <c r="E2671" s="244" t="s">
        <v>1</v>
      </c>
      <c r="F2671" s="245" t="s">
        <v>1989</v>
      </c>
      <c r="G2671" s="242"/>
      <c r="H2671" s="246">
        <v>33.350000000000001</v>
      </c>
      <c r="I2671" s="247"/>
      <c r="J2671" s="242"/>
      <c r="K2671" s="242"/>
      <c r="L2671" s="248"/>
      <c r="M2671" s="249"/>
      <c r="N2671" s="250"/>
      <c r="O2671" s="250"/>
      <c r="P2671" s="250"/>
      <c r="Q2671" s="250"/>
      <c r="R2671" s="250"/>
      <c r="S2671" s="250"/>
      <c r="T2671" s="251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52" t="s">
        <v>232</v>
      </c>
      <c r="AU2671" s="252" t="s">
        <v>82</v>
      </c>
      <c r="AV2671" s="13" t="s">
        <v>82</v>
      </c>
      <c r="AW2671" s="13" t="s">
        <v>30</v>
      </c>
      <c r="AX2671" s="13" t="s">
        <v>73</v>
      </c>
      <c r="AY2671" s="252" t="s">
        <v>223</v>
      </c>
    </row>
    <row r="2672" s="14" customFormat="1">
      <c r="A2672" s="14"/>
      <c r="B2672" s="253"/>
      <c r="C2672" s="254"/>
      <c r="D2672" s="243" t="s">
        <v>232</v>
      </c>
      <c r="E2672" s="255" t="s">
        <v>1</v>
      </c>
      <c r="F2672" s="256" t="s">
        <v>242</v>
      </c>
      <c r="G2672" s="254"/>
      <c r="H2672" s="255" t="s">
        <v>1</v>
      </c>
      <c r="I2672" s="257"/>
      <c r="J2672" s="254"/>
      <c r="K2672" s="254"/>
      <c r="L2672" s="258"/>
      <c r="M2672" s="259"/>
      <c r="N2672" s="260"/>
      <c r="O2672" s="260"/>
      <c r="P2672" s="260"/>
      <c r="Q2672" s="260"/>
      <c r="R2672" s="260"/>
      <c r="S2672" s="260"/>
      <c r="T2672" s="261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62" t="s">
        <v>232</v>
      </c>
      <c r="AU2672" s="262" t="s">
        <v>82</v>
      </c>
      <c r="AV2672" s="14" t="s">
        <v>80</v>
      </c>
      <c r="AW2672" s="14" t="s">
        <v>30</v>
      </c>
      <c r="AX2672" s="14" t="s">
        <v>73</v>
      </c>
      <c r="AY2672" s="262" t="s">
        <v>223</v>
      </c>
    </row>
    <row r="2673" s="14" customFormat="1">
      <c r="A2673" s="14"/>
      <c r="B2673" s="253"/>
      <c r="C2673" s="254"/>
      <c r="D2673" s="243" t="s">
        <v>232</v>
      </c>
      <c r="E2673" s="255" t="s">
        <v>1</v>
      </c>
      <c r="F2673" s="256" t="s">
        <v>1942</v>
      </c>
      <c r="G2673" s="254"/>
      <c r="H2673" s="255" t="s">
        <v>1</v>
      </c>
      <c r="I2673" s="257"/>
      <c r="J2673" s="254"/>
      <c r="K2673" s="254"/>
      <c r="L2673" s="258"/>
      <c r="M2673" s="259"/>
      <c r="N2673" s="260"/>
      <c r="O2673" s="260"/>
      <c r="P2673" s="260"/>
      <c r="Q2673" s="260"/>
      <c r="R2673" s="260"/>
      <c r="S2673" s="260"/>
      <c r="T2673" s="261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62" t="s">
        <v>232</v>
      </c>
      <c r="AU2673" s="262" t="s">
        <v>82</v>
      </c>
      <c r="AV2673" s="14" t="s">
        <v>80</v>
      </c>
      <c r="AW2673" s="14" t="s">
        <v>30</v>
      </c>
      <c r="AX2673" s="14" t="s">
        <v>73</v>
      </c>
      <c r="AY2673" s="262" t="s">
        <v>223</v>
      </c>
    </row>
    <row r="2674" s="13" customFormat="1">
      <c r="A2674" s="13"/>
      <c r="B2674" s="241"/>
      <c r="C2674" s="242"/>
      <c r="D2674" s="243" t="s">
        <v>232</v>
      </c>
      <c r="E2674" s="244" t="s">
        <v>1</v>
      </c>
      <c r="F2674" s="245" t="s">
        <v>1404</v>
      </c>
      <c r="G2674" s="242"/>
      <c r="H2674" s="246">
        <v>10.060000000000001</v>
      </c>
      <c r="I2674" s="247"/>
      <c r="J2674" s="242"/>
      <c r="K2674" s="242"/>
      <c r="L2674" s="248"/>
      <c r="M2674" s="249"/>
      <c r="N2674" s="250"/>
      <c r="O2674" s="250"/>
      <c r="P2674" s="250"/>
      <c r="Q2674" s="250"/>
      <c r="R2674" s="250"/>
      <c r="S2674" s="250"/>
      <c r="T2674" s="251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52" t="s">
        <v>232</v>
      </c>
      <c r="AU2674" s="252" t="s">
        <v>82</v>
      </c>
      <c r="AV2674" s="13" t="s">
        <v>82</v>
      </c>
      <c r="AW2674" s="13" t="s">
        <v>30</v>
      </c>
      <c r="AX2674" s="13" t="s">
        <v>73</v>
      </c>
      <c r="AY2674" s="252" t="s">
        <v>223</v>
      </c>
    </row>
    <row r="2675" s="13" customFormat="1">
      <c r="A2675" s="13"/>
      <c r="B2675" s="241"/>
      <c r="C2675" s="242"/>
      <c r="D2675" s="243" t="s">
        <v>232</v>
      </c>
      <c r="E2675" s="244" t="s">
        <v>1</v>
      </c>
      <c r="F2675" s="245" t="s">
        <v>1405</v>
      </c>
      <c r="G2675" s="242"/>
      <c r="H2675" s="246">
        <v>21.079999999999998</v>
      </c>
      <c r="I2675" s="247"/>
      <c r="J2675" s="242"/>
      <c r="K2675" s="242"/>
      <c r="L2675" s="248"/>
      <c r="M2675" s="249"/>
      <c r="N2675" s="250"/>
      <c r="O2675" s="250"/>
      <c r="P2675" s="250"/>
      <c r="Q2675" s="250"/>
      <c r="R2675" s="250"/>
      <c r="S2675" s="250"/>
      <c r="T2675" s="251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T2675" s="252" t="s">
        <v>232</v>
      </c>
      <c r="AU2675" s="252" t="s">
        <v>82</v>
      </c>
      <c r="AV2675" s="13" t="s">
        <v>82</v>
      </c>
      <c r="AW2675" s="13" t="s">
        <v>30</v>
      </c>
      <c r="AX2675" s="13" t="s">
        <v>73</v>
      </c>
      <c r="AY2675" s="252" t="s">
        <v>223</v>
      </c>
    </row>
    <row r="2676" s="13" customFormat="1">
      <c r="A2676" s="13"/>
      <c r="B2676" s="241"/>
      <c r="C2676" s="242"/>
      <c r="D2676" s="243" t="s">
        <v>232</v>
      </c>
      <c r="E2676" s="244" t="s">
        <v>1</v>
      </c>
      <c r="F2676" s="245" t="s">
        <v>1407</v>
      </c>
      <c r="G2676" s="242"/>
      <c r="H2676" s="246">
        <v>9.8900000000000006</v>
      </c>
      <c r="I2676" s="247"/>
      <c r="J2676" s="242"/>
      <c r="K2676" s="242"/>
      <c r="L2676" s="248"/>
      <c r="M2676" s="249"/>
      <c r="N2676" s="250"/>
      <c r="O2676" s="250"/>
      <c r="P2676" s="250"/>
      <c r="Q2676" s="250"/>
      <c r="R2676" s="250"/>
      <c r="S2676" s="250"/>
      <c r="T2676" s="251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52" t="s">
        <v>232</v>
      </c>
      <c r="AU2676" s="252" t="s">
        <v>82</v>
      </c>
      <c r="AV2676" s="13" t="s">
        <v>82</v>
      </c>
      <c r="AW2676" s="13" t="s">
        <v>30</v>
      </c>
      <c r="AX2676" s="13" t="s">
        <v>73</v>
      </c>
      <c r="AY2676" s="252" t="s">
        <v>223</v>
      </c>
    </row>
    <row r="2677" s="13" customFormat="1">
      <c r="A2677" s="13"/>
      <c r="B2677" s="241"/>
      <c r="C2677" s="242"/>
      <c r="D2677" s="243" t="s">
        <v>232</v>
      </c>
      <c r="E2677" s="244" t="s">
        <v>1</v>
      </c>
      <c r="F2677" s="245" t="s">
        <v>2073</v>
      </c>
      <c r="G2677" s="242"/>
      <c r="H2677" s="246">
        <v>7.8700000000000001</v>
      </c>
      <c r="I2677" s="247"/>
      <c r="J2677" s="242"/>
      <c r="K2677" s="242"/>
      <c r="L2677" s="248"/>
      <c r="M2677" s="249"/>
      <c r="N2677" s="250"/>
      <c r="O2677" s="250"/>
      <c r="P2677" s="250"/>
      <c r="Q2677" s="250"/>
      <c r="R2677" s="250"/>
      <c r="S2677" s="250"/>
      <c r="T2677" s="251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52" t="s">
        <v>232</v>
      </c>
      <c r="AU2677" s="252" t="s">
        <v>82</v>
      </c>
      <c r="AV2677" s="13" t="s">
        <v>82</v>
      </c>
      <c r="AW2677" s="13" t="s">
        <v>30</v>
      </c>
      <c r="AX2677" s="13" t="s">
        <v>73</v>
      </c>
      <c r="AY2677" s="252" t="s">
        <v>223</v>
      </c>
    </row>
    <row r="2678" s="13" customFormat="1">
      <c r="A2678" s="13"/>
      <c r="B2678" s="241"/>
      <c r="C2678" s="242"/>
      <c r="D2678" s="243" t="s">
        <v>232</v>
      </c>
      <c r="E2678" s="244" t="s">
        <v>1</v>
      </c>
      <c r="F2678" s="245" t="s">
        <v>2074</v>
      </c>
      <c r="G2678" s="242"/>
      <c r="H2678" s="246">
        <v>9.1799999999999997</v>
      </c>
      <c r="I2678" s="247"/>
      <c r="J2678" s="242"/>
      <c r="K2678" s="242"/>
      <c r="L2678" s="248"/>
      <c r="M2678" s="249"/>
      <c r="N2678" s="250"/>
      <c r="O2678" s="250"/>
      <c r="P2678" s="250"/>
      <c r="Q2678" s="250"/>
      <c r="R2678" s="250"/>
      <c r="S2678" s="250"/>
      <c r="T2678" s="251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52" t="s">
        <v>232</v>
      </c>
      <c r="AU2678" s="252" t="s">
        <v>82</v>
      </c>
      <c r="AV2678" s="13" t="s">
        <v>82</v>
      </c>
      <c r="AW2678" s="13" t="s">
        <v>30</v>
      </c>
      <c r="AX2678" s="13" t="s">
        <v>73</v>
      </c>
      <c r="AY2678" s="252" t="s">
        <v>223</v>
      </c>
    </row>
    <row r="2679" s="13" customFormat="1">
      <c r="A2679" s="13"/>
      <c r="B2679" s="241"/>
      <c r="C2679" s="242"/>
      <c r="D2679" s="243" t="s">
        <v>232</v>
      </c>
      <c r="E2679" s="244" t="s">
        <v>1</v>
      </c>
      <c r="F2679" s="245" t="s">
        <v>1408</v>
      </c>
      <c r="G2679" s="242"/>
      <c r="H2679" s="246">
        <v>11.470000000000001</v>
      </c>
      <c r="I2679" s="247"/>
      <c r="J2679" s="242"/>
      <c r="K2679" s="242"/>
      <c r="L2679" s="248"/>
      <c r="M2679" s="249"/>
      <c r="N2679" s="250"/>
      <c r="O2679" s="250"/>
      <c r="P2679" s="250"/>
      <c r="Q2679" s="250"/>
      <c r="R2679" s="250"/>
      <c r="S2679" s="250"/>
      <c r="T2679" s="251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52" t="s">
        <v>232</v>
      </c>
      <c r="AU2679" s="252" t="s">
        <v>82</v>
      </c>
      <c r="AV2679" s="13" t="s">
        <v>82</v>
      </c>
      <c r="AW2679" s="13" t="s">
        <v>30</v>
      </c>
      <c r="AX2679" s="13" t="s">
        <v>73</v>
      </c>
      <c r="AY2679" s="252" t="s">
        <v>223</v>
      </c>
    </row>
    <row r="2680" s="13" customFormat="1">
      <c r="A2680" s="13"/>
      <c r="B2680" s="241"/>
      <c r="C2680" s="242"/>
      <c r="D2680" s="243" t="s">
        <v>232</v>
      </c>
      <c r="E2680" s="244" t="s">
        <v>1</v>
      </c>
      <c r="F2680" s="245" t="s">
        <v>1409</v>
      </c>
      <c r="G2680" s="242"/>
      <c r="H2680" s="246">
        <v>10.33</v>
      </c>
      <c r="I2680" s="247"/>
      <c r="J2680" s="242"/>
      <c r="K2680" s="242"/>
      <c r="L2680" s="248"/>
      <c r="M2680" s="249"/>
      <c r="N2680" s="250"/>
      <c r="O2680" s="250"/>
      <c r="P2680" s="250"/>
      <c r="Q2680" s="250"/>
      <c r="R2680" s="250"/>
      <c r="S2680" s="250"/>
      <c r="T2680" s="251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52" t="s">
        <v>232</v>
      </c>
      <c r="AU2680" s="252" t="s">
        <v>82</v>
      </c>
      <c r="AV2680" s="13" t="s">
        <v>82</v>
      </c>
      <c r="AW2680" s="13" t="s">
        <v>30</v>
      </c>
      <c r="AX2680" s="13" t="s">
        <v>73</v>
      </c>
      <c r="AY2680" s="252" t="s">
        <v>223</v>
      </c>
    </row>
    <row r="2681" s="13" customFormat="1">
      <c r="A2681" s="13"/>
      <c r="B2681" s="241"/>
      <c r="C2681" s="242"/>
      <c r="D2681" s="243" t="s">
        <v>232</v>
      </c>
      <c r="E2681" s="244" t="s">
        <v>1</v>
      </c>
      <c r="F2681" s="245" t="s">
        <v>2075</v>
      </c>
      <c r="G2681" s="242"/>
      <c r="H2681" s="246">
        <v>12.6</v>
      </c>
      <c r="I2681" s="247"/>
      <c r="J2681" s="242"/>
      <c r="K2681" s="242"/>
      <c r="L2681" s="248"/>
      <c r="M2681" s="249"/>
      <c r="N2681" s="250"/>
      <c r="O2681" s="250"/>
      <c r="P2681" s="250"/>
      <c r="Q2681" s="250"/>
      <c r="R2681" s="250"/>
      <c r="S2681" s="250"/>
      <c r="T2681" s="251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52" t="s">
        <v>232</v>
      </c>
      <c r="AU2681" s="252" t="s">
        <v>82</v>
      </c>
      <c r="AV2681" s="13" t="s">
        <v>82</v>
      </c>
      <c r="AW2681" s="13" t="s">
        <v>30</v>
      </c>
      <c r="AX2681" s="13" t="s">
        <v>73</v>
      </c>
      <c r="AY2681" s="252" t="s">
        <v>223</v>
      </c>
    </row>
    <row r="2682" s="13" customFormat="1">
      <c r="A2682" s="13"/>
      <c r="B2682" s="241"/>
      <c r="C2682" s="242"/>
      <c r="D2682" s="243" t="s">
        <v>232</v>
      </c>
      <c r="E2682" s="244" t="s">
        <v>1</v>
      </c>
      <c r="F2682" s="245" t="s">
        <v>1410</v>
      </c>
      <c r="G2682" s="242"/>
      <c r="H2682" s="246">
        <v>5.9500000000000002</v>
      </c>
      <c r="I2682" s="247"/>
      <c r="J2682" s="242"/>
      <c r="K2682" s="242"/>
      <c r="L2682" s="248"/>
      <c r="M2682" s="249"/>
      <c r="N2682" s="250"/>
      <c r="O2682" s="250"/>
      <c r="P2682" s="250"/>
      <c r="Q2682" s="250"/>
      <c r="R2682" s="250"/>
      <c r="S2682" s="250"/>
      <c r="T2682" s="251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52" t="s">
        <v>232</v>
      </c>
      <c r="AU2682" s="252" t="s">
        <v>82</v>
      </c>
      <c r="AV2682" s="13" t="s">
        <v>82</v>
      </c>
      <c r="AW2682" s="13" t="s">
        <v>30</v>
      </c>
      <c r="AX2682" s="13" t="s">
        <v>73</v>
      </c>
      <c r="AY2682" s="252" t="s">
        <v>223</v>
      </c>
    </row>
    <row r="2683" s="13" customFormat="1">
      <c r="A2683" s="13"/>
      <c r="B2683" s="241"/>
      <c r="C2683" s="242"/>
      <c r="D2683" s="243" t="s">
        <v>232</v>
      </c>
      <c r="E2683" s="244" t="s">
        <v>1</v>
      </c>
      <c r="F2683" s="245" t="s">
        <v>1411</v>
      </c>
      <c r="G2683" s="242"/>
      <c r="H2683" s="246">
        <v>9.3300000000000001</v>
      </c>
      <c r="I2683" s="247"/>
      <c r="J2683" s="242"/>
      <c r="K2683" s="242"/>
      <c r="L2683" s="248"/>
      <c r="M2683" s="249"/>
      <c r="N2683" s="250"/>
      <c r="O2683" s="250"/>
      <c r="P2683" s="250"/>
      <c r="Q2683" s="250"/>
      <c r="R2683" s="250"/>
      <c r="S2683" s="250"/>
      <c r="T2683" s="251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52" t="s">
        <v>232</v>
      </c>
      <c r="AU2683" s="252" t="s">
        <v>82</v>
      </c>
      <c r="AV2683" s="13" t="s">
        <v>82</v>
      </c>
      <c r="AW2683" s="13" t="s">
        <v>30</v>
      </c>
      <c r="AX2683" s="13" t="s">
        <v>73</v>
      </c>
      <c r="AY2683" s="252" t="s">
        <v>223</v>
      </c>
    </row>
    <row r="2684" s="13" customFormat="1">
      <c r="A2684" s="13"/>
      <c r="B2684" s="241"/>
      <c r="C2684" s="242"/>
      <c r="D2684" s="243" t="s">
        <v>232</v>
      </c>
      <c r="E2684" s="244" t="s">
        <v>1</v>
      </c>
      <c r="F2684" s="245" t="s">
        <v>1412</v>
      </c>
      <c r="G2684" s="242"/>
      <c r="H2684" s="246">
        <v>11.33</v>
      </c>
      <c r="I2684" s="247"/>
      <c r="J2684" s="242"/>
      <c r="K2684" s="242"/>
      <c r="L2684" s="248"/>
      <c r="M2684" s="249"/>
      <c r="N2684" s="250"/>
      <c r="O2684" s="250"/>
      <c r="P2684" s="250"/>
      <c r="Q2684" s="250"/>
      <c r="R2684" s="250"/>
      <c r="S2684" s="250"/>
      <c r="T2684" s="251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52" t="s">
        <v>232</v>
      </c>
      <c r="AU2684" s="252" t="s">
        <v>82</v>
      </c>
      <c r="AV2684" s="13" t="s">
        <v>82</v>
      </c>
      <c r="AW2684" s="13" t="s">
        <v>30</v>
      </c>
      <c r="AX2684" s="13" t="s">
        <v>73</v>
      </c>
      <c r="AY2684" s="252" t="s">
        <v>223</v>
      </c>
    </row>
    <row r="2685" s="13" customFormat="1">
      <c r="A2685" s="13"/>
      <c r="B2685" s="241"/>
      <c r="C2685" s="242"/>
      <c r="D2685" s="243" t="s">
        <v>232</v>
      </c>
      <c r="E2685" s="244" t="s">
        <v>1</v>
      </c>
      <c r="F2685" s="245" t="s">
        <v>1413</v>
      </c>
      <c r="G2685" s="242"/>
      <c r="H2685" s="246">
        <v>11.029999999999999</v>
      </c>
      <c r="I2685" s="247"/>
      <c r="J2685" s="242"/>
      <c r="K2685" s="242"/>
      <c r="L2685" s="248"/>
      <c r="M2685" s="249"/>
      <c r="N2685" s="250"/>
      <c r="O2685" s="250"/>
      <c r="P2685" s="250"/>
      <c r="Q2685" s="250"/>
      <c r="R2685" s="250"/>
      <c r="S2685" s="250"/>
      <c r="T2685" s="251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52" t="s">
        <v>232</v>
      </c>
      <c r="AU2685" s="252" t="s">
        <v>82</v>
      </c>
      <c r="AV2685" s="13" t="s">
        <v>82</v>
      </c>
      <c r="AW2685" s="13" t="s">
        <v>30</v>
      </c>
      <c r="AX2685" s="13" t="s">
        <v>73</v>
      </c>
      <c r="AY2685" s="252" t="s">
        <v>223</v>
      </c>
    </row>
    <row r="2686" s="13" customFormat="1">
      <c r="A2686" s="13"/>
      <c r="B2686" s="241"/>
      <c r="C2686" s="242"/>
      <c r="D2686" s="243" t="s">
        <v>232</v>
      </c>
      <c r="E2686" s="244" t="s">
        <v>1</v>
      </c>
      <c r="F2686" s="245" t="s">
        <v>2076</v>
      </c>
      <c r="G2686" s="242"/>
      <c r="H2686" s="246">
        <v>81.829999999999998</v>
      </c>
      <c r="I2686" s="247"/>
      <c r="J2686" s="242"/>
      <c r="K2686" s="242"/>
      <c r="L2686" s="248"/>
      <c r="M2686" s="249"/>
      <c r="N2686" s="250"/>
      <c r="O2686" s="250"/>
      <c r="P2686" s="250"/>
      <c r="Q2686" s="250"/>
      <c r="R2686" s="250"/>
      <c r="S2686" s="250"/>
      <c r="T2686" s="251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52" t="s">
        <v>232</v>
      </c>
      <c r="AU2686" s="252" t="s">
        <v>82</v>
      </c>
      <c r="AV2686" s="13" t="s">
        <v>82</v>
      </c>
      <c r="AW2686" s="13" t="s">
        <v>30</v>
      </c>
      <c r="AX2686" s="13" t="s">
        <v>73</v>
      </c>
      <c r="AY2686" s="252" t="s">
        <v>223</v>
      </c>
    </row>
    <row r="2687" s="13" customFormat="1">
      <c r="A2687" s="13"/>
      <c r="B2687" s="241"/>
      <c r="C2687" s="242"/>
      <c r="D2687" s="243" t="s">
        <v>232</v>
      </c>
      <c r="E2687" s="244" t="s">
        <v>1</v>
      </c>
      <c r="F2687" s="245" t="s">
        <v>1416</v>
      </c>
      <c r="G2687" s="242"/>
      <c r="H2687" s="246">
        <v>8.9800000000000004</v>
      </c>
      <c r="I2687" s="247"/>
      <c r="J2687" s="242"/>
      <c r="K2687" s="242"/>
      <c r="L2687" s="248"/>
      <c r="M2687" s="249"/>
      <c r="N2687" s="250"/>
      <c r="O2687" s="250"/>
      <c r="P2687" s="250"/>
      <c r="Q2687" s="250"/>
      <c r="R2687" s="250"/>
      <c r="S2687" s="250"/>
      <c r="T2687" s="251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52" t="s">
        <v>232</v>
      </c>
      <c r="AU2687" s="252" t="s">
        <v>82</v>
      </c>
      <c r="AV2687" s="13" t="s">
        <v>82</v>
      </c>
      <c r="AW2687" s="13" t="s">
        <v>30</v>
      </c>
      <c r="AX2687" s="13" t="s">
        <v>73</v>
      </c>
      <c r="AY2687" s="252" t="s">
        <v>223</v>
      </c>
    </row>
    <row r="2688" s="14" customFormat="1">
      <c r="A2688" s="14"/>
      <c r="B2688" s="253"/>
      <c r="C2688" s="254"/>
      <c r="D2688" s="243" t="s">
        <v>232</v>
      </c>
      <c r="E2688" s="255" t="s">
        <v>1</v>
      </c>
      <c r="F2688" s="256" t="s">
        <v>242</v>
      </c>
      <c r="G2688" s="254"/>
      <c r="H2688" s="255" t="s">
        <v>1</v>
      </c>
      <c r="I2688" s="257"/>
      <c r="J2688" s="254"/>
      <c r="K2688" s="254"/>
      <c r="L2688" s="258"/>
      <c r="M2688" s="259"/>
      <c r="N2688" s="260"/>
      <c r="O2688" s="260"/>
      <c r="P2688" s="260"/>
      <c r="Q2688" s="260"/>
      <c r="R2688" s="260"/>
      <c r="S2688" s="260"/>
      <c r="T2688" s="261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62" t="s">
        <v>232</v>
      </c>
      <c r="AU2688" s="262" t="s">
        <v>82</v>
      </c>
      <c r="AV2688" s="14" t="s">
        <v>80</v>
      </c>
      <c r="AW2688" s="14" t="s">
        <v>30</v>
      </c>
      <c r="AX2688" s="14" t="s">
        <v>73</v>
      </c>
      <c r="AY2688" s="262" t="s">
        <v>223</v>
      </c>
    </row>
    <row r="2689" s="14" customFormat="1">
      <c r="A2689" s="14"/>
      <c r="B2689" s="253"/>
      <c r="C2689" s="254"/>
      <c r="D2689" s="243" t="s">
        <v>232</v>
      </c>
      <c r="E2689" s="255" t="s">
        <v>1</v>
      </c>
      <c r="F2689" s="256" t="s">
        <v>1905</v>
      </c>
      <c r="G2689" s="254"/>
      <c r="H2689" s="255" t="s">
        <v>1</v>
      </c>
      <c r="I2689" s="257"/>
      <c r="J2689" s="254"/>
      <c r="K2689" s="254"/>
      <c r="L2689" s="258"/>
      <c r="M2689" s="259"/>
      <c r="N2689" s="260"/>
      <c r="O2689" s="260"/>
      <c r="P2689" s="260"/>
      <c r="Q2689" s="260"/>
      <c r="R2689" s="260"/>
      <c r="S2689" s="260"/>
      <c r="T2689" s="261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62" t="s">
        <v>232</v>
      </c>
      <c r="AU2689" s="262" t="s">
        <v>82</v>
      </c>
      <c r="AV2689" s="14" t="s">
        <v>80</v>
      </c>
      <c r="AW2689" s="14" t="s">
        <v>30</v>
      </c>
      <c r="AX2689" s="14" t="s">
        <v>73</v>
      </c>
      <c r="AY2689" s="262" t="s">
        <v>223</v>
      </c>
    </row>
    <row r="2690" s="13" customFormat="1">
      <c r="A2690" s="13"/>
      <c r="B2690" s="241"/>
      <c r="C2690" s="242"/>
      <c r="D2690" s="243" t="s">
        <v>232</v>
      </c>
      <c r="E2690" s="244" t="s">
        <v>1</v>
      </c>
      <c r="F2690" s="245" t="s">
        <v>2077</v>
      </c>
      <c r="G2690" s="242"/>
      <c r="H2690" s="246">
        <v>3.0800000000000001</v>
      </c>
      <c r="I2690" s="247"/>
      <c r="J2690" s="242"/>
      <c r="K2690" s="242"/>
      <c r="L2690" s="248"/>
      <c r="M2690" s="249"/>
      <c r="N2690" s="250"/>
      <c r="O2690" s="250"/>
      <c r="P2690" s="250"/>
      <c r="Q2690" s="250"/>
      <c r="R2690" s="250"/>
      <c r="S2690" s="250"/>
      <c r="T2690" s="251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52" t="s">
        <v>232</v>
      </c>
      <c r="AU2690" s="252" t="s">
        <v>82</v>
      </c>
      <c r="AV2690" s="13" t="s">
        <v>82</v>
      </c>
      <c r="AW2690" s="13" t="s">
        <v>30</v>
      </c>
      <c r="AX2690" s="13" t="s">
        <v>73</v>
      </c>
      <c r="AY2690" s="252" t="s">
        <v>223</v>
      </c>
    </row>
    <row r="2691" s="13" customFormat="1">
      <c r="A2691" s="13"/>
      <c r="B2691" s="241"/>
      <c r="C2691" s="242"/>
      <c r="D2691" s="243" t="s">
        <v>232</v>
      </c>
      <c r="E2691" s="244" t="s">
        <v>1</v>
      </c>
      <c r="F2691" s="245" t="s">
        <v>2078</v>
      </c>
      <c r="G2691" s="242"/>
      <c r="H2691" s="246">
        <v>4.0199999999999996</v>
      </c>
      <c r="I2691" s="247"/>
      <c r="J2691" s="242"/>
      <c r="K2691" s="242"/>
      <c r="L2691" s="248"/>
      <c r="M2691" s="249"/>
      <c r="N2691" s="250"/>
      <c r="O2691" s="250"/>
      <c r="P2691" s="250"/>
      <c r="Q2691" s="250"/>
      <c r="R2691" s="250"/>
      <c r="S2691" s="250"/>
      <c r="T2691" s="251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52" t="s">
        <v>232</v>
      </c>
      <c r="AU2691" s="252" t="s">
        <v>82</v>
      </c>
      <c r="AV2691" s="13" t="s">
        <v>82</v>
      </c>
      <c r="AW2691" s="13" t="s">
        <v>30</v>
      </c>
      <c r="AX2691" s="13" t="s">
        <v>73</v>
      </c>
      <c r="AY2691" s="252" t="s">
        <v>223</v>
      </c>
    </row>
    <row r="2692" s="13" customFormat="1">
      <c r="A2692" s="13"/>
      <c r="B2692" s="241"/>
      <c r="C2692" s="242"/>
      <c r="D2692" s="243" t="s">
        <v>232</v>
      </c>
      <c r="E2692" s="244" t="s">
        <v>1</v>
      </c>
      <c r="F2692" s="245" t="s">
        <v>2079</v>
      </c>
      <c r="G2692" s="242"/>
      <c r="H2692" s="246">
        <v>7.1799999999999997</v>
      </c>
      <c r="I2692" s="247"/>
      <c r="J2692" s="242"/>
      <c r="K2692" s="242"/>
      <c r="L2692" s="248"/>
      <c r="M2692" s="249"/>
      <c r="N2692" s="250"/>
      <c r="O2692" s="250"/>
      <c r="P2692" s="250"/>
      <c r="Q2692" s="250"/>
      <c r="R2692" s="250"/>
      <c r="S2692" s="250"/>
      <c r="T2692" s="251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52" t="s">
        <v>232</v>
      </c>
      <c r="AU2692" s="252" t="s">
        <v>82</v>
      </c>
      <c r="AV2692" s="13" t="s">
        <v>82</v>
      </c>
      <c r="AW2692" s="13" t="s">
        <v>30</v>
      </c>
      <c r="AX2692" s="13" t="s">
        <v>73</v>
      </c>
      <c r="AY2692" s="252" t="s">
        <v>223</v>
      </c>
    </row>
    <row r="2693" s="13" customFormat="1">
      <c r="A2693" s="13"/>
      <c r="B2693" s="241"/>
      <c r="C2693" s="242"/>
      <c r="D2693" s="243" t="s">
        <v>232</v>
      </c>
      <c r="E2693" s="244" t="s">
        <v>1</v>
      </c>
      <c r="F2693" s="245" t="s">
        <v>2080</v>
      </c>
      <c r="G2693" s="242"/>
      <c r="H2693" s="246">
        <v>10.699999999999999</v>
      </c>
      <c r="I2693" s="247"/>
      <c r="J2693" s="242"/>
      <c r="K2693" s="242"/>
      <c r="L2693" s="248"/>
      <c r="M2693" s="249"/>
      <c r="N2693" s="250"/>
      <c r="O2693" s="250"/>
      <c r="P2693" s="250"/>
      <c r="Q2693" s="250"/>
      <c r="R2693" s="250"/>
      <c r="S2693" s="250"/>
      <c r="T2693" s="251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52" t="s">
        <v>232</v>
      </c>
      <c r="AU2693" s="252" t="s">
        <v>82</v>
      </c>
      <c r="AV2693" s="13" t="s">
        <v>82</v>
      </c>
      <c r="AW2693" s="13" t="s">
        <v>30</v>
      </c>
      <c r="AX2693" s="13" t="s">
        <v>73</v>
      </c>
      <c r="AY2693" s="252" t="s">
        <v>223</v>
      </c>
    </row>
    <row r="2694" s="13" customFormat="1">
      <c r="A2694" s="13"/>
      <c r="B2694" s="241"/>
      <c r="C2694" s="242"/>
      <c r="D2694" s="243" t="s">
        <v>232</v>
      </c>
      <c r="E2694" s="244" t="s">
        <v>1</v>
      </c>
      <c r="F2694" s="245" t="s">
        <v>2081</v>
      </c>
      <c r="G2694" s="242"/>
      <c r="H2694" s="246">
        <v>10.699999999999999</v>
      </c>
      <c r="I2694" s="247"/>
      <c r="J2694" s="242"/>
      <c r="K2694" s="242"/>
      <c r="L2694" s="248"/>
      <c r="M2694" s="249"/>
      <c r="N2694" s="250"/>
      <c r="O2694" s="250"/>
      <c r="P2694" s="250"/>
      <c r="Q2694" s="250"/>
      <c r="R2694" s="250"/>
      <c r="S2694" s="250"/>
      <c r="T2694" s="251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52" t="s">
        <v>232</v>
      </c>
      <c r="AU2694" s="252" t="s">
        <v>82</v>
      </c>
      <c r="AV2694" s="13" t="s">
        <v>82</v>
      </c>
      <c r="AW2694" s="13" t="s">
        <v>30</v>
      </c>
      <c r="AX2694" s="13" t="s">
        <v>73</v>
      </c>
      <c r="AY2694" s="252" t="s">
        <v>223</v>
      </c>
    </row>
    <row r="2695" s="13" customFormat="1">
      <c r="A2695" s="13"/>
      <c r="B2695" s="241"/>
      <c r="C2695" s="242"/>
      <c r="D2695" s="243" t="s">
        <v>232</v>
      </c>
      <c r="E2695" s="244" t="s">
        <v>1</v>
      </c>
      <c r="F2695" s="245" t="s">
        <v>1423</v>
      </c>
      <c r="G2695" s="242"/>
      <c r="H2695" s="246">
        <v>37.869999999999997</v>
      </c>
      <c r="I2695" s="247"/>
      <c r="J2695" s="242"/>
      <c r="K2695" s="242"/>
      <c r="L2695" s="248"/>
      <c r="M2695" s="249"/>
      <c r="N2695" s="250"/>
      <c r="O2695" s="250"/>
      <c r="P2695" s="250"/>
      <c r="Q2695" s="250"/>
      <c r="R2695" s="250"/>
      <c r="S2695" s="250"/>
      <c r="T2695" s="251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52" t="s">
        <v>232</v>
      </c>
      <c r="AU2695" s="252" t="s">
        <v>82</v>
      </c>
      <c r="AV2695" s="13" t="s">
        <v>82</v>
      </c>
      <c r="AW2695" s="13" t="s">
        <v>30</v>
      </c>
      <c r="AX2695" s="13" t="s">
        <v>73</v>
      </c>
      <c r="AY2695" s="252" t="s">
        <v>223</v>
      </c>
    </row>
    <row r="2696" s="13" customFormat="1">
      <c r="A2696" s="13"/>
      <c r="B2696" s="241"/>
      <c r="C2696" s="242"/>
      <c r="D2696" s="243" t="s">
        <v>232</v>
      </c>
      <c r="E2696" s="244" t="s">
        <v>1</v>
      </c>
      <c r="F2696" s="245" t="s">
        <v>2082</v>
      </c>
      <c r="G2696" s="242"/>
      <c r="H2696" s="246">
        <v>42.119999999999997</v>
      </c>
      <c r="I2696" s="247"/>
      <c r="J2696" s="242"/>
      <c r="K2696" s="242"/>
      <c r="L2696" s="248"/>
      <c r="M2696" s="249"/>
      <c r="N2696" s="250"/>
      <c r="O2696" s="250"/>
      <c r="P2696" s="250"/>
      <c r="Q2696" s="250"/>
      <c r="R2696" s="250"/>
      <c r="S2696" s="250"/>
      <c r="T2696" s="251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52" t="s">
        <v>232</v>
      </c>
      <c r="AU2696" s="252" t="s">
        <v>82</v>
      </c>
      <c r="AV2696" s="13" t="s">
        <v>82</v>
      </c>
      <c r="AW2696" s="13" t="s">
        <v>30</v>
      </c>
      <c r="AX2696" s="13" t="s">
        <v>73</v>
      </c>
      <c r="AY2696" s="252" t="s">
        <v>223</v>
      </c>
    </row>
    <row r="2697" s="13" customFormat="1">
      <c r="A2697" s="13"/>
      <c r="B2697" s="241"/>
      <c r="C2697" s="242"/>
      <c r="D2697" s="243" t="s">
        <v>232</v>
      </c>
      <c r="E2697" s="244" t="s">
        <v>1</v>
      </c>
      <c r="F2697" s="245" t="s">
        <v>2083</v>
      </c>
      <c r="G2697" s="242"/>
      <c r="H2697" s="246">
        <v>88.950000000000003</v>
      </c>
      <c r="I2697" s="247"/>
      <c r="J2697" s="242"/>
      <c r="K2697" s="242"/>
      <c r="L2697" s="248"/>
      <c r="M2697" s="249"/>
      <c r="N2697" s="250"/>
      <c r="O2697" s="250"/>
      <c r="P2697" s="250"/>
      <c r="Q2697" s="250"/>
      <c r="R2697" s="250"/>
      <c r="S2697" s="250"/>
      <c r="T2697" s="251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52" t="s">
        <v>232</v>
      </c>
      <c r="AU2697" s="252" t="s">
        <v>82</v>
      </c>
      <c r="AV2697" s="13" t="s">
        <v>82</v>
      </c>
      <c r="AW2697" s="13" t="s">
        <v>30</v>
      </c>
      <c r="AX2697" s="13" t="s">
        <v>73</v>
      </c>
      <c r="AY2697" s="252" t="s">
        <v>223</v>
      </c>
    </row>
    <row r="2698" s="13" customFormat="1">
      <c r="A2698" s="13"/>
      <c r="B2698" s="241"/>
      <c r="C2698" s="242"/>
      <c r="D2698" s="243" t="s">
        <v>232</v>
      </c>
      <c r="E2698" s="244" t="s">
        <v>1</v>
      </c>
      <c r="F2698" s="245" t="s">
        <v>2084</v>
      </c>
      <c r="G2698" s="242"/>
      <c r="H2698" s="246">
        <v>23.809999999999999</v>
      </c>
      <c r="I2698" s="247"/>
      <c r="J2698" s="242"/>
      <c r="K2698" s="242"/>
      <c r="L2698" s="248"/>
      <c r="M2698" s="249"/>
      <c r="N2698" s="250"/>
      <c r="O2698" s="250"/>
      <c r="P2698" s="250"/>
      <c r="Q2698" s="250"/>
      <c r="R2698" s="250"/>
      <c r="S2698" s="250"/>
      <c r="T2698" s="251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52" t="s">
        <v>232</v>
      </c>
      <c r="AU2698" s="252" t="s">
        <v>82</v>
      </c>
      <c r="AV2698" s="13" t="s">
        <v>82</v>
      </c>
      <c r="AW2698" s="13" t="s">
        <v>30</v>
      </c>
      <c r="AX2698" s="13" t="s">
        <v>73</v>
      </c>
      <c r="AY2698" s="252" t="s">
        <v>223</v>
      </c>
    </row>
    <row r="2699" s="13" customFormat="1">
      <c r="A2699" s="13"/>
      <c r="B2699" s="241"/>
      <c r="C2699" s="242"/>
      <c r="D2699" s="243" t="s">
        <v>232</v>
      </c>
      <c r="E2699" s="244" t="s">
        <v>1</v>
      </c>
      <c r="F2699" s="245" t="s">
        <v>2085</v>
      </c>
      <c r="G2699" s="242"/>
      <c r="H2699" s="246">
        <v>23.41</v>
      </c>
      <c r="I2699" s="247"/>
      <c r="J2699" s="242"/>
      <c r="K2699" s="242"/>
      <c r="L2699" s="248"/>
      <c r="M2699" s="249"/>
      <c r="N2699" s="250"/>
      <c r="O2699" s="250"/>
      <c r="P2699" s="250"/>
      <c r="Q2699" s="250"/>
      <c r="R2699" s="250"/>
      <c r="S2699" s="250"/>
      <c r="T2699" s="251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52" t="s">
        <v>232</v>
      </c>
      <c r="AU2699" s="252" t="s">
        <v>82</v>
      </c>
      <c r="AV2699" s="13" t="s">
        <v>82</v>
      </c>
      <c r="AW2699" s="13" t="s">
        <v>30</v>
      </c>
      <c r="AX2699" s="13" t="s">
        <v>73</v>
      </c>
      <c r="AY2699" s="252" t="s">
        <v>223</v>
      </c>
    </row>
    <row r="2700" s="13" customFormat="1">
      <c r="A2700" s="13"/>
      <c r="B2700" s="241"/>
      <c r="C2700" s="242"/>
      <c r="D2700" s="243" t="s">
        <v>232</v>
      </c>
      <c r="E2700" s="244" t="s">
        <v>1</v>
      </c>
      <c r="F2700" s="245" t="s">
        <v>2086</v>
      </c>
      <c r="G2700" s="242"/>
      <c r="H2700" s="246">
        <v>11.727</v>
      </c>
      <c r="I2700" s="247"/>
      <c r="J2700" s="242"/>
      <c r="K2700" s="242"/>
      <c r="L2700" s="248"/>
      <c r="M2700" s="249"/>
      <c r="N2700" s="250"/>
      <c r="O2700" s="250"/>
      <c r="P2700" s="250"/>
      <c r="Q2700" s="250"/>
      <c r="R2700" s="250"/>
      <c r="S2700" s="250"/>
      <c r="T2700" s="251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52" t="s">
        <v>232</v>
      </c>
      <c r="AU2700" s="252" t="s">
        <v>82</v>
      </c>
      <c r="AV2700" s="13" t="s">
        <v>82</v>
      </c>
      <c r="AW2700" s="13" t="s">
        <v>30</v>
      </c>
      <c r="AX2700" s="13" t="s">
        <v>73</v>
      </c>
      <c r="AY2700" s="252" t="s">
        <v>223</v>
      </c>
    </row>
    <row r="2701" s="14" customFormat="1">
      <c r="A2701" s="14"/>
      <c r="B2701" s="253"/>
      <c r="C2701" s="254"/>
      <c r="D2701" s="243" t="s">
        <v>232</v>
      </c>
      <c r="E2701" s="255" t="s">
        <v>1</v>
      </c>
      <c r="F2701" s="256" t="s">
        <v>410</v>
      </c>
      <c r="G2701" s="254"/>
      <c r="H2701" s="255" t="s">
        <v>1</v>
      </c>
      <c r="I2701" s="257"/>
      <c r="J2701" s="254"/>
      <c r="K2701" s="254"/>
      <c r="L2701" s="258"/>
      <c r="M2701" s="259"/>
      <c r="N2701" s="260"/>
      <c r="O2701" s="260"/>
      <c r="P2701" s="260"/>
      <c r="Q2701" s="260"/>
      <c r="R2701" s="260"/>
      <c r="S2701" s="260"/>
      <c r="T2701" s="261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62" t="s">
        <v>232</v>
      </c>
      <c r="AU2701" s="262" t="s">
        <v>82</v>
      </c>
      <c r="AV2701" s="14" t="s">
        <v>80</v>
      </c>
      <c r="AW2701" s="14" t="s">
        <v>30</v>
      </c>
      <c r="AX2701" s="14" t="s">
        <v>73</v>
      </c>
      <c r="AY2701" s="262" t="s">
        <v>223</v>
      </c>
    </row>
    <row r="2702" s="14" customFormat="1">
      <c r="A2702" s="14"/>
      <c r="B2702" s="253"/>
      <c r="C2702" s="254"/>
      <c r="D2702" s="243" t="s">
        <v>232</v>
      </c>
      <c r="E2702" s="255" t="s">
        <v>1</v>
      </c>
      <c r="F2702" s="256" t="s">
        <v>3164</v>
      </c>
      <c r="G2702" s="254"/>
      <c r="H2702" s="255" t="s">
        <v>1</v>
      </c>
      <c r="I2702" s="257"/>
      <c r="J2702" s="254"/>
      <c r="K2702" s="254"/>
      <c r="L2702" s="258"/>
      <c r="M2702" s="259"/>
      <c r="N2702" s="260"/>
      <c r="O2702" s="260"/>
      <c r="P2702" s="260"/>
      <c r="Q2702" s="260"/>
      <c r="R2702" s="260"/>
      <c r="S2702" s="260"/>
      <c r="T2702" s="261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62" t="s">
        <v>232</v>
      </c>
      <c r="AU2702" s="262" t="s">
        <v>82</v>
      </c>
      <c r="AV2702" s="14" t="s">
        <v>80</v>
      </c>
      <c r="AW2702" s="14" t="s">
        <v>30</v>
      </c>
      <c r="AX2702" s="14" t="s">
        <v>73</v>
      </c>
      <c r="AY2702" s="262" t="s">
        <v>223</v>
      </c>
    </row>
    <row r="2703" s="13" customFormat="1">
      <c r="A2703" s="13"/>
      <c r="B2703" s="241"/>
      <c r="C2703" s="242"/>
      <c r="D2703" s="243" t="s">
        <v>232</v>
      </c>
      <c r="E2703" s="244" t="s">
        <v>1</v>
      </c>
      <c r="F2703" s="245" t="s">
        <v>2087</v>
      </c>
      <c r="G2703" s="242"/>
      <c r="H2703" s="246">
        <v>31.079999999999998</v>
      </c>
      <c r="I2703" s="247"/>
      <c r="J2703" s="242"/>
      <c r="K2703" s="242"/>
      <c r="L2703" s="248"/>
      <c r="M2703" s="249"/>
      <c r="N2703" s="250"/>
      <c r="O2703" s="250"/>
      <c r="P2703" s="250"/>
      <c r="Q2703" s="250"/>
      <c r="R2703" s="250"/>
      <c r="S2703" s="250"/>
      <c r="T2703" s="251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52" t="s">
        <v>232</v>
      </c>
      <c r="AU2703" s="252" t="s">
        <v>82</v>
      </c>
      <c r="AV2703" s="13" t="s">
        <v>82</v>
      </c>
      <c r="AW2703" s="13" t="s">
        <v>30</v>
      </c>
      <c r="AX2703" s="13" t="s">
        <v>73</v>
      </c>
      <c r="AY2703" s="252" t="s">
        <v>223</v>
      </c>
    </row>
    <row r="2704" s="13" customFormat="1">
      <c r="A2704" s="13"/>
      <c r="B2704" s="241"/>
      <c r="C2704" s="242"/>
      <c r="D2704" s="243" t="s">
        <v>232</v>
      </c>
      <c r="E2704" s="244" t="s">
        <v>1</v>
      </c>
      <c r="F2704" s="245" t="s">
        <v>2088</v>
      </c>
      <c r="G2704" s="242"/>
      <c r="H2704" s="246">
        <v>15.130000000000001</v>
      </c>
      <c r="I2704" s="247"/>
      <c r="J2704" s="242"/>
      <c r="K2704" s="242"/>
      <c r="L2704" s="248"/>
      <c r="M2704" s="249"/>
      <c r="N2704" s="250"/>
      <c r="O2704" s="250"/>
      <c r="P2704" s="250"/>
      <c r="Q2704" s="250"/>
      <c r="R2704" s="250"/>
      <c r="S2704" s="250"/>
      <c r="T2704" s="251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52" t="s">
        <v>232</v>
      </c>
      <c r="AU2704" s="252" t="s">
        <v>82</v>
      </c>
      <c r="AV2704" s="13" t="s">
        <v>82</v>
      </c>
      <c r="AW2704" s="13" t="s">
        <v>30</v>
      </c>
      <c r="AX2704" s="13" t="s">
        <v>73</v>
      </c>
      <c r="AY2704" s="252" t="s">
        <v>223</v>
      </c>
    </row>
    <row r="2705" s="13" customFormat="1">
      <c r="A2705" s="13"/>
      <c r="B2705" s="241"/>
      <c r="C2705" s="242"/>
      <c r="D2705" s="243" t="s">
        <v>232</v>
      </c>
      <c r="E2705" s="244" t="s">
        <v>1</v>
      </c>
      <c r="F2705" s="245" t="s">
        <v>2089</v>
      </c>
      <c r="G2705" s="242"/>
      <c r="H2705" s="246">
        <v>52.210000000000001</v>
      </c>
      <c r="I2705" s="247"/>
      <c r="J2705" s="242"/>
      <c r="K2705" s="242"/>
      <c r="L2705" s="248"/>
      <c r="M2705" s="249"/>
      <c r="N2705" s="250"/>
      <c r="O2705" s="250"/>
      <c r="P2705" s="250"/>
      <c r="Q2705" s="250"/>
      <c r="R2705" s="250"/>
      <c r="S2705" s="250"/>
      <c r="T2705" s="251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52" t="s">
        <v>232</v>
      </c>
      <c r="AU2705" s="252" t="s">
        <v>82</v>
      </c>
      <c r="AV2705" s="13" t="s">
        <v>82</v>
      </c>
      <c r="AW2705" s="13" t="s">
        <v>30</v>
      </c>
      <c r="AX2705" s="13" t="s">
        <v>73</v>
      </c>
      <c r="AY2705" s="252" t="s">
        <v>223</v>
      </c>
    </row>
    <row r="2706" s="13" customFormat="1">
      <c r="A2706" s="13"/>
      <c r="B2706" s="241"/>
      <c r="C2706" s="242"/>
      <c r="D2706" s="243" t="s">
        <v>232</v>
      </c>
      <c r="E2706" s="244" t="s">
        <v>1</v>
      </c>
      <c r="F2706" s="245" t="s">
        <v>2090</v>
      </c>
      <c r="G2706" s="242"/>
      <c r="H2706" s="246">
        <v>32.340000000000003</v>
      </c>
      <c r="I2706" s="247"/>
      <c r="J2706" s="242"/>
      <c r="K2706" s="242"/>
      <c r="L2706" s="248"/>
      <c r="M2706" s="249"/>
      <c r="N2706" s="250"/>
      <c r="O2706" s="250"/>
      <c r="P2706" s="250"/>
      <c r="Q2706" s="250"/>
      <c r="R2706" s="250"/>
      <c r="S2706" s="250"/>
      <c r="T2706" s="251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52" t="s">
        <v>232</v>
      </c>
      <c r="AU2706" s="252" t="s">
        <v>82</v>
      </c>
      <c r="AV2706" s="13" t="s">
        <v>82</v>
      </c>
      <c r="AW2706" s="13" t="s">
        <v>30</v>
      </c>
      <c r="AX2706" s="13" t="s">
        <v>73</v>
      </c>
      <c r="AY2706" s="252" t="s">
        <v>223</v>
      </c>
    </row>
    <row r="2707" s="13" customFormat="1">
      <c r="A2707" s="13"/>
      <c r="B2707" s="241"/>
      <c r="C2707" s="242"/>
      <c r="D2707" s="243" t="s">
        <v>232</v>
      </c>
      <c r="E2707" s="244" t="s">
        <v>1</v>
      </c>
      <c r="F2707" s="245" t="s">
        <v>2091</v>
      </c>
      <c r="G2707" s="242"/>
      <c r="H2707" s="246">
        <v>21.699999999999999</v>
      </c>
      <c r="I2707" s="247"/>
      <c r="J2707" s="242"/>
      <c r="K2707" s="242"/>
      <c r="L2707" s="248"/>
      <c r="M2707" s="249"/>
      <c r="N2707" s="250"/>
      <c r="O2707" s="250"/>
      <c r="P2707" s="250"/>
      <c r="Q2707" s="250"/>
      <c r="R2707" s="250"/>
      <c r="S2707" s="250"/>
      <c r="T2707" s="251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52" t="s">
        <v>232</v>
      </c>
      <c r="AU2707" s="252" t="s">
        <v>82</v>
      </c>
      <c r="AV2707" s="13" t="s">
        <v>82</v>
      </c>
      <c r="AW2707" s="13" t="s">
        <v>30</v>
      </c>
      <c r="AX2707" s="13" t="s">
        <v>73</v>
      </c>
      <c r="AY2707" s="252" t="s">
        <v>223</v>
      </c>
    </row>
    <row r="2708" s="13" customFormat="1">
      <c r="A2708" s="13"/>
      <c r="B2708" s="241"/>
      <c r="C2708" s="242"/>
      <c r="D2708" s="243" t="s">
        <v>232</v>
      </c>
      <c r="E2708" s="244" t="s">
        <v>1</v>
      </c>
      <c r="F2708" s="245" t="s">
        <v>2092</v>
      </c>
      <c r="G2708" s="242"/>
      <c r="H2708" s="246">
        <v>12.33</v>
      </c>
      <c r="I2708" s="247"/>
      <c r="J2708" s="242"/>
      <c r="K2708" s="242"/>
      <c r="L2708" s="248"/>
      <c r="M2708" s="249"/>
      <c r="N2708" s="250"/>
      <c r="O2708" s="250"/>
      <c r="P2708" s="250"/>
      <c r="Q2708" s="250"/>
      <c r="R2708" s="250"/>
      <c r="S2708" s="250"/>
      <c r="T2708" s="251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52" t="s">
        <v>232</v>
      </c>
      <c r="AU2708" s="252" t="s">
        <v>82</v>
      </c>
      <c r="AV2708" s="13" t="s">
        <v>82</v>
      </c>
      <c r="AW2708" s="13" t="s">
        <v>30</v>
      </c>
      <c r="AX2708" s="13" t="s">
        <v>73</v>
      </c>
      <c r="AY2708" s="252" t="s">
        <v>223</v>
      </c>
    </row>
    <row r="2709" s="13" customFormat="1">
      <c r="A2709" s="13"/>
      <c r="B2709" s="241"/>
      <c r="C2709" s="242"/>
      <c r="D2709" s="243" t="s">
        <v>232</v>
      </c>
      <c r="E2709" s="244" t="s">
        <v>1</v>
      </c>
      <c r="F2709" s="245" t="s">
        <v>2093</v>
      </c>
      <c r="G2709" s="242"/>
      <c r="H2709" s="246">
        <v>12.43</v>
      </c>
      <c r="I2709" s="247"/>
      <c r="J2709" s="242"/>
      <c r="K2709" s="242"/>
      <c r="L2709" s="248"/>
      <c r="M2709" s="249"/>
      <c r="N2709" s="250"/>
      <c r="O2709" s="250"/>
      <c r="P2709" s="250"/>
      <c r="Q2709" s="250"/>
      <c r="R2709" s="250"/>
      <c r="S2709" s="250"/>
      <c r="T2709" s="251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52" t="s">
        <v>232</v>
      </c>
      <c r="AU2709" s="252" t="s">
        <v>82</v>
      </c>
      <c r="AV2709" s="13" t="s">
        <v>82</v>
      </c>
      <c r="AW2709" s="13" t="s">
        <v>30</v>
      </c>
      <c r="AX2709" s="13" t="s">
        <v>73</v>
      </c>
      <c r="AY2709" s="252" t="s">
        <v>223</v>
      </c>
    </row>
    <row r="2710" s="13" customFormat="1">
      <c r="A2710" s="13"/>
      <c r="B2710" s="241"/>
      <c r="C2710" s="242"/>
      <c r="D2710" s="243" t="s">
        <v>232</v>
      </c>
      <c r="E2710" s="244" t="s">
        <v>1</v>
      </c>
      <c r="F2710" s="245" t="s">
        <v>2094</v>
      </c>
      <c r="G2710" s="242"/>
      <c r="H2710" s="246">
        <v>23.739999999999998</v>
      </c>
      <c r="I2710" s="247"/>
      <c r="J2710" s="242"/>
      <c r="K2710" s="242"/>
      <c r="L2710" s="248"/>
      <c r="M2710" s="249"/>
      <c r="N2710" s="250"/>
      <c r="O2710" s="250"/>
      <c r="P2710" s="250"/>
      <c r="Q2710" s="250"/>
      <c r="R2710" s="250"/>
      <c r="S2710" s="250"/>
      <c r="T2710" s="251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52" t="s">
        <v>232</v>
      </c>
      <c r="AU2710" s="252" t="s">
        <v>82</v>
      </c>
      <c r="AV2710" s="13" t="s">
        <v>82</v>
      </c>
      <c r="AW2710" s="13" t="s">
        <v>30</v>
      </c>
      <c r="AX2710" s="13" t="s">
        <v>73</v>
      </c>
      <c r="AY2710" s="252" t="s">
        <v>223</v>
      </c>
    </row>
    <row r="2711" s="13" customFormat="1">
      <c r="A2711" s="13"/>
      <c r="B2711" s="241"/>
      <c r="C2711" s="242"/>
      <c r="D2711" s="243" t="s">
        <v>232</v>
      </c>
      <c r="E2711" s="244" t="s">
        <v>1</v>
      </c>
      <c r="F2711" s="245" t="s">
        <v>2095</v>
      </c>
      <c r="G2711" s="242"/>
      <c r="H2711" s="246">
        <v>22.879999999999999</v>
      </c>
      <c r="I2711" s="247"/>
      <c r="J2711" s="242"/>
      <c r="K2711" s="242"/>
      <c r="L2711" s="248"/>
      <c r="M2711" s="249"/>
      <c r="N2711" s="250"/>
      <c r="O2711" s="250"/>
      <c r="P2711" s="250"/>
      <c r="Q2711" s="250"/>
      <c r="R2711" s="250"/>
      <c r="S2711" s="250"/>
      <c r="T2711" s="251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52" t="s">
        <v>232</v>
      </c>
      <c r="AU2711" s="252" t="s">
        <v>82</v>
      </c>
      <c r="AV2711" s="13" t="s">
        <v>82</v>
      </c>
      <c r="AW2711" s="13" t="s">
        <v>30</v>
      </c>
      <c r="AX2711" s="13" t="s">
        <v>73</v>
      </c>
      <c r="AY2711" s="252" t="s">
        <v>223</v>
      </c>
    </row>
    <row r="2712" s="13" customFormat="1">
      <c r="A2712" s="13"/>
      <c r="B2712" s="241"/>
      <c r="C2712" s="242"/>
      <c r="D2712" s="243" t="s">
        <v>232</v>
      </c>
      <c r="E2712" s="244" t="s">
        <v>1</v>
      </c>
      <c r="F2712" s="245" t="s">
        <v>1426</v>
      </c>
      <c r="G2712" s="242"/>
      <c r="H2712" s="246">
        <v>6.1799999999999997</v>
      </c>
      <c r="I2712" s="247"/>
      <c r="J2712" s="242"/>
      <c r="K2712" s="242"/>
      <c r="L2712" s="248"/>
      <c r="M2712" s="249"/>
      <c r="N2712" s="250"/>
      <c r="O2712" s="250"/>
      <c r="P2712" s="250"/>
      <c r="Q2712" s="250"/>
      <c r="R2712" s="250"/>
      <c r="S2712" s="250"/>
      <c r="T2712" s="251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52" t="s">
        <v>232</v>
      </c>
      <c r="AU2712" s="252" t="s">
        <v>82</v>
      </c>
      <c r="AV2712" s="13" t="s">
        <v>82</v>
      </c>
      <c r="AW2712" s="13" t="s">
        <v>30</v>
      </c>
      <c r="AX2712" s="13" t="s">
        <v>73</v>
      </c>
      <c r="AY2712" s="252" t="s">
        <v>223</v>
      </c>
    </row>
    <row r="2713" s="13" customFormat="1">
      <c r="A2713" s="13"/>
      <c r="B2713" s="241"/>
      <c r="C2713" s="242"/>
      <c r="D2713" s="243" t="s">
        <v>232</v>
      </c>
      <c r="E2713" s="244" t="s">
        <v>1</v>
      </c>
      <c r="F2713" s="245" t="s">
        <v>2096</v>
      </c>
      <c r="G2713" s="242"/>
      <c r="H2713" s="246">
        <v>4.0999999999999996</v>
      </c>
      <c r="I2713" s="247"/>
      <c r="J2713" s="242"/>
      <c r="K2713" s="242"/>
      <c r="L2713" s="248"/>
      <c r="M2713" s="249"/>
      <c r="N2713" s="250"/>
      <c r="O2713" s="250"/>
      <c r="P2713" s="250"/>
      <c r="Q2713" s="250"/>
      <c r="R2713" s="250"/>
      <c r="S2713" s="250"/>
      <c r="T2713" s="251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52" t="s">
        <v>232</v>
      </c>
      <c r="AU2713" s="252" t="s">
        <v>82</v>
      </c>
      <c r="AV2713" s="13" t="s">
        <v>82</v>
      </c>
      <c r="AW2713" s="13" t="s">
        <v>30</v>
      </c>
      <c r="AX2713" s="13" t="s">
        <v>73</v>
      </c>
      <c r="AY2713" s="252" t="s">
        <v>223</v>
      </c>
    </row>
    <row r="2714" s="13" customFormat="1">
      <c r="A2714" s="13"/>
      <c r="B2714" s="241"/>
      <c r="C2714" s="242"/>
      <c r="D2714" s="243" t="s">
        <v>232</v>
      </c>
      <c r="E2714" s="244" t="s">
        <v>1</v>
      </c>
      <c r="F2714" s="245" t="s">
        <v>2097</v>
      </c>
      <c r="G2714" s="242"/>
      <c r="H2714" s="246">
        <v>3.9900000000000002</v>
      </c>
      <c r="I2714" s="247"/>
      <c r="J2714" s="242"/>
      <c r="K2714" s="242"/>
      <c r="L2714" s="248"/>
      <c r="M2714" s="249"/>
      <c r="N2714" s="250"/>
      <c r="O2714" s="250"/>
      <c r="P2714" s="250"/>
      <c r="Q2714" s="250"/>
      <c r="R2714" s="250"/>
      <c r="S2714" s="250"/>
      <c r="T2714" s="251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52" t="s">
        <v>232</v>
      </c>
      <c r="AU2714" s="252" t="s">
        <v>82</v>
      </c>
      <c r="AV2714" s="13" t="s">
        <v>82</v>
      </c>
      <c r="AW2714" s="13" t="s">
        <v>30</v>
      </c>
      <c r="AX2714" s="13" t="s">
        <v>73</v>
      </c>
      <c r="AY2714" s="252" t="s">
        <v>223</v>
      </c>
    </row>
    <row r="2715" s="13" customFormat="1">
      <c r="A2715" s="13"/>
      <c r="B2715" s="241"/>
      <c r="C2715" s="242"/>
      <c r="D2715" s="243" t="s">
        <v>232</v>
      </c>
      <c r="E2715" s="244" t="s">
        <v>1</v>
      </c>
      <c r="F2715" s="245" t="s">
        <v>2098</v>
      </c>
      <c r="G2715" s="242"/>
      <c r="H2715" s="246">
        <v>10.699999999999999</v>
      </c>
      <c r="I2715" s="247"/>
      <c r="J2715" s="242"/>
      <c r="K2715" s="242"/>
      <c r="L2715" s="248"/>
      <c r="M2715" s="249"/>
      <c r="N2715" s="250"/>
      <c r="O2715" s="250"/>
      <c r="P2715" s="250"/>
      <c r="Q2715" s="250"/>
      <c r="R2715" s="250"/>
      <c r="S2715" s="250"/>
      <c r="T2715" s="251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52" t="s">
        <v>232</v>
      </c>
      <c r="AU2715" s="252" t="s">
        <v>82</v>
      </c>
      <c r="AV2715" s="13" t="s">
        <v>82</v>
      </c>
      <c r="AW2715" s="13" t="s">
        <v>30</v>
      </c>
      <c r="AX2715" s="13" t="s">
        <v>73</v>
      </c>
      <c r="AY2715" s="252" t="s">
        <v>223</v>
      </c>
    </row>
    <row r="2716" s="13" customFormat="1">
      <c r="A2716" s="13"/>
      <c r="B2716" s="241"/>
      <c r="C2716" s="242"/>
      <c r="D2716" s="243" t="s">
        <v>232</v>
      </c>
      <c r="E2716" s="244" t="s">
        <v>1</v>
      </c>
      <c r="F2716" s="245" t="s">
        <v>2099</v>
      </c>
      <c r="G2716" s="242"/>
      <c r="H2716" s="246">
        <v>10.68</v>
      </c>
      <c r="I2716" s="247"/>
      <c r="J2716" s="242"/>
      <c r="K2716" s="242"/>
      <c r="L2716" s="248"/>
      <c r="M2716" s="249"/>
      <c r="N2716" s="250"/>
      <c r="O2716" s="250"/>
      <c r="P2716" s="250"/>
      <c r="Q2716" s="250"/>
      <c r="R2716" s="250"/>
      <c r="S2716" s="250"/>
      <c r="T2716" s="251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52" t="s">
        <v>232</v>
      </c>
      <c r="AU2716" s="252" t="s">
        <v>82</v>
      </c>
      <c r="AV2716" s="13" t="s">
        <v>82</v>
      </c>
      <c r="AW2716" s="13" t="s">
        <v>30</v>
      </c>
      <c r="AX2716" s="13" t="s">
        <v>73</v>
      </c>
      <c r="AY2716" s="252" t="s">
        <v>223</v>
      </c>
    </row>
    <row r="2717" s="13" customFormat="1">
      <c r="A2717" s="13"/>
      <c r="B2717" s="241"/>
      <c r="C2717" s="242"/>
      <c r="D2717" s="243" t="s">
        <v>232</v>
      </c>
      <c r="E2717" s="244" t="s">
        <v>1</v>
      </c>
      <c r="F2717" s="245" t="s">
        <v>2100</v>
      </c>
      <c r="G2717" s="242"/>
      <c r="H2717" s="246">
        <v>11.58</v>
      </c>
      <c r="I2717" s="247"/>
      <c r="J2717" s="242"/>
      <c r="K2717" s="242"/>
      <c r="L2717" s="248"/>
      <c r="M2717" s="249"/>
      <c r="N2717" s="250"/>
      <c r="O2717" s="250"/>
      <c r="P2717" s="250"/>
      <c r="Q2717" s="250"/>
      <c r="R2717" s="250"/>
      <c r="S2717" s="250"/>
      <c r="T2717" s="251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52" t="s">
        <v>232</v>
      </c>
      <c r="AU2717" s="252" t="s">
        <v>82</v>
      </c>
      <c r="AV2717" s="13" t="s">
        <v>82</v>
      </c>
      <c r="AW2717" s="13" t="s">
        <v>30</v>
      </c>
      <c r="AX2717" s="13" t="s">
        <v>73</v>
      </c>
      <c r="AY2717" s="252" t="s">
        <v>223</v>
      </c>
    </row>
    <row r="2718" s="13" customFormat="1">
      <c r="A2718" s="13"/>
      <c r="B2718" s="241"/>
      <c r="C2718" s="242"/>
      <c r="D2718" s="243" t="s">
        <v>232</v>
      </c>
      <c r="E2718" s="244" t="s">
        <v>1</v>
      </c>
      <c r="F2718" s="245" t="s">
        <v>2101</v>
      </c>
      <c r="G2718" s="242"/>
      <c r="H2718" s="246">
        <v>64.120000000000005</v>
      </c>
      <c r="I2718" s="247"/>
      <c r="J2718" s="242"/>
      <c r="K2718" s="242"/>
      <c r="L2718" s="248"/>
      <c r="M2718" s="249"/>
      <c r="N2718" s="250"/>
      <c r="O2718" s="250"/>
      <c r="P2718" s="250"/>
      <c r="Q2718" s="250"/>
      <c r="R2718" s="250"/>
      <c r="S2718" s="250"/>
      <c r="T2718" s="251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52" t="s">
        <v>232</v>
      </c>
      <c r="AU2718" s="252" t="s">
        <v>82</v>
      </c>
      <c r="AV2718" s="13" t="s">
        <v>82</v>
      </c>
      <c r="AW2718" s="13" t="s">
        <v>30</v>
      </c>
      <c r="AX2718" s="13" t="s">
        <v>73</v>
      </c>
      <c r="AY2718" s="252" t="s">
        <v>223</v>
      </c>
    </row>
    <row r="2719" s="13" customFormat="1">
      <c r="A2719" s="13"/>
      <c r="B2719" s="241"/>
      <c r="C2719" s="242"/>
      <c r="D2719" s="243" t="s">
        <v>232</v>
      </c>
      <c r="E2719" s="244" t="s">
        <v>1</v>
      </c>
      <c r="F2719" s="245" t="s">
        <v>2102</v>
      </c>
      <c r="G2719" s="242"/>
      <c r="H2719" s="246">
        <v>20.629999999999999</v>
      </c>
      <c r="I2719" s="247"/>
      <c r="J2719" s="242"/>
      <c r="K2719" s="242"/>
      <c r="L2719" s="248"/>
      <c r="M2719" s="249"/>
      <c r="N2719" s="250"/>
      <c r="O2719" s="250"/>
      <c r="P2719" s="250"/>
      <c r="Q2719" s="250"/>
      <c r="R2719" s="250"/>
      <c r="S2719" s="250"/>
      <c r="T2719" s="251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52" t="s">
        <v>232</v>
      </c>
      <c r="AU2719" s="252" t="s">
        <v>82</v>
      </c>
      <c r="AV2719" s="13" t="s">
        <v>82</v>
      </c>
      <c r="AW2719" s="13" t="s">
        <v>30</v>
      </c>
      <c r="AX2719" s="13" t="s">
        <v>73</v>
      </c>
      <c r="AY2719" s="252" t="s">
        <v>223</v>
      </c>
    </row>
    <row r="2720" s="13" customFormat="1">
      <c r="A2720" s="13"/>
      <c r="B2720" s="241"/>
      <c r="C2720" s="242"/>
      <c r="D2720" s="243" t="s">
        <v>232</v>
      </c>
      <c r="E2720" s="244" t="s">
        <v>1</v>
      </c>
      <c r="F2720" s="245" t="s">
        <v>2103</v>
      </c>
      <c r="G2720" s="242"/>
      <c r="H2720" s="246">
        <v>23.66</v>
      </c>
      <c r="I2720" s="247"/>
      <c r="J2720" s="242"/>
      <c r="K2720" s="242"/>
      <c r="L2720" s="248"/>
      <c r="M2720" s="249"/>
      <c r="N2720" s="250"/>
      <c r="O2720" s="250"/>
      <c r="P2720" s="250"/>
      <c r="Q2720" s="250"/>
      <c r="R2720" s="250"/>
      <c r="S2720" s="250"/>
      <c r="T2720" s="251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52" t="s">
        <v>232</v>
      </c>
      <c r="AU2720" s="252" t="s">
        <v>82</v>
      </c>
      <c r="AV2720" s="13" t="s">
        <v>82</v>
      </c>
      <c r="AW2720" s="13" t="s">
        <v>30</v>
      </c>
      <c r="AX2720" s="13" t="s">
        <v>73</v>
      </c>
      <c r="AY2720" s="252" t="s">
        <v>223</v>
      </c>
    </row>
    <row r="2721" s="13" customFormat="1">
      <c r="A2721" s="13"/>
      <c r="B2721" s="241"/>
      <c r="C2721" s="242"/>
      <c r="D2721" s="243" t="s">
        <v>232</v>
      </c>
      <c r="E2721" s="244" t="s">
        <v>1</v>
      </c>
      <c r="F2721" s="245" t="s">
        <v>2104</v>
      </c>
      <c r="G2721" s="242"/>
      <c r="H2721" s="246">
        <v>15.93</v>
      </c>
      <c r="I2721" s="247"/>
      <c r="J2721" s="242"/>
      <c r="K2721" s="242"/>
      <c r="L2721" s="248"/>
      <c r="M2721" s="249"/>
      <c r="N2721" s="250"/>
      <c r="O2721" s="250"/>
      <c r="P2721" s="250"/>
      <c r="Q2721" s="250"/>
      <c r="R2721" s="250"/>
      <c r="S2721" s="250"/>
      <c r="T2721" s="251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52" t="s">
        <v>232</v>
      </c>
      <c r="AU2721" s="252" t="s">
        <v>82</v>
      </c>
      <c r="AV2721" s="13" t="s">
        <v>82</v>
      </c>
      <c r="AW2721" s="13" t="s">
        <v>30</v>
      </c>
      <c r="AX2721" s="13" t="s">
        <v>73</v>
      </c>
      <c r="AY2721" s="252" t="s">
        <v>223</v>
      </c>
    </row>
    <row r="2722" s="13" customFormat="1">
      <c r="A2722" s="13"/>
      <c r="B2722" s="241"/>
      <c r="C2722" s="242"/>
      <c r="D2722" s="243" t="s">
        <v>232</v>
      </c>
      <c r="E2722" s="244" t="s">
        <v>1</v>
      </c>
      <c r="F2722" s="245" t="s">
        <v>2105</v>
      </c>
      <c r="G2722" s="242"/>
      <c r="H2722" s="246">
        <v>100.01000000000001</v>
      </c>
      <c r="I2722" s="247"/>
      <c r="J2722" s="242"/>
      <c r="K2722" s="242"/>
      <c r="L2722" s="248"/>
      <c r="M2722" s="249"/>
      <c r="N2722" s="250"/>
      <c r="O2722" s="250"/>
      <c r="P2722" s="250"/>
      <c r="Q2722" s="250"/>
      <c r="R2722" s="250"/>
      <c r="S2722" s="250"/>
      <c r="T2722" s="251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52" t="s">
        <v>232</v>
      </c>
      <c r="AU2722" s="252" t="s">
        <v>82</v>
      </c>
      <c r="AV2722" s="13" t="s">
        <v>82</v>
      </c>
      <c r="AW2722" s="13" t="s">
        <v>30</v>
      </c>
      <c r="AX2722" s="13" t="s">
        <v>73</v>
      </c>
      <c r="AY2722" s="252" t="s">
        <v>223</v>
      </c>
    </row>
    <row r="2723" s="13" customFormat="1">
      <c r="A2723" s="13"/>
      <c r="B2723" s="241"/>
      <c r="C2723" s="242"/>
      <c r="D2723" s="243" t="s">
        <v>232</v>
      </c>
      <c r="E2723" s="244" t="s">
        <v>1</v>
      </c>
      <c r="F2723" s="245" t="s">
        <v>2106</v>
      </c>
      <c r="G2723" s="242"/>
      <c r="H2723" s="246">
        <v>65.769999999999996</v>
      </c>
      <c r="I2723" s="247"/>
      <c r="J2723" s="242"/>
      <c r="K2723" s="242"/>
      <c r="L2723" s="248"/>
      <c r="M2723" s="249"/>
      <c r="N2723" s="250"/>
      <c r="O2723" s="250"/>
      <c r="P2723" s="250"/>
      <c r="Q2723" s="250"/>
      <c r="R2723" s="250"/>
      <c r="S2723" s="250"/>
      <c r="T2723" s="251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52" t="s">
        <v>232</v>
      </c>
      <c r="AU2723" s="252" t="s">
        <v>82</v>
      </c>
      <c r="AV2723" s="13" t="s">
        <v>82</v>
      </c>
      <c r="AW2723" s="13" t="s">
        <v>30</v>
      </c>
      <c r="AX2723" s="13" t="s">
        <v>73</v>
      </c>
      <c r="AY2723" s="252" t="s">
        <v>223</v>
      </c>
    </row>
    <row r="2724" s="15" customFormat="1">
      <c r="A2724" s="15"/>
      <c r="B2724" s="263"/>
      <c r="C2724" s="264"/>
      <c r="D2724" s="243" t="s">
        <v>232</v>
      </c>
      <c r="E2724" s="265" t="s">
        <v>1</v>
      </c>
      <c r="F2724" s="266" t="s">
        <v>245</v>
      </c>
      <c r="G2724" s="264"/>
      <c r="H2724" s="267">
        <v>1598.797</v>
      </c>
      <c r="I2724" s="268"/>
      <c r="J2724" s="264"/>
      <c r="K2724" s="264"/>
      <c r="L2724" s="269"/>
      <c r="M2724" s="270"/>
      <c r="N2724" s="271"/>
      <c r="O2724" s="271"/>
      <c r="P2724" s="271"/>
      <c r="Q2724" s="271"/>
      <c r="R2724" s="271"/>
      <c r="S2724" s="271"/>
      <c r="T2724" s="272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T2724" s="273" t="s">
        <v>232</v>
      </c>
      <c r="AU2724" s="273" t="s">
        <v>82</v>
      </c>
      <c r="AV2724" s="15" t="s">
        <v>230</v>
      </c>
      <c r="AW2724" s="15" t="s">
        <v>30</v>
      </c>
      <c r="AX2724" s="15" t="s">
        <v>80</v>
      </c>
      <c r="AY2724" s="273" t="s">
        <v>223</v>
      </c>
    </row>
    <row r="2725" s="2" customFormat="1" ht="16.5" customHeight="1">
      <c r="A2725" s="39"/>
      <c r="B2725" s="40"/>
      <c r="C2725" s="274" t="s">
        <v>3266</v>
      </c>
      <c r="D2725" s="274" t="s">
        <v>285</v>
      </c>
      <c r="E2725" s="275" t="s">
        <v>3267</v>
      </c>
      <c r="F2725" s="276" t="s">
        <v>3268</v>
      </c>
      <c r="G2725" s="277" t="s">
        <v>293</v>
      </c>
      <c r="H2725" s="278">
        <v>1863.3979999999999</v>
      </c>
      <c r="I2725" s="279"/>
      <c r="J2725" s="280">
        <f>ROUND(I2725*H2725,2)</f>
        <v>0</v>
      </c>
      <c r="K2725" s="276" t="s">
        <v>229</v>
      </c>
      <c r="L2725" s="281"/>
      <c r="M2725" s="282" t="s">
        <v>1</v>
      </c>
      <c r="N2725" s="283" t="s">
        <v>38</v>
      </c>
      <c r="O2725" s="92"/>
      <c r="P2725" s="237">
        <f>O2725*H2725</f>
        <v>0</v>
      </c>
      <c r="Q2725" s="237">
        <v>0.00040000000000000002</v>
      </c>
      <c r="R2725" s="237">
        <f>Q2725*H2725</f>
        <v>0.7453592</v>
      </c>
      <c r="S2725" s="237">
        <v>0</v>
      </c>
      <c r="T2725" s="238">
        <f>S2725*H2725</f>
        <v>0</v>
      </c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39"/>
      <c r="AE2725" s="39"/>
      <c r="AR2725" s="239" t="s">
        <v>402</v>
      </c>
      <c r="AT2725" s="239" t="s">
        <v>285</v>
      </c>
      <c r="AU2725" s="239" t="s">
        <v>82</v>
      </c>
      <c r="AY2725" s="18" t="s">
        <v>223</v>
      </c>
      <c r="BE2725" s="240">
        <f>IF(N2725="základní",J2725,0)</f>
        <v>0</v>
      </c>
      <c r="BF2725" s="240">
        <f>IF(N2725="snížená",J2725,0)</f>
        <v>0</v>
      </c>
      <c r="BG2725" s="240">
        <f>IF(N2725="zákl. přenesená",J2725,0)</f>
        <v>0</v>
      </c>
      <c r="BH2725" s="240">
        <f>IF(N2725="sníž. přenesená",J2725,0)</f>
        <v>0</v>
      </c>
      <c r="BI2725" s="240">
        <f>IF(N2725="nulová",J2725,0)</f>
        <v>0</v>
      </c>
      <c r="BJ2725" s="18" t="s">
        <v>80</v>
      </c>
      <c r="BK2725" s="240">
        <f>ROUND(I2725*H2725,2)</f>
        <v>0</v>
      </c>
      <c r="BL2725" s="18" t="s">
        <v>310</v>
      </c>
      <c r="BM2725" s="239" t="s">
        <v>3269</v>
      </c>
    </row>
    <row r="2726" s="13" customFormat="1">
      <c r="A2726" s="13"/>
      <c r="B2726" s="241"/>
      <c r="C2726" s="242"/>
      <c r="D2726" s="243" t="s">
        <v>232</v>
      </c>
      <c r="E2726" s="242"/>
      <c r="F2726" s="245" t="s">
        <v>3270</v>
      </c>
      <c r="G2726" s="242"/>
      <c r="H2726" s="246">
        <v>1863.3979999999999</v>
      </c>
      <c r="I2726" s="247"/>
      <c r="J2726" s="242"/>
      <c r="K2726" s="242"/>
      <c r="L2726" s="248"/>
      <c r="M2726" s="249"/>
      <c r="N2726" s="250"/>
      <c r="O2726" s="250"/>
      <c r="P2726" s="250"/>
      <c r="Q2726" s="250"/>
      <c r="R2726" s="250"/>
      <c r="S2726" s="250"/>
      <c r="T2726" s="251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52" t="s">
        <v>232</v>
      </c>
      <c r="AU2726" s="252" t="s">
        <v>82</v>
      </c>
      <c r="AV2726" s="13" t="s">
        <v>82</v>
      </c>
      <c r="AW2726" s="13" t="s">
        <v>4</v>
      </c>
      <c r="AX2726" s="13" t="s">
        <v>80</v>
      </c>
      <c r="AY2726" s="252" t="s">
        <v>223</v>
      </c>
    </row>
    <row r="2727" s="2" customFormat="1" ht="49.05" customHeight="1">
      <c r="A2727" s="39"/>
      <c r="B2727" s="40"/>
      <c r="C2727" s="228" t="s">
        <v>3271</v>
      </c>
      <c r="D2727" s="228" t="s">
        <v>225</v>
      </c>
      <c r="E2727" s="229" t="s">
        <v>3272</v>
      </c>
      <c r="F2727" s="230" t="s">
        <v>3273</v>
      </c>
      <c r="G2727" s="231" t="s">
        <v>351</v>
      </c>
      <c r="H2727" s="232">
        <v>1.95</v>
      </c>
      <c r="I2727" s="233"/>
      <c r="J2727" s="234">
        <f>ROUND(I2727*H2727,2)</f>
        <v>0</v>
      </c>
      <c r="K2727" s="230" t="s">
        <v>229</v>
      </c>
      <c r="L2727" s="45"/>
      <c r="M2727" s="235" t="s">
        <v>1</v>
      </c>
      <c r="N2727" s="236" t="s">
        <v>38</v>
      </c>
      <c r="O2727" s="92"/>
      <c r="P2727" s="237">
        <f>O2727*H2727</f>
        <v>0</v>
      </c>
      <c r="Q2727" s="237">
        <v>0.00036000000000000002</v>
      </c>
      <c r="R2727" s="237">
        <f>Q2727*H2727</f>
        <v>0.00070200000000000004</v>
      </c>
      <c r="S2727" s="237">
        <v>0</v>
      </c>
      <c r="T2727" s="238">
        <f>S2727*H2727</f>
        <v>0</v>
      </c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39"/>
      <c r="AE2727" s="39"/>
      <c r="AR2727" s="239" t="s">
        <v>310</v>
      </c>
      <c r="AT2727" s="239" t="s">
        <v>225</v>
      </c>
      <c r="AU2727" s="239" t="s">
        <v>82</v>
      </c>
      <c r="AY2727" s="18" t="s">
        <v>223</v>
      </c>
      <c r="BE2727" s="240">
        <f>IF(N2727="základní",J2727,0)</f>
        <v>0</v>
      </c>
      <c r="BF2727" s="240">
        <f>IF(N2727="snížená",J2727,0)</f>
        <v>0</v>
      </c>
      <c r="BG2727" s="240">
        <f>IF(N2727="zákl. přenesená",J2727,0)</f>
        <v>0</v>
      </c>
      <c r="BH2727" s="240">
        <f>IF(N2727="sníž. přenesená",J2727,0)</f>
        <v>0</v>
      </c>
      <c r="BI2727" s="240">
        <f>IF(N2727="nulová",J2727,0)</f>
        <v>0</v>
      </c>
      <c r="BJ2727" s="18" t="s">
        <v>80</v>
      </c>
      <c r="BK2727" s="240">
        <f>ROUND(I2727*H2727,2)</f>
        <v>0</v>
      </c>
      <c r="BL2727" s="18" t="s">
        <v>310</v>
      </c>
      <c r="BM2727" s="239" t="s">
        <v>3274</v>
      </c>
    </row>
    <row r="2728" s="13" customFormat="1">
      <c r="A2728" s="13"/>
      <c r="B2728" s="241"/>
      <c r="C2728" s="242"/>
      <c r="D2728" s="243" t="s">
        <v>232</v>
      </c>
      <c r="E2728" s="244" t="s">
        <v>1</v>
      </c>
      <c r="F2728" s="245" t="s">
        <v>3275</v>
      </c>
      <c r="G2728" s="242"/>
      <c r="H2728" s="246">
        <v>1.95</v>
      </c>
      <c r="I2728" s="247"/>
      <c r="J2728" s="242"/>
      <c r="K2728" s="242"/>
      <c r="L2728" s="248"/>
      <c r="M2728" s="249"/>
      <c r="N2728" s="250"/>
      <c r="O2728" s="250"/>
      <c r="P2728" s="250"/>
      <c r="Q2728" s="250"/>
      <c r="R2728" s="250"/>
      <c r="S2728" s="250"/>
      <c r="T2728" s="251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52" t="s">
        <v>232</v>
      </c>
      <c r="AU2728" s="252" t="s">
        <v>82</v>
      </c>
      <c r="AV2728" s="13" t="s">
        <v>82</v>
      </c>
      <c r="AW2728" s="13" t="s">
        <v>30</v>
      </c>
      <c r="AX2728" s="13" t="s">
        <v>80</v>
      </c>
      <c r="AY2728" s="252" t="s">
        <v>223</v>
      </c>
    </row>
    <row r="2729" s="2" customFormat="1" ht="37.8" customHeight="1">
      <c r="A2729" s="39"/>
      <c r="B2729" s="40"/>
      <c r="C2729" s="274" t="s">
        <v>3276</v>
      </c>
      <c r="D2729" s="274" t="s">
        <v>285</v>
      </c>
      <c r="E2729" s="275" t="s">
        <v>3277</v>
      </c>
      <c r="F2729" s="276" t="s">
        <v>3278</v>
      </c>
      <c r="G2729" s="277" t="s">
        <v>351</v>
      </c>
      <c r="H2729" s="278">
        <v>2.3399999999999999</v>
      </c>
      <c r="I2729" s="279"/>
      <c r="J2729" s="280">
        <f>ROUND(I2729*H2729,2)</f>
        <v>0</v>
      </c>
      <c r="K2729" s="276" t="s">
        <v>229</v>
      </c>
      <c r="L2729" s="281"/>
      <c r="M2729" s="282" t="s">
        <v>1</v>
      </c>
      <c r="N2729" s="283" t="s">
        <v>38</v>
      </c>
      <c r="O2729" s="92"/>
      <c r="P2729" s="237">
        <f>O2729*H2729</f>
        <v>0</v>
      </c>
      <c r="Q2729" s="237">
        <v>0.0041999999999999997</v>
      </c>
      <c r="R2729" s="237">
        <f>Q2729*H2729</f>
        <v>0.0098279999999999982</v>
      </c>
      <c r="S2729" s="237">
        <v>0</v>
      </c>
      <c r="T2729" s="238">
        <f>S2729*H2729</f>
        <v>0</v>
      </c>
      <c r="U2729" s="39"/>
      <c r="V2729" s="39"/>
      <c r="W2729" s="39"/>
      <c r="X2729" s="39"/>
      <c r="Y2729" s="39"/>
      <c r="Z2729" s="39"/>
      <c r="AA2729" s="39"/>
      <c r="AB2729" s="39"/>
      <c r="AC2729" s="39"/>
      <c r="AD2729" s="39"/>
      <c r="AE2729" s="39"/>
      <c r="AR2729" s="239" t="s">
        <v>402</v>
      </c>
      <c r="AT2729" s="239" t="s">
        <v>285</v>
      </c>
      <c r="AU2729" s="239" t="s">
        <v>82</v>
      </c>
      <c r="AY2729" s="18" t="s">
        <v>223</v>
      </c>
      <c r="BE2729" s="240">
        <f>IF(N2729="základní",J2729,0)</f>
        <v>0</v>
      </c>
      <c r="BF2729" s="240">
        <f>IF(N2729="snížená",J2729,0)</f>
        <v>0</v>
      </c>
      <c r="BG2729" s="240">
        <f>IF(N2729="zákl. přenesená",J2729,0)</f>
        <v>0</v>
      </c>
      <c r="BH2729" s="240">
        <f>IF(N2729="sníž. přenesená",J2729,0)</f>
        <v>0</v>
      </c>
      <c r="BI2729" s="240">
        <f>IF(N2729="nulová",J2729,0)</f>
        <v>0</v>
      </c>
      <c r="BJ2729" s="18" t="s">
        <v>80</v>
      </c>
      <c r="BK2729" s="240">
        <f>ROUND(I2729*H2729,2)</f>
        <v>0</v>
      </c>
      <c r="BL2729" s="18" t="s">
        <v>310</v>
      </c>
      <c r="BM2729" s="239" t="s">
        <v>3279</v>
      </c>
    </row>
    <row r="2730" s="13" customFormat="1">
      <c r="A2730" s="13"/>
      <c r="B2730" s="241"/>
      <c r="C2730" s="242"/>
      <c r="D2730" s="243" t="s">
        <v>232</v>
      </c>
      <c r="E2730" s="242"/>
      <c r="F2730" s="245" t="s">
        <v>3280</v>
      </c>
      <c r="G2730" s="242"/>
      <c r="H2730" s="246">
        <v>2.3399999999999999</v>
      </c>
      <c r="I2730" s="247"/>
      <c r="J2730" s="242"/>
      <c r="K2730" s="242"/>
      <c r="L2730" s="248"/>
      <c r="M2730" s="249"/>
      <c r="N2730" s="250"/>
      <c r="O2730" s="250"/>
      <c r="P2730" s="250"/>
      <c r="Q2730" s="250"/>
      <c r="R2730" s="250"/>
      <c r="S2730" s="250"/>
      <c r="T2730" s="251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T2730" s="252" t="s">
        <v>232</v>
      </c>
      <c r="AU2730" s="252" t="s">
        <v>82</v>
      </c>
      <c r="AV2730" s="13" t="s">
        <v>82</v>
      </c>
      <c r="AW2730" s="13" t="s">
        <v>4</v>
      </c>
      <c r="AX2730" s="13" t="s">
        <v>80</v>
      </c>
      <c r="AY2730" s="252" t="s">
        <v>223</v>
      </c>
    </row>
    <row r="2731" s="2" customFormat="1" ht="55.5" customHeight="1">
      <c r="A2731" s="39"/>
      <c r="B2731" s="40"/>
      <c r="C2731" s="228" t="s">
        <v>3281</v>
      </c>
      <c r="D2731" s="228" t="s">
        <v>225</v>
      </c>
      <c r="E2731" s="229" t="s">
        <v>3282</v>
      </c>
      <c r="F2731" s="230" t="s">
        <v>3283</v>
      </c>
      <c r="G2731" s="231" t="s">
        <v>351</v>
      </c>
      <c r="H2731" s="232">
        <v>9.75</v>
      </c>
      <c r="I2731" s="233"/>
      <c r="J2731" s="234">
        <f>ROUND(I2731*H2731,2)</f>
        <v>0</v>
      </c>
      <c r="K2731" s="230" t="s">
        <v>229</v>
      </c>
      <c r="L2731" s="45"/>
      <c r="M2731" s="235" t="s">
        <v>1</v>
      </c>
      <c r="N2731" s="236" t="s">
        <v>38</v>
      </c>
      <c r="O2731" s="92"/>
      <c r="P2731" s="237">
        <f>O2731*H2731</f>
        <v>0</v>
      </c>
      <c r="Q2731" s="237">
        <v>0.00067000000000000002</v>
      </c>
      <c r="R2731" s="237">
        <f>Q2731*H2731</f>
        <v>0.0065325000000000001</v>
      </c>
      <c r="S2731" s="237">
        <v>0</v>
      </c>
      <c r="T2731" s="238">
        <f>S2731*H2731</f>
        <v>0</v>
      </c>
      <c r="U2731" s="39"/>
      <c r="V2731" s="39"/>
      <c r="W2731" s="39"/>
      <c r="X2731" s="39"/>
      <c r="Y2731" s="39"/>
      <c r="Z2731" s="39"/>
      <c r="AA2731" s="39"/>
      <c r="AB2731" s="39"/>
      <c r="AC2731" s="39"/>
      <c r="AD2731" s="39"/>
      <c r="AE2731" s="39"/>
      <c r="AR2731" s="239" t="s">
        <v>310</v>
      </c>
      <c r="AT2731" s="239" t="s">
        <v>225</v>
      </c>
      <c r="AU2731" s="239" t="s">
        <v>82</v>
      </c>
      <c r="AY2731" s="18" t="s">
        <v>223</v>
      </c>
      <c r="BE2731" s="240">
        <f>IF(N2731="základní",J2731,0)</f>
        <v>0</v>
      </c>
      <c r="BF2731" s="240">
        <f>IF(N2731="snížená",J2731,0)</f>
        <v>0</v>
      </c>
      <c r="BG2731" s="240">
        <f>IF(N2731="zákl. přenesená",J2731,0)</f>
        <v>0</v>
      </c>
      <c r="BH2731" s="240">
        <f>IF(N2731="sníž. přenesená",J2731,0)</f>
        <v>0</v>
      </c>
      <c r="BI2731" s="240">
        <f>IF(N2731="nulová",J2731,0)</f>
        <v>0</v>
      </c>
      <c r="BJ2731" s="18" t="s">
        <v>80</v>
      </c>
      <c r="BK2731" s="240">
        <f>ROUND(I2731*H2731,2)</f>
        <v>0</v>
      </c>
      <c r="BL2731" s="18" t="s">
        <v>310</v>
      </c>
      <c r="BM2731" s="239" t="s">
        <v>3284</v>
      </c>
    </row>
    <row r="2732" s="13" customFormat="1">
      <c r="A2732" s="13"/>
      <c r="B2732" s="241"/>
      <c r="C2732" s="242"/>
      <c r="D2732" s="243" t="s">
        <v>232</v>
      </c>
      <c r="E2732" s="244" t="s">
        <v>1</v>
      </c>
      <c r="F2732" s="245" t="s">
        <v>3285</v>
      </c>
      <c r="G2732" s="242"/>
      <c r="H2732" s="246">
        <v>9.75</v>
      </c>
      <c r="I2732" s="247"/>
      <c r="J2732" s="242"/>
      <c r="K2732" s="242"/>
      <c r="L2732" s="248"/>
      <c r="M2732" s="249"/>
      <c r="N2732" s="250"/>
      <c r="O2732" s="250"/>
      <c r="P2732" s="250"/>
      <c r="Q2732" s="250"/>
      <c r="R2732" s="250"/>
      <c r="S2732" s="250"/>
      <c r="T2732" s="251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T2732" s="252" t="s">
        <v>232</v>
      </c>
      <c r="AU2732" s="252" t="s">
        <v>82</v>
      </c>
      <c r="AV2732" s="13" t="s">
        <v>82</v>
      </c>
      <c r="AW2732" s="13" t="s">
        <v>30</v>
      </c>
      <c r="AX2732" s="13" t="s">
        <v>80</v>
      </c>
      <c r="AY2732" s="252" t="s">
        <v>223</v>
      </c>
    </row>
    <row r="2733" s="2" customFormat="1" ht="37.8" customHeight="1">
      <c r="A2733" s="39"/>
      <c r="B2733" s="40"/>
      <c r="C2733" s="274" t="s">
        <v>3286</v>
      </c>
      <c r="D2733" s="274" t="s">
        <v>285</v>
      </c>
      <c r="E2733" s="275" t="s">
        <v>3287</v>
      </c>
      <c r="F2733" s="276" t="s">
        <v>3288</v>
      </c>
      <c r="G2733" s="277" t="s">
        <v>351</v>
      </c>
      <c r="H2733" s="278">
        <v>10.238</v>
      </c>
      <c r="I2733" s="279"/>
      <c r="J2733" s="280">
        <f>ROUND(I2733*H2733,2)</f>
        <v>0</v>
      </c>
      <c r="K2733" s="276" t="s">
        <v>229</v>
      </c>
      <c r="L2733" s="281"/>
      <c r="M2733" s="282" t="s">
        <v>1</v>
      </c>
      <c r="N2733" s="283" t="s">
        <v>38</v>
      </c>
      <c r="O2733" s="92"/>
      <c r="P2733" s="237">
        <f>O2733*H2733</f>
        <v>0</v>
      </c>
      <c r="Q2733" s="237">
        <v>0.010500000000000001</v>
      </c>
      <c r="R2733" s="237">
        <f>Q2733*H2733</f>
        <v>0.107499</v>
      </c>
      <c r="S2733" s="237">
        <v>0</v>
      </c>
      <c r="T2733" s="238">
        <f>S2733*H2733</f>
        <v>0</v>
      </c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39"/>
      <c r="AE2733" s="39"/>
      <c r="AR2733" s="239" t="s">
        <v>402</v>
      </c>
      <c r="AT2733" s="239" t="s">
        <v>285</v>
      </c>
      <c r="AU2733" s="239" t="s">
        <v>82</v>
      </c>
      <c r="AY2733" s="18" t="s">
        <v>223</v>
      </c>
      <c r="BE2733" s="240">
        <f>IF(N2733="základní",J2733,0)</f>
        <v>0</v>
      </c>
      <c r="BF2733" s="240">
        <f>IF(N2733="snížená",J2733,0)</f>
        <v>0</v>
      </c>
      <c r="BG2733" s="240">
        <f>IF(N2733="zákl. přenesená",J2733,0)</f>
        <v>0</v>
      </c>
      <c r="BH2733" s="240">
        <f>IF(N2733="sníž. přenesená",J2733,0)</f>
        <v>0</v>
      </c>
      <c r="BI2733" s="240">
        <f>IF(N2733="nulová",J2733,0)</f>
        <v>0</v>
      </c>
      <c r="BJ2733" s="18" t="s">
        <v>80</v>
      </c>
      <c r="BK2733" s="240">
        <f>ROUND(I2733*H2733,2)</f>
        <v>0</v>
      </c>
      <c r="BL2733" s="18" t="s">
        <v>310</v>
      </c>
      <c r="BM2733" s="239" t="s">
        <v>3289</v>
      </c>
    </row>
    <row r="2734" s="13" customFormat="1">
      <c r="A2734" s="13"/>
      <c r="B2734" s="241"/>
      <c r="C2734" s="242"/>
      <c r="D2734" s="243" t="s">
        <v>232</v>
      </c>
      <c r="E2734" s="242"/>
      <c r="F2734" s="245" t="s">
        <v>3290</v>
      </c>
      <c r="G2734" s="242"/>
      <c r="H2734" s="246">
        <v>10.238</v>
      </c>
      <c r="I2734" s="247"/>
      <c r="J2734" s="242"/>
      <c r="K2734" s="242"/>
      <c r="L2734" s="248"/>
      <c r="M2734" s="249"/>
      <c r="N2734" s="250"/>
      <c r="O2734" s="250"/>
      <c r="P2734" s="250"/>
      <c r="Q2734" s="250"/>
      <c r="R2734" s="250"/>
      <c r="S2734" s="250"/>
      <c r="T2734" s="251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52" t="s">
        <v>232</v>
      </c>
      <c r="AU2734" s="252" t="s">
        <v>82</v>
      </c>
      <c r="AV2734" s="13" t="s">
        <v>82</v>
      </c>
      <c r="AW2734" s="13" t="s">
        <v>4</v>
      </c>
      <c r="AX2734" s="13" t="s">
        <v>80</v>
      </c>
      <c r="AY2734" s="252" t="s">
        <v>223</v>
      </c>
    </row>
    <row r="2735" s="2" customFormat="1" ht="55.5" customHeight="1">
      <c r="A2735" s="39"/>
      <c r="B2735" s="40"/>
      <c r="C2735" s="228" t="s">
        <v>3291</v>
      </c>
      <c r="D2735" s="228" t="s">
        <v>225</v>
      </c>
      <c r="E2735" s="229" t="s">
        <v>3292</v>
      </c>
      <c r="F2735" s="230" t="s">
        <v>3293</v>
      </c>
      <c r="G2735" s="231" t="s">
        <v>265</v>
      </c>
      <c r="H2735" s="232">
        <v>57.106999999999999</v>
      </c>
      <c r="I2735" s="233"/>
      <c r="J2735" s="234">
        <f>ROUND(I2735*H2735,2)</f>
        <v>0</v>
      </c>
      <c r="K2735" s="230" t="s">
        <v>229</v>
      </c>
      <c r="L2735" s="45"/>
      <c r="M2735" s="235" t="s">
        <v>1</v>
      </c>
      <c r="N2735" s="236" t="s">
        <v>38</v>
      </c>
      <c r="O2735" s="92"/>
      <c r="P2735" s="237">
        <f>O2735*H2735</f>
        <v>0</v>
      </c>
      <c r="Q2735" s="237">
        <v>0</v>
      </c>
      <c r="R2735" s="237">
        <f>Q2735*H2735</f>
        <v>0</v>
      </c>
      <c r="S2735" s="237">
        <v>0</v>
      </c>
      <c r="T2735" s="238">
        <f>S2735*H2735</f>
        <v>0</v>
      </c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39"/>
      <c r="AE2735" s="39"/>
      <c r="AR2735" s="239" t="s">
        <v>310</v>
      </c>
      <c r="AT2735" s="239" t="s">
        <v>225</v>
      </c>
      <c r="AU2735" s="239" t="s">
        <v>82</v>
      </c>
      <c r="AY2735" s="18" t="s">
        <v>223</v>
      </c>
      <c r="BE2735" s="240">
        <f>IF(N2735="základní",J2735,0)</f>
        <v>0</v>
      </c>
      <c r="BF2735" s="240">
        <f>IF(N2735="snížená",J2735,0)</f>
        <v>0</v>
      </c>
      <c r="BG2735" s="240">
        <f>IF(N2735="zákl. přenesená",J2735,0)</f>
        <v>0</v>
      </c>
      <c r="BH2735" s="240">
        <f>IF(N2735="sníž. přenesená",J2735,0)</f>
        <v>0</v>
      </c>
      <c r="BI2735" s="240">
        <f>IF(N2735="nulová",J2735,0)</f>
        <v>0</v>
      </c>
      <c r="BJ2735" s="18" t="s">
        <v>80</v>
      </c>
      <c r="BK2735" s="240">
        <f>ROUND(I2735*H2735,2)</f>
        <v>0</v>
      </c>
      <c r="BL2735" s="18" t="s">
        <v>310</v>
      </c>
      <c r="BM2735" s="239" t="s">
        <v>3294</v>
      </c>
    </row>
    <row r="2736" s="12" customFormat="1" ht="22.8" customHeight="1">
      <c r="A2736" s="12"/>
      <c r="B2736" s="212"/>
      <c r="C2736" s="213"/>
      <c r="D2736" s="214" t="s">
        <v>72</v>
      </c>
      <c r="E2736" s="226" t="s">
        <v>3295</v>
      </c>
      <c r="F2736" s="226" t="s">
        <v>3296</v>
      </c>
      <c r="G2736" s="213"/>
      <c r="H2736" s="213"/>
      <c r="I2736" s="216"/>
      <c r="J2736" s="227">
        <f>BK2736</f>
        <v>0</v>
      </c>
      <c r="K2736" s="213"/>
      <c r="L2736" s="218"/>
      <c r="M2736" s="219"/>
      <c r="N2736" s="220"/>
      <c r="O2736" s="220"/>
      <c r="P2736" s="221">
        <f>SUM(P2737:P2739)</f>
        <v>0</v>
      </c>
      <c r="Q2736" s="220"/>
      <c r="R2736" s="221">
        <f>SUM(R2737:R2739)</f>
        <v>0.063874359999999991</v>
      </c>
      <c r="S2736" s="220"/>
      <c r="T2736" s="222">
        <f>SUM(T2737:T2739)</f>
        <v>0</v>
      </c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R2736" s="223" t="s">
        <v>82</v>
      </c>
      <c r="AT2736" s="224" t="s">
        <v>72</v>
      </c>
      <c r="AU2736" s="224" t="s">
        <v>80</v>
      </c>
      <c r="AY2736" s="223" t="s">
        <v>223</v>
      </c>
      <c r="BK2736" s="225">
        <f>SUM(BK2737:BK2739)</f>
        <v>0</v>
      </c>
    </row>
    <row r="2737" s="2" customFormat="1" ht="49.05" customHeight="1">
      <c r="A2737" s="39"/>
      <c r="B2737" s="40"/>
      <c r="C2737" s="228" t="s">
        <v>3297</v>
      </c>
      <c r="D2737" s="228" t="s">
        <v>225</v>
      </c>
      <c r="E2737" s="229" t="s">
        <v>3298</v>
      </c>
      <c r="F2737" s="230" t="s">
        <v>3299</v>
      </c>
      <c r="G2737" s="231" t="s">
        <v>293</v>
      </c>
      <c r="H2737" s="232">
        <v>3.9380000000000002</v>
      </c>
      <c r="I2737" s="233"/>
      <c r="J2737" s="234">
        <f>ROUND(I2737*H2737,2)</f>
        <v>0</v>
      </c>
      <c r="K2737" s="230" t="s">
        <v>229</v>
      </c>
      <c r="L2737" s="45"/>
      <c r="M2737" s="235" t="s">
        <v>1</v>
      </c>
      <c r="N2737" s="236" t="s">
        <v>38</v>
      </c>
      <c r="O2737" s="92"/>
      <c r="P2737" s="237">
        <f>O2737*H2737</f>
        <v>0</v>
      </c>
      <c r="Q2737" s="237">
        <v>0.016219999999999998</v>
      </c>
      <c r="R2737" s="237">
        <f>Q2737*H2737</f>
        <v>0.063874359999999991</v>
      </c>
      <c r="S2737" s="237">
        <v>0</v>
      </c>
      <c r="T2737" s="238">
        <f>S2737*H2737</f>
        <v>0</v>
      </c>
      <c r="U2737" s="39"/>
      <c r="V2737" s="39"/>
      <c r="W2737" s="39"/>
      <c r="X2737" s="39"/>
      <c r="Y2737" s="39"/>
      <c r="Z2737" s="39"/>
      <c r="AA2737" s="39"/>
      <c r="AB2737" s="39"/>
      <c r="AC2737" s="39"/>
      <c r="AD2737" s="39"/>
      <c r="AE2737" s="39"/>
      <c r="AR2737" s="239" t="s">
        <v>310</v>
      </c>
      <c r="AT2737" s="239" t="s">
        <v>225</v>
      </c>
      <c r="AU2737" s="239" t="s">
        <v>82</v>
      </c>
      <c r="AY2737" s="18" t="s">
        <v>223</v>
      </c>
      <c r="BE2737" s="240">
        <f>IF(N2737="základní",J2737,0)</f>
        <v>0</v>
      </c>
      <c r="BF2737" s="240">
        <f>IF(N2737="snížená",J2737,0)</f>
        <v>0</v>
      </c>
      <c r="BG2737" s="240">
        <f>IF(N2737="zákl. přenesená",J2737,0)</f>
        <v>0</v>
      </c>
      <c r="BH2737" s="240">
        <f>IF(N2737="sníž. přenesená",J2737,0)</f>
        <v>0</v>
      </c>
      <c r="BI2737" s="240">
        <f>IF(N2737="nulová",J2737,0)</f>
        <v>0</v>
      </c>
      <c r="BJ2737" s="18" t="s">
        <v>80</v>
      </c>
      <c r="BK2737" s="240">
        <f>ROUND(I2737*H2737,2)</f>
        <v>0</v>
      </c>
      <c r="BL2737" s="18" t="s">
        <v>310</v>
      </c>
      <c r="BM2737" s="239" t="s">
        <v>3300</v>
      </c>
    </row>
    <row r="2738" s="13" customFormat="1">
      <c r="A2738" s="13"/>
      <c r="B2738" s="241"/>
      <c r="C2738" s="242"/>
      <c r="D2738" s="243" t="s">
        <v>232</v>
      </c>
      <c r="E2738" s="244" t="s">
        <v>1</v>
      </c>
      <c r="F2738" s="245" t="s">
        <v>3203</v>
      </c>
      <c r="G2738" s="242"/>
      <c r="H2738" s="246">
        <v>3.9380000000000002</v>
      </c>
      <c r="I2738" s="247"/>
      <c r="J2738" s="242"/>
      <c r="K2738" s="242"/>
      <c r="L2738" s="248"/>
      <c r="M2738" s="249"/>
      <c r="N2738" s="250"/>
      <c r="O2738" s="250"/>
      <c r="P2738" s="250"/>
      <c r="Q2738" s="250"/>
      <c r="R2738" s="250"/>
      <c r="S2738" s="250"/>
      <c r="T2738" s="251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52" t="s">
        <v>232</v>
      </c>
      <c r="AU2738" s="252" t="s">
        <v>82</v>
      </c>
      <c r="AV2738" s="13" t="s">
        <v>82</v>
      </c>
      <c r="AW2738" s="13" t="s">
        <v>30</v>
      </c>
      <c r="AX2738" s="13" t="s">
        <v>80</v>
      </c>
      <c r="AY2738" s="252" t="s">
        <v>223</v>
      </c>
    </row>
    <row r="2739" s="2" customFormat="1" ht="49.05" customHeight="1">
      <c r="A2739" s="39"/>
      <c r="B2739" s="40"/>
      <c r="C2739" s="228" t="s">
        <v>3301</v>
      </c>
      <c r="D2739" s="228" t="s">
        <v>225</v>
      </c>
      <c r="E2739" s="229" t="s">
        <v>3302</v>
      </c>
      <c r="F2739" s="230" t="s">
        <v>3303</v>
      </c>
      <c r="G2739" s="231" t="s">
        <v>265</v>
      </c>
      <c r="H2739" s="232">
        <v>0.064000000000000001</v>
      </c>
      <c r="I2739" s="233"/>
      <c r="J2739" s="234">
        <f>ROUND(I2739*H2739,2)</f>
        <v>0</v>
      </c>
      <c r="K2739" s="230" t="s">
        <v>229</v>
      </c>
      <c r="L2739" s="45"/>
      <c r="M2739" s="235" t="s">
        <v>1</v>
      </c>
      <c r="N2739" s="236" t="s">
        <v>38</v>
      </c>
      <c r="O2739" s="92"/>
      <c r="P2739" s="237">
        <f>O2739*H2739</f>
        <v>0</v>
      </c>
      <c r="Q2739" s="237">
        <v>0</v>
      </c>
      <c r="R2739" s="237">
        <f>Q2739*H2739</f>
        <v>0</v>
      </c>
      <c r="S2739" s="237">
        <v>0</v>
      </c>
      <c r="T2739" s="238">
        <f>S2739*H2739</f>
        <v>0</v>
      </c>
      <c r="U2739" s="39"/>
      <c r="V2739" s="39"/>
      <c r="W2739" s="39"/>
      <c r="X2739" s="39"/>
      <c r="Y2739" s="39"/>
      <c r="Z2739" s="39"/>
      <c r="AA2739" s="39"/>
      <c r="AB2739" s="39"/>
      <c r="AC2739" s="39"/>
      <c r="AD2739" s="39"/>
      <c r="AE2739" s="39"/>
      <c r="AR2739" s="239" t="s">
        <v>310</v>
      </c>
      <c r="AT2739" s="239" t="s">
        <v>225</v>
      </c>
      <c r="AU2739" s="239" t="s">
        <v>82</v>
      </c>
      <c r="AY2739" s="18" t="s">
        <v>223</v>
      </c>
      <c r="BE2739" s="240">
        <f>IF(N2739="základní",J2739,0)</f>
        <v>0</v>
      </c>
      <c r="BF2739" s="240">
        <f>IF(N2739="snížená",J2739,0)</f>
        <v>0</v>
      </c>
      <c r="BG2739" s="240">
        <f>IF(N2739="zákl. přenesená",J2739,0)</f>
        <v>0</v>
      </c>
      <c r="BH2739" s="240">
        <f>IF(N2739="sníž. přenesená",J2739,0)</f>
        <v>0</v>
      </c>
      <c r="BI2739" s="240">
        <f>IF(N2739="nulová",J2739,0)</f>
        <v>0</v>
      </c>
      <c r="BJ2739" s="18" t="s">
        <v>80</v>
      </c>
      <c r="BK2739" s="240">
        <f>ROUND(I2739*H2739,2)</f>
        <v>0</v>
      </c>
      <c r="BL2739" s="18" t="s">
        <v>310</v>
      </c>
      <c r="BM2739" s="239" t="s">
        <v>3304</v>
      </c>
    </row>
    <row r="2740" s="12" customFormat="1" ht="22.8" customHeight="1">
      <c r="A2740" s="12"/>
      <c r="B2740" s="212"/>
      <c r="C2740" s="213"/>
      <c r="D2740" s="214" t="s">
        <v>72</v>
      </c>
      <c r="E2740" s="226" t="s">
        <v>3305</v>
      </c>
      <c r="F2740" s="226" t="s">
        <v>3306</v>
      </c>
      <c r="G2740" s="213"/>
      <c r="H2740" s="213"/>
      <c r="I2740" s="216"/>
      <c r="J2740" s="227">
        <f>BK2740</f>
        <v>0</v>
      </c>
      <c r="K2740" s="213"/>
      <c r="L2740" s="218"/>
      <c r="M2740" s="219"/>
      <c r="N2740" s="220"/>
      <c r="O2740" s="220"/>
      <c r="P2740" s="221">
        <f>SUM(P2741:P2960)</f>
        <v>0</v>
      </c>
      <c r="Q2740" s="220"/>
      <c r="R2740" s="221">
        <f>SUM(R2741:R2960)</f>
        <v>22.296093350000003</v>
      </c>
      <c r="S2740" s="220"/>
      <c r="T2740" s="222">
        <f>SUM(T2741:T2960)</f>
        <v>0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R2740" s="223" t="s">
        <v>82</v>
      </c>
      <c r="AT2740" s="224" t="s">
        <v>72</v>
      </c>
      <c r="AU2740" s="224" t="s">
        <v>80</v>
      </c>
      <c r="AY2740" s="223" t="s">
        <v>223</v>
      </c>
      <c r="BK2740" s="225">
        <f>SUM(BK2741:BK2960)</f>
        <v>0</v>
      </c>
    </row>
    <row r="2741" s="2" customFormat="1" ht="55.5" customHeight="1">
      <c r="A2741" s="39"/>
      <c r="B2741" s="40"/>
      <c r="C2741" s="228" t="s">
        <v>3307</v>
      </c>
      <c r="D2741" s="228" t="s">
        <v>225</v>
      </c>
      <c r="E2741" s="229" t="s">
        <v>3308</v>
      </c>
      <c r="F2741" s="230" t="s">
        <v>3309</v>
      </c>
      <c r="G2741" s="231" t="s">
        <v>293</v>
      </c>
      <c r="H2741" s="232">
        <v>11.470000000000001</v>
      </c>
      <c r="I2741" s="233"/>
      <c r="J2741" s="234">
        <f>ROUND(I2741*H2741,2)</f>
        <v>0</v>
      </c>
      <c r="K2741" s="230" t="s">
        <v>229</v>
      </c>
      <c r="L2741" s="45"/>
      <c r="M2741" s="235" t="s">
        <v>1</v>
      </c>
      <c r="N2741" s="236" t="s">
        <v>38</v>
      </c>
      <c r="O2741" s="92"/>
      <c r="P2741" s="237">
        <f>O2741*H2741</f>
        <v>0</v>
      </c>
      <c r="Q2741" s="237">
        <v>0.011820000000000001</v>
      </c>
      <c r="R2741" s="237">
        <f>Q2741*H2741</f>
        <v>0.13557540000000001</v>
      </c>
      <c r="S2741" s="237">
        <v>0</v>
      </c>
      <c r="T2741" s="238">
        <f>S2741*H2741</f>
        <v>0</v>
      </c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39"/>
      <c r="AE2741" s="39"/>
      <c r="AR2741" s="239" t="s">
        <v>310</v>
      </c>
      <c r="AT2741" s="239" t="s">
        <v>225</v>
      </c>
      <c r="AU2741" s="239" t="s">
        <v>82</v>
      </c>
      <c r="AY2741" s="18" t="s">
        <v>223</v>
      </c>
      <c r="BE2741" s="240">
        <f>IF(N2741="základní",J2741,0)</f>
        <v>0</v>
      </c>
      <c r="BF2741" s="240">
        <f>IF(N2741="snížená",J2741,0)</f>
        <v>0</v>
      </c>
      <c r="BG2741" s="240">
        <f>IF(N2741="zákl. přenesená",J2741,0)</f>
        <v>0</v>
      </c>
      <c r="BH2741" s="240">
        <f>IF(N2741="sníž. přenesená",J2741,0)</f>
        <v>0</v>
      </c>
      <c r="BI2741" s="240">
        <f>IF(N2741="nulová",J2741,0)</f>
        <v>0</v>
      </c>
      <c r="BJ2741" s="18" t="s">
        <v>80</v>
      </c>
      <c r="BK2741" s="240">
        <f>ROUND(I2741*H2741,2)</f>
        <v>0</v>
      </c>
      <c r="BL2741" s="18" t="s">
        <v>310</v>
      </c>
      <c r="BM2741" s="239" t="s">
        <v>3310</v>
      </c>
    </row>
    <row r="2742" s="13" customFormat="1">
      <c r="A2742" s="13"/>
      <c r="B2742" s="241"/>
      <c r="C2742" s="242"/>
      <c r="D2742" s="243" t="s">
        <v>232</v>
      </c>
      <c r="E2742" s="244" t="s">
        <v>1</v>
      </c>
      <c r="F2742" s="245" t="s">
        <v>3311</v>
      </c>
      <c r="G2742" s="242"/>
      <c r="H2742" s="246">
        <v>5.9199999999999999</v>
      </c>
      <c r="I2742" s="247"/>
      <c r="J2742" s="242"/>
      <c r="K2742" s="242"/>
      <c r="L2742" s="248"/>
      <c r="M2742" s="249"/>
      <c r="N2742" s="250"/>
      <c r="O2742" s="250"/>
      <c r="P2742" s="250"/>
      <c r="Q2742" s="250"/>
      <c r="R2742" s="250"/>
      <c r="S2742" s="250"/>
      <c r="T2742" s="251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52" t="s">
        <v>232</v>
      </c>
      <c r="AU2742" s="252" t="s">
        <v>82</v>
      </c>
      <c r="AV2742" s="13" t="s">
        <v>82</v>
      </c>
      <c r="AW2742" s="13" t="s">
        <v>30</v>
      </c>
      <c r="AX2742" s="13" t="s">
        <v>73</v>
      </c>
      <c r="AY2742" s="252" t="s">
        <v>223</v>
      </c>
    </row>
    <row r="2743" s="13" customFormat="1">
      <c r="A2743" s="13"/>
      <c r="B2743" s="241"/>
      <c r="C2743" s="242"/>
      <c r="D2743" s="243" t="s">
        <v>232</v>
      </c>
      <c r="E2743" s="244" t="s">
        <v>1</v>
      </c>
      <c r="F2743" s="245" t="s">
        <v>3312</v>
      </c>
      <c r="G2743" s="242"/>
      <c r="H2743" s="246">
        <v>5.5499999999999998</v>
      </c>
      <c r="I2743" s="247"/>
      <c r="J2743" s="242"/>
      <c r="K2743" s="242"/>
      <c r="L2743" s="248"/>
      <c r="M2743" s="249"/>
      <c r="N2743" s="250"/>
      <c r="O2743" s="250"/>
      <c r="P2743" s="250"/>
      <c r="Q2743" s="250"/>
      <c r="R2743" s="250"/>
      <c r="S2743" s="250"/>
      <c r="T2743" s="251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52" t="s">
        <v>232</v>
      </c>
      <c r="AU2743" s="252" t="s">
        <v>82</v>
      </c>
      <c r="AV2743" s="13" t="s">
        <v>82</v>
      </c>
      <c r="AW2743" s="13" t="s">
        <v>30</v>
      </c>
      <c r="AX2743" s="13" t="s">
        <v>73</v>
      </c>
      <c r="AY2743" s="252" t="s">
        <v>223</v>
      </c>
    </row>
    <row r="2744" s="15" customFormat="1">
      <c r="A2744" s="15"/>
      <c r="B2744" s="263"/>
      <c r="C2744" s="264"/>
      <c r="D2744" s="243" t="s">
        <v>232</v>
      </c>
      <c r="E2744" s="265" t="s">
        <v>1</v>
      </c>
      <c r="F2744" s="266" t="s">
        <v>245</v>
      </c>
      <c r="G2744" s="264"/>
      <c r="H2744" s="267">
        <v>11.470000000000001</v>
      </c>
      <c r="I2744" s="268"/>
      <c r="J2744" s="264"/>
      <c r="K2744" s="264"/>
      <c r="L2744" s="269"/>
      <c r="M2744" s="270"/>
      <c r="N2744" s="271"/>
      <c r="O2744" s="271"/>
      <c r="P2744" s="271"/>
      <c r="Q2744" s="271"/>
      <c r="R2744" s="271"/>
      <c r="S2744" s="271"/>
      <c r="T2744" s="272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T2744" s="273" t="s">
        <v>232</v>
      </c>
      <c r="AU2744" s="273" t="s">
        <v>82</v>
      </c>
      <c r="AV2744" s="15" t="s">
        <v>230</v>
      </c>
      <c r="AW2744" s="15" t="s">
        <v>30</v>
      </c>
      <c r="AX2744" s="15" t="s">
        <v>80</v>
      </c>
      <c r="AY2744" s="273" t="s">
        <v>223</v>
      </c>
    </row>
    <row r="2745" s="2" customFormat="1" ht="55.5" customHeight="1">
      <c r="A2745" s="39"/>
      <c r="B2745" s="40"/>
      <c r="C2745" s="228" t="s">
        <v>3313</v>
      </c>
      <c r="D2745" s="228" t="s">
        <v>225</v>
      </c>
      <c r="E2745" s="229" t="s">
        <v>3314</v>
      </c>
      <c r="F2745" s="230" t="s">
        <v>3315</v>
      </c>
      <c r="G2745" s="231" t="s">
        <v>293</v>
      </c>
      <c r="H2745" s="232">
        <v>5.46</v>
      </c>
      <c r="I2745" s="233"/>
      <c r="J2745" s="234">
        <f>ROUND(I2745*H2745,2)</f>
        <v>0</v>
      </c>
      <c r="K2745" s="230" t="s">
        <v>229</v>
      </c>
      <c r="L2745" s="45"/>
      <c r="M2745" s="235" t="s">
        <v>1</v>
      </c>
      <c r="N2745" s="236" t="s">
        <v>38</v>
      </c>
      <c r="O2745" s="92"/>
      <c r="P2745" s="237">
        <f>O2745*H2745</f>
        <v>0</v>
      </c>
      <c r="Q2745" s="237">
        <v>0.01481</v>
      </c>
      <c r="R2745" s="237">
        <f>Q2745*H2745</f>
        <v>0.080862600000000007</v>
      </c>
      <c r="S2745" s="237">
        <v>0</v>
      </c>
      <c r="T2745" s="238">
        <f>S2745*H2745</f>
        <v>0</v>
      </c>
      <c r="U2745" s="39"/>
      <c r="V2745" s="39"/>
      <c r="W2745" s="39"/>
      <c r="X2745" s="39"/>
      <c r="Y2745" s="39"/>
      <c r="Z2745" s="39"/>
      <c r="AA2745" s="39"/>
      <c r="AB2745" s="39"/>
      <c r="AC2745" s="39"/>
      <c r="AD2745" s="39"/>
      <c r="AE2745" s="39"/>
      <c r="AR2745" s="239" t="s">
        <v>310</v>
      </c>
      <c r="AT2745" s="239" t="s">
        <v>225</v>
      </c>
      <c r="AU2745" s="239" t="s">
        <v>82</v>
      </c>
      <c r="AY2745" s="18" t="s">
        <v>223</v>
      </c>
      <c r="BE2745" s="240">
        <f>IF(N2745="základní",J2745,0)</f>
        <v>0</v>
      </c>
      <c r="BF2745" s="240">
        <f>IF(N2745="snížená",J2745,0)</f>
        <v>0</v>
      </c>
      <c r="BG2745" s="240">
        <f>IF(N2745="zákl. přenesená",J2745,0)</f>
        <v>0</v>
      </c>
      <c r="BH2745" s="240">
        <f>IF(N2745="sníž. přenesená",J2745,0)</f>
        <v>0</v>
      </c>
      <c r="BI2745" s="240">
        <f>IF(N2745="nulová",J2745,0)</f>
        <v>0</v>
      </c>
      <c r="BJ2745" s="18" t="s">
        <v>80</v>
      </c>
      <c r="BK2745" s="240">
        <f>ROUND(I2745*H2745,2)</f>
        <v>0</v>
      </c>
      <c r="BL2745" s="18" t="s">
        <v>310</v>
      </c>
      <c r="BM2745" s="239" t="s">
        <v>3316</v>
      </c>
    </row>
    <row r="2746" s="13" customFormat="1">
      <c r="A2746" s="13"/>
      <c r="B2746" s="241"/>
      <c r="C2746" s="242"/>
      <c r="D2746" s="243" t="s">
        <v>232</v>
      </c>
      <c r="E2746" s="244" t="s">
        <v>1</v>
      </c>
      <c r="F2746" s="245" t="s">
        <v>3317</v>
      </c>
      <c r="G2746" s="242"/>
      <c r="H2746" s="246">
        <v>5.46</v>
      </c>
      <c r="I2746" s="247"/>
      <c r="J2746" s="242"/>
      <c r="K2746" s="242"/>
      <c r="L2746" s="248"/>
      <c r="M2746" s="249"/>
      <c r="N2746" s="250"/>
      <c r="O2746" s="250"/>
      <c r="P2746" s="250"/>
      <c r="Q2746" s="250"/>
      <c r="R2746" s="250"/>
      <c r="S2746" s="250"/>
      <c r="T2746" s="251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52" t="s">
        <v>232</v>
      </c>
      <c r="AU2746" s="252" t="s">
        <v>82</v>
      </c>
      <c r="AV2746" s="13" t="s">
        <v>82</v>
      </c>
      <c r="AW2746" s="13" t="s">
        <v>30</v>
      </c>
      <c r="AX2746" s="13" t="s">
        <v>80</v>
      </c>
      <c r="AY2746" s="252" t="s">
        <v>223</v>
      </c>
    </row>
    <row r="2747" s="2" customFormat="1" ht="55.5" customHeight="1">
      <c r="A2747" s="39"/>
      <c r="B2747" s="40"/>
      <c r="C2747" s="228" t="s">
        <v>3318</v>
      </c>
      <c r="D2747" s="228" t="s">
        <v>225</v>
      </c>
      <c r="E2747" s="229" t="s">
        <v>3319</v>
      </c>
      <c r="F2747" s="230" t="s">
        <v>3320</v>
      </c>
      <c r="G2747" s="231" t="s">
        <v>293</v>
      </c>
      <c r="H2747" s="232">
        <v>49.399999999999999</v>
      </c>
      <c r="I2747" s="233"/>
      <c r="J2747" s="234">
        <f>ROUND(I2747*H2747,2)</f>
        <v>0</v>
      </c>
      <c r="K2747" s="230" t="s">
        <v>229</v>
      </c>
      <c r="L2747" s="45"/>
      <c r="M2747" s="235" t="s">
        <v>1</v>
      </c>
      <c r="N2747" s="236" t="s">
        <v>38</v>
      </c>
      <c r="O2747" s="92"/>
      <c r="P2747" s="237">
        <f>O2747*H2747</f>
        <v>0</v>
      </c>
      <c r="Q2747" s="237">
        <v>0.024649999999999998</v>
      </c>
      <c r="R2747" s="237">
        <f>Q2747*H2747</f>
        <v>1.2177099999999999</v>
      </c>
      <c r="S2747" s="237">
        <v>0</v>
      </c>
      <c r="T2747" s="238">
        <f>S2747*H2747</f>
        <v>0</v>
      </c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39"/>
      <c r="AE2747" s="39"/>
      <c r="AR2747" s="239" t="s">
        <v>310</v>
      </c>
      <c r="AT2747" s="239" t="s">
        <v>225</v>
      </c>
      <c r="AU2747" s="239" t="s">
        <v>82</v>
      </c>
      <c r="AY2747" s="18" t="s">
        <v>223</v>
      </c>
      <c r="BE2747" s="240">
        <f>IF(N2747="základní",J2747,0)</f>
        <v>0</v>
      </c>
      <c r="BF2747" s="240">
        <f>IF(N2747="snížená",J2747,0)</f>
        <v>0</v>
      </c>
      <c r="BG2747" s="240">
        <f>IF(N2747="zákl. přenesená",J2747,0)</f>
        <v>0</v>
      </c>
      <c r="BH2747" s="240">
        <f>IF(N2747="sníž. přenesená",J2747,0)</f>
        <v>0</v>
      </c>
      <c r="BI2747" s="240">
        <f>IF(N2747="nulová",J2747,0)</f>
        <v>0</v>
      </c>
      <c r="BJ2747" s="18" t="s">
        <v>80</v>
      </c>
      <c r="BK2747" s="240">
        <f>ROUND(I2747*H2747,2)</f>
        <v>0</v>
      </c>
      <c r="BL2747" s="18" t="s">
        <v>310</v>
      </c>
      <c r="BM2747" s="239" t="s">
        <v>3321</v>
      </c>
    </row>
    <row r="2748" s="13" customFormat="1">
      <c r="A2748" s="13"/>
      <c r="B2748" s="241"/>
      <c r="C2748" s="242"/>
      <c r="D2748" s="243" t="s">
        <v>232</v>
      </c>
      <c r="E2748" s="244" t="s">
        <v>1</v>
      </c>
      <c r="F2748" s="245" t="s">
        <v>3322</v>
      </c>
      <c r="G2748" s="242"/>
      <c r="H2748" s="246">
        <v>16.25</v>
      </c>
      <c r="I2748" s="247"/>
      <c r="J2748" s="242"/>
      <c r="K2748" s="242"/>
      <c r="L2748" s="248"/>
      <c r="M2748" s="249"/>
      <c r="N2748" s="250"/>
      <c r="O2748" s="250"/>
      <c r="P2748" s="250"/>
      <c r="Q2748" s="250"/>
      <c r="R2748" s="250"/>
      <c r="S2748" s="250"/>
      <c r="T2748" s="251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52" t="s">
        <v>232</v>
      </c>
      <c r="AU2748" s="252" t="s">
        <v>82</v>
      </c>
      <c r="AV2748" s="13" t="s">
        <v>82</v>
      </c>
      <c r="AW2748" s="13" t="s">
        <v>30</v>
      </c>
      <c r="AX2748" s="13" t="s">
        <v>73</v>
      </c>
      <c r="AY2748" s="252" t="s">
        <v>223</v>
      </c>
    </row>
    <row r="2749" s="14" customFormat="1">
      <c r="A2749" s="14"/>
      <c r="B2749" s="253"/>
      <c r="C2749" s="254"/>
      <c r="D2749" s="243" t="s">
        <v>232</v>
      </c>
      <c r="E2749" s="255" t="s">
        <v>1</v>
      </c>
      <c r="F2749" s="256" t="s">
        <v>242</v>
      </c>
      <c r="G2749" s="254"/>
      <c r="H2749" s="255" t="s">
        <v>1</v>
      </c>
      <c r="I2749" s="257"/>
      <c r="J2749" s="254"/>
      <c r="K2749" s="254"/>
      <c r="L2749" s="258"/>
      <c r="M2749" s="259"/>
      <c r="N2749" s="260"/>
      <c r="O2749" s="260"/>
      <c r="P2749" s="260"/>
      <c r="Q2749" s="260"/>
      <c r="R2749" s="260"/>
      <c r="S2749" s="260"/>
      <c r="T2749" s="261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62" t="s">
        <v>232</v>
      </c>
      <c r="AU2749" s="262" t="s">
        <v>82</v>
      </c>
      <c r="AV2749" s="14" t="s">
        <v>80</v>
      </c>
      <c r="AW2749" s="14" t="s">
        <v>30</v>
      </c>
      <c r="AX2749" s="14" t="s">
        <v>73</v>
      </c>
      <c r="AY2749" s="262" t="s">
        <v>223</v>
      </c>
    </row>
    <row r="2750" s="13" customFormat="1">
      <c r="A2750" s="13"/>
      <c r="B2750" s="241"/>
      <c r="C2750" s="242"/>
      <c r="D2750" s="243" t="s">
        <v>232</v>
      </c>
      <c r="E2750" s="244" t="s">
        <v>1</v>
      </c>
      <c r="F2750" s="245" t="s">
        <v>3323</v>
      </c>
      <c r="G2750" s="242"/>
      <c r="H2750" s="246">
        <v>3.0800000000000001</v>
      </c>
      <c r="I2750" s="247"/>
      <c r="J2750" s="242"/>
      <c r="K2750" s="242"/>
      <c r="L2750" s="248"/>
      <c r="M2750" s="249"/>
      <c r="N2750" s="250"/>
      <c r="O2750" s="250"/>
      <c r="P2750" s="250"/>
      <c r="Q2750" s="250"/>
      <c r="R2750" s="250"/>
      <c r="S2750" s="250"/>
      <c r="T2750" s="251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52" t="s">
        <v>232</v>
      </c>
      <c r="AU2750" s="252" t="s">
        <v>82</v>
      </c>
      <c r="AV2750" s="13" t="s">
        <v>82</v>
      </c>
      <c r="AW2750" s="13" t="s">
        <v>30</v>
      </c>
      <c r="AX2750" s="13" t="s">
        <v>73</v>
      </c>
      <c r="AY2750" s="252" t="s">
        <v>223</v>
      </c>
    </row>
    <row r="2751" s="13" customFormat="1">
      <c r="A2751" s="13"/>
      <c r="B2751" s="241"/>
      <c r="C2751" s="242"/>
      <c r="D2751" s="243" t="s">
        <v>232</v>
      </c>
      <c r="E2751" s="244" t="s">
        <v>1</v>
      </c>
      <c r="F2751" s="245" t="s">
        <v>3324</v>
      </c>
      <c r="G2751" s="242"/>
      <c r="H2751" s="246">
        <v>30.07</v>
      </c>
      <c r="I2751" s="247"/>
      <c r="J2751" s="242"/>
      <c r="K2751" s="242"/>
      <c r="L2751" s="248"/>
      <c r="M2751" s="249"/>
      <c r="N2751" s="250"/>
      <c r="O2751" s="250"/>
      <c r="P2751" s="250"/>
      <c r="Q2751" s="250"/>
      <c r="R2751" s="250"/>
      <c r="S2751" s="250"/>
      <c r="T2751" s="251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52" t="s">
        <v>232</v>
      </c>
      <c r="AU2751" s="252" t="s">
        <v>82</v>
      </c>
      <c r="AV2751" s="13" t="s">
        <v>82</v>
      </c>
      <c r="AW2751" s="13" t="s">
        <v>30</v>
      </c>
      <c r="AX2751" s="13" t="s">
        <v>73</v>
      </c>
      <c r="AY2751" s="252" t="s">
        <v>223</v>
      </c>
    </row>
    <row r="2752" s="15" customFormat="1">
      <c r="A2752" s="15"/>
      <c r="B2752" s="263"/>
      <c r="C2752" s="264"/>
      <c r="D2752" s="243" t="s">
        <v>232</v>
      </c>
      <c r="E2752" s="265" t="s">
        <v>1</v>
      </c>
      <c r="F2752" s="266" t="s">
        <v>245</v>
      </c>
      <c r="G2752" s="264"/>
      <c r="H2752" s="267">
        <v>49.399999999999999</v>
      </c>
      <c r="I2752" s="268"/>
      <c r="J2752" s="264"/>
      <c r="K2752" s="264"/>
      <c r="L2752" s="269"/>
      <c r="M2752" s="270"/>
      <c r="N2752" s="271"/>
      <c r="O2752" s="271"/>
      <c r="P2752" s="271"/>
      <c r="Q2752" s="271"/>
      <c r="R2752" s="271"/>
      <c r="S2752" s="271"/>
      <c r="T2752" s="272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T2752" s="273" t="s">
        <v>232</v>
      </c>
      <c r="AU2752" s="273" t="s">
        <v>82</v>
      </c>
      <c r="AV2752" s="15" t="s">
        <v>230</v>
      </c>
      <c r="AW2752" s="15" t="s">
        <v>30</v>
      </c>
      <c r="AX2752" s="15" t="s">
        <v>80</v>
      </c>
      <c r="AY2752" s="273" t="s">
        <v>223</v>
      </c>
    </row>
    <row r="2753" s="2" customFormat="1" ht="55.5" customHeight="1">
      <c r="A2753" s="39"/>
      <c r="B2753" s="40"/>
      <c r="C2753" s="228" t="s">
        <v>3325</v>
      </c>
      <c r="D2753" s="228" t="s">
        <v>225</v>
      </c>
      <c r="E2753" s="229" t="s">
        <v>3326</v>
      </c>
      <c r="F2753" s="230" t="s">
        <v>3327</v>
      </c>
      <c r="G2753" s="231" t="s">
        <v>293</v>
      </c>
      <c r="H2753" s="232">
        <v>32.594000000000001</v>
      </c>
      <c r="I2753" s="233"/>
      <c r="J2753" s="234">
        <f>ROUND(I2753*H2753,2)</f>
        <v>0</v>
      </c>
      <c r="K2753" s="230" t="s">
        <v>229</v>
      </c>
      <c r="L2753" s="45"/>
      <c r="M2753" s="235" t="s">
        <v>1</v>
      </c>
      <c r="N2753" s="236" t="s">
        <v>38</v>
      </c>
      <c r="O2753" s="92"/>
      <c r="P2753" s="237">
        <f>O2753*H2753</f>
        <v>0</v>
      </c>
      <c r="Q2753" s="237">
        <v>0.025559999999999999</v>
      </c>
      <c r="R2753" s="237">
        <f>Q2753*H2753</f>
        <v>0.83310264000000001</v>
      </c>
      <c r="S2753" s="237">
        <v>0</v>
      </c>
      <c r="T2753" s="238">
        <f>S2753*H2753</f>
        <v>0</v>
      </c>
      <c r="U2753" s="39"/>
      <c r="V2753" s="39"/>
      <c r="W2753" s="39"/>
      <c r="X2753" s="39"/>
      <c r="Y2753" s="39"/>
      <c r="Z2753" s="39"/>
      <c r="AA2753" s="39"/>
      <c r="AB2753" s="39"/>
      <c r="AC2753" s="39"/>
      <c r="AD2753" s="39"/>
      <c r="AE2753" s="39"/>
      <c r="AR2753" s="239" t="s">
        <v>310</v>
      </c>
      <c r="AT2753" s="239" t="s">
        <v>225</v>
      </c>
      <c r="AU2753" s="239" t="s">
        <v>82</v>
      </c>
      <c r="AY2753" s="18" t="s">
        <v>223</v>
      </c>
      <c r="BE2753" s="240">
        <f>IF(N2753="základní",J2753,0)</f>
        <v>0</v>
      </c>
      <c r="BF2753" s="240">
        <f>IF(N2753="snížená",J2753,0)</f>
        <v>0</v>
      </c>
      <c r="BG2753" s="240">
        <f>IF(N2753="zákl. přenesená",J2753,0)</f>
        <v>0</v>
      </c>
      <c r="BH2753" s="240">
        <f>IF(N2753="sníž. přenesená",J2753,0)</f>
        <v>0</v>
      </c>
      <c r="BI2753" s="240">
        <f>IF(N2753="nulová",J2753,0)</f>
        <v>0</v>
      </c>
      <c r="BJ2753" s="18" t="s">
        <v>80</v>
      </c>
      <c r="BK2753" s="240">
        <f>ROUND(I2753*H2753,2)</f>
        <v>0</v>
      </c>
      <c r="BL2753" s="18" t="s">
        <v>310</v>
      </c>
      <c r="BM2753" s="239" t="s">
        <v>3328</v>
      </c>
    </row>
    <row r="2754" s="13" customFormat="1">
      <c r="A2754" s="13"/>
      <c r="B2754" s="241"/>
      <c r="C2754" s="242"/>
      <c r="D2754" s="243" t="s">
        <v>232</v>
      </c>
      <c r="E2754" s="244" t="s">
        <v>1</v>
      </c>
      <c r="F2754" s="245" t="s">
        <v>3329</v>
      </c>
      <c r="G2754" s="242"/>
      <c r="H2754" s="246">
        <v>32.594000000000001</v>
      </c>
      <c r="I2754" s="247"/>
      <c r="J2754" s="242"/>
      <c r="K2754" s="242"/>
      <c r="L2754" s="248"/>
      <c r="M2754" s="249"/>
      <c r="N2754" s="250"/>
      <c r="O2754" s="250"/>
      <c r="P2754" s="250"/>
      <c r="Q2754" s="250"/>
      <c r="R2754" s="250"/>
      <c r="S2754" s="250"/>
      <c r="T2754" s="251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52" t="s">
        <v>232</v>
      </c>
      <c r="AU2754" s="252" t="s">
        <v>82</v>
      </c>
      <c r="AV2754" s="13" t="s">
        <v>82</v>
      </c>
      <c r="AW2754" s="13" t="s">
        <v>30</v>
      </c>
      <c r="AX2754" s="13" t="s">
        <v>80</v>
      </c>
      <c r="AY2754" s="252" t="s">
        <v>223</v>
      </c>
    </row>
    <row r="2755" s="2" customFormat="1" ht="37.8" customHeight="1">
      <c r="A2755" s="39"/>
      <c r="B2755" s="40"/>
      <c r="C2755" s="228" t="s">
        <v>3330</v>
      </c>
      <c r="D2755" s="228" t="s">
        <v>225</v>
      </c>
      <c r="E2755" s="229" t="s">
        <v>3331</v>
      </c>
      <c r="F2755" s="230" t="s">
        <v>3332</v>
      </c>
      <c r="G2755" s="231" t="s">
        <v>475</v>
      </c>
      <c r="H2755" s="232">
        <v>10</v>
      </c>
      <c r="I2755" s="233"/>
      <c r="J2755" s="234">
        <f>ROUND(I2755*H2755,2)</f>
        <v>0</v>
      </c>
      <c r="K2755" s="230" t="s">
        <v>229</v>
      </c>
      <c r="L2755" s="45"/>
      <c r="M2755" s="235" t="s">
        <v>1</v>
      </c>
      <c r="N2755" s="236" t="s">
        <v>38</v>
      </c>
      <c r="O2755" s="92"/>
      <c r="P2755" s="237">
        <f>O2755*H2755</f>
        <v>0</v>
      </c>
      <c r="Q2755" s="237">
        <v>3.0000000000000001E-05</v>
      </c>
      <c r="R2755" s="237">
        <f>Q2755*H2755</f>
        <v>0.00030000000000000003</v>
      </c>
      <c r="S2755" s="237">
        <v>0</v>
      </c>
      <c r="T2755" s="238">
        <f>S2755*H2755</f>
        <v>0</v>
      </c>
      <c r="U2755" s="39"/>
      <c r="V2755" s="39"/>
      <c r="W2755" s="39"/>
      <c r="X2755" s="39"/>
      <c r="Y2755" s="39"/>
      <c r="Z2755" s="39"/>
      <c r="AA2755" s="39"/>
      <c r="AB2755" s="39"/>
      <c r="AC2755" s="39"/>
      <c r="AD2755" s="39"/>
      <c r="AE2755" s="39"/>
      <c r="AR2755" s="239" t="s">
        <v>310</v>
      </c>
      <c r="AT2755" s="239" t="s">
        <v>225</v>
      </c>
      <c r="AU2755" s="239" t="s">
        <v>82</v>
      </c>
      <c r="AY2755" s="18" t="s">
        <v>223</v>
      </c>
      <c r="BE2755" s="240">
        <f>IF(N2755="základní",J2755,0)</f>
        <v>0</v>
      </c>
      <c r="BF2755" s="240">
        <f>IF(N2755="snížená",J2755,0)</f>
        <v>0</v>
      </c>
      <c r="BG2755" s="240">
        <f>IF(N2755="zákl. přenesená",J2755,0)</f>
        <v>0</v>
      </c>
      <c r="BH2755" s="240">
        <f>IF(N2755="sníž. přenesená",J2755,0)</f>
        <v>0</v>
      </c>
      <c r="BI2755" s="240">
        <f>IF(N2755="nulová",J2755,0)</f>
        <v>0</v>
      </c>
      <c r="BJ2755" s="18" t="s">
        <v>80</v>
      </c>
      <c r="BK2755" s="240">
        <f>ROUND(I2755*H2755,2)</f>
        <v>0</v>
      </c>
      <c r="BL2755" s="18" t="s">
        <v>310</v>
      </c>
      <c r="BM2755" s="239" t="s">
        <v>3333</v>
      </c>
    </row>
    <row r="2756" s="14" customFormat="1">
      <c r="A2756" s="14"/>
      <c r="B2756" s="253"/>
      <c r="C2756" s="254"/>
      <c r="D2756" s="243" t="s">
        <v>232</v>
      </c>
      <c r="E2756" s="255" t="s">
        <v>1</v>
      </c>
      <c r="F2756" s="256" t="s">
        <v>3334</v>
      </c>
      <c r="G2756" s="254"/>
      <c r="H2756" s="255" t="s">
        <v>1</v>
      </c>
      <c r="I2756" s="257"/>
      <c r="J2756" s="254"/>
      <c r="K2756" s="254"/>
      <c r="L2756" s="258"/>
      <c r="M2756" s="259"/>
      <c r="N2756" s="260"/>
      <c r="O2756" s="260"/>
      <c r="P2756" s="260"/>
      <c r="Q2756" s="260"/>
      <c r="R2756" s="260"/>
      <c r="S2756" s="260"/>
      <c r="T2756" s="261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62" t="s">
        <v>232</v>
      </c>
      <c r="AU2756" s="262" t="s">
        <v>82</v>
      </c>
      <c r="AV2756" s="14" t="s">
        <v>80</v>
      </c>
      <c r="AW2756" s="14" t="s">
        <v>30</v>
      </c>
      <c r="AX2756" s="14" t="s">
        <v>73</v>
      </c>
      <c r="AY2756" s="262" t="s">
        <v>223</v>
      </c>
    </row>
    <row r="2757" s="13" customFormat="1">
      <c r="A2757" s="13"/>
      <c r="B2757" s="241"/>
      <c r="C2757" s="242"/>
      <c r="D2757" s="243" t="s">
        <v>232</v>
      </c>
      <c r="E2757" s="244" t="s">
        <v>1</v>
      </c>
      <c r="F2757" s="245" t="s">
        <v>3335</v>
      </c>
      <c r="G2757" s="242"/>
      <c r="H2757" s="246">
        <v>10</v>
      </c>
      <c r="I2757" s="247"/>
      <c r="J2757" s="242"/>
      <c r="K2757" s="242"/>
      <c r="L2757" s="248"/>
      <c r="M2757" s="249"/>
      <c r="N2757" s="250"/>
      <c r="O2757" s="250"/>
      <c r="P2757" s="250"/>
      <c r="Q2757" s="250"/>
      <c r="R2757" s="250"/>
      <c r="S2757" s="250"/>
      <c r="T2757" s="251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52" t="s">
        <v>232</v>
      </c>
      <c r="AU2757" s="252" t="s">
        <v>82</v>
      </c>
      <c r="AV2757" s="13" t="s">
        <v>82</v>
      </c>
      <c r="AW2757" s="13" t="s">
        <v>30</v>
      </c>
      <c r="AX2757" s="13" t="s">
        <v>80</v>
      </c>
      <c r="AY2757" s="252" t="s">
        <v>223</v>
      </c>
    </row>
    <row r="2758" s="2" customFormat="1" ht="24.15" customHeight="1">
      <c r="A2758" s="39"/>
      <c r="B2758" s="40"/>
      <c r="C2758" s="274" t="s">
        <v>3336</v>
      </c>
      <c r="D2758" s="274" t="s">
        <v>285</v>
      </c>
      <c r="E2758" s="275" t="s">
        <v>3337</v>
      </c>
      <c r="F2758" s="276" t="s">
        <v>3338</v>
      </c>
      <c r="G2758" s="277" t="s">
        <v>475</v>
      </c>
      <c r="H2758" s="278">
        <v>10</v>
      </c>
      <c r="I2758" s="279"/>
      <c r="J2758" s="280">
        <f>ROUND(I2758*H2758,2)</f>
        <v>0</v>
      </c>
      <c r="K2758" s="276" t="s">
        <v>386</v>
      </c>
      <c r="L2758" s="281"/>
      <c r="M2758" s="282" t="s">
        <v>1</v>
      </c>
      <c r="N2758" s="283" t="s">
        <v>38</v>
      </c>
      <c r="O2758" s="92"/>
      <c r="P2758" s="237">
        <f>O2758*H2758</f>
        <v>0</v>
      </c>
      <c r="Q2758" s="237">
        <v>0.0011999999999999999</v>
      </c>
      <c r="R2758" s="237">
        <f>Q2758*H2758</f>
        <v>0.011999999999999999</v>
      </c>
      <c r="S2758" s="237">
        <v>0</v>
      </c>
      <c r="T2758" s="238">
        <f>S2758*H2758</f>
        <v>0</v>
      </c>
      <c r="U2758" s="39"/>
      <c r="V2758" s="39"/>
      <c r="W2758" s="39"/>
      <c r="X2758" s="39"/>
      <c r="Y2758" s="39"/>
      <c r="Z2758" s="39"/>
      <c r="AA2758" s="39"/>
      <c r="AB2758" s="39"/>
      <c r="AC2758" s="39"/>
      <c r="AD2758" s="39"/>
      <c r="AE2758" s="39"/>
      <c r="AR2758" s="239" t="s">
        <v>402</v>
      </c>
      <c r="AT2758" s="239" t="s">
        <v>285</v>
      </c>
      <c r="AU2758" s="239" t="s">
        <v>82</v>
      </c>
      <c r="AY2758" s="18" t="s">
        <v>223</v>
      </c>
      <c r="BE2758" s="240">
        <f>IF(N2758="základní",J2758,0)</f>
        <v>0</v>
      </c>
      <c r="BF2758" s="240">
        <f>IF(N2758="snížená",J2758,0)</f>
        <v>0</v>
      </c>
      <c r="BG2758" s="240">
        <f>IF(N2758="zákl. přenesená",J2758,0)</f>
        <v>0</v>
      </c>
      <c r="BH2758" s="240">
        <f>IF(N2758="sníž. přenesená",J2758,0)</f>
        <v>0</v>
      </c>
      <c r="BI2758" s="240">
        <f>IF(N2758="nulová",J2758,0)</f>
        <v>0</v>
      </c>
      <c r="BJ2758" s="18" t="s">
        <v>80</v>
      </c>
      <c r="BK2758" s="240">
        <f>ROUND(I2758*H2758,2)</f>
        <v>0</v>
      </c>
      <c r="BL2758" s="18" t="s">
        <v>310</v>
      </c>
      <c r="BM2758" s="239" t="s">
        <v>3339</v>
      </c>
    </row>
    <row r="2759" s="2" customFormat="1" ht="37.8" customHeight="1">
      <c r="A2759" s="39"/>
      <c r="B2759" s="40"/>
      <c r="C2759" s="228" t="s">
        <v>3340</v>
      </c>
      <c r="D2759" s="228" t="s">
        <v>225</v>
      </c>
      <c r="E2759" s="229" t="s">
        <v>3341</v>
      </c>
      <c r="F2759" s="230" t="s">
        <v>3342</v>
      </c>
      <c r="G2759" s="231" t="s">
        <v>475</v>
      </c>
      <c r="H2759" s="232">
        <v>23</v>
      </c>
      <c r="I2759" s="233"/>
      <c r="J2759" s="234">
        <f>ROUND(I2759*H2759,2)</f>
        <v>0</v>
      </c>
      <c r="K2759" s="230" t="s">
        <v>229</v>
      </c>
      <c r="L2759" s="45"/>
      <c r="M2759" s="235" t="s">
        <v>1</v>
      </c>
      <c r="N2759" s="236" t="s">
        <v>38</v>
      </c>
      <c r="O2759" s="92"/>
      <c r="P2759" s="237">
        <f>O2759*H2759</f>
        <v>0</v>
      </c>
      <c r="Q2759" s="237">
        <v>3.0000000000000001E-05</v>
      </c>
      <c r="R2759" s="237">
        <f>Q2759*H2759</f>
        <v>0.00068999999999999997</v>
      </c>
      <c r="S2759" s="237">
        <v>0</v>
      </c>
      <c r="T2759" s="238">
        <f>S2759*H2759</f>
        <v>0</v>
      </c>
      <c r="U2759" s="39"/>
      <c r="V2759" s="39"/>
      <c r="W2759" s="39"/>
      <c r="X2759" s="39"/>
      <c r="Y2759" s="39"/>
      <c r="Z2759" s="39"/>
      <c r="AA2759" s="39"/>
      <c r="AB2759" s="39"/>
      <c r="AC2759" s="39"/>
      <c r="AD2759" s="39"/>
      <c r="AE2759" s="39"/>
      <c r="AR2759" s="239" t="s">
        <v>310</v>
      </c>
      <c r="AT2759" s="239" t="s">
        <v>225</v>
      </c>
      <c r="AU2759" s="239" t="s">
        <v>82</v>
      </c>
      <c r="AY2759" s="18" t="s">
        <v>223</v>
      </c>
      <c r="BE2759" s="240">
        <f>IF(N2759="základní",J2759,0)</f>
        <v>0</v>
      </c>
      <c r="BF2759" s="240">
        <f>IF(N2759="snížená",J2759,0)</f>
        <v>0</v>
      </c>
      <c r="BG2759" s="240">
        <f>IF(N2759="zákl. přenesená",J2759,0)</f>
        <v>0</v>
      </c>
      <c r="BH2759" s="240">
        <f>IF(N2759="sníž. přenesená",J2759,0)</f>
        <v>0</v>
      </c>
      <c r="BI2759" s="240">
        <f>IF(N2759="nulová",J2759,0)</f>
        <v>0</v>
      </c>
      <c r="BJ2759" s="18" t="s">
        <v>80</v>
      </c>
      <c r="BK2759" s="240">
        <f>ROUND(I2759*H2759,2)</f>
        <v>0</v>
      </c>
      <c r="BL2759" s="18" t="s">
        <v>310</v>
      </c>
      <c r="BM2759" s="239" t="s">
        <v>3343</v>
      </c>
    </row>
    <row r="2760" s="14" customFormat="1">
      <c r="A2760" s="14"/>
      <c r="B2760" s="253"/>
      <c r="C2760" s="254"/>
      <c r="D2760" s="243" t="s">
        <v>232</v>
      </c>
      <c r="E2760" s="255" t="s">
        <v>1</v>
      </c>
      <c r="F2760" s="256" t="s">
        <v>3334</v>
      </c>
      <c r="G2760" s="254"/>
      <c r="H2760" s="255" t="s">
        <v>1</v>
      </c>
      <c r="I2760" s="257"/>
      <c r="J2760" s="254"/>
      <c r="K2760" s="254"/>
      <c r="L2760" s="258"/>
      <c r="M2760" s="259"/>
      <c r="N2760" s="260"/>
      <c r="O2760" s="260"/>
      <c r="P2760" s="260"/>
      <c r="Q2760" s="260"/>
      <c r="R2760" s="260"/>
      <c r="S2760" s="260"/>
      <c r="T2760" s="261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62" t="s">
        <v>232</v>
      </c>
      <c r="AU2760" s="262" t="s">
        <v>82</v>
      </c>
      <c r="AV2760" s="14" t="s">
        <v>80</v>
      </c>
      <c r="AW2760" s="14" t="s">
        <v>30</v>
      </c>
      <c r="AX2760" s="14" t="s">
        <v>73</v>
      </c>
      <c r="AY2760" s="262" t="s">
        <v>223</v>
      </c>
    </row>
    <row r="2761" s="13" customFormat="1">
      <c r="A2761" s="13"/>
      <c r="B2761" s="241"/>
      <c r="C2761" s="242"/>
      <c r="D2761" s="243" t="s">
        <v>232</v>
      </c>
      <c r="E2761" s="244" t="s">
        <v>1</v>
      </c>
      <c r="F2761" s="245" t="s">
        <v>3344</v>
      </c>
      <c r="G2761" s="242"/>
      <c r="H2761" s="246">
        <v>23</v>
      </c>
      <c r="I2761" s="247"/>
      <c r="J2761" s="242"/>
      <c r="K2761" s="242"/>
      <c r="L2761" s="248"/>
      <c r="M2761" s="249"/>
      <c r="N2761" s="250"/>
      <c r="O2761" s="250"/>
      <c r="P2761" s="250"/>
      <c r="Q2761" s="250"/>
      <c r="R2761" s="250"/>
      <c r="S2761" s="250"/>
      <c r="T2761" s="251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52" t="s">
        <v>232</v>
      </c>
      <c r="AU2761" s="252" t="s">
        <v>82</v>
      </c>
      <c r="AV2761" s="13" t="s">
        <v>82</v>
      </c>
      <c r="AW2761" s="13" t="s">
        <v>30</v>
      </c>
      <c r="AX2761" s="13" t="s">
        <v>80</v>
      </c>
      <c r="AY2761" s="252" t="s">
        <v>223</v>
      </c>
    </row>
    <row r="2762" s="2" customFormat="1" ht="24.15" customHeight="1">
      <c r="A2762" s="39"/>
      <c r="B2762" s="40"/>
      <c r="C2762" s="274" t="s">
        <v>3345</v>
      </c>
      <c r="D2762" s="274" t="s">
        <v>285</v>
      </c>
      <c r="E2762" s="275" t="s">
        <v>3346</v>
      </c>
      <c r="F2762" s="276" t="s">
        <v>3347</v>
      </c>
      <c r="G2762" s="277" t="s">
        <v>475</v>
      </c>
      <c r="H2762" s="278">
        <v>23</v>
      </c>
      <c r="I2762" s="279"/>
      <c r="J2762" s="280">
        <f>ROUND(I2762*H2762,2)</f>
        <v>0</v>
      </c>
      <c r="K2762" s="276" t="s">
        <v>229</v>
      </c>
      <c r="L2762" s="281"/>
      <c r="M2762" s="282" t="s">
        <v>1</v>
      </c>
      <c r="N2762" s="283" t="s">
        <v>38</v>
      </c>
      <c r="O2762" s="92"/>
      <c r="P2762" s="237">
        <f>O2762*H2762</f>
        <v>0</v>
      </c>
      <c r="Q2762" s="237">
        <v>0.0014</v>
      </c>
      <c r="R2762" s="237">
        <f>Q2762*H2762</f>
        <v>0.032199999999999999</v>
      </c>
      <c r="S2762" s="237">
        <v>0</v>
      </c>
      <c r="T2762" s="238">
        <f>S2762*H2762</f>
        <v>0</v>
      </c>
      <c r="U2762" s="39"/>
      <c r="V2762" s="39"/>
      <c r="W2762" s="39"/>
      <c r="X2762" s="39"/>
      <c r="Y2762" s="39"/>
      <c r="Z2762" s="39"/>
      <c r="AA2762" s="39"/>
      <c r="AB2762" s="39"/>
      <c r="AC2762" s="39"/>
      <c r="AD2762" s="39"/>
      <c r="AE2762" s="39"/>
      <c r="AR2762" s="239" t="s">
        <v>402</v>
      </c>
      <c r="AT2762" s="239" t="s">
        <v>285</v>
      </c>
      <c r="AU2762" s="239" t="s">
        <v>82</v>
      </c>
      <c r="AY2762" s="18" t="s">
        <v>223</v>
      </c>
      <c r="BE2762" s="240">
        <f>IF(N2762="základní",J2762,0)</f>
        <v>0</v>
      </c>
      <c r="BF2762" s="240">
        <f>IF(N2762="snížená",J2762,0)</f>
        <v>0</v>
      </c>
      <c r="BG2762" s="240">
        <f>IF(N2762="zákl. přenesená",J2762,0)</f>
        <v>0</v>
      </c>
      <c r="BH2762" s="240">
        <f>IF(N2762="sníž. přenesená",J2762,0)</f>
        <v>0</v>
      </c>
      <c r="BI2762" s="240">
        <f>IF(N2762="nulová",J2762,0)</f>
        <v>0</v>
      </c>
      <c r="BJ2762" s="18" t="s">
        <v>80</v>
      </c>
      <c r="BK2762" s="240">
        <f>ROUND(I2762*H2762,2)</f>
        <v>0</v>
      </c>
      <c r="BL2762" s="18" t="s">
        <v>310</v>
      </c>
      <c r="BM2762" s="239" t="s">
        <v>3348</v>
      </c>
    </row>
    <row r="2763" s="2" customFormat="1" ht="37.8" customHeight="1">
      <c r="A2763" s="39"/>
      <c r="B2763" s="40"/>
      <c r="C2763" s="228" t="s">
        <v>3349</v>
      </c>
      <c r="D2763" s="228" t="s">
        <v>225</v>
      </c>
      <c r="E2763" s="229" t="s">
        <v>3350</v>
      </c>
      <c r="F2763" s="230" t="s">
        <v>3351</v>
      </c>
      <c r="G2763" s="231" t="s">
        <v>475</v>
      </c>
      <c r="H2763" s="232">
        <v>20</v>
      </c>
      <c r="I2763" s="233"/>
      <c r="J2763" s="234">
        <f>ROUND(I2763*H2763,2)</f>
        <v>0</v>
      </c>
      <c r="K2763" s="230" t="s">
        <v>229</v>
      </c>
      <c r="L2763" s="45"/>
      <c r="M2763" s="235" t="s">
        <v>1</v>
      </c>
      <c r="N2763" s="236" t="s">
        <v>38</v>
      </c>
      <c r="O2763" s="92"/>
      <c r="P2763" s="237">
        <f>O2763*H2763</f>
        <v>0</v>
      </c>
      <c r="Q2763" s="237">
        <v>3.0000000000000001E-05</v>
      </c>
      <c r="R2763" s="237">
        <f>Q2763*H2763</f>
        <v>0.00060000000000000006</v>
      </c>
      <c r="S2763" s="237">
        <v>0</v>
      </c>
      <c r="T2763" s="238">
        <f>S2763*H2763</f>
        <v>0</v>
      </c>
      <c r="U2763" s="39"/>
      <c r="V2763" s="39"/>
      <c r="W2763" s="39"/>
      <c r="X2763" s="39"/>
      <c r="Y2763" s="39"/>
      <c r="Z2763" s="39"/>
      <c r="AA2763" s="39"/>
      <c r="AB2763" s="39"/>
      <c r="AC2763" s="39"/>
      <c r="AD2763" s="39"/>
      <c r="AE2763" s="39"/>
      <c r="AR2763" s="239" t="s">
        <v>310</v>
      </c>
      <c r="AT2763" s="239" t="s">
        <v>225</v>
      </c>
      <c r="AU2763" s="239" t="s">
        <v>82</v>
      </c>
      <c r="AY2763" s="18" t="s">
        <v>223</v>
      </c>
      <c r="BE2763" s="240">
        <f>IF(N2763="základní",J2763,0)</f>
        <v>0</v>
      </c>
      <c r="BF2763" s="240">
        <f>IF(N2763="snížená",J2763,0)</f>
        <v>0</v>
      </c>
      <c r="BG2763" s="240">
        <f>IF(N2763="zákl. přenesená",J2763,0)</f>
        <v>0</v>
      </c>
      <c r="BH2763" s="240">
        <f>IF(N2763="sníž. přenesená",J2763,0)</f>
        <v>0</v>
      </c>
      <c r="BI2763" s="240">
        <f>IF(N2763="nulová",J2763,0)</f>
        <v>0</v>
      </c>
      <c r="BJ2763" s="18" t="s">
        <v>80</v>
      </c>
      <c r="BK2763" s="240">
        <f>ROUND(I2763*H2763,2)</f>
        <v>0</v>
      </c>
      <c r="BL2763" s="18" t="s">
        <v>310</v>
      </c>
      <c r="BM2763" s="239" t="s">
        <v>3352</v>
      </c>
    </row>
    <row r="2764" s="14" customFormat="1">
      <c r="A2764" s="14"/>
      <c r="B2764" s="253"/>
      <c r="C2764" s="254"/>
      <c r="D2764" s="243" t="s">
        <v>232</v>
      </c>
      <c r="E2764" s="255" t="s">
        <v>1</v>
      </c>
      <c r="F2764" s="256" t="s">
        <v>3334</v>
      </c>
      <c r="G2764" s="254"/>
      <c r="H2764" s="255" t="s">
        <v>1</v>
      </c>
      <c r="I2764" s="257"/>
      <c r="J2764" s="254"/>
      <c r="K2764" s="254"/>
      <c r="L2764" s="258"/>
      <c r="M2764" s="259"/>
      <c r="N2764" s="260"/>
      <c r="O2764" s="260"/>
      <c r="P2764" s="260"/>
      <c r="Q2764" s="260"/>
      <c r="R2764" s="260"/>
      <c r="S2764" s="260"/>
      <c r="T2764" s="261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62" t="s">
        <v>232</v>
      </c>
      <c r="AU2764" s="262" t="s">
        <v>82</v>
      </c>
      <c r="AV2764" s="14" t="s">
        <v>80</v>
      </c>
      <c r="AW2764" s="14" t="s">
        <v>30</v>
      </c>
      <c r="AX2764" s="14" t="s">
        <v>73</v>
      </c>
      <c r="AY2764" s="262" t="s">
        <v>223</v>
      </c>
    </row>
    <row r="2765" s="13" customFormat="1">
      <c r="A2765" s="13"/>
      <c r="B2765" s="241"/>
      <c r="C2765" s="242"/>
      <c r="D2765" s="243" t="s">
        <v>232</v>
      </c>
      <c r="E2765" s="244" t="s">
        <v>1</v>
      </c>
      <c r="F2765" s="245" t="s">
        <v>3353</v>
      </c>
      <c r="G2765" s="242"/>
      <c r="H2765" s="246">
        <v>20</v>
      </c>
      <c r="I2765" s="247"/>
      <c r="J2765" s="242"/>
      <c r="K2765" s="242"/>
      <c r="L2765" s="248"/>
      <c r="M2765" s="249"/>
      <c r="N2765" s="250"/>
      <c r="O2765" s="250"/>
      <c r="P2765" s="250"/>
      <c r="Q2765" s="250"/>
      <c r="R2765" s="250"/>
      <c r="S2765" s="250"/>
      <c r="T2765" s="251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52" t="s">
        <v>232</v>
      </c>
      <c r="AU2765" s="252" t="s">
        <v>82</v>
      </c>
      <c r="AV2765" s="13" t="s">
        <v>82</v>
      </c>
      <c r="AW2765" s="13" t="s">
        <v>30</v>
      </c>
      <c r="AX2765" s="13" t="s">
        <v>80</v>
      </c>
      <c r="AY2765" s="252" t="s">
        <v>223</v>
      </c>
    </row>
    <row r="2766" s="2" customFormat="1" ht="24.15" customHeight="1">
      <c r="A2766" s="39"/>
      <c r="B2766" s="40"/>
      <c r="C2766" s="274" t="s">
        <v>3354</v>
      </c>
      <c r="D2766" s="274" t="s">
        <v>285</v>
      </c>
      <c r="E2766" s="275" t="s">
        <v>3355</v>
      </c>
      <c r="F2766" s="276" t="s">
        <v>3356</v>
      </c>
      <c r="G2766" s="277" t="s">
        <v>475</v>
      </c>
      <c r="H2766" s="278">
        <v>20</v>
      </c>
      <c r="I2766" s="279"/>
      <c r="J2766" s="280">
        <f>ROUND(I2766*H2766,2)</f>
        <v>0</v>
      </c>
      <c r="K2766" s="276" t="s">
        <v>229</v>
      </c>
      <c r="L2766" s="281"/>
      <c r="M2766" s="282" t="s">
        <v>1</v>
      </c>
      <c r="N2766" s="283" t="s">
        <v>38</v>
      </c>
      <c r="O2766" s="92"/>
      <c r="P2766" s="237">
        <f>O2766*H2766</f>
        <v>0</v>
      </c>
      <c r="Q2766" s="237">
        <v>0.0022000000000000001</v>
      </c>
      <c r="R2766" s="237">
        <f>Q2766*H2766</f>
        <v>0.044000000000000004</v>
      </c>
      <c r="S2766" s="237">
        <v>0</v>
      </c>
      <c r="T2766" s="238">
        <f>S2766*H2766</f>
        <v>0</v>
      </c>
      <c r="U2766" s="39"/>
      <c r="V2766" s="39"/>
      <c r="W2766" s="39"/>
      <c r="X2766" s="39"/>
      <c r="Y2766" s="39"/>
      <c r="Z2766" s="39"/>
      <c r="AA2766" s="39"/>
      <c r="AB2766" s="39"/>
      <c r="AC2766" s="39"/>
      <c r="AD2766" s="39"/>
      <c r="AE2766" s="39"/>
      <c r="AR2766" s="239" t="s">
        <v>402</v>
      </c>
      <c r="AT2766" s="239" t="s">
        <v>285</v>
      </c>
      <c r="AU2766" s="239" t="s">
        <v>82</v>
      </c>
      <c r="AY2766" s="18" t="s">
        <v>223</v>
      </c>
      <c r="BE2766" s="240">
        <f>IF(N2766="základní",J2766,0)</f>
        <v>0</v>
      </c>
      <c r="BF2766" s="240">
        <f>IF(N2766="snížená",J2766,0)</f>
        <v>0</v>
      </c>
      <c r="BG2766" s="240">
        <f>IF(N2766="zákl. přenesená",J2766,0)</f>
        <v>0</v>
      </c>
      <c r="BH2766" s="240">
        <f>IF(N2766="sníž. přenesená",J2766,0)</f>
        <v>0</v>
      </c>
      <c r="BI2766" s="240">
        <f>IF(N2766="nulová",J2766,0)</f>
        <v>0</v>
      </c>
      <c r="BJ2766" s="18" t="s">
        <v>80</v>
      </c>
      <c r="BK2766" s="240">
        <f>ROUND(I2766*H2766,2)</f>
        <v>0</v>
      </c>
      <c r="BL2766" s="18" t="s">
        <v>310</v>
      </c>
      <c r="BM2766" s="239" t="s">
        <v>3357</v>
      </c>
    </row>
    <row r="2767" s="2" customFormat="1" ht="37.8" customHeight="1">
      <c r="A2767" s="39"/>
      <c r="B2767" s="40"/>
      <c r="C2767" s="228" t="s">
        <v>3358</v>
      </c>
      <c r="D2767" s="228" t="s">
        <v>225</v>
      </c>
      <c r="E2767" s="229" t="s">
        <v>3359</v>
      </c>
      <c r="F2767" s="230" t="s">
        <v>3360</v>
      </c>
      <c r="G2767" s="231" t="s">
        <v>475</v>
      </c>
      <c r="H2767" s="232">
        <v>12</v>
      </c>
      <c r="I2767" s="233"/>
      <c r="J2767" s="234">
        <f>ROUND(I2767*H2767,2)</f>
        <v>0</v>
      </c>
      <c r="K2767" s="230" t="s">
        <v>229</v>
      </c>
      <c r="L2767" s="45"/>
      <c r="M2767" s="235" t="s">
        <v>1</v>
      </c>
      <c r="N2767" s="236" t="s">
        <v>38</v>
      </c>
      <c r="O2767" s="92"/>
      <c r="P2767" s="237">
        <f>O2767*H2767</f>
        <v>0</v>
      </c>
      <c r="Q2767" s="237">
        <v>5.0000000000000002E-05</v>
      </c>
      <c r="R2767" s="237">
        <f>Q2767*H2767</f>
        <v>0.00060000000000000006</v>
      </c>
      <c r="S2767" s="237">
        <v>0</v>
      </c>
      <c r="T2767" s="238">
        <f>S2767*H2767</f>
        <v>0</v>
      </c>
      <c r="U2767" s="39"/>
      <c r="V2767" s="39"/>
      <c r="W2767" s="39"/>
      <c r="X2767" s="39"/>
      <c r="Y2767" s="39"/>
      <c r="Z2767" s="39"/>
      <c r="AA2767" s="39"/>
      <c r="AB2767" s="39"/>
      <c r="AC2767" s="39"/>
      <c r="AD2767" s="39"/>
      <c r="AE2767" s="39"/>
      <c r="AR2767" s="239" t="s">
        <v>310</v>
      </c>
      <c r="AT2767" s="239" t="s">
        <v>225</v>
      </c>
      <c r="AU2767" s="239" t="s">
        <v>82</v>
      </c>
      <c r="AY2767" s="18" t="s">
        <v>223</v>
      </c>
      <c r="BE2767" s="240">
        <f>IF(N2767="základní",J2767,0)</f>
        <v>0</v>
      </c>
      <c r="BF2767" s="240">
        <f>IF(N2767="snížená",J2767,0)</f>
        <v>0</v>
      </c>
      <c r="BG2767" s="240">
        <f>IF(N2767="zákl. přenesená",J2767,0)</f>
        <v>0</v>
      </c>
      <c r="BH2767" s="240">
        <f>IF(N2767="sníž. přenesená",J2767,0)</f>
        <v>0</v>
      </c>
      <c r="BI2767" s="240">
        <f>IF(N2767="nulová",J2767,0)</f>
        <v>0</v>
      </c>
      <c r="BJ2767" s="18" t="s">
        <v>80</v>
      </c>
      <c r="BK2767" s="240">
        <f>ROUND(I2767*H2767,2)</f>
        <v>0</v>
      </c>
      <c r="BL2767" s="18" t="s">
        <v>310</v>
      </c>
      <c r="BM2767" s="239" t="s">
        <v>3361</v>
      </c>
    </row>
    <row r="2768" s="14" customFormat="1">
      <c r="A2768" s="14"/>
      <c r="B2768" s="253"/>
      <c r="C2768" s="254"/>
      <c r="D2768" s="243" t="s">
        <v>232</v>
      </c>
      <c r="E2768" s="255" t="s">
        <v>1</v>
      </c>
      <c r="F2768" s="256" t="s">
        <v>3334</v>
      </c>
      <c r="G2768" s="254"/>
      <c r="H2768" s="255" t="s">
        <v>1</v>
      </c>
      <c r="I2768" s="257"/>
      <c r="J2768" s="254"/>
      <c r="K2768" s="254"/>
      <c r="L2768" s="258"/>
      <c r="M2768" s="259"/>
      <c r="N2768" s="260"/>
      <c r="O2768" s="260"/>
      <c r="P2768" s="260"/>
      <c r="Q2768" s="260"/>
      <c r="R2768" s="260"/>
      <c r="S2768" s="260"/>
      <c r="T2768" s="261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62" t="s">
        <v>232</v>
      </c>
      <c r="AU2768" s="262" t="s">
        <v>82</v>
      </c>
      <c r="AV2768" s="14" t="s">
        <v>80</v>
      </c>
      <c r="AW2768" s="14" t="s">
        <v>30</v>
      </c>
      <c r="AX2768" s="14" t="s">
        <v>73</v>
      </c>
      <c r="AY2768" s="262" t="s">
        <v>223</v>
      </c>
    </row>
    <row r="2769" s="13" customFormat="1">
      <c r="A2769" s="13"/>
      <c r="B2769" s="241"/>
      <c r="C2769" s="242"/>
      <c r="D2769" s="243" t="s">
        <v>232</v>
      </c>
      <c r="E2769" s="244" t="s">
        <v>1</v>
      </c>
      <c r="F2769" s="245" t="s">
        <v>3362</v>
      </c>
      <c r="G2769" s="242"/>
      <c r="H2769" s="246">
        <v>10</v>
      </c>
      <c r="I2769" s="247"/>
      <c r="J2769" s="242"/>
      <c r="K2769" s="242"/>
      <c r="L2769" s="248"/>
      <c r="M2769" s="249"/>
      <c r="N2769" s="250"/>
      <c r="O2769" s="250"/>
      <c r="P2769" s="250"/>
      <c r="Q2769" s="250"/>
      <c r="R2769" s="250"/>
      <c r="S2769" s="250"/>
      <c r="T2769" s="251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52" t="s">
        <v>232</v>
      </c>
      <c r="AU2769" s="252" t="s">
        <v>82</v>
      </c>
      <c r="AV2769" s="13" t="s">
        <v>82</v>
      </c>
      <c r="AW2769" s="13" t="s">
        <v>30</v>
      </c>
      <c r="AX2769" s="13" t="s">
        <v>73</v>
      </c>
      <c r="AY2769" s="252" t="s">
        <v>223</v>
      </c>
    </row>
    <row r="2770" s="13" customFormat="1">
      <c r="A2770" s="13"/>
      <c r="B2770" s="241"/>
      <c r="C2770" s="242"/>
      <c r="D2770" s="243" t="s">
        <v>232</v>
      </c>
      <c r="E2770" s="244" t="s">
        <v>1</v>
      </c>
      <c r="F2770" s="245" t="s">
        <v>3363</v>
      </c>
      <c r="G2770" s="242"/>
      <c r="H2770" s="246">
        <v>2</v>
      </c>
      <c r="I2770" s="247"/>
      <c r="J2770" s="242"/>
      <c r="K2770" s="242"/>
      <c r="L2770" s="248"/>
      <c r="M2770" s="249"/>
      <c r="N2770" s="250"/>
      <c r="O2770" s="250"/>
      <c r="P2770" s="250"/>
      <c r="Q2770" s="250"/>
      <c r="R2770" s="250"/>
      <c r="S2770" s="250"/>
      <c r="T2770" s="251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52" t="s">
        <v>232</v>
      </c>
      <c r="AU2770" s="252" t="s">
        <v>82</v>
      </c>
      <c r="AV2770" s="13" t="s">
        <v>82</v>
      </c>
      <c r="AW2770" s="13" t="s">
        <v>30</v>
      </c>
      <c r="AX2770" s="13" t="s">
        <v>73</v>
      </c>
      <c r="AY2770" s="252" t="s">
        <v>223</v>
      </c>
    </row>
    <row r="2771" s="15" customFormat="1">
      <c r="A2771" s="15"/>
      <c r="B2771" s="263"/>
      <c r="C2771" s="264"/>
      <c r="D2771" s="243" t="s">
        <v>232</v>
      </c>
      <c r="E2771" s="265" t="s">
        <v>1</v>
      </c>
      <c r="F2771" s="266" t="s">
        <v>245</v>
      </c>
      <c r="G2771" s="264"/>
      <c r="H2771" s="267">
        <v>12</v>
      </c>
      <c r="I2771" s="268"/>
      <c r="J2771" s="264"/>
      <c r="K2771" s="264"/>
      <c r="L2771" s="269"/>
      <c r="M2771" s="270"/>
      <c r="N2771" s="271"/>
      <c r="O2771" s="271"/>
      <c r="P2771" s="271"/>
      <c r="Q2771" s="271"/>
      <c r="R2771" s="271"/>
      <c r="S2771" s="271"/>
      <c r="T2771" s="272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T2771" s="273" t="s">
        <v>232</v>
      </c>
      <c r="AU2771" s="273" t="s">
        <v>82</v>
      </c>
      <c r="AV2771" s="15" t="s">
        <v>230</v>
      </c>
      <c r="AW2771" s="15" t="s">
        <v>30</v>
      </c>
      <c r="AX2771" s="15" t="s">
        <v>80</v>
      </c>
      <c r="AY2771" s="273" t="s">
        <v>223</v>
      </c>
    </row>
    <row r="2772" s="2" customFormat="1" ht="24.15" customHeight="1">
      <c r="A2772" s="39"/>
      <c r="B2772" s="40"/>
      <c r="C2772" s="274" t="s">
        <v>3364</v>
      </c>
      <c r="D2772" s="274" t="s">
        <v>285</v>
      </c>
      <c r="E2772" s="275" t="s">
        <v>3365</v>
      </c>
      <c r="F2772" s="276" t="s">
        <v>3366</v>
      </c>
      <c r="G2772" s="277" t="s">
        <v>475</v>
      </c>
      <c r="H2772" s="278">
        <v>10</v>
      </c>
      <c r="I2772" s="279"/>
      <c r="J2772" s="280">
        <f>ROUND(I2772*H2772,2)</f>
        <v>0</v>
      </c>
      <c r="K2772" s="276" t="s">
        <v>229</v>
      </c>
      <c r="L2772" s="281"/>
      <c r="M2772" s="282" t="s">
        <v>1</v>
      </c>
      <c r="N2772" s="283" t="s">
        <v>38</v>
      </c>
      <c r="O2772" s="92"/>
      <c r="P2772" s="237">
        <f>O2772*H2772</f>
        <v>0</v>
      </c>
      <c r="Q2772" s="237">
        <v>0.0011999999999999999</v>
      </c>
      <c r="R2772" s="237">
        <f>Q2772*H2772</f>
        <v>0.011999999999999999</v>
      </c>
      <c r="S2772" s="237">
        <v>0</v>
      </c>
      <c r="T2772" s="238">
        <f>S2772*H2772</f>
        <v>0</v>
      </c>
      <c r="U2772" s="39"/>
      <c r="V2772" s="39"/>
      <c r="W2772" s="39"/>
      <c r="X2772" s="39"/>
      <c r="Y2772" s="39"/>
      <c r="Z2772" s="39"/>
      <c r="AA2772" s="39"/>
      <c r="AB2772" s="39"/>
      <c r="AC2772" s="39"/>
      <c r="AD2772" s="39"/>
      <c r="AE2772" s="39"/>
      <c r="AR2772" s="239" t="s">
        <v>402</v>
      </c>
      <c r="AT2772" s="239" t="s">
        <v>285</v>
      </c>
      <c r="AU2772" s="239" t="s">
        <v>82</v>
      </c>
      <c r="AY2772" s="18" t="s">
        <v>223</v>
      </c>
      <c r="BE2772" s="240">
        <f>IF(N2772="základní",J2772,0)</f>
        <v>0</v>
      </c>
      <c r="BF2772" s="240">
        <f>IF(N2772="snížená",J2772,0)</f>
        <v>0</v>
      </c>
      <c r="BG2772" s="240">
        <f>IF(N2772="zákl. přenesená",J2772,0)</f>
        <v>0</v>
      </c>
      <c r="BH2772" s="240">
        <f>IF(N2772="sníž. přenesená",J2772,0)</f>
        <v>0</v>
      </c>
      <c r="BI2772" s="240">
        <f>IF(N2772="nulová",J2772,0)</f>
        <v>0</v>
      </c>
      <c r="BJ2772" s="18" t="s">
        <v>80</v>
      </c>
      <c r="BK2772" s="240">
        <f>ROUND(I2772*H2772,2)</f>
        <v>0</v>
      </c>
      <c r="BL2772" s="18" t="s">
        <v>310</v>
      </c>
      <c r="BM2772" s="239" t="s">
        <v>3367</v>
      </c>
    </row>
    <row r="2773" s="14" customFormat="1">
      <c r="A2773" s="14"/>
      <c r="B2773" s="253"/>
      <c r="C2773" s="254"/>
      <c r="D2773" s="243" t="s">
        <v>232</v>
      </c>
      <c r="E2773" s="255" t="s">
        <v>1</v>
      </c>
      <c r="F2773" s="256" t="s">
        <v>3334</v>
      </c>
      <c r="G2773" s="254"/>
      <c r="H2773" s="255" t="s">
        <v>1</v>
      </c>
      <c r="I2773" s="257"/>
      <c r="J2773" s="254"/>
      <c r="K2773" s="254"/>
      <c r="L2773" s="258"/>
      <c r="M2773" s="259"/>
      <c r="N2773" s="260"/>
      <c r="O2773" s="260"/>
      <c r="P2773" s="260"/>
      <c r="Q2773" s="260"/>
      <c r="R2773" s="260"/>
      <c r="S2773" s="260"/>
      <c r="T2773" s="261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62" t="s">
        <v>232</v>
      </c>
      <c r="AU2773" s="262" t="s">
        <v>82</v>
      </c>
      <c r="AV2773" s="14" t="s">
        <v>80</v>
      </c>
      <c r="AW2773" s="14" t="s">
        <v>30</v>
      </c>
      <c r="AX2773" s="14" t="s">
        <v>73</v>
      </c>
      <c r="AY2773" s="262" t="s">
        <v>223</v>
      </c>
    </row>
    <row r="2774" s="13" customFormat="1">
      <c r="A2774" s="13"/>
      <c r="B2774" s="241"/>
      <c r="C2774" s="242"/>
      <c r="D2774" s="243" t="s">
        <v>232</v>
      </c>
      <c r="E2774" s="244" t="s">
        <v>1</v>
      </c>
      <c r="F2774" s="245" t="s">
        <v>3362</v>
      </c>
      <c r="G2774" s="242"/>
      <c r="H2774" s="246">
        <v>10</v>
      </c>
      <c r="I2774" s="247"/>
      <c r="J2774" s="242"/>
      <c r="K2774" s="242"/>
      <c r="L2774" s="248"/>
      <c r="M2774" s="249"/>
      <c r="N2774" s="250"/>
      <c r="O2774" s="250"/>
      <c r="P2774" s="250"/>
      <c r="Q2774" s="250"/>
      <c r="R2774" s="250"/>
      <c r="S2774" s="250"/>
      <c r="T2774" s="251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52" t="s">
        <v>232</v>
      </c>
      <c r="AU2774" s="252" t="s">
        <v>82</v>
      </c>
      <c r="AV2774" s="13" t="s">
        <v>82</v>
      </c>
      <c r="AW2774" s="13" t="s">
        <v>30</v>
      </c>
      <c r="AX2774" s="13" t="s">
        <v>80</v>
      </c>
      <c r="AY2774" s="252" t="s">
        <v>223</v>
      </c>
    </row>
    <row r="2775" s="2" customFormat="1" ht="24.15" customHeight="1">
      <c r="A2775" s="39"/>
      <c r="B2775" s="40"/>
      <c r="C2775" s="274" t="s">
        <v>3368</v>
      </c>
      <c r="D2775" s="274" t="s">
        <v>285</v>
      </c>
      <c r="E2775" s="275" t="s">
        <v>3369</v>
      </c>
      <c r="F2775" s="276" t="s">
        <v>3370</v>
      </c>
      <c r="G2775" s="277" t="s">
        <v>475</v>
      </c>
      <c r="H2775" s="278">
        <v>2</v>
      </c>
      <c r="I2775" s="279"/>
      <c r="J2775" s="280">
        <f>ROUND(I2775*H2775,2)</f>
        <v>0</v>
      </c>
      <c r="K2775" s="276" t="s">
        <v>386</v>
      </c>
      <c r="L2775" s="281"/>
      <c r="M2775" s="282" t="s">
        <v>1</v>
      </c>
      <c r="N2775" s="283" t="s">
        <v>38</v>
      </c>
      <c r="O2775" s="92"/>
      <c r="P2775" s="237">
        <f>O2775*H2775</f>
        <v>0</v>
      </c>
      <c r="Q2775" s="237">
        <v>0.0027000000000000001</v>
      </c>
      <c r="R2775" s="237">
        <f>Q2775*H2775</f>
        <v>0.0054000000000000003</v>
      </c>
      <c r="S2775" s="237">
        <v>0</v>
      </c>
      <c r="T2775" s="238">
        <f>S2775*H2775</f>
        <v>0</v>
      </c>
      <c r="U2775" s="39"/>
      <c r="V2775" s="39"/>
      <c r="W2775" s="39"/>
      <c r="X2775" s="39"/>
      <c r="Y2775" s="39"/>
      <c r="Z2775" s="39"/>
      <c r="AA2775" s="39"/>
      <c r="AB2775" s="39"/>
      <c r="AC2775" s="39"/>
      <c r="AD2775" s="39"/>
      <c r="AE2775" s="39"/>
      <c r="AR2775" s="239" t="s">
        <v>402</v>
      </c>
      <c r="AT2775" s="239" t="s">
        <v>285</v>
      </c>
      <c r="AU2775" s="239" t="s">
        <v>82</v>
      </c>
      <c r="AY2775" s="18" t="s">
        <v>223</v>
      </c>
      <c r="BE2775" s="240">
        <f>IF(N2775="základní",J2775,0)</f>
        <v>0</v>
      </c>
      <c r="BF2775" s="240">
        <f>IF(N2775="snížená",J2775,0)</f>
        <v>0</v>
      </c>
      <c r="BG2775" s="240">
        <f>IF(N2775="zákl. přenesená",J2775,0)</f>
        <v>0</v>
      </c>
      <c r="BH2775" s="240">
        <f>IF(N2775="sníž. přenesená",J2775,0)</f>
        <v>0</v>
      </c>
      <c r="BI2775" s="240">
        <f>IF(N2775="nulová",J2775,0)</f>
        <v>0</v>
      </c>
      <c r="BJ2775" s="18" t="s">
        <v>80</v>
      </c>
      <c r="BK2775" s="240">
        <f>ROUND(I2775*H2775,2)</f>
        <v>0</v>
      </c>
      <c r="BL2775" s="18" t="s">
        <v>310</v>
      </c>
      <c r="BM2775" s="239" t="s">
        <v>3371</v>
      </c>
    </row>
    <row r="2776" s="14" customFormat="1">
      <c r="A2776" s="14"/>
      <c r="B2776" s="253"/>
      <c r="C2776" s="254"/>
      <c r="D2776" s="243" t="s">
        <v>232</v>
      </c>
      <c r="E2776" s="255" t="s">
        <v>1</v>
      </c>
      <c r="F2776" s="256" t="s">
        <v>3334</v>
      </c>
      <c r="G2776" s="254"/>
      <c r="H2776" s="255" t="s">
        <v>1</v>
      </c>
      <c r="I2776" s="257"/>
      <c r="J2776" s="254"/>
      <c r="K2776" s="254"/>
      <c r="L2776" s="258"/>
      <c r="M2776" s="259"/>
      <c r="N2776" s="260"/>
      <c r="O2776" s="260"/>
      <c r="P2776" s="260"/>
      <c r="Q2776" s="260"/>
      <c r="R2776" s="260"/>
      <c r="S2776" s="260"/>
      <c r="T2776" s="261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62" t="s">
        <v>232</v>
      </c>
      <c r="AU2776" s="262" t="s">
        <v>82</v>
      </c>
      <c r="AV2776" s="14" t="s">
        <v>80</v>
      </c>
      <c r="AW2776" s="14" t="s">
        <v>30</v>
      </c>
      <c r="AX2776" s="14" t="s">
        <v>73</v>
      </c>
      <c r="AY2776" s="262" t="s">
        <v>223</v>
      </c>
    </row>
    <row r="2777" s="13" customFormat="1">
      <c r="A2777" s="13"/>
      <c r="B2777" s="241"/>
      <c r="C2777" s="242"/>
      <c r="D2777" s="243" t="s">
        <v>232</v>
      </c>
      <c r="E2777" s="244" t="s">
        <v>1</v>
      </c>
      <c r="F2777" s="245" t="s">
        <v>3363</v>
      </c>
      <c r="G2777" s="242"/>
      <c r="H2777" s="246">
        <v>2</v>
      </c>
      <c r="I2777" s="247"/>
      <c r="J2777" s="242"/>
      <c r="K2777" s="242"/>
      <c r="L2777" s="248"/>
      <c r="M2777" s="249"/>
      <c r="N2777" s="250"/>
      <c r="O2777" s="250"/>
      <c r="P2777" s="250"/>
      <c r="Q2777" s="250"/>
      <c r="R2777" s="250"/>
      <c r="S2777" s="250"/>
      <c r="T2777" s="251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52" t="s">
        <v>232</v>
      </c>
      <c r="AU2777" s="252" t="s">
        <v>82</v>
      </c>
      <c r="AV2777" s="13" t="s">
        <v>82</v>
      </c>
      <c r="AW2777" s="13" t="s">
        <v>30</v>
      </c>
      <c r="AX2777" s="13" t="s">
        <v>80</v>
      </c>
      <c r="AY2777" s="252" t="s">
        <v>223</v>
      </c>
    </row>
    <row r="2778" s="2" customFormat="1" ht="37.8" customHeight="1">
      <c r="A2778" s="39"/>
      <c r="B2778" s="40"/>
      <c r="C2778" s="228" t="s">
        <v>3372</v>
      </c>
      <c r="D2778" s="228" t="s">
        <v>225</v>
      </c>
      <c r="E2778" s="229" t="s">
        <v>3373</v>
      </c>
      <c r="F2778" s="230" t="s">
        <v>3374</v>
      </c>
      <c r="G2778" s="231" t="s">
        <v>475</v>
      </c>
      <c r="H2778" s="232">
        <v>8</v>
      </c>
      <c r="I2778" s="233"/>
      <c r="J2778" s="234">
        <f>ROUND(I2778*H2778,2)</f>
        <v>0</v>
      </c>
      <c r="K2778" s="230" t="s">
        <v>229</v>
      </c>
      <c r="L2778" s="45"/>
      <c r="M2778" s="235" t="s">
        <v>1</v>
      </c>
      <c r="N2778" s="236" t="s">
        <v>38</v>
      </c>
      <c r="O2778" s="92"/>
      <c r="P2778" s="237">
        <f>O2778*H2778</f>
        <v>0</v>
      </c>
      <c r="Q2778" s="237">
        <v>0.00027</v>
      </c>
      <c r="R2778" s="237">
        <f>Q2778*H2778</f>
        <v>0.00216</v>
      </c>
      <c r="S2778" s="237">
        <v>0</v>
      </c>
      <c r="T2778" s="238">
        <f>S2778*H2778</f>
        <v>0</v>
      </c>
      <c r="U2778" s="39"/>
      <c r="V2778" s="39"/>
      <c r="W2778" s="39"/>
      <c r="X2778" s="39"/>
      <c r="Y2778" s="39"/>
      <c r="Z2778" s="39"/>
      <c r="AA2778" s="39"/>
      <c r="AB2778" s="39"/>
      <c r="AC2778" s="39"/>
      <c r="AD2778" s="39"/>
      <c r="AE2778" s="39"/>
      <c r="AR2778" s="239" t="s">
        <v>310</v>
      </c>
      <c r="AT2778" s="239" t="s">
        <v>225</v>
      </c>
      <c r="AU2778" s="239" t="s">
        <v>82</v>
      </c>
      <c r="AY2778" s="18" t="s">
        <v>223</v>
      </c>
      <c r="BE2778" s="240">
        <f>IF(N2778="základní",J2778,0)</f>
        <v>0</v>
      </c>
      <c r="BF2778" s="240">
        <f>IF(N2778="snížená",J2778,0)</f>
        <v>0</v>
      </c>
      <c r="BG2778" s="240">
        <f>IF(N2778="zákl. přenesená",J2778,0)</f>
        <v>0</v>
      </c>
      <c r="BH2778" s="240">
        <f>IF(N2778="sníž. přenesená",J2778,0)</f>
        <v>0</v>
      </c>
      <c r="BI2778" s="240">
        <f>IF(N2778="nulová",J2778,0)</f>
        <v>0</v>
      </c>
      <c r="BJ2778" s="18" t="s">
        <v>80</v>
      </c>
      <c r="BK2778" s="240">
        <f>ROUND(I2778*H2778,2)</f>
        <v>0</v>
      </c>
      <c r="BL2778" s="18" t="s">
        <v>310</v>
      </c>
      <c r="BM2778" s="239" t="s">
        <v>3375</v>
      </c>
    </row>
    <row r="2779" s="14" customFormat="1">
      <c r="A2779" s="14"/>
      <c r="B2779" s="253"/>
      <c r="C2779" s="254"/>
      <c r="D2779" s="243" t="s">
        <v>232</v>
      </c>
      <c r="E2779" s="255" t="s">
        <v>1</v>
      </c>
      <c r="F2779" s="256" t="s">
        <v>3334</v>
      </c>
      <c r="G2779" s="254"/>
      <c r="H2779" s="255" t="s">
        <v>1</v>
      </c>
      <c r="I2779" s="257"/>
      <c r="J2779" s="254"/>
      <c r="K2779" s="254"/>
      <c r="L2779" s="258"/>
      <c r="M2779" s="259"/>
      <c r="N2779" s="260"/>
      <c r="O2779" s="260"/>
      <c r="P2779" s="260"/>
      <c r="Q2779" s="260"/>
      <c r="R2779" s="260"/>
      <c r="S2779" s="260"/>
      <c r="T2779" s="261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62" t="s">
        <v>232</v>
      </c>
      <c r="AU2779" s="262" t="s">
        <v>82</v>
      </c>
      <c r="AV2779" s="14" t="s">
        <v>80</v>
      </c>
      <c r="AW2779" s="14" t="s">
        <v>30</v>
      </c>
      <c r="AX2779" s="14" t="s">
        <v>73</v>
      </c>
      <c r="AY2779" s="262" t="s">
        <v>223</v>
      </c>
    </row>
    <row r="2780" s="13" customFormat="1">
      <c r="A2780" s="13"/>
      <c r="B2780" s="241"/>
      <c r="C2780" s="242"/>
      <c r="D2780" s="243" t="s">
        <v>232</v>
      </c>
      <c r="E2780" s="244" t="s">
        <v>1</v>
      </c>
      <c r="F2780" s="245" t="s">
        <v>3376</v>
      </c>
      <c r="G2780" s="242"/>
      <c r="H2780" s="246">
        <v>8</v>
      </c>
      <c r="I2780" s="247"/>
      <c r="J2780" s="242"/>
      <c r="K2780" s="242"/>
      <c r="L2780" s="248"/>
      <c r="M2780" s="249"/>
      <c r="N2780" s="250"/>
      <c r="O2780" s="250"/>
      <c r="P2780" s="250"/>
      <c r="Q2780" s="250"/>
      <c r="R2780" s="250"/>
      <c r="S2780" s="250"/>
      <c r="T2780" s="251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52" t="s">
        <v>232</v>
      </c>
      <c r="AU2780" s="252" t="s">
        <v>82</v>
      </c>
      <c r="AV2780" s="13" t="s">
        <v>82</v>
      </c>
      <c r="AW2780" s="13" t="s">
        <v>30</v>
      </c>
      <c r="AX2780" s="13" t="s">
        <v>80</v>
      </c>
      <c r="AY2780" s="252" t="s">
        <v>223</v>
      </c>
    </row>
    <row r="2781" s="2" customFormat="1" ht="24.15" customHeight="1">
      <c r="A2781" s="39"/>
      <c r="B2781" s="40"/>
      <c r="C2781" s="274" t="s">
        <v>3377</v>
      </c>
      <c r="D2781" s="274" t="s">
        <v>285</v>
      </c>
      <c r="E2781" s="275" t="s">
        <v>3378</v>
      </c>
      <c r="F2781" s="276" t="s">
        <v>3379</v>
      </c>
      <c r="G2781" s="277" t="s">
        <v>475</v>
      </c>
      <c r="H2781" s="278">
        <v>8</v>
      </c>
      <c r="I2781" s="279"/>
      <c r="J2781" s="280">
        <f>ROUND(I2781*H2781,2)</f>
        <v>0</v>
      </c>
      <c r="K2781" s="276" t="s">
        <v>229</v>
      </c>
      <c r="L2781" s="281"/>
      <c r="M2781" s="282" t="s">
        <v>1</v>
      </c>
      <c r="N2781" s="283" t="s">
        <v>38</v>
      </c>
      <c r="O2781" s="92"/>
      <c r="P2781" s="237">
        <f>O2781*H2781</f>
        <v>0</v>
      </c>
      <c r="Q2781" s="237">
        <v>0.0047000000000000002</v>
      </c>
      <c r="R2781" s="237">
        <f>Q2781*H2781</f>
        <v>0.037600000000000001</v>
      </c>
      <c r="S2781" s="237">
        <v>0</v>
      </c>
      <c r="T2781" s="238">
        <f>S2781*H2781</f>
        <v>0</v>
      </c>
      <c r="U2781" s="39"/>
      <c r="V2781" s="39"/>
      <c r="W2781" s="39"/>
      <c r="X2781" s="39"/>
      <c r="Y2781" s="39"/>
      <c r="Z2781" s="39"/>
      <c r="AA2781" s="39"/>
      <c r="AB2781" s="39"/>
      <c r="AC2781" s="39"/>
      <c r="AD2781" s="39"/>
      <c r="AE2781" s="39"/>
      <c r="AR2781" s="239" t="s">
        <v>402</v>
      </c>
      <c r="AT2781" s="239" t="s">
        <v>285</v>
      </c>
      <c r="AU2781" s="239" t="s">
        <v>82</v>
      </c>
      <c r="AY2781" s="18" t="s">
        <v>223</v>
      </c>
      <c r="BE2781" s="240">
        <f>IF(N2781="základní",J2781,0)</f>
        <v>0</v>
      </c>
      <c r="BF2781" s="240">
        <f>IF(N2781="snížená",J2781,0)</f>
        <v>0</v>
      </c>
      <c r="BG2781" s="240">
        <f>IF(N2781="zákl. přenesená",J2781,0)</f>
        <v>0</v>
      </c>
      <c r="BH2781" s="240">
        <f>IF(N2781="sníž. přenesená",J2781,0)</f>
        <v>0</v>
      </c>
      <c r="BI2781" s="240">
        <f>IF(N2781="nulová",J2781,0)</f>
        <v>0</v>
      </c>
      <c r="BJ2781" s="18" t="s">
        <v>80</v>
      </c>
      <c r="BK2781" s="240">
        <f>ROUND(I2781*H2781,2)</f>
        <v>0</v>
      </c>
      <c r="BL2781" s="18" t="s">
        <v>310</v>
      </c>
      <c r="BM2781" s="239" t="s">
        <v>3380</v>
      </c>
    </row>
    <row r="2782" s="2" customFormat="1" ht="37.8" customHeight="1">
      <c r="A2782" s="39"/>
      <c r="B2782" s="40"/>
      <c r="C2782" s="228" t="s">
        <v>3381</v>
      </c>
      <c r="D2782" s="228" t="s">
        <v>225</v>
      </c>
      <c r="E2782" s="229" t="s">
        <v>3382</v>
      </c>
      <c r="F2782" s="230" t="s">
        <v>3383</v>
      </c>
      <c r="G2782" s="231" t="s">
        <v>475</v>
      </c>
      <c r="H2782" s="232">
        <v>4</v>
      </c>
      <c r="I2782" s="233"/>
      <c r="J2782" s="234">
        <f>ROUND(I2782*H2782,2)</f>
        <v>0</v>
      </c>
      <c r="K2782" s="230" t="s">
        <v>229</v>
      </c>
      <c r="L2782" s="45"/>
      <c r="M2782" s="235" t="s">
        <v>1</v>
      </c>
      <c r="N2782" s="236" t="s">
        <v>38</v>
      </c>
      <c r="O2782" s="92"/>
      <c r="P2782" s="237">
        <f>O2782*H2782</f>
        <v>0</v>
      </c>
      <c r="Q2782" s="237">
        <v>0.00044000000000000002</v>
      </c>
      <c r="R2782" s="237">
        <f>Q2782*H2782</f>
        <v>0.0017600000000000001</v>
      </c>
      <c r="S2782" s="237">
        <v>0</v>
      </c>
      <c r="T2782" s="238">
        <f>S2782*H2782</f>
        <v>0</v>
      </c>
      <c r="U2782" s="39"/>
      <c r="V2782" s="39"/>
      <c r="W2782" s="39"/>
      <c r="X2782" s="39"/>
      <c r="Y2782" s="39"/>
      <c r="Z2782" s="39"/>
      <c r="AA2782" s="39"/>
      <c r="AB2782" s="39"/>
      <c r="AC2782" s="39"/>
      <c r="AD2782" s="39"/>
      <c r="AE2782" s="39"/>
      <c r="AR2782" s="239" t="s">
        <v>310</v>
      </c>
      <c r="AT2782" s="239" t="s">
        <v>225</v>
      </c>
      <c r="AU2782" s="239" t="s">
        <v>82</v>
      </c>
      <c r="AY2782" s="18" t="s">
        <v>223</v>
      </c>
      <c r="BE2782" s="240">
        <f>IF(N2782="základní",J2782,0)</f>
        <v>0</v>
      </c>
      <c r="BF2782" s="240">
        <f>IF(N2782="snížená",J2782,0)</f>
        <v>0</v>
      </c>
      <c r="BG2782" s="240">
        <f>IF(N2782="zákl. přenesená",J2782,0)</f>
        <v>0</v>
      </c>
      <c r="BH2782" s="240">
        <f>IF(N2782="sníž. přenesená",J2782,0)</f>
        <v>0</v>
      </c>
      <c r="BI2782" s="240">
        <f>IF(N2782="nulová",J2782,0)</f>
        <v>0</v>
      </c>
      <c r="BJ2782" s="18" t="s">
        <v>80</v>
      </c>
      <c r="BK2782" s="240">
        <f>ROUND(I2782*H2782,2)</f>
        <v>0</v>
      </c>
      <c r="BL2782" s="18" t="s">
        <v>310</v>
      </c>
      <c r="BM2782" s="239" t="s">
        <v>3384</v>
      </c>
    </row>
    <row r="2783" s="14" customFormat="1">
      <c r="A2783" s="14"/>
      <c r="B2783" s="253"/>
      <c r="C2783" s="254"/>
      <c r="D2783" s="243" t="s">
        <v>232</v>
      </c>
      <c r="E2783" s="255" t="s">
        <v>1</v>
      </c>
      <c r="F2783" s="256" t="s">
        <v>3334</v>
      </c>
      <c r="G2783" s="254"/>
      <c r="H2783" s="255" t="s">
        <v>1</v>
      </c>
      <c r="I2783" s="257"/>
      <c r="J2783" s="254"/>
      <c r="K2783" s="254"/>
      <c r="L2783" s="258"/>
      <c r="M2783" s="259"/>
      <c r="N2783" s="260"/>
      <c r="O2783" s="260"/>
      <c r="P2783" s="260"/>
      <c r="Q2783" s="260"/>
      <c r="R2783" s="260"/>
      <c r="S2783" s="260"/>
      <c r="T2783" s="261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62" t="s">
        <v>232</v>
      </c>
      <c r="AU2783" s="262" t="s">
        <v>82</v>
      </c>
      <c r="AV2783" s="14" t="s">
        <v>80</v>
      </c>
      <c r="AW2783" s="14" t="s">
        <v>30</v>
      </c>
      <c r="AX2783" s="14" t="s">
        <v>73</v>
      </c>
      <c r="AY2783" s="262" t="s">
        <v>223</v>
      </c>
    </row>
    <row r="2784" s="13" customFormat="1">
      <c r="A2784" s="13"/>
      <c r="B2784" s="241"/>
      <c r="C2784" s="242"/>
      <c r="D2784" s="243" t="s">
        <v>232</v>
      </c>
      <c r="E2784" s="244" t="s">
        <v>1</v>
      </c>
      <c r="F2784" s="245" t="s">
        <v>3385</v>
      </c>
      <c r="G2784" s="242"/>
      <c r="H2784" s="246">
        <v>4</v>
      </c>
      <c r="I2784" s="247"/>
      <c r="J2784" s="242"/>
      <c r="K2784" s="242"/>
      <c r="L2784" s="248"/>
      <c r="M2784" s="249"/>
      <c r="N2784" s="250"/>
      <c r="O2784" s="250"/>
      <c r="P2784" s="250"/>
      <c r="Q2784" s="250"/>
      <c r="R2784" s="250"/>
      <c r="S2784" s="250"/>
      <c r="T2784" s="251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52" t="s">
        <v>232</v>
      </c>
      <c r="AU2784" s="252" t="s">
        <v>82</v>
      </c>
      <c r="AV2784" s="13" t="s">
        <v>82</v>
      </c>
      <c r="AW2784" s="13" t="s">
        <v>30</v>
      </c>
      <c r="AX2784" s="13" t="s">
        <v>80</v>
      </c>
      <c r="AY2784" s="252" t="s">
        <v>223</v>
      </c>
    </row>
    <row r="2785" s="2" customFormat="1" ht="24.15" customHeight="1">
      <c r="A2785" s="39"/>
      <c r="B2785" s="40"/>
      <c r="C2785" s="274" t="s">
        <v>3386</v>
      </c>
      <c r="D2785" s="274" t="s">
        <v>285</v>
      </c>
      <c r="E2785" s="275" t="s">
        <v>3387</v>
      </c>
      <c r="F2785" s="276" t="s">
        <v>3388</v>
      </c>
      <c r="G2785" s="277" t="s">
        <v>475</v>
      </c>
      <c r="H2785" s="278">
        <v>4</v>
      </c>
      <c r="I2785" s="279"/>
      <c r="J2785" s="280">
        <f>ROUND(I2785*H2785,2)</f>
        <v>0</v>
      </c>
      <c r="K2785" s="276" t="s">
        <v>229</v>
      </c>
      <c r="L2785" s="281"/>
      <c r="M2785" s="282" t="s">
        <v>1</v>
      </c>
      <c r="N2785" s="283" t="s">
        <v>38</v>
      </c>
      <c r="O2785" s="92"/>
      <c r="P2785" s="237">
        <f>O2785*H2785</f>
        <v>0</v>
      </c>
      <c r="Q2785" s="237">
        <v>0.0061999999999999998</v>
      </c>
      <c r="R2785" s="237">
        <f>Q2785*H2785</f>
        <v>0.024799999999999999</v>
      </c>
      <c r="S2785" s="237">
        <v>0</v>
      </c>
      <c r="T2785" s="238">
        <f>S2785*H2785</f>
        <v>0</v>
      </c>
      <c r="U2785" s="39"/>
      <c r="V2785" s="39"/>
      <c r="W2785" s="39"/>
      <c r="X2785" s="39"/>
      <c r="Y2785" s="39"/>
      <c r="Z2785" s="39"/>
      <c r="AA2785" s="39"/>
      <c r="AB2785" s="39"/>
      <c r="AC2785" s="39"/>
      <c r="AD2785" s="39"/>
      <c r="AE2785" s="39"/>
      <c r="AR2785" s="239" t="s">
        <v>402</v>
      </c>
      <c r="AT2785" s="239" t="s">
        <v>285</v>
      </c>
      <c r="AU2785" s="239" t="s">
        <v>82</v>
      </c>
      <c r="AY2785" s="18" t="s">
        <v>223</v>
      </c>
      <c r="BE2785" s="240">
        <f>IF(N2785="základní",J2785,0)</f>
        <v>0</v>
      </c>
      <c r="BF2785" s="240">
        <f>IF(N2785="snížená",J2785,0)</f>
        <v>0</v>
      </c>
      <c r="BG2785" s="240">
        <f>IF(N2785="zákl. přenesená",J2785,0)</f>
        <v>0</v>
      </c>
      <c r="BH2785" s="240">
        <f>IF(N2785="sníž. přenesená",J2785,0)</f>
        <v>0</v>
      </c>
      <c r="BI2785" s="240">
        <f>IF(N2785="nulová",J2785,0)</f>
        <v>0</v>
      </c>
      <c r="BJ2785" s="18" t="s">
        <v>80</v>
      </c>
      <c r="BK2785" s="240">
        <f>ROUND(I2785*H2785,2)</f>
        <v>0</v>
      </c>
      <c r="BL2785" s="18" t="s">
        <v>310</v>
      </c>
      <c r="BM2785" s="239" t="s">
        <v>3389</v>
      </c>
    </row>
    <row r="2786" s="2" customFormat="1" ht="37.8" customHeight="1">
      <c r="A2786" s="39"/>
      <c r="B2786" s="40"/>
      <c r="C2786" s="228" t="s">
        <v>3390</v>
      </c>
      <c r="D2786" s="228" t="s">
        <v>225</v>
      </c>
      <c r="E2786" s="229" t="s">
        <v>3391</v>
      </c>
      <c r="F2786" s="230" t="s">
        <v>3392</v>
      </c>
      <c r="G2786" s="231" t="s">
        <v>293</v>
      </c>
      <c r="H2786" s="232">
        <v>32.655000000000001</v>
      </c>
      <c r="I2786" s="233"/>
      <c r="J2786" s="234">
        <f>ROUND(I2786*H2786,2)</f>
        <v>0</v>
      </c>
      <c r="K2786" s="230" t="s">
        <v>386</v>
      </c>
      <c r="L2786" s="45"/>
      <c r="M2786" s="235" t="s">
        <v>1</v>
      </c>
      <c r="N2786" s="236" t="s">
        <v>38</v>
      </c>
      <c r="O2786" s="92"/>
      <c r="P2786" s="237">
        <f>O2786*H2786</f>
        <v>0</v>
      </c>
      <c r="Q2786" s="237">
        <v>0.048059999999999999</v>
      </c>
      <c r="R2786" s="237">
        <f>Q2786*H2786</f>
        <v>1.5693992999999999</v>
      </c>
      <c r="S2786" s="237">
        <v>0</v>
      </c>
      <c r="T2786" s="238">
        <f>S2786*H2786</f>
        <v>0</v>
      </c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39"/>
      <c r="AE2786" s="39"/>
      <c r="AR2786" s="239" t="s">
        <v>310</v>
      </c>
      <c r="AT2786" s="239" t="s">
        <v>225</v>
      </c>
      <c r="AU2786" s="239" t="s">
        <v>82</v>
      </c>
      <c r="AY2786" s="18" t="s">
        <v>223</v>
      </c>
      <c r="BE2786" s="240">
        <f>IF(N2786="základní",J2786,0)</f>
        <v>0</v>
      </c>
      <c r="BF2786" s="240">
        <f>IF(N2786="snížená",J2786,0)</f>
        <v>0</v>
      </c>
      <c r="BG2786" s="240">
        <f>IF(N2786="zákl. přenesená",J2786,0)</f>
        <v>0</v>
      </c>
      <c r="BH2786" s="240">
        <f>IF(N2786="sníž. přenesená",J2786,0)</f>
        <v>0</v>
      </c>
      <c r="BI2786" s="240">
        <f>IF(N2786="nulová",J2786,0)</f>
        <v>0</v>
      </c>
      <c r="BJ2786" s="18" t="s">
        <v>80</v>
      </c>
      <c r="BK2786" s="240">
        <f>ROUND(I2786*H2786,2)</f>
        <v>0</v>
      </c>
      <c r="BL2786" s="18" t="s">
        <v>310</v>
      </c>
      <c r="BM2786" s="239" t="s">
        <v>3393</v>
      </c>
    </row>
    <row r="2787" s="13" customFormat="1">
      <c r="A2787" s="13"/>
      <c r="B2787" s="241"/>
      <c r="C2787" s="242"/>
      <c r="D2787" s="243" t="s">
        <v>232</v>
      </c>
      <c r="E2787" s="244" t="s">
        <v>1</v>
      </c>
      <c r="F2787" s="245" t="s">
        <v>3394</v>
      </c>
      <c r="G2787" s="242"/>
      <c r="H2787" s="246">
        <v>32.655000000000001</v>
      </c>
      <c r="I2787" s="247"/>
      <c r="J2787" s="242"/>
      <c r="K2787" s="242"/>
      <c r="L2787" s="248"/>
      <c r="M2787" s="249"/>
      <c r="N2787" s="250"/>
      <c r="O2787" s="250"/>
      <c r="P2787" s="250"/>
      <c r="Q2787" s="250"/>
      <c r="R2787" s="250"/>
      <c r="S2787" s="250"/>
      <c r="T2787" s="251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52" t="s">
        <v>232</v>
      </c>
      <c r="AU2787" s="252" t="s">
        <v>82</v>
      </c>
      <c r="AV2787" s="13" t="s">
        <v>82</v>
      </c>
      <c r="AW2787" s="13" t="s">
        <v>30</v>
      </c>
      <c r="AX2787" s="13" t="s">
        <v>80</v>
      </c>
      <c r="AY2787" s="252" t="s">
        <v>223</v>
      </c>
    </row>
    <row r="2788" s="2" customFormat="1" ht="37.8" customHeight="1">
      <c r="A2788" s="39"/>
      <c r="B2788" s="40"/>
      <c r="C2788" s="228" t="s">
        <v>3395</v>
      </c>
      <c r="D2788" s="228" t="s">
        <v>225</v>
      </c>
      <c r="E2788" s="229" t="s">
        <v>3396</v>
      </c>
      <c r="F2788" s="230" t="s">
        <v>3397</v>
      </c>
      <c r="G2788" s="231" t="s">
        <v>293</v>
      </c>
      <c r="H2788" s="232">
        <v>1.6839999999999999</v>
      </c>
      <c r="I2788" s="233"/>
      <c r="J2788" s="234">
        <f>ROUND(I2788*H2788,2)</f>
        <v>0</v>
      </c>
      <c r="K2788" s="230" t="s">
        <v>386</v>
      </c>
      <c r="L2788" s="45"/>
      <c r="M2788" s="235" t="s">
        <v>1</v>
      </c>
      <c r="N2788" s="236" t="s">
        <v>38</v>
      </c>
      <c r="O2788" s="92"/>
      <c r="P2788" s="237">
        <f>O2788*H2788</f>
        <v>0</v>
      </c>
      <c r="Q2788" s="237">
        <v>0.040059999999999998</v>
      </c>
      <c r="R2788" s="237">
        <f>Q2788*H2788</f>
        <v>0.06746104</v>
      </c>
      <c r="S2788" s="237">
        <v>0</v>
      </c>
      <c r="T2788" s="238">
        <f>S2788*H2788</f>
        <v>0</v>
      </c>
      <c r="U2788" s="39"/>
      <c r="V2788" s="39"/>
      <c r="W2788" s="39"/>
      <c r="X2788" s="39"/>
      <c r="Y2788" s="39"/>
      <c r="Z2788" s="39"/>
      <c r="AA2788" s="39"/>
      <c r="AB2788" s="39"/>
      <c r="AC2788" s="39"/>
      <c r="AD2788" s="39"/>
      <c r="AE2788" s="39"/>
      <c r="AR2788" s="239" t="s">
        <v>310</v>
      </c>
      <c r="AT2788" s="239" t="s">
        <v>225</v>
      </c>
      <c r="AU2788" s="239" t="s">
        <v>82</v>
      </c>
      <c r="AY2788" s="18" t="s">
        <v>223</v>
      </c>
      <c r="BE2788" s="240">
        <f>IF(N2788="základní",J2788,0)</f>
        <v>0</v>
      </c>
      <c r="BF2788" s="240">
        <f>IF(N2788="snížená",J2788,0)</f>
        <v>0</v>
      </c>
      <c r="BG2788" s="240">
        <f>IF(N2788="zákl. přenesená",J2788,0)</f>
        <v>0</v>
      </c>
      <c r="BH2788" s="240">
        <f>IF(N2788="sníž. přenesená",J2788,0)</f>
        <v>0</v>
      </c>
      <c r="BI2788" s="240">
        <f>IF(N2788="nulová",J2788,0)</f>
        <v>0</v>
      </c>
      <c r="BJ2788" s="18" t="s">
        <v>80</v>
      </c>
      <c r="BK2788" s="240">
        <f>ROUND(I2788*H2788,2)</f>
        <v>0</v>
      </c>
      <c r="BL2788" s="18" t="s">
        <v>310</v>
      </c>
      <c r="BM2788" s="239" t="s">
        <v>3398</v>
      </c>
    </row>
    <row r="2789" s="13" customFormat="1">
      <c r="A2789" s="13"/>
      <c r="B2789" s="241"/>
      <c r="C2789" s="242"/>
      <c r="D2789" s="243" t="s">
        <v>232</v>
      </c>
      <c r="E2789" s="244" t="s">
        <v>1</v>
      </c>
      <c r="F2789" s="245" t="s">
        <v>3399</v>
      </c>
      <c r="G2789" s="242"/>
      <c r="H2789" s="246">
        <v>1.6839999999999999</v>
      </c>
      <c r="I2789" s="247"/>
      <c r="J2789" s="242"/>
      <c r="K2789" s="242"/>
      <c r="L2789" s="248"/>
      <c r="M2789" s="249"/>
      <c r="N2789" s="250"/>
      <c r="O2789" s="250"/>
      <c r="P2789" s="250"/>
      <c r="Q2789" s="250"/>
      <c r="R2789" s="250"/>
      <c r="S2789" s="250"/>
      <c r="T2789" s="251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52" t="s">
        <v>232</v>
      </c>
      <c r="AU2789" s="252" t="s">
        <v>82</v>
      </c>
      <c r="AV2789" s="13" t="s">
        <v>82</v>
      </c>
      <c r="AW2789" s="13" t="s">
        <v>30</v>
      </c>
      <c r="AX2789" s="13" t="s">
        <v>80</v>
      </c>
      <c r="AY2789" s="252" t="s">
        <v>223</v>
      </c>
    </row>
    <row r="2790" s="2" customFormat="1" ht="24.15" customHeight="1">
      <c r="A2790" s="39"/>
      <c r="B2790" s="40"/>
      <c r="C2790" s="228" t="s">
        <v>3400</v>
      </c>
      <c r="D2790" s="228" t="s">
        <v>225</v>
      </c>
      <c r="E2790" s="229" t="s">
        <v>3401</v>
      </c>
      <c r="F2790" s="230" t="s">
        <v>3402</v>
      </c>
      <c r="G2790" s="231" t="s">
        <v>293</v>
      </c>
      <c r="H2790" s="232">
        <v>135.88300000000001</v>
      </c>
      <c r="I2790" s="233"/>
      <c r="J2790" s="234">
        <f>ROUND(I2790*H2790,2)</f>
        <v>0</v>
      </c>
      <c r="K2790" s="230" t="s">
        <v>229</v>
      </c>
      <c r="L2790" s="45"/>
      <c r="M2790" s="235" t="s">
        <v>1</v>
      </c>
      <c r="N2790" s="236" t="s">
        <v>38</v>
      </c>
      <c r="O2790" s="92"/>
      <c r="P2790" s="237">
        <f>O2790*H2790</f>
        <v>0</v>
      </c>
      <c r="Q2790" s="237">
        <v>0.013390000000000001</v>
      </c>
      <c r="R2790" s="237">
        <f>Q2790*H2790</f>
        <v>1.8194733700000003</v>
      </c>
      <c r="S2790" s="237">
        <v>0</v>
      </c>
      <c r="T2790" s="238">
        <f>S2790*H2790</f>
        <v>0</v>
      </c>
      <c r="U2790" s="39"/>
      <c r="V2790" s="39"/>
      <c r="W2790" s="39"/>
      <c r="X2790" s="39"/>
      <c r="Y2790" s="39"/>
      <c r="Z2790" s="39"/>
      <c r="AA2790" s="39"/>
      <c r="AB2790" s="39"/>
      <c r="AC2790" s="39"/>
      <c r="AD2790" s="39"/>
      <c r="AE2790" s="39"/>
      <c r="AR2790" s="239" t="s">
        <v>310</v>
      </c>
      <c r="AT2790" s="239" t="s">
        <v>225</v>
      </c>
      <c r="AU2790" s="239" t="s">
        <v>82</v>
      </c>
      <c r="AY2790" s="18" t="s">
        <v>223</v>
      </c>
      <c r="BE2790" s="240">
        <f>IF(N2790="základní",J2790,0)</f>
        <v>0</v>
      </c>
      <c r="BF2790" s="240">
        <f>IF(N2790="snížená",J2790,0)</f>
        <v>0</v>
      </c>
      <c r="BG2790" s="240">
        <f>IF(N2790="zákl. přenesená",J2790,0)</f>
        <v>0</v>
      </c>
      <c r="BH2790" s="240">
        <f>IF(N2790="sníž. přenesená",J2790,0)</f>
        <v>0</v>
      </c>
      <c r="BI2790" s="240">
        <f>IF(N2790="nulová",J2790,0)</f>
        <v>0</v>
      </c>
      <c r="BJ2790" s="18" t="s">
        <v>80</v>
      </c>
      <c r="BK2790" s="240">
        <f>ROUND(I2790*H2790,2)</f>
        <v>0</v>
      </c>
      <c r="BL2790" s="18" t="s">
        <v>310</v>
      </c>
      <c r="BM2790" s="239" t="s">
        <v>3403</v>
      </c>
    </row>
    <row r="2791" s="13" customFormat="1">
      <c r="A2791" s="13"/>
      <c r="B2791" s="241"/>
      <c r="C2791" s="242"/>
      <c r="D2791" s="243" t="s">
        <v>232</v>
      </c>
      <c r="E2791" s="244" t="s">
        <v>1</v>
      </c>
      <c r="F2791" s="245" t="s">
        <v>3404</v>
      </c>
      <c r="G2791" s="242"/>
      <c r="H2791" s="246">
        <v>88.176000000000002</v>
      </c>
      <c r="I2791" s="247"/>
      <c r="J2791" s="242"/>
      <c r="K2791" s="242"/>
      <c r="L2791" s="248"/>
      <c r="M2791" s="249"/>
      <c r="N2791" s="250"/>
      <c r="O2791" s="250"/>
      <c r="P2791" s="250"/>
      <c r="Q2791" s="250"/>
      <c r="R2791" s="250"/>
      <c r="S2791" s="250"/>
      <c r="T2791" s="251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52" t="s">
        <v>232</v>
      </c>
      <c r="AU2791" s="252" t="s">
        <v>82</v>
      </c>
      <c r="AV2791" s="13" t="s">
        <v>82</v>
      </c>
      <c r="AW2791" s="13" t="s">
        <v>30</v>
      </c>
      <c r="AX2791" s="13" t="s">
        <v>73</v>
      </c>
      <c r="AY2791" s="252" t="s">
        <v>223</v>
      </c>
    </row>
    <row r="2792" s="13" customFormat="1">
      <c r="A2792" s="13"/>
      <c r="B2792" s="241"/>
      <c r="C2792" s="242"/>
      <c r="D2792" s="243" t="s">
        <v>232</v>
      </c>
      <c r="E2792" s="244" t="s">
        <v>1</v>
      </c>
      <c r="F2792" s="245" t="s">
        <v>3405</v>
      </c>
      <c r="G2792" s="242"/>
      <c r="H2792" s="246">
        <v>22.847999999999999</v>
      </c>
      <c r="I2792" s="247"/>
      <c r="J2792" s="242"/>
      <c r="K2792" s="242"/>
      <c r="L2792" s="248"/>
      <c r="M2792" s="249"/>
      <c r="N2792" s="250"/>
      <c r="O2792" s="250"/>
      <c r="P2792" s="250"/>
      <c r="Q2792" s="250"/>
      <c r="R2792" s="250"/>
      <c r="S2792" s="250"/>
      <c r="T2792" s="251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52" t="s">
        <v>232</v>
      </c>
      <c r="AU2792" s="252" t="s">
        <v>82</v>
      </c>
      <c r="AV2792" s="13" t="s">
        <v>82</v>
      </c>
      <c r="AW2792" s="13" t="s">
        <v>30</v>
      </c>
      <c r="AX2792" s="13" t="s">
        <v>73</v>
      </c>
      <c r="AY2792" s="252" t="s">
        <v>223</v>
      </c>
    </row>
    <row r="2793" s="13" customFormat="1">
      <c r="A2793" s="13"/>
      <c r="B2793" s="241"/>
      <c r="C2793" s="242"/>
      <c r="D2793" s="243" t="s">
        <v>232</v>
      </c>
      <c r="E2793" s="244" t="s">
        <v>1</v>
      </c>
      <c r="F2793" s="245" t="s">
        <v>3406</v>
      </c>
      <c r="G2793" s="242"/>
      <c r="H2793" s="246">
        <v>20.129000000000001</v>
      </c>
      <c r="I2793" s="247"/>
      <c r="J2793" s="242"/>
      <c r="K2793" s="242"/>
      <c r="L2793" s="248"/>
      <c r="M2793" s="249"/>
      <c r="N2793" s="250"/>
      <c r="O2793" s="250"/>
      <c r="P2793" s="250"/>
      <c r="Q2793" s="250"/>
      <c r="R2793" s="250"/>
      <c r="S2793" s="250"/>
      <c r="T2793" s="251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52" t="s">
        <v>232</v>
      </c>
      <c r="AU2793" s="252" t="s">
        <v>82</v>
      </c>
      <c r="AV2793" s="13" t="s">
        <v>82</v>
      </c>
      <c r="AW2793" s="13" t="s">
        <v>30</v>
      </c>
      <c r="AX2793" s="13" t="s">
        <v>73</v>
      </c>
      <c r="AY2793" s="252" t="s">
        <v>223</v>
      </c>
    </row>
    <row r="2794" s="14" customFormat="1">
      <c r="A2794" s="14"/>
      <c r="B2794" s="253"/>
      <c r="C2794" s="254"/>
      <c r="D2794" s="243" t="s">
        <v>232</v>
      </c>
      <c r="E2794" s="255" t="s">
        <v>1</v>
      </c>
      <c r="F2794" s="256" t="s">
        <v>242</v>
      </c>
      <c r="G2794" s="254"/>
      <c r="H2794" s="255" t="s">
        <v>1</v>
      </c>
      <c r="I2794" s="257"/>
      <c r="J2794" s="254"/>
      <c r="K2794" s="254"/>
      <c r="L2794" s="258"/>
      <c r="M2794" s="259"/>
      <c r="N2794" s="260"/>
      <c r="O2794" s="260"/>
      <c r="P2794" s="260"/>
      <c r="Q2794" s="260"/>
      <c r="R2794" s="260"/>
      <c r="S2794" s="260"/>
      <c r="T2794" s="261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62" t="s">
        <v>232</v>
      </c>
      <c r="AU2794" s="262" t="s">
        <v>82</v>
      </c>
      <c r="AV2794" s="14" t="s">
        <v>80</v>
      </c>
      <c r="AW2794" s="14" t="s">
        <v>30</v>
      </c>
      <c r="AX2794" s="14" t="s">
        <v>73</v>
      </c>
      <c r="AY2794" s="262" t="s">
        <v>223</v>
      </c>
    </row>
    <row r="2795" s="13" customFormat="1">
      <c r="A2795" s="13"/>
      <c r="B2795" s="241"/>
      <c r="C2795" s="242"/>
      <c r="D2795" s="243" t="s">
        <v>232</v>
      </c>
      <c r="E2795" s="244" t="s">
        <v>1</v>
      </c>
      <c r="F2795" s="245" t="s">
        <v>3407</v>
      </c>
      <c r="G2795" s="242"/>
      <c r="H2795" s="246">
        <v>4.7300000000000004</v>
      </c>
      <c r="I2795" s="247"/>
      <c r="J2795" s="242"/>
      <c r="K2795" s="242"/>
      <c r="L2795" s="248"/>
      <c r="M2795" s="249"/>
      <c r="N2795" s="250"/>
      <c r="O2795" s="250"/>
      <c r="P2795" s="250"/>
      <c r="Q2795" s="250"/>
      <c r="R2795" s="250"/>
      <c r="S2795" s="250"/>
      <c r="T2795" s="251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52" t="s">
        <v>232</v>
      </c>
      <c r="AU2795" s="252" t="s">
        <v>82</v>
      </c>
      <c r="AV2795" s="13" t="s">
        <v>82</v>
      </c>
      <c r="AW2795" s="13" t="s">
        <v>30</v>
      </c>
      <c r="AX2795" s="13" t="s">
        <v>73</v>
      </c>
      <c r="AY2795" s="252" t="s">
        <v>223</v>
      </c>
    </row>
    <row r="2796" s="15" customFormat="1">
      <c r="A2796" s="15"/>
      <c r="B2796" s="263"/>
      <c r="C2796" s="264"/>
      <c r="D2796" s="243" t="s">
        <v>232</v>
      </c>
      <c r="E2796" s="265" t="s">
        <v>1</v>
      </c>
      <c r="F2796" s="266" t="s">
        <v>245</v>
      </c>
      <c r="G2796" s="264"/>
      <c r="H2796" s="267">
        <v>135.88300000000001</v>
      </c>
      <c r="I2796" s="268"/>
      <c r="J2796" s="264"/>
      <c r="K2796" s="264"/>
      <c r="L2796" s="269"/>
      <c r="M2796" s="270"/>
      <c r="N2796" s="271"/>
      <c r="O2796" s="271"/>
      <c r="P2796" s="271"/>
      <c r="Q2796" s="271"/>
      <c r="R2796" s="271"/>
      <c r="S2796" s="271"/>
      <c r="T2796" s="272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T2796" s="273" t="s">
        <v>232</v>
      </c>
      <c r="AU2796" s="273" t="s">
        <v>82</v>
      </c>
      <c r="AV2796" s="15" t="s">
        <v>230</v>
      </c>
      <c r="AW2796" s="15" t="s">
        <v>30</v>
      </c>
      <c r="AX2796" s="15" t="s">
        <v>80</v>
      </c>
      <c r="AY2796" s="273" t="s">
        <v>223</v>
      </c>
    </row>
    <row r="2797" s="2" customFormat="1" ht="37.8" customHeight="1">
      <c r="A2797" s="39"/>
      <c r="B2797" s="40"/>
      <c r="C2797" s="228" t="s">
        <v>3408</v>
      </c>
      <c r="D2797" s="228" t="s">
        <v>225</v>
      </c>
      <c r="E2797" s="229" t="s">
        <v>3409</v>
      </c>
      <c r="F2797" s="230" t="s">
        <v>3410</v>
      </c>
      <c r="G2797" s="231" t="s">
        <v>293</v>
      </c>
      <c r="H2797" s="232">
        <v>277.07600000000002</v>
      </c>
      <c r="I2797" s="233"/>
      <c r="J2797" s="234">
        <f>ROUND(I2797*H2797,2)</f>
        <v>0</v>
      </c>
      <c r="K2797" s="230" t="s">
        <v>229</v>
      </c>
      <c r="L2797" s="45"/>
      <c r="M2797" s="235" t="s">
        <v>1</v>
      </c>
      <c r="N2797" s="236" t="s">
        <v>38</v>
      </c>
      <c r="O2797" s="92"/>
      <c r="P2797" s="237">
        <f>O2797*H2797</f>
        <v>0</v>
      </c>
      <c r="Q2797" s="237">
        <v>0.0016000000000000001</v>
      </c>
      <c r="R2797" s="237">
        <f>Q2797*H2797</f>
        <v>0.44332160000000004</v>
      </c>
      <c r="S2797" s="237">
        <v>0</v>
      </c>
      <c r="T2797" s="238">
        <f>S2797*H2797</f>
        <v>0</v>
      </c>
      <c r="U2797" s="39"/>
      <c r="V2797" s="39"/>
      <c r="W2797" s="39"/>
      <c r="X2797" s="39"/>
      <c r="Y2797" s="39"/>
      <c r="Z2797" s="39"/>
      <c r="AA2797" s="39"/>
      <c r="AB2797" s="39"/>
      <c r="AC2797" s="39"/>
      <c r="AD2797" s="39"/>
      <c r="AE2797" s="39"/>
      <c r="AR2797" s="239" t="s">
        <v>310</v>
      </c>
      <c r="AT2797" s="239" t="s">
        <v>225</v>
      </c>
      <c r="AU2797" s="239" t="s">
        <v>82</v>
      </c>
      <c r="AY2797" s="18" t="s">
        <v>223</v>
      </c>
      <c r="BE2797" s="240">
        <f>IF(N2797="základní",J2797,0)</f>
        <v>0</v>
      </c>
      <c r="BF2797" s="240">
        <f>IF(N2797="snížená",J2797,0)</f>
        <v>0</v>
      </c>
      <c r="BG2797" s="240">
        <f>IF(N2797="zákl. přenesená",J2797,0)</f>
        <v>0</v>
      </c>
      <c r="BH2797" s="240">
        <f>IF(N2797="sníž. přenesená",J2797,0)</f>
        <v>0</v>
      </c>
      <c r="BI2797" s="240">
        <f>IF(N2797="nulová",J2797,0)</f>
        <v>0</v>
      </c>
      <c r="BJ2797" s="18" t="s">
        <v>80</v>
      </c>
      <c r="BK2797" s="240">
        <f>ROUND(I2797*H2797,2)</f>
        <v>0</v>
      </c>
      <c r="BL2797" s="18" t="s">
        <v>310</v>
      </c>
      <c r="BM2797" s="239" t="s">
        <v>3411</v>
      </c>
    </row>
    <row r="2798" s="13" customFormat="1">
      <c r="A2798" s="13"/>
      <c r="B2798" s="241"/>
      <c r="C2798" s="242"/>
      <c r="D2798" s="243" t="s">
        <v>232</v>
      </c>
      <c r="E2798" s="244" t="s">
        <v>1</v>
      </c>
      <c r="F2798" s="245" t="s">
        <v>3412</v>
      </c>
      <c r="G2798" s="242"/>
      <c r="H2798" s="246">
        <v>257.67599999999999</v>
      </c>
      <c r="I2798" s="247"/>
      <c r="J2798" s="242"/>
      <c r="K2798" s="242"/>
      <c r="L2798" s="248"/>
      <c r="M2798" s="249"/>
      <c r="N2798" s="250"/>
      <c r="O2798" s="250"/>
      <c r="P2798" s="250"/>
      <c r="Q2798" s="250"/>
      <c r="R2798" s="250"/>
      <c r="S2798" s="250"/>
      <c r="T2798" s="251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52" t="s">
        <v>232</v>
      </c>
      <c r="AU2798" s="252" t="s">
        <v>82</v>
      </c>
      <c r="AV2798" s="13" t="s">
        <v>82</v>
      </c>
      <c r="AW2798" s="13" t="s">
        <v>30</v>
      </c>
      <c r="AX2798" s="13" t="s">
        <v>73</v>
      </c>
      <c r="AY2798" s="252" t="s">
        <v>223</v>
      </c>
    </row>
    <row r="2799" s="13" customFormat="1">
      <c r="A2799" s="13"/>
      <c r="B2799" s="241"/>
      <c r="C2799" s="242"/>
      <c r="D2799" s="243" t="s">
        <v>232</v>
      </c>
      <c r="E2799" s="244" t="s">
        <v>1</v>
      </c>
      <c r="F2799" s="245" t="s">
        <v>3413</v>
      </c>
      <c r="G2799" s="242"/>
      <c r="H2799" s="246">
        <v>9.9900000000000002</v>
      </c>
      <c r="I2799" s="247"/>
      <c r="J2799" s="242"/>
      <c r="K2799" s="242"/>
      <c r="L2799" s="248"/>
      <c r="M2799" s="249"/>
      <c r="N2799" s="250"/>
      <c r="O2799" s="250"/>
      <c r="P2799" s="250"/>
      <c r="Q2799" s="250"/>
      <c r="R2799" s="250"/>
      <c r="S2799" s="250"/>
      <c r="T2799" s="251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52" t="s">
        <v>232</v>
      </c>
      <c r="AU2799" s="252" t="s">
        <v>82</v>
      </c>
      <c r="AV2799" s="13" t="s">
        <v>82</v>
      </c>
      <c r="AW2799" s="13" t="s">
        <v>30</v>
      </c>
      <c r="AX2799" s="13" t="s">
        <v>73</v>
      </c>
      <c r="AY2799" s="252" t="s">
        <v>223</v>
      </c>
    </row>
    <row r="2800" s="13" customFormat="1">
      <c r="A2800" s="13"/>
      <c r="B2800" s="241"/>
      <c r="C2800" s="242"/>
      <c r="D2800" s="243" t="s">
        <v>232</v>
      </c>
      <c r="E2800" s="244" t="s">
        <v>1</v>
      </c>
      <c r="F2800" s="245" t="s">
        <v>3414</v>
      </c>
      <c r="G2800" s="242"/>
      <c r="H2800" s="246">
        <v>1.8500000000000001</v>
      </c>
      <c r="I2800" s="247"/>
      <c r="J2800" s="242"/>
      <c r="K2800" s="242"/>
      <c r="L2800" s="248"/>
      <c r="M2800" s="249"/>
      <c r="N2800" s="250"/>
      <c r="O2800" s="250"/>
      <c r="P2800" s="250"/>
      <c r="Q2800" s="250"/>
      <c r="R2800" s="250"/>
      <c r="S2800" s="250"/>
      <c r="T2800" s="251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52" t="s">
        <v>232</v>
      </c>
      <c r="AU2800" s="252" t="s">
        <v>82</v>
      </c>
      <c r="AV2800" s="13" t="s">
        <v>82</v>
      </c>
      <c r="AW2800" s="13" t="s">
        <v>30</v>
      </c>
      <c r="AX2800" s="13" t="s">
        <v>73</v>
      </c>
      <c r="AY2800" s="252" t="s">
        <v>223</v>
      </c>
    </row>
    <row r="2801" s="13" customFormat="1">
      <c r="A2801" s="13"/>
      <c r="B2801" s="241"/>
      <c r="C2801" s="242"/>
      <c r="D2801" s="243" t="s">
        <v>232</v>
      </c>
      <c r="E2801" s="244" t="s">
        <v>1</v>
      </c>
      <c r="F2801" s="245" t="s">
        <v>3415</v>
      </c>
      <c r="G2801" s="242"/>
      <c r="H2801" s="246">
        <v>7.5599999999999996</v>
      </c>
      <c r="I2801" s="247"/>
      <c r="J2801" s="242"/>
      <c r="K2801" s="242"/>
      <c r="L2801" s="248"/>
      <c r="M2801" s="249"/>
      <c r="N2801" s="250"/>
      <c r="O2801" s="250"/>
      <c r="P2801" s="250"/>
      <c r="Q2801" s="250"/>
      <c r="R2801" s="250"/>
      <c r="S2801" s="250"/>
      <c r="T2801" s="251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52" t="s">
        <v>232</v>
      </c>
      <c r="AU2801" s="252" t="s">
        <v>82</v>
      </c>
      <c r="AV2801" s="13" t="s">
        <v>82</v>
      </c>
      <c r="AW2801" s="13" t="s">
        <v>30</v>
      </c>
      <c r="AX2801" s="13" t="s">
        <v>73</v>
      </c>
      <c r="AY2801" s="252" t="s">
        <v>223</v>
      </c>
    </row>
    <row r="2802" s="15" customFormat="1">
      <c r="A2802" s="15"/>
      <c r="B2802" s="263"/>
      <c r="C2802" s="264"/>
      <c r="D2802" s="243" t="s">
        <v>232</v>
      </c>
      <c r="E2802" s="265" t="s">
        <v>1</v>
      </c>
      <c r="F2802" s="266" t="s">
        <v>245</v>
      </c>
      <c r="G2802" s="264"/>
      <c r="H2802" s="267">
        <v>277.07600000000002</v>
      </c>
      <c r="I2802" s="268"/>
      <c r="J2802" s="264"/>
      <c r="K2802" s="264"/>
      <c r="L2802" s="269"/>
      <c r="M2802" s="270"/>
      <c r="N2802" s="271"/>
      <c r="O2802" s="271"/>
      <c r="P2802" s="271"/>
      <c r="Q2802" s="271"/>
      <c r="R2802" s="271"/>
      <c r="S2802" s="271"/>
      <c r="T2802" s="272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T2802" s="273" t="s">
        <v>232</v>
      </c>
      <c r="AU2802" s="273" t="s">
        <v>82</v>
      </c>
      <c r="AV2802" s="15" t="s">
        <v>230</v>
      </c>
      <c r="AW2802" s="15" t="s">
        <v>30</v>
      </c>
      <c r="AX2802" s="15" t="s">
        <v>80</v>
      </c>
      <c r="AY2802" s="273" t="s">
        <v>223</v>
      </c>
    </row>
    <row r="2803" s="2" customFormat="1" ht="49.05" customHeight="1">
      <c r="A2803" s="39"/>
      <c r="B2803" s="40"/>
      <c r="C2803" s="228" t="s">
        <v>3416</v>
      </c>
      <c r="D2803" s="228" t="s">
        <v>225</v>
      </c>
      <c r="E2803" s="229" t="s">
        <v>3417</v>
      </c>
      <c r="F2803" s="230" t="s">
        <v>3418</v>
      </c>
      <c r="G2803" s="231" t="s">
        <v>293</v>
      </c>
      <c r="H2803" s="232">
        <v>259.28100000000001</v>
      </c>
      <c r="I2803" s="233"/>
      <c r="J2803" s="234">
        <f>ROUND(I2803*H2803,2)</f>
        <v>0</v>
      </c>
      <c r="K2803" s="230" t="s">
        <v>229</v>
      </c>
      <c r="L2803" s="45"/>
      <c r="M2803" s="235" t="s">
        <v>1</v>
      </c>
      <c r="N2803" s="236" t="s">
        <v>38</v>
      </c>
      <c r="O2803" s="92"/>
      <c r="P2803" s="237">
        <f>O2803*H2803</f>
        <v>0</v>
      </c>
      <c r="Q2803" s="237">
        <v>0.012200000000000001</v>
      </c>
      <c r="R2803" s="237">
        <f>Q2803*H2803</f>
        <v>3.1632282000000003</v>
      </c>
      <c r="S2803" s="237">
        <v>0</v>
      </c>
      <c r="T2803" s="238">
        <f>S2803*H2803</f>
        <v>0</v>
      </c>
      <c r="U2803" s="39"/>
      <c r="V2803" s="39"/>
      <c r="W2803" s="39"/>
      <c r="X2803" s="39"/>
      <c r="Y2803" s="39"/>
      <c r="Z2803" s="39"/>
      <c r="AA2803" s="39"/>
      <c r="AB2803" s="39"/>
      <c r="AC2803" s="39"/>
      <c r="AD2803" s="39"/>
      <c r="AE2803" s="39"/>
      <c r="AR2803" s="239" t="s">
        <v>310</v>
      </c>
      <c r="AT2803" s="239" t="s">
        <v>225</v>
      </c>
      <c r="AU2803" s="239" t="s">
        <v>82</v>
      </c>
      <c r="AY2803" s="18" t="s">
        <v>223</v>
      </c>
      <c r="BE2803" s="240">
        <f>IF(N2803="základní",J2803,0)</f>
        <v>0</v>
      </c>
      <c r="BF2803" s="240">
        <f>IF(N2803="snížená",J2803,0)</f>
        <v>0</v>
      </c>
      <c r="BG2803" s="240">
        <f>IF(N2803="zákl. přenesená",J2803,0)</f>
        <v>0</v>
      </c>
      <c r="BH2803" s="240">
        <f>IF(N2803="sníž. přenesená",J2803,0)</f>
        <v>0</v>
      </c>
      <c r="BI2803" s="240">
        <f>IF(N2803="nulová",J2803,0)</f>
        <v>0</v>
      </c>
      <c r="BJ2803" s="18" t="s">
        <v>80</v>
      </c>
      <c r="BK2803" s="240">
        <f>ROUND(I2803*H2803,2)</f>
        <v>0</v>
      </c>
      <c r="BL2803" s="18" t="s">
        <v>310</v>
      </c>
      <c r="BM2803" s="239" t="s">
        <v>3419</v>
      </c>
    </row>
    <row r="2804" s="13" customFormat="1">
      <c r="A2804" s="13"/>
      <c r="B2804" s="241"/>
      <c r="C2804" s="242"/>
      <c r="D2804" s="243" t="s">
        <v>232</v>
      </c>
      <c r="E2804" s="244" t="s">
        <v>1</v>
      </c>
      <c r="F2804" s="245" t="s">
        <v>2074</v>
      </c>
      <c r="G2804" s="242"/>
      <c r="H2804" s="246">
        <v>9.1799999999999997</v>
      </c>
      <c r="I2804" s="247"/>
      <c r="J2804" s="242"/>
      <c r="K2804" s="242"/>
      <c r="L2804" s="248"/>
      <c r="M2804" s="249"/>
      <c r="N2804" s="250"/>
      <c r="O2804" s="250"/>
      <c r="P2804" s="250"/>
      <c r="Q2804" s="250"/>
      <c r="R2804" s="250"/>
      <c r="S2804" s="250"/>
      <c r="T2804" s="251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52" t="s">
        <v>232</v>
      </c>
      <c r="AU2804" s="252" t="s">
        <v>82</v>
      </c>
      <c r="AV2804" s="13" t="s">
        <v>82</v>
      </c>
      <c r="AW2804" s="13" t="s">
        <v>30</v>
      </c>
      <c r="AX2804" s="13" t="s">
        <v>73</v>
      </c>
      <c r="AY2804" s="252" t="s">
        <v>223</v>
      </c>
    </row>
    <row r="2805" s="13" customFormat="1">
      <c r="A2805" s="13"/>
      <c r="B2805" s="241"/>
      <c r="C2805" s="242"/>
      <c r="D2805" s="243" t="s">
        <v>232</v>
      </c>
      <c r="E2805" s="244" t="s">
        <v>1</v>
      </c>
      <c r="F2805" s="245" t="s">
        <v>2077</v>
      </c>
      <c r="G2805" s="242"/>
      <c r="H2805" s="246">
        <v>3.0800000000000001</v>
      </c>
      <c r="I2805" s="247"/>
      <c r="J2805" s="242"/>
      <c r="K2805" s="242"/>
      <c r="L2805" s="248"/>
      <c r="M2805" s="249"/>
      <c r="N2805" s="250"/>
      <c r="O2805" s="250"/>
      <c r="P2805" s="250"/>
      <c r="Q2805" s="250"/>
      <c r="R2805" s="250"/>
      <c r="S2805" s="250"/>
      <c r="T2805" s="251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T2805" s="252" t="s">
        <v>232</v>
      </c>
      <c r="AU2805" s="252" t="s">
        <v>82</v>
      </c>
      <c r="AV2805" s="13" t="s">
        <v>82</v>
      </c>
      <c r="AW2805" s="13" t="s">
        <v>30</v>
      </c>
      <c r="AX2805" s="13" t="s">
        <v>73</v>
      </c>
      <c r="AY2805" s="252" t="s">
        <v>223</v>
      </c>
    </row>
    <row r="2806" s="13" customFormat="1">
      <c r="A2806" s="13"/>
      <c r="B2806" s="241"/>
      <c r="C2806" s="242"/>
      <c r="D2806" s="243" t="s">
        <v>232</v>
      </c>
      <c r="E2806" s="244" t="s">
        <v>1</v>
      </c>
      <c r="F2806" s="245" t="s">
        <v>2078</v>
      </c>
      <c r="G2806" s="242"/>
      <c r="H2806" s="246">
        <v>4.0199999999999996</v>
      </c>
      <c r="I2806" s="247"/>
      <c r="J2806" s="242"/>
      <c r="K2806" s="242"/>
      <c r="L2806" s="248"/>
      <c r="M2806" s="249"/>
      <c r="N2806" s="250"/>
      <c r="O2806" s="250"/>
      <c r="P2806" s="250"/>
      <c r="Q2806" s="250"/>
      <c r="R2806" s="250"/>
      <c r="S2806" s="250"/>
      <c r="T2806" s="251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52" t="s">
        <v>232</v>
      </c>
      <c r="AU2806" s="252" t="s">
        <v>82</v>
      </c>
      <c r="AV2806" s="13" t="s">
        <v>82</v>
      </c>
      <c r="AW2806" s="13" t="s">
        <v>30</v>
      </c>
      <c r="AX2806" s="13" t="s">
        <v>73</v>
      </c>
      <c r="AY2806" s="252" t="s">
        <v>223</v>
      </c>
    </row>
    <row r="2807" s="13" customFormat="1">
      <c r="A2807" s="13"/>
      <c r="B2807" s="241"/>
      <c r="C2807" s="242"/>
      <c r="D2807" s="243" t="s">
        <v>232</v>
      </c>
      <c r="E2807" s="244" t="s">
        <v>1</v>
      </c>
      <c r="F2807" s="245" t="s">
        <v>2079</v>
      </c>
      <c r="G2807" s="242"/>
      <c r="H2807" s="246">
        <v>7.1799999999999997</v>
      </c>
      <c r="I2807" s="247"/>
      <c r="J2807" s="242"/>
      <c r="K2807" s="242"/>
      <c r="L2807" s="248"/>
      <c r="M2807" s="249"/>
      <c r="N2807" s="250"/>
      <c r="O2807" s="250"/>
      <c r="P2807" s="250"/>
      <c r="Q2807" s="250"/>
      <c r="R2807" s="250"/>
      <c r="S2807" s="250"/>
      <c r="T2807" s="251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52" t="s">
        <v>232</v>
      </c>
      <c r="AU2807" s="252" t="s">
        <v>82</v>
      </c>
      <c r="AV2807" s="13" t="s">
        <v>82</v>
      </c>
      <c r="AW2807" s="13" t="s">
        <v>30</v>
      </c>
      <c r="AX2807" s="13" t="s">
        <v>73</v>
      </c>
      <c r="AY2807" s="252" t="s">
        <v>223</v>
      </c>
    </row>
    <row r="2808" s="13" customFormat="1">
      <c r="A2808" s="13"/>
      <c r="B2808" s="241"/>
      <c r="C2808" s="242"/>
      <c r="D2808" s="243" t="s">
        <v>232</v>
      </c>
      <c r="E2808" s="244" t="s">
        <v>1</v>
      </c>
      <c r="F2808" s="245" t="s">
        <v>2080</v>
      </c>
      <c r="G2808" s="242"/>
      <c r="H2808" s="246">
        <v>10.699999999999999</v>
      </c>
      <c r="I2808" s="247"/>
      <c r="J2808" s="242"/>
      <c r="K2808" s="242"/>
      <c r="L2808" s="248"/>
      <c r="M2808" s="249"/>
      <c r="N2808" s="250"/>
      <c r="O2808" s="250"/>
      <c r="P2808" s="250"/>
      <c r="Q2808" s="250"/>
      <c r="R2808" s="250"/>
      <c r="S2808" s="250"/>
      <c r="T2808" s="251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52" t="s">
        <v>232</v>
      </c>
      <c r="AU2808" s="252" t="s">
        <v>82</v>
      </c>
      <c r="AV2808" s="13" t="s">
        <v>82</v>
      </c>
      <c r="AW2808" s="13" t="s">
        <v>30</v>
      </c>
      <c r="AX2808" s="13" t="s">
        <v>73</v>
      </c>
      <c r="AY2808" s="252" t="s">
        <v>223</v>
      </c>
    </row>
    <row r="2809" s="13" customFormat="1">
      <c r="A2809" s="13"/>
      <c r="B2809" s="241"/>
      <c r="C2809" s="242"/>
      <c r="D2809" s="243" t="s">
        <v>232</v>
      </c>
      <c r="E2809" s="244" t="s">
        <v>1</v>
      </c>
      <c r="F2809" s="245" t="s">
        <v>2081</v>
      </c>
      <c r="G2809" s="242"/>
      <c r="H2809" s="246">
        <v>10.699999999999999</v>
      </c>
      <c r="I2809" s="247"/>
      <c r="J2809" s="242"/>
      <c r="K2809" s="242"/>
      <c r="L2809" s="248"/>
      <c r="M2809" s="249"/>
      <c r="N2809" s="250"/>
      <c r="O2809" s="250"/>
      <c r="P2809" s="250"/>
      <c r="Q2809" s="250"/>
      <c r="R2809" s="250"/>
      <c r="S2809" s="250"/>
      <c r="T2809" s="251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52" t="s">
        <v>232</v>
      </c>
      <c r="AU2809" s="252" t="s">
        <v>82</v>
      </c>
      <c r="AV2809" s="13" t="s">
        <v>82</v>
      </c>
      <c r="AW2809" s="13" t="s">
        <v>30</v>
      </c>
      <c r="AX2809" s="13" t="s">
        <v>73</v>
      </c>
      <c r="AY2809" s="252" t="s">
        <v>223</v>
      </c>
    </row>
    <row r="2810" s="13" customFormat="1">
      <c r="A2810" s="13"/>
      <c r="B2810" s="241"/>
      <c r="C2810" s="242"/>
      <c r="D2810" s="243" t="s">
        <v>232</v>
      </c>
      <c r="E2810" s="244" t="s">
        <v>1</v>
      </c>
      <c r="F2810" s="245" t="s">
        <v>3420</v>
      </c>
      <c r="G2810" s="242"/>
      <c r="H2810" s="246">
        <v>15.525</v>
      </c>
      <c r="I2810" s="247"/>
      <c r="J2810" s="242"/>
      <c r="K2810" s="242"/>
      <c r="L2810" s="248"/>
      <c r="M2810" s="249"/>
      <c r="N2810" s="250"/>
      <c r="O2810" s="250"/>
      <c r="P2810" s="250"/>
      <c r="Q2810" s="250"/>
      <c r="R2810" s="250"/>
      <c r="S2810" s="250"/>
      <c r="T2810" s="251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52" t="s">
        <v>232</v>
      </c>
      <c r="AU2810" s="252" t="s">
        <v>82</v>
      </c>
      <c r="AV2810" s="13" t="s">
        <v>82</v>
      </c>
      <c r="AW2810" s="13" t="s">
        <v>30</v>
      </c>
      <c r="AX2810" s="13" t="s">
        <v>73</v>
      </c>
      <c r="AY2810" s="252" t="s">
        <v>223</v>
      </c>
    </row>
    <row r="2811" s="13" customFormat="1">
      <c r="A2811" s="13"/>
      <c r="B2811" s="241"/>
      <c r="C2811" s="242"/>
      <c r="D2811" s="243" t="s">
        <v>232</v>
      </c>
      <c r="E2811" s="244" t="s">
        <v>1</v>
      </c>
      <c r="F2811" s="245" t="s">
        <v>2085</v>
      </c>
      <c r="G2811" s="242"/>
      <c r="H2811" s="246">
        <v>23.41</v>
      </c>
      <c r="I2811" s="247"/>
      <c r="J2811" s="242"/>
      <c r="K2811" s="242"/>
      <c r="L2811" s="248"/>
      <c r="M2811" s="249"/>
      <c r="N2811" s="250"/>
      <c r="O2811" s="250"/>
      <c r="P2811" s="250"/>
      <c r="Q2811" s="250"/>
      <c r="R2811" s="250"/>
      <c r="S2811" s="250"/>
      <c r="T2811" s="251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52" t="s">
        <v>232</v>
      </c>
      <c r="AU2811" s="252" t="s">
        <v>82</v>
      </c>
      <c r="AV2811" s="13" t="s">
        <v>82</v>
      </c>
      <c r="AW2811" s="13" t="s">
        <v>30</v>
      </c>
      <c r="AX2811" s="13" t="s">
        <v>73</v>
      </c>
      <c r="AY2811" s="252" t="s">
        <v>223</v>
      </c>
    </row>
    <row r="2812" s="13" customFormat="1">
      <c r="A2812" s="13"/>
      <c r="B2812" s="241"/>
      <c r="C2812" s="242"/>
      <c r="D2812" s="243" t="s">
        <v>232</v>
      </c>
      <c r="E2812" s="244" t="s">
        <v>1</v>
      </c>
      <c r="F2812" s="245" t="s">
        <v>3421</v>
      </c>
      <c r="G2812" s="242"/>
      <c r="H2812" s="246">
        <v>43.968000000000004</v>
      </c>
      <c r="I2812" s="247"/>
      <c r="J2812" s="242"/>
      <c r="K2812" s="242"/>
      <c r="L2812" s="248"/>
      <c r="M2812" s="249"/>
      <c r="N2812" s="250"/>
      <c r="O2812" s="250"/>
      <c r="P2812" s="250"/>
      <c r="Q2812" s="250"/>
      <c r="R2812" s="250"/>
      <c r="S2812" s="250"/>
      <c r="T2812" s="251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T2812" s="252" t="s">
        <v>232</v>
      </c>
      <c r="AU2812" s="252" t="s">
        <v>82</v>
      </c>
      <c r="AV2812" s="13" t="s">
        <v>82</v>
      </c>
      <c r="AW2812" s="13" t="s">
        <v>30</v>
      </c>
      <c r="AX2812" s="13" t="s">
        <v>73</v>
      </c>
      <c r="AY2812" s="252" t="s">
        <v>223</v>
      </c>
    </row>
    <row r="2813" s="13" customFormat="1">
      <c r="A2813" s="13"/>
      <c r="B2813" s="241"/>
      <c r="C2813" s="242"/>
      <c r="D2813" s="243" t="s">
        <v>232</v>
      </c>
      <c r="E2813" s="244" t="s">
        <v>1</v>
      </c>
      <c r="F2813" s="245" t="s">
        <v>3422</v>
      </c>
      <c r="G2813" s="242"/>
      <c r="H2813" s="246">
        <v>22.178000000000001</v>
      </c>
      <c r="I2813" s="247"/>
      <c r="J2813" s="242"/>
      <c r="K2813" s="242"/>
      <c r="L2813" s="248"/>
      <c r="M2813" s="249"/>
      <c r="N2813" s="250"/>
      <c r="O2813" s="250"/>
      <c r="P2813" s="250"/>
      <c r="Q2813" s="250"/>
      <c r="R2813" s="250"/>
      <c r="S2813" s="250"/>
      <c r="T2813" s="251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52" t="s">
        <v>232</v>
      </c>
      <c r="AU2813" s="252" t="s">
        <v>82</v>
      </c>
      <c r="AV2813" s="13" t="s">
        <v>82</v>
      </c>
      <c r="AW2813" s="13" t="s">
        <v>30</v>
      </c>
      <c r="AX2813" s="13" t="s">
        <v>73</v>
      </c>
      <c r="AY2813" s="252" t="s">
        <v>223</v>
      </c>
    </row>
    <row r="2814" s="14" customFormat="1">
      <c r="A2814" s="14"/>
      <c r="B2814" s="253"/>
      <c r="C2814" s="254"/>
      <c r="D2814" s="243" t="s">
        <v>232</v>
      </c>
      <c r="E2814" s="255" t="s">
        <v>1</v>
      </c>
      <c r="F2814" s="256" t="s">
        <v>242</v>
      </c>
      <c r="G2814" s="254"/>
      <c r="H2814" s="255" t="s">
        <v>1</v>
      </c>
      <c r="I2814" s="257"/>
      <c r="J2814" s="254"/>
      <c r="K2814" s="254"/>
      <c r="L2814" s="258"/>
      <c r="M2814" s="259"/>
      <c r="N2814" s="260"/>
      <c r="O2814" s="260"/>
      <c r="P2814" s="260"/>
      <c r="Q2814" s="260"/>
      <c r="R2814" s="260"/>
      <c r="S2814" s="260"/>
      <c r="T2814" s="261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62" t="s">
        <v>232</v>
      </c>
      <c r="AU2814" s="262" t="s">
        <v>82</v>
      </c>
      <c r="AV2814" s="14" t="s">
        <v>80</v>
      </c>
      <c r="AW2814" s="14" t="s">
        <v>30</v>
      </c>
      <c r="AX2814" s="14" t="s">
        <v>73</v>
      </c>
      <c r="AY2814" s="262" t="s">
        <v>223</v>
      </c>
    </row>
    <row r="2815" s="13" customFormat="1">
      <c r="A2815" s="13"/>
      <c r="B2815" s="241"/>
      <c r="C2815" s="242"/>
      <c r="D2815" s="243" t="s">
        <v>232</v>
      </c>
      <c r="E2815" s="244" t="s">
        <v>1</v>
      </c>
      <c r="F2815" s="245" t="s">
        <v>3423</v>
      </c>
      <c r="G2815" s="242"/>
      <c r="H2815" s="246">
        <v>52.509999999999998</v>
      </c>
      <c r="I2815" s="247"/>
      <c r="J2815" s="242"/>
      <c r="K2815" s="242"/>
      <c r="L2815" s="248"/>
      <c r="M2815" s="249"/>
      <c r="N2815" s="250"/>
      <c r="O2815" s="250"/>
      <c r="P2815" s="250"/>
      <c r="Q2815" s="250"/>
      <c r="R2815" s="250"/>
      <c r="S2815" s="250"/>
      <c r="T2815" s="251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52" t="s">
        <v>232</v>
      </c>
      <c r="AU2815" s="252" t="s">
        <v>82</v>
      </c>
      <c r="AV2815" s="13" t="s">
        <v>82</v>
      </c>
      <c r="AW2815" s="13" t="s">
        <v>30</v>
      </c>
      <c r="AX2815" s="13" t="s">
        <v>73</v>
      </c>
      <c r="AY2815" s="252" t="s">
        <v>223</v>
      </c>
    </row>
    <row r="2816" s="13" customFormat="1">
      <c r="A2816" s="13"/>
      <c r="B2816" s="241"/>
      <c r="C2816" s="242"/>
      <c r="D2816" s="243" t="s">
        <v>232</v>
      </c>
      <c r="E2816" s="244" t="s">
        <v>1</v>
      </c>
      <c r="F2816" s="245" t="s">
        <v>2096</v>
      </c>
      <c r="G2816" s="242"/>
      <c r="H2816" s="246">
        <v>4.0999999999999996</v>
      </c>
      <c r="I2816" s="247"/>
      <c r="J2816" s="242"/>
      <c r="K2816" s="242"/>
      <c r="L2816" s="248"/>
      <c r="M2816" s="249"/>
      <c r="N2816" s="250"/>
      <c r="O2816" s="250"/>
      <c r="P2816" s="250"/>
      <c r="Q2816" s="250"/>
      <c r="R2816" s="250"/>
      <c r="S2816" s="250"/>
      <c r="T2816" s="251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52" t="s">
        <v>232</v>
      </c>
      <c r="AU2816" s="252" t="s">
        <v>82</v>
      </c>
      <c r="AV2816" s="13" t="s">
        <v>82</v>
      </c>
      <c r="AW2816" s="13" t="s">
        <v>30</v>
      </c>
      <c r="AX2816" s="13" t="s">
        <v>73</v>
      </c>
      <c r="AY2816" s="252" t="s">
        <v>223</v>
      </c>
    </row>
    <row r="2817" s="13" customFormat="1">
      <c r="A2817" s="13"/>
      <c r="B2817" s="241"/>
      <c r="C2817" s="242"/>
      <c r="D2817" s="243" t="s">
        <v>232</v>
      </c>
      <c r="E2817" s="244" t="s">
        <v>1</v>
      </c>
      <c r="F2817" s="245" t="s">
        <v>2097</v>
      </c>
      <c r="G2817" s="242"/>
      <c r="H2817" s="246">
        <v>3.9900000000000002</v>
      </c>
      <c r="I2817" s="247"/>
      <c r="J2817" s="242"/>
      <c r="K2817" s="242"/>
      <c r="L2817" s="248"/>
      <c r="M2817" s="249"/>
      <c r="N2817" s="250"/>
      <c r="O2817" s="250"/>
      <c r="P2817" s="250"/>
      <c r="Q2817" s="250"/>
      <c r="R2817" s="250"/>
      <c r="S2817" s="250"/>
      <c r="T2817" s="251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52" t="s">
        <v>232</v>
      </c>
      <c r="AU2817" s="252" t="s">
        <v>82</v>
      </c>
      <c r="AV2817" s="13" t="s">
        <v>82</v>
      </c>
      <c r="AW2817" s="13" t="s">
        <v>30</v>
      </c>
      <c r="AX2817" s="13" t="s">
        <v>73</v>
      </c>
      <c r="AY2817" s="252" t="s">
        <v>223</v>
      </c>
    </row>
    <row r="2818" s="13" customFormat="1">
      <c r="A2818" s="13"/>
      <c r="B2818" s="241"/>
      <c r="C2818" s="242"/>
      <c r="D2818" s="243" t="s">
        <v>232</v>
      </c>
      <c r="E2818" s="244" t="s">
        <v>1</v>
      </c>
      <c r="F2818" s="245" t="s">
        <v>2098</v>
      </c>
      <c r="G2818" s="242"/>
      <c r="H2818" s="246">
        <v>10.699999999999999</v>
      </c>
      <c r="I2818" s="247"/>
      <c r="J2818" s="242"/>
      <c r="K2818" s="242"/>
      <c r="L2818" s="248"/>
      <c r="M2818" s="249"/>
      <c r="N2818" s="250"/>
      <c r="O2818" s="250"/>
      <c r="P2818" s="250"/>
      <c r="Q2818" s="250"/>
      <c r="R2818" s="250"/>
      <c r="S2818" s="250"/>
      <c r="T2818" s="251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52" t="s">
        <v>232</v>
      </c>
      <c r="AU2818" s="252" t="s">
        <v>82</v>
      </c>
      <c r="AV2818" s="13" t="s">
        <v>82</v>
      </c>
      <c r="AW2818" s="13" t="s">
        <v>30</v>
      </c>
      <c r="AX2818" s="13" t="s">
        <v>73</v>
      </c>
      <c r="AY2818" s="252" t="s">
        <v>223</v>
      </c>
    </row>
    <row r="2819" s="13" customFormat="1">
      <c r="A2819" s="13"/>
      <c r="B2819" s="241"/>
      <c r="C2819" s="242"/>
      <c r="D2819" s="243" t="s">
        <v>232</v>
      </c>
      <c r="E2819" s="244" t="s">
        <v>1</v>
      </c>
      <c r="F2819" s="245" t="s">
        <v>2099</v>
      </c>
      <c r="G2819" s="242"/>
      <c r="H2819" s="246">
        <v>10.68</v>
      </c>
      <c r="I2819" s="247"/>
      <c r="J2819" s="242"/>
      <c r="K2819" s="242"/>
      <c r="L2819" s="248"/>
      <c r="M2819" s="249"/>
      <c r="N2819" s="250"/>
      <c r="O2819" s="250"/>
      <c r="P2819" s="250"/>
      <c r="Q2819" s="250"/>
      <c r="R2819" s="250"/>
      <c r="S2819" s="250"/>
      <c r="T2819" s="251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52" t="s">
        <v>232</v>
      </c>
      <c r="AU2819" s="252" t="s">
        <v>82</v>
      </c>
      <c r="AV2819" s="13" t="s">
        <v>82</v>
      </c>
      <c r="AW2819" s="13" t="s">
        <v>30</v>
      </c>
      <c r="AX2819" s="13" t="s">
        <v>73</v>
      </c>
      <c r="AY2819" s="252" t="s">
        <v>223</v>
      </c>
    </row>
    <row r="2820" s="13" customFormat="1">
      <c r="A2820" s="13"/>
      <c r="B2820" s="241"/>
      <c r="C2820" s="242"/>
      <c r="D2820" s="243" t="s">
        <v>232</v>
      </c>
      <c r="E2820" s="244" t="s">
        <v>1</v>
      </c>
      <c r="F2820" s="245" t="s">
        <v>2100</v>
      </c>
      <c r="G2820" s="242"/>
      <c r="H2820" s="246">
        <v>11.58</v>
      </c>
      <c r="I2820" s="247"/>
      <c r="J2820" s="242"/>
      <c r="K2820" s="242"/>
      <c r="L2820" s="248"/>
      <c r="M2820" s="249"/>
      <c r="N2820" s="250"/>
      <c r="O2820" s="250"/>
      <c r="P2820" s="250"/>
      <c r="Q2820" s="250"/>
      <c r="R2820" s="250"/>
      <c r="S2820" s="250"/>
      <c r="T2820" s="251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T2820" s="252" t="s">
        <v>232</v>
      </c>
      <c r="AU2820" s="252" t="s">
        <v>82</v>
      </c>
      <c r="AV2820" s="13" t="s">
        <v>82</v>
      </c>
      <c r="AW2820" s="13" t="s">
        <v>30</v>
      </c>
      <c r="AX2820" s="13" t="s">
        <v>73</v>
      </c>
      <c r="AY2820" s="252" t="s">
        <v>223</v>
      </c>
    </row>
    <row r="2821" s="13" customFormat="1">
      <c r="A2821" s="13"/>
      <c r="B2821" s="241"/>
      <c r="C2821" s="242"/>
      <c r="D2821" s="243" t="s">
        <v>232</v>
      </c>
      <c r="E2821" s="244" t="s">
        <v>1</v>
      </c>
      <c r="F2821" s="245" t="s">
        <v>3424</v>
      </c>
      <c r="G2821" s="242"/>
      <c r="H2821" s="246">
        <v>15.779999999999999</v>
      </c>
      <c r="I2821" s="247"/>
      <c r="J2821" s="242"/>
      <c r="K2821" s="242"/>
      <c r="L2821" s="248"/>
      <c r="M2821" s="249"/>
      <c r="N2821" s="250"/>
      <c r="O2821" s="250"/>
      <c r="P2821" s="250"/>
      <c r="Q2821" s="250"/>
      <c r="R2821" s="250"/>
      <c r="S2821" s="250"/>
      <c r="T2821" s="251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52" t="s">
        <v>232</v>
      </c>
      <c r="AU2821" s="252" t="s">
        <v>82</v>
      </c>
      <c r="AV2821" s="13" t="s">
        <v>82</v>
      </c>
      <c r="AW2821" s="13" t="s">
        <v>30</v>
      </c>
      <c r="AX2821" s="13" t="s">
        <v>73</v>
      </c>
      <c r="AY2821" s="252" t="s">
        <v>223</v>
      </c>
    </row>
    <row r="2822" s="15" customFormat="1">
      <c r="A2822" s="15"/>
      <c r="B2822" s="263"/>
      <c r="C2822" s="264"/>
      <c r="D2822" s="243" t="s">
        <v>232</v>
      </c>
      <c r="E2822" s="265" t="s">
        <v>1</v>
      </c>
      <c r="F2822" s="266" t="s">
        <v>245</v>
      </c>
      <c r="G2822" s="264"/>
      <c r="H2822" s="267">
        <v>259.28100000000001</v>
      </c>
      <c r="I2822" s="268"/>
      <c r="J2822" s="264"/>
      <c r="K2822" s="264"/>
      <c r="L2822" s="269"/>
      <c r="M2822" s="270"/>
      <c r="N2822" s="271"/>
      <c r="O2822" s="271"/>
      <c r="P2822" s="271"/>
      <c r="Q2822" s="271"/>
      <c r="R2822" s="271"/>
      <c r="S2822" s="271"/>
      <c r="T2822" s="272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T2822" s="273" t="s">
        <v>232</v>
      </c>
      <c r="AU2822" s="273" t="s">
        <v>82</v>
      </c>
      <c r="AV2822" s="15" t="s">
        <v>230</v>
      </c>
      <c r="AW2822" s="15" t="s">
        <v>30</v>
      </c>
      <c r="AX2822" s="15" t="s">
        <v>80</v>
      </c>
      <c r="AY2822" s="273" t="s">
        <v>223</v>
      </c>
    </row>
    <row r="2823" s="2" customFormat="1" ht="55.5" customHeight="1">
      <c r="A2823" s="39"/>
      <c r="B2823" s="40"/>
      <c r="C2823" s="228" t="s">
        <v>3425</v>
      </c>
      <c r="D2823" s="228" t="s">
        <v>225</v>
      </c>
      <c r="E2823" s="229" t="s">
        <v>3426</v>
      </c>
      <c r="F2823" s="230" t="s">
        <v>3427</v>
      </c>
      <c r="G2823" s="231" t="s">
        <v>293</v>
      </c>
      <c r="H2823" s="232">
        <v>439.03300000000002</v>
      </c>
      <c r="I2823" s="233"/>
      <c r="J2823" s="234">
        <f>ROUND(I2823*H2823,2)</f>
        <v>0</v>
      </c>
      <c r="K2823" s="230" t="s">
        <v>229</v>
      </c>
      <c r="L2823" s="45"/>
      <c r="M2823" s="235" t="s">
        <v>1</v>
      </c>
      <c r="N2823" s="236" t="s">
        <v>38</v>
      </c>
      <c r="O2823" s="92"/>
      <c r="P2823" s="237">
        <f>O2823*H2823</f>
        <v>0</v>
      </c>
      <c r="Q2823" s="237">
        <v>0.013860000000000001</v>
      </c>
      <c r="R2823" s="237">
        <f>Q2823*H2823</f>
        <v>6.0849973800000008</v>
      </c>
      <c r="S2823" s="237">
        <v>0</v>
      </c>
      <c r="T2823" s="238">
        <f>S2823*H2823</f>
        <v>0</v>
      </c>
      <c r="U2823" s="39"/>
      <c r="V2823" s="39"/>
      <c r="W2823" s="39"/>
      <c r="X2823" s="39"/>
      <c r="Y2823" s="39"/>
      <c r="Z2823" s="39"/>
      <c r="AA2823" s="39"/>
      <c r="AB2823" s="39"/>
      <c r="AC2823" s="39"/>
      <c r="AD2823" s="39"/>
      <c r="AE2823" s="39"/>
      <c r="AR2823" s="239" t="s">
        <v>310</v>
      </c>
      <c r="AT2823" s="239" t="s">
        <v>225</v>
      </c>
      <c r="AU2823" s="239" t="s">
        <v>82</v>
      </c>
      <c r="AY2823" s="18" t="s">
        <v>223</v>
      </c>
      <c r="BE2823" s="240">
        <f>IF(N2823="základní",J2823,0)</f>
        <v>0</v>
      </c>
      <c r="BF2823" s="240">
        <f>IF(N2823="snížená",J2823,0)</f>
        <v>0</v>
      </c>
      <c r="BG2823" s="240">
        <f>IF(N2823="zákl. přenesená",J2823,0)</f>
        <v>0</v>
      </c>
      <c r="BH2823" s="240">
        <f>IF(N2823="sníž. přenesená",J2823,0)</f>
        <v>0</v>
      </c>
      <c r="BI2823" s="240">
        <f>IF(N2823="nulová",J2823,0)</f>
        <v>0</v>
      </c>
      <c r="BJ2823" s="18" t="s">
        <v>80</v>
      </c>
      <c r="BK2823" s="240">
        <f>ROUND(I2823*H2823,2)</f>
        <v>0</v>
      </c>
      <c r="BL2823" s="18" t="s">
        <v>310</v>
      </c>
      <c r="BM2823" s="239" t="s">
        <v>3428</v>
      </c>
    </row>
    <row r="2824" s="13" customFormat="1">
      <c r="A2824" s="13"/>
      <c r="B2824" s="241"/>
      <c r="C2824" s="242"/>
      <c r="D2824" s="243" t="s">
        <v>232</v>
      </c>
      <c r="E2824" s="244" t="s">
        <v>1</v>
      </c>
      <c r="F2824" s="245" t="s">
        <v>3429</v>
      </c>
      <c r="G2824" s="242"/>
      <c r="H2824" s="246">
        <v>71.25</v>
      </c>
      <c r="I2824" s="247"/>
      <c r="J2824" s="242"/>
      <c r="K2824" s="242"/>
      <c r="L2824" s="248"/>
      <c r="M2824" s="249"/>
      <c r="N2824" s="250"/>
      <c r="O2824" s="250"/>
      <c r="P2824" s="250"/>
      <c r="Q2824" s="250"/>
      <c r="R2824" s="250"/>
      <c r="S2824" s="250"/>
      <c r="T2824" s="251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52" t="s">
        <v>232</v>
      </c>
      <c r="AU2824" s="252" t="s">
        <v>82</v>
      </c>
      <c r="AV2824" s="13" t="s">
        <v>82</v>
      </c>
      <c r="AW2824" s="13" t="s">
        <v>30</v>
      </c>
      <c r="AX2824" s="13" t="s">
        <v>73</v>
      </c>
      <c r="AY2824" s="252" t="s">
        <v>223</v>
      </c>
    </row>
    <row r="2825" s="13" customFormat="1">
      <c r="A2825" s="13"/>
      <c r="B2825" s="241"/>
      <c r="C2825" s="242"/>
      <c r="D2825" s="243" t="s">
        <v>232</v>
      </c>
      <c r="E2825" s="244" t="s">
        <v>1</v>
      </c>
      <c r="F2825" s="245" t="s">
        <v>3430</v>
      </c>
      <c r="G2825" s="242"/>
      <c r="H2825" s="246">
        <v>0.80000000000000004</v>
      </c>
      <c r="I2825" s="247"/>
      <c r="J2825" s="242"/>
      <c r="K2825" s="242"/>
      <c r="L2825" s="248"/>
      <c r="M2825" s="249"/>
      <c r="N2825" s="250"/>
      <c r="O2825" s="250"/>
      <c r="P2825" s="250"/>
      <c r="Q2825" s="250"/>
      <c r="R2825" s="250"/>
      <c r="S2825" s="250"/>
      <c r="T2825" s="251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52" t="s">
        <v>232</v>
      </c>
      <c r="AU2825" s="252" t="s">
        <v>82</v>
      </c>
      <c r="AV2825" s="13" t="s">
        <v>82</v>
      </c>
      <c r="AW2825" s="13" t="s">
        <v>30</v>
      </c>
      <c r="AX2825" s="13" t="s">
        <v>73</v>
      </c>
      <c r="AY2825" s="252" t="s">
        <v>223</v>
      </c>
    </row>
    <row r="2826" s="14" customFormat="1">
      <c r="A2826" s="14"/>
      <c r="B2826" s="253"/>
      <c r="C2826" s="254"/>
      <c r="D2826" s="243" t="s">
        <v>232</v>
      </c>
      <c r="E2826" s="255" t="s">
        <v>1</v>
      </c>
      <c r="F2826" s="256" t="s">
        <v>242</v>
      </c>
      <c r="G2826" s="254"/>
      <c r="H2826" s="255" t="s">
        <v>1</v>
      </c>
      <c r="I2826" s="257"/>
      <c r="J2826" s="254"/>
      <c r="K2826" s="254"/>
      <c r="L2826" s="258"/>
      <c r="M2826" s="259"/>
      <c r="N2826" s="260"/>
      <c r="O2826" s="260"/>
      <c r="P2826" s="260"/>
      <c r="Q2826" s="260"/>
      <c r="R2826" s="260"/>
      <c r="S2826" s="260"/>
      <c r="T2826" s="261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62" t="s">
        <v>232</v>
      </c>
      <c r="AU2826" s="262" t="s">
        <v>82</v>
      </c>
      <c r="AV2826" s="14" t="s">
        <v>80</v>
      </c>
      <c r="AW2826" s="14" t="s">
        <v>30</v>
      </c>
      <c r="AX2826" s="14" t="s">
        <v>73</v>
      </c>
      <c r="AY2826" s="262" t="s">
        <v>223</v>
      </c>
    </row>
    <row r="2827" s="13" customFormat="1">
      <c r="A2827" s="13"/>
      <c r="B2827" s="241"/>
      <c r="C2827" s="242"/>
      <c r="D2827" s="243" t="s">
        <v>232</v>
      </c>
      <c r="E2827" s="244" t="s">
        <v>1</v>
      </c>
      <c r="F2827" s="245" t="s">
        <v>3431</v>
      </c>
      <c r="G2827" s="242"/>
      <c r="H2827" s="246">
        <v>28.52</v>
      </c>
      <c r="I2827" s="247"/>
      <c r="J2827" s="242"/>
      <c r="K2827" s="242"/>
      <c r="L2827" s="248"/>
      <c r="M2827" s="249"/>
      <c r="N2827" s="250"/>
      <c r="O2827" s="250"/>
      <c r="P2827" s="250"/>
      <c r="Q2827" s="250"/>
      <c r="R2827" s="250"/>
      <c r="S2827" s="250"/>
      <c r="T2827" s="251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52" t="s">
        <v>232</v>
      </c>
      <c r="AU2827" s="252" t="s">
        <v>82</v>
      </c>
      <c r="AV2827" s="13" t="s">
        <v>82</v>
      </c>
      <c r="AW2827" s="13" t="s">
        <v>30</v>
      </c>
      <c r="AX2827" s="13" t="s">
        <v>73</v>
      </c>
      <c r="AY2827" s="252" t="s">
        <v>223</v>
      </c>
    </row>
    <row r="2828" s="13" customFormat="1">
      <c r="A2828" s="13"/>
      <c r="B2828" s="241"/>
      <c r="C2828" s="242"/>
      <c r="D2828" s="243" t="s">
        <v>232</v>
      </c>
      <c r="E2828" s="244" t="s">
        <v>1</v>
      </c>
      <c r="F2828" s="245" t="s">
        <v>3432</v>
      </c>
      <c r="G2828" s="242"/>
      <c r="H2828" s="246">
        <v>12.57</v>
      </c>
      <c r="I2828" s="247"/>
      <c r="J2828" s="242"/>
      <c r="K2828" s="242"/>
      <c r="L2828" s="248"/>
      <c r="M2828" s="249"/>
      <c r="N2828" s="250"/>
      <c r="O2828" s="250"/>
      <c r="P2828" s="250"/>
      <c r="Q2828" s="250"/>
      <c r="R2828" s="250"/>
      <c r="S2828" s="250"/>
      <c r="T2828" s="251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52" t="s">
        <v>232</v>
      </c>
      <c r="AU2828" s="252" t="s">
        <v>82</v>
      </c>
      <c r="AV2828" s="13" t="s">
        <v>82</v>
      </c>
      <c r="AW2828" s="13" t="s">
        <v>30</v>
      </c>
      <c r="AX2828" s="13" t="s">
        <v>73</v>
      </c>
      <c r="AY2828" s="252" t="s">
        <v>223</v>
      </c>
    </row>
    <row r="2829" s="13" customFormat="1">
      <c r="A2829" s="13"/>
      <c r="B2829" s="241"/>
      <c r="C2829" s="242"/>
      <c r="D2829" s="243" t="s">
        <v>232</v>
      </c>
      <c r="E2829" s="244" t="s">
        <v>1</v>
      </c>
      <c r="F2829" s="245" t="s">
        <v>2089</v>
      </c>
      <c r="G2829" s="242"/>
      <c r="H2829" s="246">
        <v>52.210000000000001</v>
      </c>
      <c r="I2829" s="247"/>
      <c r="J2829" s="242"/>
      <c r="K2829" s="242"/>
      <c r="L2829" s="248"/>
      <c r="M2829" s="249"/>
      <c r="N2829" s="250"/>
      <c r="O2829" s="250"/>
      <c r="P2829" s="250"/>
      <c r="Q2829" s="250"/>
      <c r="R2829" s="250"/>
      <c r="S2829" s="250"/>
      <c r="T2829" s="251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52" t="s">
        <v>232</v>
      </c>
      <c r="AU2829" s="252" t="s">
        <v>82</v>
      </c>
      <c r="AV2829" s="13" t="s">
        <v>82</v>
      </c>
      <c r="AW2829" s="13" t="s">
        <v>30</v>
      </c>
      <c r="AX2829" s="13" t="s">
        <v>73</v>
      </c>
      <c r="AY2829" s="252" t="s">
        <v>223</v>
      </c>
    </row>
    <row r="2830" s="13" customFormat="1">
      <c r="A2830" s="13"/>
      <c r="B2830" s="241"/>
      <c r="C2830" s="242"/>
      <c r="D2830" s="243" t="s">
        <v>232</v>
      </c>
      <c r="E2830" s="244" t="s">
        <v>1</v>
      </c>
      <c r="F2830" s="245" t="s">
        <v>3433</v>
      </c>
      <c r="G2830" s="242"/>
      <c r="H2830" s="246">
        <v>29.780000000000001</v>
      </c>
      <c r="I2830" s="247"/>
      <c r="J2830" s="242"/>
      <c r="K2830" s="242"/>
      <c r="L2830" s="248"/>
      <c r="M2830" s="249"/>
      <c r="N2830" s="250"/>
      <c r="O2830" s="250"/>
      <c r="P2830" s="250"/>
      <c r="Q2830" s="250"/>
      <c r="R2830" s="250"/>
      <c r="S2830" s="250"/>
      <c r="T2830" s="251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52" t="s">
        <v>232</v>
      </c>
      <c r="AU2830" s="252" t="s">
        <v>82</v>
      </c>
      <c r="AV2830" s="13" t="s">
        <v>82</v>
      </c>
      <c r="AW2830" s="13" t="s">
        <v>30</v>
      </c>
      <c r="AX2830" s="13" t="s">
        <v>73</v>
      </c>
      <c r="AY2830" s="252" t="s">
        <v>223</v>
      </c>
    </row>
    <row r="2831" s="13" customFormat="1">
      <c r="A2831" s="13"/>
      <c r="B2831" s="241"/>
      <c r="C2831" s="242"/>
      <c r="D2831" s="243" t="s">
        <v>232</v>
      </c>
      <c r="E2831" s="244" t="s">
        <v>1</v>
      </c>
      <c r="F2831" s="245" t="s">
        <v>3434</v>
      </c>
      <c r="G2831" s="242"/>
      <c r="H2831" s="246">
        <v>19.140000000000001</v>
      </c>
      <c r="I2831" s="247"/>
      <c r="J2831" s="242"/>
      <c r="K2831" s="242"/>
      <c r="L2831" s="248"/>
      <c r="M2831" s="249"/>
      <c r="N2831" s="250"/>
      <c r="O2831" s="250"/>
      <c r="P2831" s="250"/>
      <c r="Q2831" s="250"/>
      <c r="R2831" s="250"/>
      <c r="S2831" s="250"/>
      <c r="T2831" s="251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52" t="s">
        <v>232</v>
      </c>
      <c r="AU2831" s="252" t="s">
        <v>82</v>
      </c>
      <c r="AV2831" s="13" t="s">
        <v>82</v>
      </c>
      <c r="AW2831" s="13" t="s">
        <v>30</v>
      </c>
      <c r="AX2831" s="13" t="s">
        <v>73</v>
      </c>
      <c r="AY2831" s="252" t="s">
        <v>223</v>
      </c>
    </row>
    <row r="2832" s="13" customFormat="1">
      <c r="A2832" s="13"/>
      <c r="B2832" s="241"/>
      <c r="C2832" s="242"/>
      <c r="D2832" s="243" t="s">
        <v>232</v>
      </c>
      <c r="E2832" s="244" t="s">
        <v>1</v>
      </c>
      <c r="F2832" s="245" t="s">
        <v>3435</v>
      </c>
      <c r="G2832" s="242"/>
      <c r="H2832" s="246">
        <v>10.890000000000001</v>
      </c>
      <c r="I2832" s="247"/>
      <c r="J2832" s="242"/>
      <c r="K2832" s="242"/>
      <c r="L2832" s="248"/>
      <c r="M2832" s="249"/>
      <c r="N2832" s="250"/>
      <c r="O2832" s="250"/>
      <c r="P2832" s="250"/>
      <c r="Q2832" s="250"/>
      <c r="R2832" s="250"/>
      <c r="S2832" s="250"/>
      <c r="T2832" s="251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52" t="s">
        <v>232</v>
      </c>
      <c r="AU2832" s="252" t="s">
        <v>82</v>
      </c>
      <c r="AV2832" s="13" t="s">
        <v>82</v>
      </c>
      <c r="AW2832" s="13" t="s">
        <v>30</v>
      </c>
      <c r="AX2832" s="13" t="s">
        <v>73</v>
      </c>
      <c r="AY2832" s="252" t="s">
        <v>223</v>
      </c>
    </row>
    <row r="2833" s="13" customFormat="1">
      <c r="A2833" s="13"/>
      <c r="B2833" s="241"/>
      <c r="C2833" s="242"/>
      <c r="D2833" s="243" t="s">
        <v>232</v>
      </c>
      <c r="E2833" s="244" t="s">
        <v>1</v>
      </c>
      <c r="F2833" s="245" t="s">
        <v>3436</v>
      </c>
      <c r="G2833" s="242"/>
      <c r="H2833" s="246">
        <v>10.99</v>
      </c>
      <c r="I2833" s="247"/>
      <c r="J2833" s="242"/>
      <c r="K2833" s="242"/>
      <c r="L2833" s="248"/>
      <c r="M2833" s="249"/>
      <c r="N2833" s="250"/>
      <c r="O2833" s="250"/>
      <c r="P2833" s="250"/>
      <c r="Q2833" s="250"/>
      <c r="R2833" s="250"/>
      <c r="S2833" s="250"/>
      <c r="T2833" s="251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52" t="s">
        <v>232</v>
      </c>
      <c r="AU2833" s="252" t="s">
        <v>82</v>
      </c>
      <c r="AV2833" s="13" t="s">
        <v>82</v>
      </c>
      <c r="AW2833" s="13" t="s">
        <v>30</v>
      </c>
      <c r="AX2833" s="13" t="s">
        <v>73</v>
      </c>
      <c r="AY2833" s="252" t="s">
        <v>223</v>
      </c>
    </row>
    <row r="2834" s="13" customFormat="1">
      <c r="A2834" s="13"/>
      <c r="B2834" s="241"/>
      <c r="C2834" s="242"/>
      <c r="D2834" s="243" t="s">
        <v>232</v>
      </c>
      <c r="E2834" s="244" t="s">
        <v>1</v>
      </c>
      <c r="F2834" s="245" t="s">
        <v>3437</v>
      </c>
      <c r="G2834" s="242"/>
      <c r="H2834" s="246">
        <v>21.18</v>
      </c>
      <c r="I2834" s="247"/>
      <c r="J2834" s="242"/>
      <c r="K2834" s="242"/>
      <c r="L2834" s="248"/>
      <c r="M2834" s="249"/>
      <c r="N2834" s="250"/>
      <c r="O2834" s="250"/>
      <c r="P2834" s="250"/>
      <c r="Q2834" s="250"/>
      <c r="R2834" s="250"/>
      <c r="S2834" s="250"/>
      <c r="T2834" s="251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52" t="s">
        <v>232</v>
      </c>
      <c r="AU2834" s="252" t="s">
        <v>82</v>
      </c>
      <c r="AV2834" s="13" t="s">
        <v>82</v>
      </c>
      <c r="AW2834" s="13" t="s">
        <v>30</v>
      </c>
      <c r="AX2834" s="13" t="s">
        <v>73</v>
      </c>
      <c r="AY2834" s="252" t="s">
        <v>223</v>
      </c>
    </row>
    <row r="2835" s="13" customFormat="1">
      <c r="A2835" s="13"/>
      <c r="B2835" s="241"/>
      <c r="C2835" s="242"/>
      <c r="D2835" s="243" t="s">
        <v>232</v>
      </c>
      <c r="E2835" s="244" t="s">
        <v>1</v>
      </c>
      <c r="F2835" s="245" t="s">
        <v>3438</v>
      </c>
      <c r="G2835" s="242"/>
      <c r="H2835" s="246">
        <v>20.32</v>
      </c>
      <c r="I2835" s="247"/>
      <c r="J2835" s="242"/>
      <c r="K2835" s="242"/>
      <c r="L2835" s="248"/>
      <c r="M2835" s="249"/>
      <c r="N2835" s="250"/>
      <c r="O2835" s="250"/>
      <c r="P2835" s="250"/>
      <c r="Q2835" s="250"/>
      <c r="R2835" s="250"/>
      <c r="S2835" s="250"/>
      <c r="T2835" s="251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52" t="s">
        <v>232</v>
      </c>
      <c r="AU2835" s="252" t="s">
        <v>82</v>
      </c>
      <c r="AV2835" s="13" t="s">
        <v>82</v>
      </c>
      <c r="AW2835" s="13" t="s">
        <v>30</v>
      </c>
      <c r="AX2835" s="13" t="s">
        <v>73</v>
      </c>
      <c r="AY2835" s="252" t="s">
        <v>223</v>
      </c>
    </row>
    <row r="2836" s="13" customFormat="1">
      <c r="A2836" s="13"/>
      <c r="B2836" s="241"/>
      <c r="C2836" s="242"/>
      <c r="D2836" s="243" t="s">
        <v>232</v>
      </c>
      <c r="E2836" s="244" t="s">
        <v>1</v>
      </c>
      <c r="F2836" s="245" t="s">
        <v>2100</v>
      </c>
      <c r="G2836" s="242"/>
      <c r="H2836" s="246">
        <v>11.58</v>
      </c>
      <c r="I2836" s="247"/>
      <c r="J2836" s="242"/>
      <c r="K2836" s="242"/>
      <c r="L2836" s="248"/>
      <c r="M2836" s="249"/>
      <c r="N2836" s="250"/>
      <c r="O2836" s="250"/>
      <c r="P2836" s="250"/>
      <c r="Q2836" s="250"/>
      <c r="R2836" s="250"/>
      <c r="S2836" s="250"/>
      <c r="T2836" s="251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T2836" s="252" t="s">
        <v>232</v>
      </c>
      <c r="AU2836" s="252" t="s">
        <v>82</v>
      </c>
      <c r="AV2836" s="13" t="s">
        <v>82</v>
      </c>
      <c r="AW2836" s="13" t="s">
        <v>30</v>
      </c>
      <c r="AX2836" s="13" t="s">
        <v>73</v>
      </c>
      <c r="AY2836" s="252" t="s">
        <v>223</v>
      </c>
    </row>
    <row r="2837" s="13" customFormat="1">
      <c r="A2837" s="13"/>
      <c r="B2837" s="241"/>
      <c r="C2837" s="242"/>
      <c r="D2837" s="243" t="s">
        <v>232</v>
      </c>
      <c r="E2837" s="244" t="s">
        <v>1</v>
      </c>
      <c r="F2837" s="245" t="s">
        <v>3439</v>
      </c>
      <c r="G2837" s="242"/>
      <c r="H2837" s="246">
        <v>17.077000000000002</v>
      </c>
      <c r="I2837" s="247"/>
      <c r="J2837" s="242"/>
      <c r="K2837" s="242"/>
      <c r="L2837" s="248"/>
      <c r="M2837" s="249"/>
      <c r="N2837" s="250"/>
      <c r="O2837" s="250"/>
      <c r="P2837" s="250"/>
      <c r="Q2837" s="250"/>
      <c r="R2837" s="250"/>
      <c r="S2837" s="250"/>
      <c r="T2837" s="251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52" t="s">
        <v>232</v>
      </c>
      <c r="AU2837" s="252" t="s">
        <v>82</v>
      </c>
      <c r="AV2837" s="13" t="s">
        <v>82</v>
      </c>
      <c r="AW2837" s="13" t="s">
        <v>30</v>
      </c>
      <c r="AX2837" s="13" t="s">
        <v>73</v>
      </c>
      <c r="AY2837" s="252" t="s">
        <v>223</v>
      </c>
    </row>
    <row r="2838" s="13" customFormat="1">
      <c r="A2838" s="13"/>
      <c r="B2838" s="241"/>
      <c r="C2838" s="242"/>
      <c r="D2838" s="243" t="s">
        <v>232</v>
      </c>
      <c r="E2838" s="244" t="s">
        <v>1</v>
      </c>
      <c r="F2838" s="245" t="s">
        <v>3440</v>
      </c>
      <c r="G2838" s="242"/>
      <c r="H2838" s="246">
        <v>16.530000000000001</v>
      </c>
      <c r="I2838" s="247"/>
      <c r="J2838" s="242"/>
      <c r="K2838" s="242"/>
      <c r="L2838" s="248"/>
      <c r="M2838" s="249"/>
      <c r="N2838" s="250"/>
      <c r="O2838" s="250"/>
      <c r="P2838" s="250"/>
      <c r="Q2838" s="250"/>
      <c r="R2838" s="250"/>
      <c r="S2838" s="250"/>
      <c r="T2838" s="251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T2838" s="252" t="s">
        <v>232</v>
      </c>
      <c r="AU2838" s="252" t="s">
        <v>82</v>
      </c>
      <c r="AV2838" s="13" t="s">
        <v>82</v>
      </c>
      <c r="AW2838" s="13" t="s">
        <v>30</v>
      </c>
      <c r="AX2838" s="13" t="s">
        <v>73</v>
      </c>
      <c r="AY2838" s="252" t="s">
        <v>223</v>
      </c>
    </row>
    <row r="2839" s="13" customFormat="1">
      <c r="A2839" s="13"/>
      <c r="B2839" s="241"/>
      <c r="C2839" s="242"/>
      <c r="D2839" s="243" t="s">
        <v>232</v>
      </c>
      <c r="E2839" s="244" t="s">
        <v>1</v>
      </c>
      <c r="F2839" s="245" t="s">
        <v>3441</v>
      </c>
      <c r="G2839" s="242"/>
      <c r="H2839" s="246">
        <v>15.99</v>
      </c>
      <c r="I2839" s="247"/>
      <c r="J2839" s="242"/>
      <c r="K2839" s="242"/>
      <c r="L2839" s="248"/>
      <c r="M2839" s="249"/>
      <c r="N2839" s="250"/>
      <c r="O2839" s="250"/>
      <c r="P2839" s="250"/>
      <c r="Q2839" s="250"/>
      <c r="R2839" s="250"/>
      <c r="S2839" s="250"/>
      <c r="T2839" s="251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52" t="s">
        <v>232</v>
      </c>
      <c r="AU2839" s="252" t="s">
        <v>82</v>
      </c>
      <c r="AV2839" s="13" t="s">
        <v>82</v>
      </c>
      <c r="AW2839" s="13" t="s">
        <v>30</v>
      </c>
      <c r="AX2839" s="13" t="s">
        <v>73</v>
      </c>
      <c r="AY2839" s="252" t="s">
        <v>223</v>
      </c>
    </row>
    <row r="2840" s="13" customFormat="1">
      <c r="A2840" s="13"/>
      <c r="B2840" s="241"/>
      <c r="C2840" s="242"/>
      <c r="D2840" s="243" t="s">
        <v>232</v>
      </c>
      <c r="E2840" s="244" t="s">
        <v>1</v>
      </c>
      <c r="F2840" s="245" t="s">
        <v>3442</v>
      </c>
      <c r="G2840" s="242"/>
      <c r="H2840" s="246">
        <v>95.742999999999995</v>
      </c>
      <c r="I2840" s="247"/>
      <c r="J2840" s="242"/>
      <c r="K2840" s="242"/>
      <c r="L2840" s="248"/>
      <c r="M2840" s="249"/>
      <c r="N2840" s="250"/>
      <c r="O2840" s="250"/>
      <c r="P2840" s="250"/>
      <c r="Q2840" s="250"/>
      <c r="R2840" s="250"/>
      <c r="S2840" s="250"/>
      <c r="T2840" s="251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T2840" s="252" t="s">
        <v>232</v>
      </c>
      <c r="AU2840" s="252" t="s">
        <v>82</v>
      </c>
      <c r="AV2840" s="13" t="s">
        <v>82</v>
      </c>
      <c r="AW2840" s="13" t="s">
        <v>30</v>
      </c>
      <c r="AX2840" s="13" t="s">
        <v>73</v>
      </c>
      <c r="AY2840" s="252" t="s">
        <v>223</v>
      </c>
    </row>
    <row r="2841" s="13" customFormat="1">
      <c r="A2841" s="13"/>
      <c r="B2841" s="241"/>
      <c r="C2841" s="242"/>
      <c r="D2841" s="243" t="s">
        <v>232</v>
      </c>
      <c r="E2841" s="244" t="s">
        <v>1</v>
      </c>
      <c r="F2841" s="245" t="s">
        <v>3443</v>
      </c>
      <c r="G2841" s="242"/>
      <c r="H2841" s="246">
        <v>4.4630000000000001</v>
      </c>
      <c r="I2841" s="247"/>
      <c r="J2841" s="242"/>
      <c r="K2841" s="242"/>
      <c r="L2841" s="248"/>
      <c r="M2841" s="249"/>
      <c r="N2841" s="250"/>
      <c r="O2841" s="250"/>
      <c r="P2841" s="250"/>
      <c r="Q2841" s="250"/>
      <c r="R2841" s="250"/>
      <c r="S2841" s="250"/>
      <c r="T2841" s="251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52" t="s">
        <v>232</v>
      </c>
      <c r="AU2841" s="252" t="s">
        <v>82</v>
      </c>
      <c r="AV2841" s="13" t="s">
        <v>82</v>
      </c>
      <c r="AW2841" s="13" t="s">
        <v>30</v>
      </c>
      <c r="AX2841" s="13" t="s">
        <v>73</v>
      </c>
      <c r="AY2841" s="252" t="s">
        <v>223</v>
      </c>
    </row>
    <row r="2842" s="15" customFormat="1">
      <c r="A2842" s="15"/>
      <c r="B2842" s="263"/>
      <c r="C2842" s="264"/>
      <c r="D2842" s="243" t="s">
        <v>232</v>
      </c>
      <c r="E2842" s="265" t="s">
        <v>1</v>
      </c>
      <c r="F2842" s="266" t="s">
        <v>245</v>
      </c>
      <c r="G2842" s="264"/>
      <c r="H2842" s="267">
        <v>439.03300000000002</v>
      </c>
      <c r="I2842" s="268"/>
      <c r="J2842" s="264"/>
      <c r="K2842" s="264"/>
      <c r="L2842" s="269"/>
      <c r="M2842" s="270"/>
      <c r="N2842" s="271"/>
      <c r="O2842" s="271"/>
      <c r="P2842" s="271"/>
      <c r="Q2842" s="271"/>
      <c r="R2842" s="271"/>
      <c r="S2842" s="271"/>
      <c r="T2842" s="272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T2842" s="273" t="s">
        <v>232</v>
      </c>
      <c r="AU2842" s="273" t="s">
        <v>82</v>
      </c>
      <c r="AV2842" s="15" t="s">
        <v>230</v>
      </c>
      <c r="AW2842" s="15" t="s">
        <v>30</v>
      </c>
      <c r="AX2842" s="15" t="s">
        <v>80</v>
      </c>
      <c r="AY2842" s="273" t="s">
        <v>223</v>
      </c>
    </row>
    <row r="2843" s="2" customFormat="1" ht="49.05" customHeight="1">
      <c r="A2843" s="39"/>
      <c r="B2843" s="40"/>
      <c r="C2843" s="228" t="s">
        <v>3444</v>
      </c>
      <c r="D2843" s="228" t="s">
        <v>225</v>
      </c>
      <c r="E2843" s="229" t="s">
        <v>3445</v>
      </c>
      <c r="F2843" s="230" t="s">
        <v>3446</v>
      </c>
      <c r="G2843" s="231" t="s">
        <v>293</v>
      </c>
      <c r="H2843" s="232">
        <v>20.469999999999999</v>
      </c>
      <c r="I2843" s="233"/>
      <c r="J2843" s="234">
        <f>ROUND(I2843*H2843,2)</f>
        <v>0</v>
      </c>
      <c r="K2843" s="230" t="s">
        <v>229</v>
      </c>
      <c r="L2843" s="45"/>
      <c r="M2843" s="235" t="s">
        <v>1</v>
      </c>
      <c r="N2843" s="236" t="s">
        <v>38</v>
      </c>
      <c r="O2843" s="92"/>
      <c r="P2843" s="237">
        <f>O2843*H2843</f>
        <v>0</v>
      </c>
      <c r="Q2843" s="237">
        <v>0.0126</v>
      </c>
      <c r="R2843" s="237">
        <f>Q2843*H2843</f>
        <v>0.25792199999999998</v>
      </c>
      <c r="S2843" s="237">
        <v>0</v>
      </c>
      <c r="T2843" s="238">
        <f>S2843*H2843</f>
        <v>0</v>
      </c>
      <c r="U2843" s="39"/>
      <c r="V2843" s="39"/>
      <c r="W2843" s="39"/>
      <c r="X2843" s="39"/>
      <c r="Y2843" s="39"/>
      <c r="Z2843" s="39"/>
      <c r="AA2843" s="39"/>
      <c r="AB2843" s="39"/>
      <c r="AC2843" s="39"/>
      <c r="AD2843" s="39"/>
      <c r="AE2843" s="39"/>
      <c r="AR2843" s="239" t="s">
        <v>310</v>
      </c>
      <c r="AT2843" s="239" t="s">
        <v>225</v>
      </c>
      <c r="AU2843" s="239" t="s">
        <v>82</v>
      </c>
      <c r="AY2843" s="18" t="s">
        <v>223</v>
      </c>
      <c r="BE2843" s="240">
        <f>IF(N2843="základní",J2843,0)</f>
        <v>0</v>
      </c>
      <c r="BF2843" s="240">
        <f>IF(N2843="snížená",J2843,0)</f>
        <v>0</v>
      </c>
      <c r="BG2843" s="240">
        <f>IF(N2843="zákl. přenesená",J2843,0)</f>
        <v>0</v>
      </c>
      <c r="BH2843" s="240">
        <f>IF(N2843="sníž. přenesená",J2843,0)</f>
        <v>0</v>
      </c>
      <c r="BI2843" s="240">
        <f>IF(N2843="nulová",J2843,0)</f>
        <v>0</v>
      </c>
      <c r="BJ2843" s="18" t="s">
        <v>80</v>
      </c>
      <c r="BK2843" s="240">
        <f>ROUND(I2843*H2843,2)</f>
        <v>0</v>
      </c>
      <c r="BL2843" s="18" t="s">
        <v>310</v>
      </c>
      <c r="BM2843" s="239" t="s">
        <v>3447</v>
      </c>
    </row>
    <row r="2844" s="13" customFormat="1">
      <c r="A2844" s="13"/>
      <c r="B2844" s="241"/>
      <c r="C2844" s="242"/>
      <c r="D2844" s="243" t="s">
        <v>232</v>
      </c>
      <c r="E2844" s="244" t="s">
        <v>1</v>
      </c>
      <c r="F2844" s="245" t="s">
        <v>2073</v>
      </c>
      <c r="G2844" s="242"/>
      <c r="H2844" s="246">
        <v>7.8700000000000001</v>
      </c>
      <c r="I2844" s="247"/>
      <c r="J2844" s="242"/>
      <c r="K2844" s="242"/>
      <c r="L2844" s="248"/>
      <c r="M2844" s="249"/>
      <c r="N2844" s="250"/>
      <c r="O2844" s="250"/>
      <c r="P2844" s="250"/>
      <c r="Q2844" s="250"/>
      <c r="R2844" s="250"/>
      <c r="S2844" s="250"/>
      <c r="T2844" s="251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52" t="s">
        <v>232</v>
      </c>
      <c r="AU2844" s="252" t="s">
        <v>82</v>
      </c>
      <c r="AV2844" s="13" t="s">
        <v>82</v>
      </c>
      <c r="AW2844" s="13" t="s">
        <v>30</v>
      </c>
      <c r="AX2844" s="13" t="s">
        <v>73</v>
      </c>
      <c r="AY2844" s="252" t="s">
        <v>223</v>
      </c>
    </row>
    <row r="2845" s="13" customFormat="1">
      <c r="A2845" s="13"/>
      <c r="B2845" s="241"/>
      <c r="C2845" s="242"/>
      <c r="D2845" s="243" t="s">
        <v>232</v>
      </c>
      <c r="E2845" s="244" t="s">
        <v>1</v>
      </c>
      <c r="F2845" s="245" t="s">
        <v>2075</v>
      </c>
      <c r="G2845" s="242"/>
      <c r="H2845" s="246">
        <v>12.6</v>
      </c>
      <c r="I2845" s="247"/>
      <c r="J2845" s="242"/>
      <c r="K2845" s="242"/>
      <c r="L2845" s="248"/>
      <c r="M2845" s="249"/>
      <c r="N2845" s="250"/>
      <c r="O2845" s="250"/>
      <c r="P2845" s="250"/>
      <c r="Q2845" s="250"/>
      <c r="R2845" s="250"/>
      <c r="S2845" s="250"/>
      <c r="T2845" s="251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52" t="s">
        <v>232</v>
      </c>
      <c r="AU2845" s="252" t="s">
        <v>82</v>
      </c>
      <c r="AV2845" s="13" t="s">
        <v>82</v>
      </c>
      <c r="AW2845" s="13" t="s">
        <v>30</v>
      </c>
      <c r="AX2845" s="13" t="s">
        <v>73</v>
      </c>
      <c r="AY2845" s="252" t="s">
        <v>223</v>
      </c>
    </row>
    <row r="2846" s="15" customFormat="1">
      <c r="A2846" s="15"/>
      <c r="B2846" s="263"/>
      <c r="C2846" s="264"/>
      <c r="D2846" s="243" t="s">
        <v>232</v>
      </c>
      <c r="E2846" s="265" t="s">
        <v>1</v>
      </c>
      <c r="F2846" s="266" t="s">
        <v>245</v>
      </c>
      <c r="G2846" s="264"/>
      <c r="H2846" s="267">
        <v>20.469999999999999</v>
      </c>
      <c r="I2846" s="268"/>
      <c r="J2846" s="264"/>
      <c r="K2846" s="264"/>
      <c r="L2846" s="269"/>
      <c r="M2846" s="270"/>
      <c r="N2846" s="271"/>
      <c r="O2846" s="271"/>
      <c r="P2846" s="271"/>
      <c r="Q2846" s="271"/>
      <c r="R2846" s="271"/>
      <c r="S2846" s="271"/>
      <c r="T2846" s="272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T2846" s="273" t="s">
        <v>232</v>
      </c>
      <c r="AU2846" s="273" t="s">
        <v>82</v>
      </c>
      <c r="AV2846" s="15" t="s">
        <v>230</v>
      </c>
      <c r="AW2846" s="15" t="s">
        <v>30</v>
      </c>
      <c r="AX2846" s="15" t="s">
        <v>80</v>
      </c>
      <c r="AY2846" s="273" t="s">
        <v>223</v>
      </c>
    </row>
    <row r="2847" s="2" customFormat="1" ht="37.8" customHeight="1">
      <c r="A2847" s="39"/>
      <c r="B2847" s="40"/>
      <c r="C2847" s="228" t="s">
        <v>3448</v>
      </c>
      <c r="D2847" s="228" t="s">
        <v>225</v>
      </c>
      <c r="E2847" s="229" t="s">
        <v>3449</v>
      </c>
      <c r="F2847" s="230" t="s">
        <v>3450</v>
      </c>
      <c r="G2847" s="231" t="s">
        <v>293</v>
      </c>
      <c r="H2847" s="232">
        <v>22.800000000000001</v>
      </c>
      <c r="I2847" s="233"/>
      <c r="J2847" s="234">
        <f>ROUND(I2847*H2847,2)</f>
        <v>0</v>
      </c>
      <c r="K2847" s="230" t="s">
        <v>386</v>
      </c>
      <c r="L2847" s="45"/>
      <c r="M2847" s="235" t="s">
        <v>1</v>
      </c>
      <c r="N2847" s="236" t="s">
        <v>38</v>
      </c>
      <c r="O2847" s="92"/>
      <c r="P2847" s="237">
        <f>O2847*H2847</f>
        <v>0</v>
      </c>
      <c r="Q2847" s="237">
        <v>0.043209999999999998</v>
      </c>
      <c r="R2847" s="237">
        <f>Q2847*H2847</f>
        <v>0.98518799999999995</v>
      </c>
      <c r="S2847" s="237">
        <v>0</v>
      </c>
      <c r="T2847" s="238">
        <f>S2847*H2847</f>
        <v>0</v>
      </c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39"/>
      <c r="AE2847" s="39"/>
      <c r="AR2847" s="239" t="s">
        <v>230</v>
      </c>
      <c r="AT2847" s="239" t="s">
        <v>225</v>
      </c>
      <c r="AU2847" s="239" t="s">
        <v>82</v>
      </c>
      <c r="AY2847" s="18" t="s">
        <v>223</v>
      </c>
      <c r="BE2847" s="240">
        <f>IF(N2847="základní",J2847,0)</f>
        <v>0</v>
      </c>
      <c r="BF2847" s="240">
        <f>IF(N2847="snížená",J2847,0)</f>
        <v>0</v>
      </c>
      <c r="BG2847" s="240">
        <f>IF(N2847="zákl. přenesená",J2847,0)</f>
        <v>0</v>
      </c>
      <c r="BH2847" s="240">
        <f>IF(N2847="sníž. přenesená",J2847,0)</f>
        <v>0</v>
      </c>
      <c r="BI2847" s="240">
        <f>IF(N2847="nulová",J2847,0)</f>
        <v>0</v>
      </c>
      <c r="BJ2847" s="18" t="s">
        <v>80</v>
      </c>
      <c r="BK2847" s="240">
        <f>ROUND(I2847*H2847,2)</f>
        <v>0</v>
      </c>
      <c r="BL2847" s="18" t="s">
        <v>230</v>
      </c>
      <c r="BM2847" s="239" t="s">
        <v>3451</v>
      </c>
    </row>
    <row r="2848" s="13" customFormat="1">
      <c r="A2848" s="13"/>
      <c r="B2848" s="241"/>
      <c r="C2848" s="242"/>
      <c r="D2848" s="243" t="s">
        <v>232</v>
      </c>
      <c r="E2848" s="244" t="s">
        <v>1</v>
      </c>
      <c r="F2848" s="245" t="s">
        <v>1414</v>
      </c>
      <c r="G2848" s="242"/>
      <c r="H2848" s="246">
        <v>22.800000000000001</v>
      </c>
      <c r="I2848" s="247"/>
      <c r="J2848" s="242"/>
      <c r="K2848" s="242"/>
      <c r="L2848" s="248"/>
      <c r="M2848" s="249"/>
      <c r="N2848" s="250"/>
      <c r="O2848" s="250"/>
      <c r="P2848" s="250"/>
      <c r="Q2848" s="250"/>
      <c r="R2848" s="250"/>
      <c r="S2848" s="250"/>
      <c r="T2848" s="251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52" t="s">
        <v>232</v>
      </c>
      <c r="AU2848" s="252" t="s">
        <v>82</v>
      </c>
      <c r="AV2848" s="13" t="s">
        <v>82</v>
      </c>
      <c r="AW2848" s="13" t="s">
        <v>30</v>
      </c>
      <c r="AX2848" s="13" t="s">
        <v>80</v>
      </c>
      <c r="AY2848" s="252" t="s">
        <v>223</v>
      </c>
    </row>
    <row r="2849" s="2" customFormat="1" ht="44.25" customHeight="1">
      <c r="A2849" s="39"/>
      <c r="B2849" s="40"/>
      <c r="C2849" s="228" t="s">
        <v>3452</v>
      </c>
      <c r="D2849" s="228" t="s">
        <v>225</v>
      </c>
      <c r="E2849" s="229" t="s">
        <v>3453</v>
      </c>
      <c r="F2849" s="230" t="s">
        <v>3454</v>
      </c>
      <c r="G2849" s="231" t="s">
        <v>351</v>
      </c>
      <c r="H2849" s="232">
        <v>13.125</v>
      </c>
      <c r="I2849" s="233"/>
      <c r="J2849" s="234">
        <f>ROUND(I2849*H2849,2)</f>
        <v>0</v>
      </c>
      <c r="K2849" s="230" t="s">
        <v>229</v>
      </c>
      <c r="L2849" s="45"/>
      <c r="M2849" s="235" t="s">
        <v>1</v>
      </c>
      <c r="N2849" s="236" t="s">
        <v>38</v>
      </c>
      <c r="O2849" s="92"/>
      <c r="P2849" s="237">
        <f>O2849*H2849</f>
        <v>0</v>
      </c>
      <c r="Q2849" s="237">
        <v>0.0043800000000000002</v>
      </c>
      <c r="R2849" s="237">
        <f>Q2849*H2849</f>
        <v>0.057487500000000004</v>
      </c>
      <c r="S2849" s="237">
        <v>0</v>
      </c>
      <c r="T2849" s="238">
        <f>S2849*H2849</f>
        <v>0</v>
      </c>
      <c r="U2849" s="39"/>
      <c r="V2849" s="39"/>
      <c r="W2849" s="39"/>
      <c r="X2849" s="39"/>
      <c r="Y2849" s="39"/>
      <c r="Z2849" s="39"/>
      <c r="AA2849" s="39"/>
      <c r="AB2849" s="39"/>
      <c r="AC2849" s="39"/>
      <c r="AD2849" s="39"/>
      <c r="AE2849" s="39"/>
      <c r="AR2849" s="239" t="s">
        <v>310</v>
      </c>
      <c r="AT2849" s="239" t="s">
        <v>225</v>
      </c>
      <c r="AU2849" s="239" t="s">
        <v>82</v>
      </c>
      <c r="AY2849" s="18" t="s">
        <v>223</v>
      </c>
      <c r="BE2849" s="240">
        <f>IF(N2849="základní",J2849,0)</f>
        <v>0</v>
      </c>
      <c r="BF2849" s="240">
        <f>IF(N2849="snížená",J2849,0)</f>
        <v>0</v>
      </c>
      <c r="BG2849" s="240">
        <f>IF(N2849="zákl. přenesená",J2849,0)</f>
        <v>0</v>
      </c>
      <c r="BH2849" s="240">
        <f>IF(N2849="sníž. přenesená",J2849,0)</f>
        <v>0</v>
      </c>
      <c r="BI2849" s="240">
        <f>IF(N2849="nulová",J2849,0)</f>
        <v>0</v>
      </c>
      <c r="BJ2849" s="18" t="s">
        <v>80</v>
      </c>
      <c r="BK2849" s="240">
        <f>ROUND(I2849*H2849,2)</f>
        <v>0</v>
      </c>
      <c r="BL2849" s="18" t="s">
        <v>310</v>
      </c>
      <c r="BM2849" s="239" t="s">
        <v>3455</v>
      </c>
    </row>
    <row r="2850" s="13" customFormat="1">
      <c r="A2850" s="13"/>
      <c r="B2850" s="241"/>
      <c r="C2850" s="242"/>
      <c r="D2850" s="243" t="s">
        <v>232</v>
      </c>
      <c r="E2850" s="244" t="s">
        <v>1</v>
      </c>
      <c r="F2850" s="245" t="s">
        <v>3456</v>
      </c>
      <c r="G2850" s="242"/>
      <c r="H2850" s="246">
        <v>1.5</v>
      </c>
      <c r="I2850" s="247"/>
      <c r="J2850" s="242"/>
      <c r="K2850" s="242"/>
      <c r="L2850" s="248"/>
      <c r="M2850" s="249"/>
      <c r="N2850" s="250"/>
      <c r="O2850" s="250"/>
      <c r="P2850" s="250"/>
      <c r="Q2850" s="250"/>
      <c r="R2850" s="250"/>
      <c r="S2850" s="250"/>
      <c r="T2850" s="251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52" t="s">
        <v>232</v>
      </c>
      <c r="AU2850" s="252" t="s">
        <v>82</v>
      </c>
      <c r="AV2850" s="13" t="s">
        <v>82</v>
      </c>
      <c r="AW2850" s="13" t="s">
        <v>30</v>
      </c>
      <c r="AX2850" s="13" t="s">
        <v>73</v>
      </c>
      <c r="AY2850" s="252" t="s">
        <v>223</v>
      </c>
    </row>
    <row r="2851" s="13" customFormat="1">
      <c r="A2851" s="13"/>
      <c r="B2851" s="241"/>
      <c r="C2851" s="242"/>
      <c r="D2851" s="243" t="s">
        <v>232</v>
      </c>
      <c r="E2851" s="244" t="s">
        <v>1</v>
      </c>
      <c r="F2851" s="245" t="s">
        <v>3457</v>
      </c>
      <c r="G2851" s="242"/>
      <c r="H2851" s="246">
        <v>3</v>
      </c>
      <c r="I2851" s="247"/>
      <c r="J2851" s="242"/>
      <c r="K2851" s="242"/>
      <c r="L2851" s="248"/>
      <c r="M2851" s="249"/>
      <c r="N2851" s="250"/>
      <c r="O2851" s="250"/>
      <c r="P2851" s="250"/>
      <c r="Q2851" s="250"/>
      <c r="R2851" s="250"/>
      <c r="S2851" s="250"/>
      <c r="T2851" s="251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52" t="s">
        <v>232</v>
      </c>
      <c r="AU2851" s="252" t="s">
        <v>82</v>
      </c>
      <c r="AV2851" s="13" t="s">
        <v>82</v>
      </c>
      <c r="AW2851" s="13" t="s">
        <v>30</v>
      </c>
      <c r="AX2851" s="13" t="s">
        <v>73</v>
      </c>
      <c r="AY2851" s="252" t="s">
        <v>223</v>
      </c>
    </row>
    <row r="2852" s="13" customFormat="1">
      <c r="A2852" s="13"/>
      <c r="B2852" s="241"/>
      <c r="C2852" s="242"/>
      <c r="D2852" s="243" t="s">
        <v>232</v>
      </c>
      <c r="E2852" s="244" t="s">
        <v>1</v>
      </c>
      <c r="F2852" s="245" t="s">
        <v>3458</v>
      </c>
      <c r="G2852" s="242"/>
      <c r="H2852" s="246">
        <v>5.625</v>
      </c>
      <c r="I2852" s="247"/>
      <c r="J2852" s="242"/>
      <c r="K2852" s="242"/>
      <c r="L2852" s="248"/>
      <c r="M2852" s="249"/>
      <c r="N2852" s="250"/>
      <c r="O2852" s="250"/>
      <c r="P2852" s="250"/>
      <c r="Q2852" s="250"/>
      <c r="R2852" s="250"/>
      <c r="S2852" s="250"/>
      <c r="T2852" s="251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52" t="s">
        <v>232</v>
      </c>
      <c r="AU2852" s="252" t="s">
        <v>82</v>
      </c>
      <c r="AV2852" s="13" t="s">
        <v>82</v>
      </c>
      <c r="AW2852" s="13" t="s">
        <v>30</v>
      </c>
      <c r="AX2852" s="13" t="s">
        <v>73</v>
      </c>
      <c r="AY2852" s="252" t="s">
        <v>223</v>
      </c>
    </row>
    <row r="2853" s="14" customFormat="1">
      <c r="A2853" s="14"/>
      <c r="B2853" s="253"/>
      <c r="C2853" s="254"/>
      <c r="D2853" s="243" t="s">
        <v>232</v>
      </c>
      <c r="E2853" s="255" t="s">
        <v>1</v>
      </c>
      <c r="F2853" s="256" t="s">
        <v>242</v>
      </c>
      <c r="G2853" s="254"/>
      <c r="H2853" s="255" t="s">
        <v>1</v>
      </c>
      <c r="I2853" s="257"/>
      <c r="J2853" s="254"/>
      <c r="K2853" s="254"/>
      <c r="L2853" s="258"/>
      <c r="M2853" s="259"/>
      <c r="N2853" s="260"/>
      <c r="O2853" s="260"/>
      <c r="P2853" s="260"/>
      <c r="Q2853" s="260"/>
      <c r="R2853" s="260"/>
      <c r="S2853" s="260"/>
      <c r="T2853" s="261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62" t="s">
        <v>232</v>
      </c>
      <c r="AU2853" s="262" t="s">
        <v>82</v>
      </c>
      <c r="AV2853" s="14" t="s">
        <v>80</v>
      </c>
      <c r="AW2853" s="14" t="s">
        <v>30</v>
      </c>
      <c r="AX2853" s="14" t="s">
        <v>73</v>
      </c>
      <c r="AY2853" s="262" t="s">
        <v>223</v>
      </c>
    </row>
    <row r="2854" s="13" customFormat="1">
      <c r="A2854" s="13"/>
      <c r="B2854" s="241"/>
      <c r="C2854" s="242"/>
      <c r="D2854" s="243" t="s">
        <v>232</v>
      </c>
      <c r="E2854" s="244" t="s">
        <v>1</v>
      </c>
      <c r="F2854" s="245" t="s">
        <v>3459</v>
      </c>
      <c r="G2854" s="242"/>
      <c r="H2854" s="246">
        <v>3</v>
      </c>
      <c r="I2854" s="247"/>
      <c r="J2854" s="242"/>
      <c r="K2854" s="242"/>
      <c r="L2854" s="248"/>
      <c r="M2854" s="249"/>
      <c r="N2854" s="250"/>
      <c r="O2854" s="250"/>
      <c r="P2854" s="250"/>
      <c r="Q2854" s="250"/>
      <c r="R2854" s="250"/>
      <c r="S2854" s="250"/>
      <c r="T2854" s="251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52" t="s">
        <v>232</v>
      </c>
      <c r="AU2854" s="252" t="s">
        <v>82</v>
      </c>
      <c r="AV2854" s="13" t="s">
        <v>82</v>
      </c>
      <c r="AW2854" s="13" t="s">
        <v>30</v>
      </c>
      <c r="AX2854" s="13" t="s">
        <v>73</v>
      </c>
      <c r="AY2854" s="252" t="s">
        <v>223</v>
      </c>
    </row>
    <row r="2855" s="15" customFormat="1">
      <c r="A2855" s="15"/>
      <c r="B2855" s="263"/>
      <c r="C2855" s="264"/>
      <c r="D2855" s="243" t="s">
        <v>232</v>
      </c>
      <c r="E2855" s="265" t="s">
        <v>1</v>
      </c>
      <c r="F2855" s="266" t="s">
        <v>245</v>
      </c>
      <c r="G2855" s="264"/>
      <c r="H2855" s="267">
        <v>13.125</v>
      </c>
      <c r="I2855" s="268"/>
      <c r="J2855" s="264"/>
      <c r="K2855" s="264"/>
      <c r="L2855" s="269"/>
      <c r="M2855" s="270"/>
      <c r="N2855" s="271"/>
      <c r="O2855" s="271"/>
      <c r="P2855" s="271"/>
      <c r="Q2855" s="271"/>
      <c r="R2855" s="271"/>
      <c r="S2855" s="271"/>
      <c r="T2855" s="272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T2855" s="273" t="s">
        <v>232</v>
      </c>
      <c r="AU2855" s="273" t="s">
        <v>82</v>
      </c>
      <c r="AV2855" s="15" t="s">
        <v>230</v>
      </c>
      <c r="AW2855" s="15" t="s">
        <v>30</v>
      </c>
      <c r="AX2855" s="15" t="s">
        <v>80</v>
      </c>
      <c r="AY2855" s="273" t="s">
        <v>223</v>
      </c>
    </row>
    <row r="2856" s="2" customFormat="1" ht="24.15" customHeight="1">
      <c r="A2856" s="39"/>
      <c r="B2856" s="40"/>
      <c r="C2856" s="228" t="s">
        <v>3460</v>
      </c>
      <c r="D2856" s="228" t="s">
        <v>225</v>
      </c>
      <c r="E2856" s="229" t="s">
        <v>3461</v>
      </c>
      <c r="F2856" s="230" t="s">
        <v>3462</v>
      </c>
      <c r="G2856" s="231" t="s">
        <v>293</v>
      </c>
      <c r="H2856" s="232">
        <v>0.80000000000000004</v>
      </c>
      <c r="I2856" s="233"/>
      <c r="J2856" s="234">
        <f>ROUND(I2856*H2856,2)</f>
        <v>0</v>
      </c>
      <c r="K2856" s="230" t="s">
        <v>229</v>
      </c>
      <c r="L2856" s="45"/>
      <c r="M2856" s="235" t="s">
        <v>1</v>
      </c>
      <c r="N2856" s="236" t="s">
        <v>38</v>
      </c>
      <c r="O2856" s="92"/>
      <c r="P2856" s="237">
        <f>O2856*H2856</f>
        <v>0</v>
      </c>
      <c r="Q2856" s="237">
        <v>0</v>
      </c>
      <c r="R2856" s="237">
        <f>Q2856*H2856</f>
        <v>0</v>
      </c>
      <c r="S2856" s="237">
        <v>0</v>
      </c>
      <c r="T2856" s="238">
        <f>S2856*H2856</f>
        <v>0</v>
      </c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39"/>
      <c r="AE2856" s="39"/>
      <c r="AR2856" s="239" t="s">
        <v>310</v>
      </c>
      <c r="AT2856" s="239" t="s">
        <v>225</v>
      </c>
      <c r="AU2856" s="239" t="s">
        <v>82</v>
      </c>
      <c r="AY2856" s="18" t="s">
        <v>223</v>
      </c>
      <c r="BE2856" s="240">
        <f>IF(N2856="základní",J2856,0)</f>
        <v>0</v>
      </c>
      <c r="BF2856" s="240">
        <f>IF(N2856="snížená",J2856,0)</f>
        <v>0</v>
      </c>
      <c r="BG2856" s="240">
        <f>IF(N2856="zákl. přenesená",J2856,0)</f>
        <v>0</v>
      </c>
      <c r="BH2856" s="240">
        <f>IF(N2856="sníž. přenesená",J2856,0)</f>
        <v>0</v>
      </c>
      <c r="BI2856" s="240">
        <f>IF(N2856="nulová",J2856,0)</f>
        <v>0</v>
      </c>
      <c r="BJ2856" s="18" t="s">
        <v>80</v>
      </c>
      <c r="BK2856" s="240">
        <f>ROUND(I2856*H2856,2)</f>
        <v>0</v>
      </c>
      <c r="BL2856" s="18" t="s">
        <v>310</v>
      </c>
      <c r="BM2856" s="239" t="s">
        <v>3463</v>
      </c>
    </row>
    <row r="2857" s="13" customFormat="1">
      <c r="A2857" s="13"/>
      <c r="B2857" s="241"/>
      <c r="C2857" s="242"/>
      <c r="D2857" s="243" t="s">
        <v>232</v>
      </c>
      <c r="E2857" s="244" t="s">
        <v>1</v>
      </c>
      <c r="F2857" s="245" t="s">
        <v>3430</v>
      </c>
      <c r="G2857" s="242"/>
      <c r="H2857" s="246">
        <v>0.80000000000000004</v>
      </c>
      <c r="I2857" s="247"/>
      <c r="J2857" s="242"/>
      <c r="K2857" s="242"/>
      <c r="L2857" s="248"/>
      <c r="M2857" s="249"/>
      <c r="N2857" s="250"/>
      <c r="O2857" s="250"/>
      <c r="P2857" s="250"/>
      <c r="Q2857" s="250"/>
      <c r="R2857" s="250"/>
      <c r="S2857" s="250"/>
      <c r="T2857" s="251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52" t="s">
        <v>232</v>
      </c>
      <c r="AU2857" s="252" t="s">
        <v>82</v>
      </c>
      <c r="AV2857" s="13" t="s">
        <v>82</v>
      </c>
      <c r="AW2857" s="13" t="s">
        <v>30</v>
      </c>
      <c r="AX2857" s="13" t="s">
        <v>80</v>
      </c>
      <c r="AY2857" s="252" t="s">
        <v>223</v>
      </c>
    </row>
    <row r="2858" s="2" customFormat="1" ht="24.15" customHeight="1">
      <c r="A2858" s="39"/>
      <c r="B2858" s="40"/>
      <c r="C2858" s="228" t="s">
        <v>3464</v>
      </c>
      <c r="D2858" s="228" t="s">
        <v>225</v>
      </c>
      <c r="E2858" s="229" t="s">
        <v>3465</v>
      </c>
      <c r="F2858" s="230" t="s">
        <v>3466</v>
      </c>
      <c r="G2858" s="231" t="s">
        <v>293</v>
      </c>
      <c r="H2858" s="232">
        <v>117.83</v>
      </c>
      <c r="I2858" s="233"/>
      <c r="J2858" s="234">
        <f>ROUND(I2858*H2858,2)</f>
        <v>0</v>
      </c>
      <c r="K2858" s="230" t="s">
        <v>229</v>
      </c>
      <c r="L2858" s="45"/>
      <c r="M2858" s="235" t="s">
        <v>1</v>
      </c>
      <c r="N2858" s="236" t="s">
        <v>38</v>
      </c>
      <c r="O2858" s="92"/>
      <c r="P2858" s="237">
        <f>O2858*H2858</f>
        <v>0</v>
      </c>
      <c r="Q2858" s="237">
        <v>0.00010000000000000001</v>
      </c>
      <c r="R2858" s="237">
        <f>Q2858*H2858</f>
        <v>0.011783</v>
      </c>
      <c r="S2858" s="237">
        <v>0</v>
      </c>
      <c r="T2858" s="238">
        <f>S2858*H2858</f>
        <v>0</v>
      </c>
      <c r="U2858" s="39"/>
      <c r="V2858" s="39"/>
      <c r="W2858" s="39"/>
      <c r="X2858" s="39"/>
      <c r="Y2858" s="39"/>
      <c r="Z2858" s="39"/>
      <c r="AA2858" s="39"/>
      <c r="AB2858" s="39"/>
      <c r="AC2858" s="39"/>
      <c r="AD2858" s="39"/>
      <c r="AE2858" s="39"/>
      <c r="AR2858" s="239" t="s">
        <v>310</v>
      </c>
      <c r="AT2858" s="239" t="s">
        <v>225</v>
      </c>
      <c r="AU2858" s="239" t="s">
        <v>82</v>
      </c>
      <c r="AY2858" s="18" t="s">
        <v>223</v>
      </c>
      <c r="BE2858" s="240">
        <f>IF(N2858="základní",J2858,0)</f>
        <v>0</v>
      </c>
      <c r="BF2858" s="240">
        <f>IF(N2858="snížená",J2858,0)</f>
        <v>0</v>
      </c>
      <c r="BG2858" s="240">
        <f>IF(N2858="zákl. přenesená",J2858,0)</f>
        <v>0</v>
      </c>
      <c r="BH2858" s="240">
        <f>IF(N2858="sníž. přenesená",J2858,0)</f>
        <v>0</v>
      </c>
      <c r="BI2858" s="240">
        <f>IF(N2858="nulová",J2858,0)</f>
        <v>0</v>
      </c>
      <c r="BJ2858" s="18" t="s">
        <v>80</v>
      </c>
      <c r="BK2858" s="240">
        <f>ROUND(I2858*H2858,2)</f>
        <v>0</v>
      </c>
      <c r="BL2858" s="18" t="s">
        <v>310</v>
      </c>
      <c r="BM2858" s="239" t="s">
        <v>3467</v>
      </c>
    </row>
    <row r="2859" s="13" customFormat="1">
      <c r="A2859" s="13"/>
      <c r="B2859" s="241"/>
      <c r="C2859" s="242"/>
      <c r="D2859" s="243" t="s">
        <v>232</v>
      </c>
      <c r="E2859" s="244" t="s">
        <v>1</v>
      </c>
      <c r="F2859" s="245" t="s">
        <v>2089</v>
      </c>
      <c r="G2859" s="242"/>
      <c r="H2859" s="246">
        <v>52.210000000000001</v>
      </c>
      <c r="I2859" s="247"/>
      <c r="J2859" s="242"/>
      <c r="K2859" s="242"/>
      <c r="L2859" s="248"/>
      <c r="M2859" s="249"/>
      <c r="N2859" s="250"/>
      <c r="O2859" s="250"/>
      <c r="P2859" s="250"/>
      <c r="Q2859" s="250"/>
      <c r="R2859" s="250"/>
      <c r="S2859" s="250"/>
      <c r="T2859" s="251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52" t="s">
        <v>232</v>
      </c>
      <c r="AU2859" s="252" t="s">
        <v>82</v>
      </c>
      <c r="AV2859" s="13" t="s">
        <v>82</v>
      </c>
      <c r="AW2859" s="13" t="s">
        <v>30</v>
      </c>
      <c r="AX2859" s="13" t="s">
        <v>73</v>
      </c>
      <c r="AY2859" s="252" t="s">
        <v>223</v>
      </c>
    </row>
    <row r="2860" s="13" customFormat="1">
      <c r="A2860" s="13"/>
      <c r="B2860" s="241"/>
      <c r="C2860" s="242"/>
      <c r="D2860" s="243" t="s">
        <v>232</v>
      </c>
      <c r="E2860" s="244" t="s">
        <v>1</v>
      </c>
      <c r="F2860" s="245" t="s">
        <v>2100</v>
      </c>
      <c r="G2860" s="242"/>
      <c r="H2860" s="246">
        <v>11.58</v>
      </c>
      <c r="I2860" s="247"/>
      <c r="J2860" s="242"/>
      <c r="K2860" s="242"/>
      <c r="L2860" s="248"/>
      <c r="M2860" s="249"/>
      <c r="N2860" s="250"/>
      <c r="O2860" s="250"/>
      <c r="P2860" s="250"/>
      <c r="Q2860" s="250"/>
      <c r="R2860" s="250"/>
      <c r="S2860" s="250"/>
      <c r="T2860" s="251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52" t="s">
        <v>232</v>
      </c>
      <c r="AU2860" s="252" t="s">
        <v>82</v>
      </c>
      <c r="AV2860" s="13" t="s">
        <v>82</v>
      </c>
      <c r="AW2860" s="13" t="s">
        <v>30</v>
      </c>
      <c r="AX2860" s="13" t="s">
        <v>73</v>
      </c>
      <c r="AY2860" s="252" t="s">
        <v>223</v>
      </c>
    </row>
    <row r="2861" s="13" customFormat="1">
      <c r="A2861" s="13"/>
      <c r="B2861" s="241"/>
      <c r="C2861" s="242"/>
      <c r="D2861" s="243" t="s">
        <v>232</v>
      </c>
      <c r="E2861" s="244" t="s">
        <v>1</v>
      </c>
      <c r="F2861" s="245" t="s">
        <v>3468</v>
      </c>
      <c r="G2861" s="242"/>
      <c r="H2861" s="246">
        <v>17.059999999999999</v>
      </c>
      <c r="I2861" s="247"/>
      <c r="J2861" s="242"/>
      <c r="K2861" s="242"/>
      <c r="L2861" s="248"/>
      <c r="M2861" s="249"/>
      <c r="N2861" s="250"/>
      <c r="O2861" s="250"/>
      <c r="P2861" s="250"/>
      <c r="Q2861" s="250"/>
      <c r="R2861" s="250"/>
      <c r="S2861" s="250"/>
      <c r="T2861" s="251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52" t="s">
        <v>232</v>
      </c>
      <c r="AU2861" s="252" t="s">
        <v>82</v>
      </c>
      <c r="AV2861" s="13" t="s">
        <v>82</v>
      </c>
      <c r="AW2861" s="13" t="s">
        <v>30</v>
      </c>
      <c r="AX2861" s="13" t="s">
        <v>73</v>
      </c>
      <c r="AY2861" s="252" t="s">
        <v>223</v>
      </c>
    </row>
    <row r="2862" s="13" customFormat="1">
      <c r="A2862" s="13"/>
      <c r="B2862" s="241"/>
      <c r="C2862" s="242"/>
      <c r="D2862" s="243" t="s">
        <v>232</v>
      </c>
      <c r="E2862" s="244" t="s">
        <v>1</v>
      </c>
      <c r="F2862" s="245" t="s">
        <v>3440</v>
      </c>
      <c r="G2862" s="242"/>
      <c r="H2862" s="246">
        <v>16.530000000000001</v>
      </c>
      <c r="I2862" s="247"/>
      <c r="J2862" s="242"/>
      <c r="K2862" s="242"/>
      <c r="L2862" s="248"/>
      <c r="M2862" s="249"/>
      <c r="N2862" s="250"/>
      <c r="O2862" s="250"/>
      <c r="P2862" s="250"/>
      <c r="Q2862" s="250"/>
      <c r="R2862" s="250"/>
      <c r="S2862" s="250"/>
      <c r="T2862" s="251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52" t="s">
        <v>232</v>
      </c>
      <c r="AU2862" s="252" t="s">
        <v>82</v>
      </c>
      <c r="AV2862" s="13" t="s">
        <v>82</v>
      </c>
      <c r="AW2862" s="13" t="s">
        <v>30</v>
      </c>
      <c r="AX2862" s="13" t="s">
        <v>73</v>
      </c>
      <c r="AY2862" s="252" t="s">
        <v>223</v>
      </c>
    </row>
    <row r="2863" s="13" customFormat="1">
      <c r="A2863" s="13"/>
      <c r="B2863" s="241"/>
      <c r="C2863" s="242"/>
      <c r="D2863" s="243" t="s">
        <v>232</v>
      </c>
      <c r="E2863" s="244" t="s">
        <v>1</v>
      </c>
      <c r="F2863" s="245" t="s">
        <v>3441</v>
      </c>
      <c r="G2863" s="242"/>
      <c r="H2863" s="246">
        <v>15.99</v>
      </c>
      <c r="I2863" s="247"/>
      <c r="J2863" s="242"/>
      <c r="K2863" s="242"/>
      <c r="L2863" s="248"/>
      <c r="M2863" s="249"/>
      <c r="N2863" s="250"/>
      <c r="O2863" s="250"/>
      <c r="P2863" s="250"/>
      <c r="Q2863" s="250"/>
      <c r="R2863" s="250"/>
      <c r="S2863" s="250"/>
      <c r="T2863" s="251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T2863" s="252" t="s">
        <v>232</v>
      </c>
      <c r="AU2863" s="252" t="s">
        <v>82</v>
      </c>
      <c r="AV2863" s="13" t="s">
        <v>82</v>
      </c>
      <c r="AW2863" s="13" t="s">
        <v>30</v>
      </c>
      <c r="AX2863" s="13" t="s">
        <v>73</v>
      </c>
      <c r="AY2863" s="252" t="s">
        <v>223</v>
      </c>
    </row>
    <row r="2864" s="13" customFormat="1">
      <c r="A2864" s="13"/>
      <c r="B2864" s="241"/>
      <c r="C2864" s="242"/>
      <c r="D2864" s="243" t="s">
        <v>232</v>
      </c>
      <c r="E2864" s="244" t="s">
        <v>1</v>
      </c>
      <c r="F2864" s="245" t="s">
        <v>3469</v>
      </c>
      <c r="G2864" s="242"/>
      <c r="H2864" s="246">
        <v>4.46</v>
      </c>
      <c r="I2864" s="247"/>
      <c r="J2864" s="242"/>
      <c r="K2864" s="242"/>
      <c r="L2864" s="248"/>
      <c r="M2864" s="249"/>
      <c r="N2864" s="250"/>
      <c r="O2864" s="250"/>
      <c r="P2864" s="250"/>
      <c r="Q2864" s="250"/>
      <c r="R2864" s="250"/>
      <c r="S2864" s="250"/>
      <c r="T2864" s="251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52" t="s">
        <v>232</v>
      </c>
      <c r="AU2864" s="252" t="s">
        <v>82</v>
      </c>
      <c r="AV2864" s="13" t="s">
        <v>82</v>
      </c>
      <c r="AW2864" s="13" t="s">
        <v>30</v>
      </c>
      <c r="AX2864" s="13" t="s">
        <v>73</v>
      </c>
      <c r="AY2864" s="252" t="s">
        <v>223</v>
      </c>
    </row>
    <row r="2865" s="15" customFormat="1">
      <c r="A2865" s="15"/>
      <c r="B2865" s="263"/>
      <c r="C2865" s="264"/>
      <c r="D2865" s="243" t="s">
        <v>232</v>
      </c>
      <c r="E2865" s="265" t="s">
        <v>1</v>
      </c>
      <c r="F2865" s="266" t="s">
        <v>245</v>
      </c>
      <c r="G2865" s="264"/>
      <c r="H2865" s="267">
        <v>117.83</v>
      </c>
      <c r="I2865" s="268"/>
      <c r="J2865" s="264"/>
      <c r="K2865" s="264"/>
      <c r="L2865" s="269"/>
      <c r="M2865" s="270"/>
      <c r="N2865" s="271"/>
      <c r="O2865" s="271"/>
      <c r="P2865" s="271"/>
      <c r="Q2865" s="271"/>
      <c r="R2865" s="271"/>
      <c r="S2865" s="271"/>
      <c r="T2865" s="272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T2865" s="273" t="s">
        <v>232</v>
      </c>
      <c r="AU2865" s="273" t="s">
        <v>82</v>
      </c>
      <c r="AV2865" s="15" t="s">
        <v>230</v>
      </c>
      <c r="AW2865" s="15" t="s">
        <v>30</v>
      </c>
      <c r="AX2865" s="15" t="s">
        <v>80</v>
      </c>
      <c r="AY2865" s="273" t="s">
        <v>223</v>
      </c>
    </row>
    <row r="2866" s="2" customFormat="1" ht="24.15" customHeight="1">
      <c r="A2866" s="39"/>
      <c r="B2866" s="40"/>
      <c r="C2866" s="228" t="s">
        <v>3470</v>
      </c>
      <c r="D2866" s="228" t="s">
        <v>225</v>
      </c>
      <c r="E2866" s="229" t="s">
        <v>3471</v>
      </c>
      <c r="F2866" s="230" t="s">
        <v>3472</v>
      </c>
      <c r="G2866" s="231" t="s">
        <v>293</v>
      </c>
      <c r="H2866" s="232">
        <v>35.625</v>
      </c>
      <c r="I2866" s="233"/>
      <c r="J2866" s="234">
        <f>ROUND(I2866*H2866,2)</f>
        <v>0</v>
      </c>
      <c r="K2866" s="230" t="s">
        <v>229</v>
      </c>
      <c r="L2866" s="45"/>
      <c r="M2866" s="235" t="s">
        <v>1</v>
      </c>
      <c r="N2866" s="236" t="s">
        <v>38</v>
      </c>
      <c r="O2866" s="92"/>
      <c r="P2866" s="237">
        <f>O2866*H2866</f>
        <v>0</v>
      </c>
      <c r="Q2866" s="237">
        <v>0.00014999999999999999</v>
      </c>
      <c r="R2866" s="237">
        <f>Q2866*H2866</f>
        <v>0.0053437499999999995</v>
      </c>
      <c r="S2866" s="237">
        <v>0</v>
      </c>
      <c r="T2866" s="238">
        <f>S2866*H2866</f>
        <v>0</v>
      </c>
      <c r="U2866" s="39"/>
      <c r="V2866" s="39"/>
      <c r="W2866" s="39"/>
      <c r="X2866" s="39"/>
      <c r="Y2866" s="39"/>
      <c r="Z2866" s="39"/>
      <c r="AA2866" s="39"/>
      <c r="AB2866" s="39"/>
      <c r="AC2866" s="39"/>
      <c r="AD2866" s="39"/>
      <c r="AE2866" s="39"/>
      <c r="AR2866" s="239" t="s">
        <v>310</v>
      </c>
      <c r="AT2866" s="239" t="s">
        <v>225</v>
      </c>
      <c r="AU2866" s="239" t="s">
        <v>82</v>
      </c>
      <c r="AY2866" s="18" t="s">
        <v>223</v>
      </c>
      <c r="BE2866" s="240">
        <f>IF(N2866="základní",J2866,0)</f>
        <v>0</v>
      </c>
      <c r="BF2866" s="240">
        <f>IF(N2866="snížená",J2866,0)</f>
        <v>0</v>
      </c>
      <c r="BG2866" s="240">
        <f>IF(N2866="zákl. přenesená",J2866,0)</f>
        <v>0</v>
      </c>
      <c r="BH2866" s="240">
        <f>IF(N2866="sníž. přenesená",J2866,0)</f>
        <v>0</v>
      </c>
      <c r="BI2866" s="240">
        <f>IF(N2866="nulová",J2866,0)</f>
        <v>0</v>
      </c>
      <c r="BJ2866" s="18" t="s">
        <v>80</v>
      </c>
      <c r="BK2866" s="240">
        <f>ROUND(I2866*H2866,2)</f>
        <v>0</v>
      </c>
      <c r="BL2866" s="18" t="s">
        <v>310</v>
      </c>
      <c r="BM2866" s="239" t="s">
        <v>3473</v>
      </c>
    </row>
    <row r="2867" s="13" customFormat="1">
      <c r="A2867" s="13"/>
      <c r="B2867" s="241"/>
      <c r="C2867" s="242"/>
      <c r="D2867" s="243" t="s">
        <v>232</v>
      </c>
      <c r="E2867" s="244" t="s">
        <v>1</v>
      </c>
      <c r="F2867" s="245" t="s">
        <v>3474</v>
      </c>
      <c r="G2867" s="242"/>
      <c r="H2867" s="246">
        <v>35.625</v>
      </c>
      <c r="I2867" s="247"/>
      <c r="J2867" s="242"/>
      <c r="K2867" s="242"/>
      <c r="L2867" s="248"/>
      <c r="M2867" s="249"/>
      <c r="N2867" s="250"/>
      <c r="O2867" s="250"/>
      <c r="P2867" s="250"/>
      <c r="Q2867" s="250"/>
      <c r="R2867" s="250"/>
      <c r="S2867" s="250"/>
      <c r="T2867" s="251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52" t="s">
        <v>232</v>
      </c>
      <c r="AU2867" s="252" t="s">
        <v>82</v>
      </c>
      <c r="AV2867" s="13" t="s">
        <v>82</v>
      </c>
      <c r="AW2867" s="13" t="s">
        <v>30</v>
      </c>
      <c r="AX2867" s="13" t="s">
        <v>80</v>
      </c>
      <c r="AY2867" s="252" t="s">
        <v>223</v>
      </c>
    </row>
    <row r="2868" s="2" customFormat="1" ht="24.15" customHeight="1">
      <c r="A2868" s="39"/>
      <c r="B2868" s="40"/>
      <c r="C2868" s="228" t="s">
        <v>3475</v>
      </c>
      <c r="D2868" s="228" t="s">
        <v>225</v>
      </c>
      <c r="E2868" s="229" t="s">
        <v>3476</v>
      </c>
      <c r="F2868" s="230" t="s">
        <v>3477</v>
      </c>
      <c r="G2868" s="231" t="s">
        <v>293</v>
      </c>
      <c r="H2868" s="232">
        <v>241.22499999999999</v>
      </c>
      <c r="I2868" s="233"/>
      <c r="J2868" s="234">
        <f>ROUND(I2868*H2868,2)</f>
        <v>0</v>
      </c>
      <c r="K2868" s="230" t="s">
        <v>229</v>
      </c>
      <c r="L2868" s="45"/>
      <c r="M2868" s="235" t="s">
        <v>1</v>
      </c>
      <c r="N2868" s="236" t="s">
        <v>38</v>
      </c>
      <c r="O2868" s="92"/>
      <c r="P2868" s="237">
        <f>O2868*H2868</f>
        <v>0</v>
      </c>
      <c r="Q2868" s="237">
        <v>0.00014999999999999999</v>
      </c>
      <c r="R2868" s="237">
        <f>Q2868*H2868</f>
        <v>0.036183749999999994</v>
      </c>
      <c r="S2868" s="237">
        <v>0</v>
      </c>
      <c r="T2868" s="238">
        <f>S2868*H2868</f>
        <v>0</v>
      </c>
      <c r="U2868" s="39"/>
      <c r="V2868" s="39"/>
      <c r="W2868" s="39"/>
      <c r="X2868" s="39"/>
      <c r="Y2868" s="39"/>
      <c r="Z2868" s="39"/>
      <c r="AA2868" s="39"/>
      <c r="AB2868" s="39"/>
      <c r="AC2868" s="39"/>
      <c r="AD2868" s="39"/>
      <c r="AE2868" s="39"/>
      <c r="AR2868" s="239" t="s">
        <v>310</v>
      </c>
      <c r="AT2868" s="239" t="s">
        <v>225</v>
      </c>
      <c r="AU2868" s="239" t="s">
        <v>82</v>
      </c>
      <c r="AY2868" s="18" t="s">
        <v>223</v>
      </c>
      <c r="BE2868" s="240">
        <f>IF(N2868="základní",J2868,0)</f>
        <v>0</v>
      </c>
      <c r="BF2868" s="240">
        <f>IF(N2868="snížená",J2868,0)</f>
        <v>0</v>
      </c>
      <c r="BG2868" s="240">
        <f>IF(N2868="zákl. přenesená",J2868,0)</f>
        <v>0</v>
      </c>
      <c r="BH2868" s="240">
        <f>IF(N2868="sníž. přenesená",J2868,0)</f>
        <v>0</v>
      </c>
      <c r="BI2868" s="240">
        <f>IF(N2868="nulová",J2868,0)</f>
        <v>0</v>
      </c>
      <c r="BJ2868" s="18" t="s">
        <v>80</v>
      </c>
      <c r="BK2868" s="240">
        <f>ROUND(I2868*H2868,2)</f>
        <v>0</v>
      </c>
      <c r="BL2868" s="18" t="s">
        <v>310</v>
      </c>
      <c r="BM2868" s="239" t="s">
        <v>3478</v>
      </c>
    </row>
    <row r="2869" s="13" customFormat="1">
      <c r="A2869" s="13"/>
      <c r="B2869" s="241"/>
      <c r="C2869" s="242"/>
      <c r="D2869" s="243" t="s">
        <v>232</v>
      </c>
      <c r="E2869" s="244" t="s">
        <v>1</v>
      </c>
      <c r="F2869" s="245" t="s">
        <v>3474</v>
      </c>
      <c r="G2869" s="242"/>
      <c r="H2869" s="246">
        <v>35.625</v>
      </c>
      <c r="I2869" s="247"/>
      <c r="J2869" s="242"/>
      <c r="K2869" s="242"/>
      <c r="L2869" s="248"/>
      <c r="M2869" s="249"/>
      <c r="N2869" s="250"/>
      <c r="O2869" s="250"/>
      <c r="P2869" s="250"/>
      <c r="Q2869" s="250"/>
      <c r="R2869" s="250"/>
      <c r="S2869" s="250"/>
      <c r="T2869" s="251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52" t="s">
        <v>232</v>
      </c>
      <c r="AU2869" s="252" t="s">
        <v>82</v>
      </c>
      <c r="AV2869" s="13" t="s">
        <v>82</v>
      </c>
      <c r="AW2869" s="13" t="s">
        <v>30</v>
      </c>
      <c r="AX2869" s="13" t="s">
        <v>73</v>
      </c>
      <c r="AY2869" s="252" t="s">
        <v>223</v>
      </c>
    </row>
    <row r="2870" s="14" customFormat="1">
      <c r="A2870" s="14"/>
      <c r="B2870" s="253"/>
      <c r="C2870" s="254"/>
      <c r="D2870" s="243" t="s">
        <v>232</v>
      </c>
      <c r="E2870" s="255" t="s">
        <v>1</v>
      </c>
      <c r="F2870" s="256" t="s">
        <v>242</v>
      </c>
      <c r="G2870" s="254"/>
      <c r="H2870" s="255" t="s">
        <v>1</v>
      </c>
      <c r="I2870" s="257"/>
      <c r="J2870" s="254"/>
      <c r="K2870" s="254"/>
      <c r="L2870" s="258"/>
      <c r="M2870" s="259"/>
      <c r="N2870" s="260"/>
      <c r="O2870" s="260"/>
      <c r="P2870" s="260"/>
      <c r="Q2870" s="260"/>
      <c r="R2870" s="260"/>
      <c r="S2870" s="260"/>
      <c r="T2870" s="261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62" t="s">
        <v>232</v>
      </c>
      <c r="AU2870" s="262" t="s">
        <v>82</v>
      </c>
      <c r="AV2870" s="14" t="s">
        <v>80</v>
      </c>
      <c r="AW2870" s="14" t="s">
        <v>30</v>
      </c>
      <c r="AX2870" s="14" t="s">
        <v>73</v>
      </c>
      <c r="AY2870" s="262" t="s">
        <v>223</v>
      </c>
    </row>
    <row r="2871" s="13" customFormat="1">
      <c r="A2871" s="13"/>
      <c r="B2871" s="241"/>
      <c r="C2871" s="242"/>
      <c r="D2871" s="243" t="s">
        <v>232</v>
      </c>
      <c r="E2871" s="244" t="s">
        <v>1</v>
      </c>
      <c r="F2871" s="245" t="s">
        <v>3431</v>
      </c>
      <c r="G2871" s="242"/>
      <c r="H2871" s="246">
        <v>28.52</v>
      </c>
      <c r="I2871" s="247"/>
      <c r="J2871" s="242"/>
      <c r="K2871" s="242"/>
      <c r="L2871" s="248"/>
      <c r="M2871" s="249"/>
      <c r="N2871" s="250"/>
      <c r="O2871" s="250"/>
      <c r="P2871" s="250"/>
      <c r="Q2871" s="250"/>
      <c r="R2871" s="250"/>
      <c r="S2871" s="250"/>
      <c r="T2871" s="251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52" t="s">
        <v>232</v>
      </c>
      <c r="AU2871" s="252" t="s">
        <v>82</v>
      </c>
      <c r="AV2871" s="13" t="s">
        <v>82</v>
      </c>
      <c r="AW2871" s="13" t="s">
        <v>30</v>
      </c>
      <c r="AX2871" s="13" t="s">
        <v>73</v>
      </c>
      <c r="AY2871" s="252" t="s">
        <v>223</v>
      </c>
    </row>
    <row r="2872" s="13" customFormat="1">
      <c r="A2872" s="13"/>
      <c r="B2872" s="241"/>
      <c r="C2872" s="242"/>
      <c r="D2872" s="243" t="s">
        <v>232</v>
      </c>
      <c r="E2872" s="244" t="s">
        <v>1</v>
      </c>
      <c r="F2872" s="245" t="s">
        <v>3432</v>
      </c>
      <c r="G2872" s="242"/>
      <c r="H2872" s="246">
        <v>12.57</v>
      </c>
      <c r="I2872" s="247"/>
      <c r="J2872" s="242"/>
      <c r="K2872" s="242"/>
      <c r="L2872" s="248"/>
      <c r="M2872" s="249"/>
      <c r="N2872" s="250"/>
      <c r="O2872" s="250"/>
      <c r="P2872" s="250"/>
      <c r="Q2872" s="250"/>
      <c r="R2872" s="250"/>
      <c r="S2872" s="250"/>
      <c r="T2872" s="251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52" t="s">
        <v>232</v>
      </c>
      <c r="AU2872" s="252" t="s">
        <v>82</v>
      </c>
      <c r="AV2872" s="13" t="s">
        <v>82</v>
      </c>
      <c r="AW2872" s="13" t="s">
        <v>30</v>
      </c>
      <c r="AX2872" s="13" t="s">
        <v>73</v>
      </c>
      <c r="AY2872" s="252" t="s">
        <v>223</v>
      </c>
    </row>
    <row r="2873" s="13" customFormat="1">
      <c r="A2873" s="13"/>
      <c r="B2873" s="241"/>
      <c r="C2873" s="242"/>
      <c r="D2873" s="243" t="s">
        <v>232</v>
      </c>
      <c r="E2873" s="244" t="s">
        <v>1</v>
      </c>
      <c r="F2873" s="245" t="s">
        <v>2089</v>
      </c>
      <c r="G2873" s="242"/>
      <c r="H2873" s="246">
        <v>52.210000000000001</v>
      </c>
      <c r="I2873" s="247"/>
      <c r="J2873" s="242"/>
      <c r="K2873" s="242"/>
      <c r="L2873" s="248"/>
      <c r="M2873" s="249"/>
      <c r="N2873" s="250"/>
      <c r="O2873" s="250"/>
      <c r="P2873" s="250"/>
      <c r="Q2873" s="250"/>
      <c r="R2873" s="250"/>
      <c r="S2873" s="250"/>
      <c r="T2873" s="251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52" t="s">
        <v>232</v>
      </c>
      <c r="AU2873" s="252" t="s">
        <v>82</v>
      </c>
      <c r="AV2873" s="13" t="s">
        <v>82</v>
      </c>
      <c r="AW2873" s="13" t="s">
        <v>30</v>
      </c>
      <c r="AX2873" s="13" t="s">
        <v>73</v>
      </c>
      <c r="AY2873" s="252" t="s">
        <v>223</v>
      </c>
    </row>
    <row r="2874" s="13" customFormat="1">
      <c r="A2874" s="13"/>
      <c r="B2874" s="241"/>
      <c r="C2874" s="242"/>
      <c r="D2874" s="243" t="s">
        <v>232</v>
      </c>
      <c r="E2874" s="244" t="s">
        <v>1</v>
      </c>
      <c r="F2874" s="245" t="s">
        <v>3433</v>
      </c>
      <c r="G2874" s="242"/>
      <c r="H2874" s="246">
        <v>29.780000000000001</v>
      </c>
      <c r="I2874" s="247"/>
      <c r="J2874" s="242"/>
      <c r="K2874" s="242"/>
      <c r="L2874" s="248"/>
      <c r="M2874" s="249"/>
      <c r="N2874" s="250"/>
      <c r="O2874" s="250"/>
      <c r="P2874" s="250"/>
      <c r="Q2874" s="250"/>
      <c r="R2874" s="250"/>
      <c r="S2874" s="250"/>
      <c r="T2874" s="251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52" t="s">
        <v>232</v>
      </c>
      <c r="AU2874" s="252" t="s">
        <v>82</v>
      </c>
      <c r="AV2874" s="13" t="s">
        <v>82</v>
      </c>
      <c r="AW2874" s="13" t="s">
        <v>30</v>
      </c>
      <c r="AX2874" s="13" t="s">
        <v>73</v>
      </c>
      <c r="AY2874" s="252" t="s">
        <v>223</v>
      </c>
    </row>
    <row r="2875" s="13" customFormat="1">
      <c r="A2875" s="13"/>
      <c r="B2875" s="241"/>
      <c r="C2875" s="242"/>
      <c r="D2875" s="243" t="s">
        <v>232</v>
      </c>
      <c r="E2875" s="244" t="s">
        <v>1</v>
      </c>
      <c r="F2875" s="245" t="s">
        <v>3434</v>
      </c>
      <c r="G2875" s="242"/>
      <c r="H2875" s="246">
        <v>19.140000000000001</v>
      </c>
      <c r="I2875" s="247"/>
      <c r="J2875" s="242"/>
      <c r="K2875" s="242"/>
      <c r="L2875" s="248"/>
      <c r="M2875" s="249"/>
      <c r="N2875" s="250"/>
      <c r="O2875" s="250"/>
      <c r="P2875" s="250"/>
      <c r="Q2875" s="250"/>
      <c r="R2875" s="250"/>
      <c r="S2875" s="250"/>
      <c r="T2875" s="251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52" t="s">
        <v>232</v>
      </c>
      <c r="AU2875" s="252" t="s">
        <v>82</v>
      </c>
      <c r="AV2875" s="13" t="s">
        <v>82</v>
      </c>
      <c r="AW2875" s="13" t="s">
        <v>30</v>
      </c>
      <c r="AX2875" s="13" t="s">
        <v>73</v>
      </c>
      <c r="AY2875" s="252" t="s">
        <v>223</v>
      </c>
    </row>
    <row r="2876" s="13" customFormat="1">
      <c r="A2876" s="13"/>
      <c r="B2876" s="241"/>
      <c r="C2876" s="242"/>
      <c r="D2876" s="243" t="s">
        <v>232</v>
      </c>
      <c r="E2876" s="244" t="s">
        <v>1</v>
      </c>
      <c r="F2876" s="245" t="s">
        <v>3435</v>
      </c>
      <c r="G2876" s="242"/>
      <c r="H2876" s="246">
        <v>10.890000000000001</v>
      </c>
      <c r="I2876" s="247"/>
      <c r="J2876" s="242"/>
      <c r="K2876" s="242"/>
      <c r="L2876" s="248"/>
      <c r="M2876" s="249"/>
      <c r="N2876" s="250"/>
      <c r="O2876" s="250"/>
      <c r="P2876" s="250"/>
      <c r="Q2876" s="250"/>
      <c r="R2876" s="250"/>
      <c r="S2876" s="250"/>
      <c r="T2876" s="251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52" t="s">
        <v>232</v>
      </c>
      <c r="AU2876" s="252" t="s">
        <v>82</v>
      </c>
      <c r="AV2876" s="13" t="s">
        <v>82</v>
      </c>
      <c r="AW2876" s="13" t="s">
        <v>30</v>
      </c>
      <c r="AX2876" s="13" t="s">
        <v>73</v>
      </c>
      <c r="AY2876" s="252" t="s">
        <v>223</v>
      </c>
    </row>
    <row r="2877" s="13" customFormat="1">
      <c r="A2877" s="13"/>
      <c r="B2877" s="241"/>
      <c r="C2877" s="242"/>
      <c r="D2877" s="243" t="s">
        <v>232</v>
      </c>
      <c r="E2877" s="244" t="s">
        <v>1</v>
      </c>
      <c r="F2877" s="245" t="s">
        <v>3436</v>
      </c>
      <c r="G2877" s="242"/>
      <c r="H2877" s="246">
        <v>10.99</v>
      </c>
      <c r="I2877" s="247"/>
      <c r="J2877" s="242"/>
      <c r="K2877" s="242"/>
      <c r="L2877" s="248"/>
      <c r="M2877" s="249"/>
      <c r="N2877" s="250"/>
      <c r="O2877" s="250"/>
      <c r="P2877" s="250"/>
      <c r="Q2877" s="250"/>
      <c r="R2877" s="250"/>
      <c r="S2877" s="250"/>
      <c r="T2877" s="251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T2877" s="252" t="s">
        <v>232</v>
      </c>
      <c r="AU2877" s="252" t="s">
        <v>82</v>
      </c>
      <c r="AV2877" s="13" t="s">
        <v>82</v>
      </c>
      <c r="AW2877" s="13" t="s">
        <v>30</v>
      </c>
      <c r="AX2877" s="13" t="s">
        <v>73</v>
      </c>
      <c r="AY2877" s="252" t="s">
        <v>223</v>
      </c>
    </row>
    <row r="2878" s="13" customFormat="1">
      <c r="A2878" s="13"/>
      <c r="B2878" s="241"/>
      <c r="C2878" s="242"/>
      <c r="D2878" s="243" t="s">
        <v>232</v>
      </c>
      <c r="E2878" s="244" t="s">
        <v>1</v>
      </c>
      <c r="F2878" s="245" t="s">
        <v>3437</v>
      </c>
      <c r="G2878" s="242"/>
      <c r="H2878" s="246">
        <v>21.18</v>
      </c>
      <c r="I2878" s="247"/>
      <c r="J2878" s="242"/>
      <c r="K2878" s="242"/>
      <c r="L2878" s="248"/>
      <c r="M2878" s="249"/>
      <c r="N2878" s="250"/>
      <c r="O2878" s="250"/>
      <c r="P2878" s="250"/>
      <c r="Q2878" s="250"/>
      <c r="R2878" s="250"/>
      <c r="S2878" s="250"/>
      <c r="T2878" s="251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52" t="s">
        <v>232</v>
      </c>
      <c r="AU2878" s="252" t="s">
        <v>82</v>
      </c>
      <c r="AV2878" s="13" t="s">
        <v>82</v>
      </c>
      <c r="AW2878" s="13" t="s">
        <v>30</v>
      </c>
      <c r="AX2878" s="13" t="s">
        <v>73</v>
      </c>
      <c r="AY2878" s="252" t="s">
        <v>223</v>
      </c>
    </row>
    <row r="2879" s="13" customFormat="1">
      <c r="A2879" s="13"/>
      <c r="B2879" s="241"/>
      <c r="C2879" s="242"/>
      <c r="D2879" s="243" t="s">
        <v>232</v>
      </c>
      <c r="E2879" s="244" t="s">
        <v>1</v>
      </c>
      <c r="F2879" s="245" t="s">
        <v>3438</v>
      </c>
      <c r="G2879" s="242"/>
      <c r="H2879" s="246">
        <v>20.32</v>
      </c>
      <c r="I2879" s="247"/>
      <c r="J2879" s="242"/>
      <c r="K2879" s="242"/>
      <c r="L2879" s="248"/>
      <c r="M2879" s="249"/>
      <c r="N2879" s="250"/>
      <c r="O2879" s="250"/>
      <c r="P2879" s="250"/>
      <c r="Q2879" s="250"/>
      <c r="R2879" s="250"/>
      <c r="S2879" s="250"/>
      <c r="T2879" s="251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52" t="s">
        <v>232</v>
      </c>
      <c r="AU2879" s="252" t="s">
        <v>82</v>
      </c>
      <c r="AV2879" s="13" t="s">
        <v>82</v>
      </c>
      <c r="AW2879" s="13" t="s">
        <v>30</v>
      </c>
      <c r="AX2879" s="13" t="s">
        <v>73</v>
      </c>
      <c r="AY2879" s="252" t="s">
        <v>223</v>
      </c>
    </row>
    <row r="2880" s="15" customFormat="1">
      <c r="A2880" s="15"/>
      <c r="B2880" s="263"/>
      <c r="C2880" s="264"/>
      <c r="D2880" s="243" t="s">
        <v>232</v>
      </c>
      <c r="E2880" s="265" t="s">
        <v>1</v>
      </c>
      <c r="F2880" s="266" t="s">
        <v>245</v>
      </c>
      <c r="G2880" s="264"/>
      <c r="H2880" s="267">
        <v>241.22499999999999</v>
      </c>
      <c r="I2880" s="268"/>
      <c r="J2880" s="264"/>
      <c r="K2880" s="264"/>
      <c r="L2880" s="269"/>
      <c r="M2880" s="270"/>
      <c r="N2880" s="271"/>
      <c r="O2880" s="271"/>
      <c r="P2880" s="271"/>
      <c r="Q2880" s="271"/>
      <c r="R2880" s="271"/>
      <c r="S2880" s="271"/>
      <c r="T2880" s="272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73" t="s">
        <v>232</v>
      </c>
      <c r="AU2880" s="273" t="s">
        <v>82</v>
      </c>
      <c r="AV2880" s="15" t="s">
        <v>230</v>
      </c>
      <c r="AW2880" s="15" t="s">
        <v>30</v>
      </c>
      <c r="AX2880" s="15" t="s">
        <v>80</v>
      </c>
      <c r="AY2880" s="273" t="s">
        <v>223</v>
      </c>
    </row>
    <row r="2881" s="2" customFormat="1" ht="33" customHeight="1">
      <c r="A2881" s="39"/>
      <c r="B2881" s="40"/>
      <c r="C2881" s="228" t="s">
        <v>3479</v>
      </c>
      <c r="D2881" s="228" t="s">
        <v>225</v>
      </c>
      <c r="E2881" s="229" t="s">
        <v>3480</v>
      </c>
      <c r="F2881" s="230" t="s">
        <v>3481</v>
      </c>
      <c r="G2881" s="231" t="s">
        <v>293</v>
      </c>
      <c r="H2881" s="232">
        <v>741.58399999999995</v>
      </c>
      <c r="I2881" s="233"/>
      <c r="J2881" s="234">
        <f>ROUND(I2881*H2881,2)</f>
        <v>0</v>
      </c>
      <c r="K2881" s="230" t="s">
        <v>229</v>
      </c>
      <c r="L2881" s="45"/>
      <c r="M2881" s="235" t="s">
        <v>1</v>
      </c>
      <c r="N2881" s="236" t="s">
        <v>38</v>
      </c>
      <c r="O2881" s="92"/>
      <c r="P2881" s="237">
        <f>O2881*H2881</f>
        <v>0</v>
      </c>
      <c r="Q2881" s="237">
        <v>0.0016000000000000001</v>
      </c>
      <c r="R2881" s="237">
        <f>Q2881*H2881</f>
        <v>1.1865344</v>
      </c>
      <c r="S2881" s="237">
        <v>0</v>
      </c>
      <c r="T2881" s="238">
        <f>S2881*H2881</f>
        <v>0</v>
      </c>
      <c r="U2881" s="39"/>
      <c r="V2881" s="39"/>
      <c r="W2881" s="39"/>
      <c r="X2881" s="39"/>
      <c r="Y2881" s="39"/>
      <c r="Z2881" s="39"/>
      <c r="AA2881" s="39"/>
      <c r="AB2881" s="39"/>
      <c r="AC2881" s="39"/>
      <c r="AD2881" s="39"/>
      <c r="AE2881" s="39"/>
      <c r="AR2881" s="239" t="s">
        <v>310</v>
      </c>
      <c r="AT2881" s="239" t="s">
        <v>225</v>
      </c>
      <c r="AU2881" s="239" t="s">
        <v>82</v>
      </c>
      <c r="AY2881" s="18" t="s">
        <v>223</v>
      </c>
      <c r="BE2881" s="240">
        <f>IF(N2881="základní",J2881,0)</f>
        <v>0</v>
      </c>
      <c r="BF2881" s="240">
        <f>IF(N2881="snížená",J2881,0)</f>
        <v>0</v>
      </c>
      <c r="BG2881" s="240">
        <f>IF(N2881="zákl. přenesená",J2881,0)</f>
        <v>0</v>
      </c>
      <c r="BH2881" s="240">
        <f>IF(N2881="sníž. přenesená",J2881,0)</f>
        <v>0</v>
      </c>
      <c r="BI2881" s="240">
        <f>IF(N2881="nulová",J2881,0)</f>
        <v>0</v>
      </c>
      <c r="BJ2881" s="18" t="s">
        <v>80</v>
      </c>
      <c r="BK2881" s="240">
        <f>ROUND(I2881*H2881,2)</f>
        <v>0</v>
      </c>
      <c r="BL2881" s="18" t="s">
        <v>310</v>
      </c>
      <c r="BM2881" s="239" t="s">
        <v>3482</v>
      </c>
    </row>
    <row r="2882" s="13" customFormat="1">
      <c r="A2882" s="13"/>
      <c r="B2882" s="241"/>
      <c r="C2882" s="242"/>
      <c r="D2882" s="243" t="s">
        <v>232</v>
      </c>
      <c r="E2882" s="244" t="s">
        <v>1</v>
      </c>
      <c r="F2882" s="245" t="s">
        <v>3483</v>
      </c>
      <c r="G2882" s="242"/>
      <c r="H2882" s="246">
        <v>741.58399999999995</v>
      </c>
      <c r="I2882" s="247"/>
      <c r="J2882" s="242"/>
      <c r="K2882" s="242"/>
      <c r="L2882" s="248"/>
      <c r="M2882" s="249"/>
      <c r="N2882" s="250"/>
      <c r="O2882" s="250"/>
      <c r="P2882" s="250"/>
      <c r="Q2882" s="250"/>
      <c r="R2882" s="250"/>
      <c r="S2882" s="250"/>
      <c r="T2882" s="251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52" t="s">
        <v>232</v>
      </c>
      <c r="AU2882" s="252" t="s">
        <v>82</v>
      </c>
      <c r="AV2882" s="13" t="s">
        <v>82</v>
      </c>
      <c r="AW2882" s="13" t="s">
        <v>30</v>
      </c>
      <c r="AX2882" s="13" t="s">
        <v>80</v>
      </c>
      <c r="AY2882" s="252" t="s">
        <v>223</v>
      </c>
    </row>
    <row r="2883" s="2" customFormat="1" ht="44.25" customHeight="1">
      <c r="A2883" s="39"/>
      <c r="B2883" s="40"/>
      <c r="C2883" s="228" t="s">
        <v>3484</v>
      </c>
      <c r="D2883" s="228" t="s">
        <v>225</v>
      </c>
      <c r="E2883" s="229" t="s">
        <v>3485</v>
      </c>
      <c r="F2883" s="230" t="s">
        <v>3486</v>
      </c>
      <c r="G2883" s="231" t="s">
        <v>351</v>
      </c>
      <c r="H2883" s="232">
        <v>15.65</v>
      </c>
      <c r="I2883" s="233"/>
      <c r="J2883" s="234">
        <f>ROUND(I2883*H2883,2)</f>
        <v>0</v>
      </c>
      <c r="K2883" s="230" t="s">
        <v>229</v>
      </c>
      <c r="L2883" s="45"/>
      <c r="M2883" s="235" t="s">
        <v>1</v>
      </c>
      <c r="N2883" s="236" t="s">
        <v>38</v>
      </c>
      <c r="O2883" s="92"/>
      <c r="P2883" s="237">
        <f>O2883*H2883</f>
        <v>0</v>
      </c>
      <c r="Q2883" s="237">
        <v>0.0050299999999999997</v>
      </c>
      <c r="R2883" s="237">
        <f>Q2883*H2883</f>
        <v>0.078719499999999998</v>
      </c>
      <c r="S2883" s="237">
        <v>0</v>
      </c>
      <c r="T2883" s="238">
        <f>S2883*H2883</f>
        <v>0</v>
      </c>
      <c r="U2883" s="39"/>
      <c r="V2883" s="39"/>
      <c r="W2883" s="39"/>
      <c r="X2883" s="39"/>
      <c r="Y2883" s="39"/>
      <c r="Z2883" s="39"/>
      <c r="AA2883" s="39"/>
      <c r="AB2883" s="39"/>
      <c r="AC2883" s="39"/>
      <c r="AD2883" s="39"/>
      <c r="AE2883" s="39"/>
      <c r="AR2883" s="239" t="s">
        <v>310</v>
      </c>
      <c r="AT2883" s="239" t="s">
        <v>225</v>
      </c>
      <c r="AU2883" s="239" t="s">
        <v>82</v>
      </c>
      <c r="AY2883" s="18" t="s">
        <v>223</v>
      </c>
      <c r="BE2883" s="240">
        <f>IF(N2883="základní",J2883,0)</f>
        <v>0</v>
      </c>
      <c r="BF2883" s="240">
        <f>IF(N2883="snížená",J2883,0)</f>
        <v>0</v>
      </c>
      <c r="BG2883" s="240">
        <f>IF(N2883="zákl. přenesená",J2883,0)</f>
        <v>0</v>
      </c>
      <c r="BH2883" s="240">
        <f>IF(N2883="sníž. přenesená",J2883,0)</f>
        <v>0</v>
      </c>
      <c r="BI2883" s="240">
        <f>IF(N2883="nulová",J2883,0)</f>
        <v>0</v>
      </c>
      <c r="BJ2883" s="18" t="s">
        <v>80</v>
      </c>
      <c r="BK2883" s="240">
        <f>ROUND(I2883*H2883,2)</f>
        <v>0</v>
      </c>
      <c r="BL2883" s="18" t="s">
        <v>310</v>
      </c>
      <c r="BM2883" s="239" t="s">
        <v>3487</v>
      </c>
    </row>
    <row r="2884" s="13" customFormat="1">
      <c r="A2884" s="13"/>
      <c r="B2884" s="241"/>
      <c r="C2884" s="242"/>
      <c r="D2884" s="243" t="s">
        <v>232</v>
      </c>
      <c r="E2884" s="244" t="s">
        <v>1</v>
      </c>
      <c r="F2884" s="245" t="s">
        <v>3488</v>
      </c>
      <c r="G2884" s="242"/>
      <c r="H2884" s="246">
        <v>8.0999999999999996</v>
      </c>
      <c r="I2884" s="247"/>
      <c r="J2884" s="242"/>
      <c r="K2884" s="242"/>
      <c r="L2884" s="248"/>
      <c r="M2884" s="249"/>
      <c r="N2884" s="250"/>
      <c r="O2884" s="250"/>
      <c r="P2884" s="250"/>
      <c r="Q2884" s="250"/>
      <c r="R2884" s="250"/>
      <c r="S2884" s="250"/>
      <c r="T2884" s="251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52" t="s">
        <v>232</v>
      </c>
      <c r="AU2884" s="252" t="s">
        <v>82</v>
      </c>
      <c r="AV2884" s="13" t="s">
        <v>82</v>
      </c>
      <c r="AW2884" s="13" t="s">
        <v>30</v>
      </c>
      <c r="AX2884" s="13" t="s">
        <v>73</v>
      </c>
      <c r="AY2884" s="252" t="s">
        <v>223</v>
      </c>
    </row>
    <row r="2885" s="13" customFormat="1">
      <c r="A2885" s="13"/>
      <c r="B2885" s="241"/>
      <c r="C2885" s="242"/>
      <c r="D2885" s="243" t="s">
        <v>232</v>
      </c>
      <c r="E2885" s="244" t="s">
        <v>1</v>
      </c>
      <c r="F2885" s="245" t="s">
        <v>3489</v>
      </c>
      <c r="G2885" s="242"/>
      <c r="H2885" s="246">
        <v>2.4500000000000002</v>
      </c>
      <c r="I2885" s="247"/>
      <c r="J2885" s="242"/>
      <c r="K2885" s="242"/>
      <c r="L2885" s="248"/>
      <c r="M2885" s="249"/>
      <c r="N2885" s="250"/>
      <c r="O2885" s="250"/>
      <c r="P2885" s="250"/>
      <c r="Q2885" s="250"/>
      <c r="R2885" s="250"/>
      <c r="S2885" s="250"/>
      <c r="T2885" s="251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52" t="s">
        <v>232</v>
      </c>
      <c r="AU2885" s="252" t="s">
        <v>82</v>
      </c>
      <c r="AV2885" s="13" t="s">
        <v>82</v>
      </c>
      <c r="AW2885" s="13" t="s">
        <v>30</v>
      </c>
      <c r="AX2885" s="13" t="s">
        <v>73</v>
      </c>
      <c r="AY2885" s="252" t="s">
        <v>223</v>
      </c>
    </row>
    <row r="2886" s="14" customFormat="1">
      <c r="A2886" s="14"/>
      <c r="B2886" s="253"/>
      <c r="C2886" s="254"/>
      <c r="D2886" s="243" t="s">
        <v>232</v>
      </c>
      <c r="E2886" s="255" t="s">
        <v>1</v>
      </c>
      <c r="F2886" s="256" t="s">
        <v>394</v>
      </c>
      <c r="G2886" s="254"/>
      <c r="H2886" s="255" t="s">
        <v>1</v>
      </c>
      <c r="I2886" s="257"/>
      <c r="J2886" s="254"/>
      <c r="K2886" s="254"/>
      <c r="L2886" s="258"/>
      <c r="M2886" s="259"/>
      <c r="N2886" s="260"/>
      <c r="O2886" s="260"/>
      <c r="P2886" s="260"/>
      <c r="Q2886" s="260"/>
      <c r="R2886" s="260"/>
      <c r="S2886" s="260"/>
      <c r="T2886" s="261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62" t="s">
        <v>232</v>
      </c>
      <c r="AU2886" s="262" t="s">
        <v>82</v>
      </c>
      <c r="AV2886" s="14" t="s">
        <v>80</v>
      </c>
      <c r="AW2886" s="14" t="s">
        <v>30</v>
      </c>
      <c r="AX2886" s="14" t="s">
        <v>73</v>
      </c>
      <c r="AY2886" s="262" t="s">
        <v>223</v>
      </c>
    </row>
    <row r="2887" s="13" customFormat="1">
      <c r="A2887" s="13"/>
      <c r="B2887" s="241"/>
      <c r="C2887" s="242"/>
      <c r="D2887" s="243" t="s">
        <v>232</v>
      </c>
      <c r="E2887" s="244" t="s">
        <v>1</v>
      </c>
      <c r="F2887" s="245" t="s">
        <v>3490</v>
      </c>
      <c r="G2887" s="242"/>
      <c r="H2887" s="246">
        <v>2.6000000000000001</v>
      </c>
      <c r="I2887" s="247"/>
      <c r="J2887" s="242"/>
      <c r="K2887" s="242"/>
      <c r="L2887" s="248"/>
      <c r="M2887" s="249"/>
      <c r="N2887" s="250"/>
      <c r="O2887" s="250"/>
      <c r="P2887" s="250"/>
      <c r="Q2887" s="250"/>
      <c r="R2887" s="250"/>
      <c r="S2887" s="250"/>
      <c r="T2887" s="251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52" t="s">
        <v>232</v>
      </c>
      <c r="AU2887" s="252" t="s">
        <v>82</v>
      </c>
      <c r="AV2887" s="13" t="s">
        <v>82</v>
      </c>
      <c r="AW2887" s="13" t="s">
        <v>30</v>
      </c>
      <c r="AX2887" s="13" t="s">
        <v>73</v>
      </c>
      <c r="AY2887" s="252" t="s">
        <v>223</v>
      </c>
    </row>
    <row r="2888" s="13" customFormat="1">
      <c r="A2888" s="13"/>
      <c r="B2888" s="241"/>
      <c r="C2888" s="242"/>
      <c r="D2888" s="243" t="s">
        <v>232</v>
      </c>
      <c r="E2888" s="244" t="s">
        <v>1</v>
      </c>
      <c r="F2888" s="245" t="s">
        <v>3491</v>
      </c>
      <c r="G2888" s="242"/>
      <c r="H2888" s="246">
        <v>2.5</v>
      </c>
      <c r="I2888" s="247"/>
      <c r="J2888" s="242"/>
      <c r="K2888" s="242"/>
      <c r="L2888" s="248"/>
      <c r="M2888" s="249"/>
      <c r="N2888" s="250"/>
      <c r="O2888" s="250"/>
      <c r="P2888" s="250"/>
      <c r="Q2888" s="250"/>
      <c r="R2888" s="250"/>
      <c r="S2888" s="250"/>
      <c r="T2888" s="251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T2888" s="252" t="s">
        <v>232</v>
      </c>
      <c r="AU2888" s="252" t="s">
        <v>82</v>
      </c>
      <c r="AV2888" s="13" t="s">
        <v>82</v>
      </c>
      <c r="AW2888" s="13" t="s">
        <v>30</v>
      </c>
      <c r="AX2888" s="13" t="s">
        <v>73</v>
      </c>
      <c r="AY2888" s="252" t="s">
        <v>223</v>
      </c>
    </row>
    <row r="2889" s="15" customFormat="1">
      <c r="A2889" s="15"/>
      <c r="B2889" s="263"/>
      <c r="C2889" s="264"/>
      <c r="D2889" s="243" t="s">
        <v>232</v>
      </c>
      <c r="E2889" s="265" t="s">
        <v>1</v>
      </c>
      <c r="F2889" s="266" t="s">
        <v>245</v>
      </c>
      <c r="G2889" s="264"/>
      <c r="H2889" s="267">
        <v>15.65</v>
      </c>
      <c r="I2889" s="268"/>
      <c r="J2889" s="264"/>
      <c r="K2889" s="264"/>
      <c r="L2889" s="269"/>
      <c r="M2889" s="270"/>
      <c r="N2889" s="271"/>
      <c r="O2889" s="271"/>
      <c r="P2889" s="271"/>
      <c r="Q2889" s="271"/>
      <c r="R2889" s="271"/>
      <c r="S2889" s="271"/>
      <c r="T2889" s="272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T2889" s="273" t="s">
        <v>232</v>
      </c>
      <c r="AU2889" s="273" t="s">
        <v>82</v>
      </c>
      <c r="AV2889" s="15" t="s">
        <v>230</v>
      </c>
      <c r="AW2889" s="15" t="s">
        <v>30</v>
      </c>
      <c r="AX2889" s="15" t="s">
        <v>80</v>
      </c>
      <c r="AY2889" s="273" t="s">
        <v>223</v>
      </c>
    </row>
    <row r="2890" s="2" customFormat="1" ht="44.25" customHeight="1">
      <c r="A2890" s="39"/>
      <c r="B2890" s="40"/>
      <c r="C2890" s="228" t="s">
        <v>3492</v>
      </c>
      <c r="D2890" s="228" t="s">
        <v>225</v>
      </c>
      <c r="E2890" s="229" t="s">
        <v>3493</v>
      </c>
      <c r="F2890" s="230" t="s">
        <v>3494</v>
      </c>
      <c r="G2890" s="231" t="s">
        <v>351</v>
      </c>
      <c r="H2890" s="232">
        <v>62.210000000000001</v>
      </c>
      <c r="I2890" s="233"/>
      <c r="J2890" s="234">
        <f>ROUND(I2890*H2890,2)</f>
        <v>0</v>
      </c>
      <c r="K2890" s="230" t="s">
        <v>229</v>
      </c>
      <c r="L2890" s="45"/>
      <c r="M2890" s="235" t="s">
        <v>1</v>
      </c>
      <c r="N2890" s="236" t="s">
        <v>38</v>
      </c>
      <c r="O2890" s="92"/>
      <c r="P2890" s="237">
        <f>O2890*H2890</f>
        <v>0</v>
      </c>
      <c r="Q2890" s="237">
        <v>0.0088299999999999993</v>
      </c>
      <c r="R2890" s="237">
        <f>Q2890*H2890</f>
        <v>0.54931429999999992</v>
      </c>
      <c r="S2890" s="237">
        <v>0</v>
      </c>
      <c r="T2890" s="238">
        <f>S2890*H2890</f>
        <v>0</v>
      </c>
      <c r="U2890" s="39"/>
      <c r="V2890" s="39"/>
      <c r="W2890" s="39"/>
      <c r="X2890" s="39"/>
      <c r="Y2890" s="39"/>
      <c r="Z2890" s="39"/>
      <c r="AA2890" s="39"/>
      <c r="AB2890" s="39"/>
      <c r="AC2890" s="39"/>
      <c r="AD2890" s="39"/>
      <c r="AE2890" s="39"/>
      <c r="AR2890" s="239" t="s">
        <v>310</v>
      </c>
      <c r="AT2890" s="239" t="s">
        <v>225</v>
      </c>
      <c r="AU2890" s="239" t="s">
        <v>82</v>
      </c>
      <c r="AY2890" s="18" t="s">
        <v>223</v>
      </c>
      <c r="BE2890" s="240">
        <f>IF(N2890="základní",J2890,0)</f>
        <v>0</v>
      </c>
      <c r="BF2890" s="240">
        <f>IF(N2890="snížená",J2890,0)</f>
        <v>0</v>
      </c>
      <c r="BG2890" s="240">
        <f>IF(N2890="zákl. přenesená",J2890,0)</f>
        <v>0</v>
      </c>
      <c r="BH2890" s="240">
        <f>IF(N2890="sníž. přenesená",J2890,0)</f>
        <v>0</v>
      </c>
      <c r="BI2890" s="240">
        <f>IF(N2890="nulová",J2890,0)</f>
        <v>0</v>
      </c>
      <c r="BJ2890" s="18" t="s">
        <v>80</v>
      </c>
      <c r="BK2890" s="240">
        <f>ROUND(I2890*H2890,2)</f>
        <v>0</v>
      </c>
      <c r="BL2890" s="18" t="s">
        <v>310</v>
      </c>
      <c r="BM2890" s="239" t="s">
        <v>3495</v>
      </c>
    </row>
    <row r="2891" s="14" customFormat="1">
      <c r="A2891" s="14"/>
      <c r="B2891" s="253"/>
      <c r="C2891" s="254"/>
      <c r="D2891" s="243" t="s">
        <v>232</v>
      </c>
      <c r="E2891" s="255" t="s">
        <v>1</v>
      </c>
      <c r="F2891" s="256" t="s">
        <v>3496</v>
      </c>
      <c r="G2891" s="254"/>
      <c r="H2891" s="255" t="s">
        <v>1</v>
      </c>
      <c r="I2891" s="257"/>
      <c r="J2891" s="254"/>
      <c r="K2891" s="254"/>
      <c r="L2891" s="258"/>
      <c r="M2891" s="259"/>
      <c r="N2891" s="260"/>
      <c r="O2891" s="260"/>
      <c r="P2891" s="260"/>
      <c r="Q2891" s="260"/>
      <c r="R2891" s="260"/>
      <c r="S2891" s="260"/>
      <c r="T2891" s="261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62" t="s">
        <v>232</v>
      </c>
      <c r="AU2891" s="262" t="s">
        <v>82</v>
      </c>
      <c r="AV2891" s="14" t="s">
        <v>80</v>
      </c>
      <c r="AW2891" s="14" t="s">
        <v>30</v>
      </c>
      <c r="AX2891" s="14" t="s">
        <v>73</v>
      </c>
      <c r="AY2891" s="262" t="s">
        <v>223</v>
      </c>
    </row>
    <row r="2892" s="13" customFormat="1">
      <c r="A2892" s="13"/>
      <c r="B2892" s="241"/>
      <c r="C2892" s="242"/>
      <c r="D2892" s="243" t="s">
        <v>232</v>
      </c>
      <c r="E2892" s="244" t="s">
        <v>1</v>
      </c>
      <c r="F2892" s="245" t="s">
        <v>3497</v>
      </c>
      <c r="G2892" s="242"/>
      <c r="H2892" s="246">
        <v>7.5999999999999996</v>
      </c>
      <c r="I2892" s="247"/>
      <c r="J2892" s="242"/>
      <c r="K2892" s="242"/>
      <c r="L2892" s="248"/>
      <c r="M2892" s="249"/>
      <c r="N2892" s="250"/>
      <c r="O2892" s="250"/>
      <c r="P2892" s="250"/>
      <c r="Q2892" s="250"/>
      <c r="R2892" s="250"/>
      <c r="S2892" s="250"/>
      <c r="T2892" s="251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52" t="s">
        <v>232</v>
      </c>
      <c r="AU2892" s="252" t="s">
        <v>82</v>
      </c>
      <c r="AV2892" s="13" t="s">
        <v>82</v>
      </c>
      <c r="AW2892" s="13" t="s">
        <v>30</v>
      </c>
      <c r="AX2892" s="13" t="s">
        <v>73</v>
      </c>
      <c r="AY2892" s="252" t="s">
        <v>223</v>
      </c>
    </row>
    <row r="2893" s="13" customFormat="1">
      <c r="A2893" s="13"/>
      <c r="B2893" s="241"/>
      <c r="C2893" s="242"/>
      <c r="D2893" s="243" t="s">
        <v>232</v>
      </c>
      <c r="E2893" s="244" t="s">
        <v>1</v>
      </c>
      <c r="F2893" s="245" t="s">
        <v>3498</v>
      </c>
      <c r="G2893" s="242"/>
      <c r="H2893" s="246">
        <v>11.105</v>
      </c>
      <c r="I2893" s="247"/>
      <c r="J2893" s="242"/>
      <c r="K2893" s="242"/>
      <c r="L2893" s="248"/>
      <c r="M2893" s="249"/>
      <c r="N2893" s="250"/>
      <c r="O2893" s="250"/>
      <c r="P2893" s="250"/>
      <c r="Q2893" s="250"/>
      <c r="R2893" s="250"/>
      <c r="S2893" s="250"/>
      <c r="T2893" s="251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T2893" s="252" t="s">
        <v>232</v>
      </c>
      <c r="AU2893" s="252" t="s">
        <v>82</v>
      </c>
      <c r="AV2893" s="13" t="s">
        <v>82</v>
      </c>
      <c r="AW2893" s="13" t="s">
        <v>30</v>
      </c>
      <c r="AX2893" s="13" t="s">
        <v>73</v>
      </c>
      <c r="AY2893" s="252" t="s">
        <v>223</v>
      </c>
    </row>
    <row r="2894" s="13" customFormat="1">
      <c r="A2894" s="13"/>
      <c r="B2894" s="241"/>
      <c r="C2894" s="242"/>
      <c r="D2894" s="243" t="s">
        <v>232</v>
      </c>
      <c r="E2894" s="244" t="s">
        <v>1</v>
      </c>
      <c r="F2894" s="245" t="s">
        <v>3499</v>
      </c>
      <c r="G2894" s="242"/>
      <c r="H2894" s="246">
        <v>9.0999999999999996</v>
      </c>
      <c r="I2894" s="247"/>
      <c r="J2894" s="242"/>
      <c r="K2894" s="242"/>
      <c r="L2894" s="248"/>
      <c r="M2894" s="249"/>
      <c r="N2894" s="250"/>
      <c r="O2894" s="250"/>
      <c r="P2894" s="250"/>
      <c r="Q2894" s="250"/>
      <c r="R2894" s="250"/>
      <c r="S2894" s="250"/>
      <c r="T2894" s="251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52" t="s">
        <v>232</v>
      </c>
      <c r="AU2894" s="252" t="s">
        <v>82</v>
      </c>
      <c r="AV2894" s="13" t="s">
        <v>82</v>
      </c>
      <c r="AW2894" s="13" t="s">
        <v>30</v>
      </c>
      <c r="AX2894" s="13" t="s">
        <v>73</v>
      </c>
      <c r="AY2894" s="252" t="s">
        <v>223</v>
      </c>
    </row>
    <row r="2895" s="13" customFormat="1">
      <c r="A2895" s="13"/>
      <c r="B2895" s="241"/>
      <c r="C2895" s="242"/>
      <c r="D2895" s="243" t="s">
        <v>232</v>
      </c>
      <c r="E2895" s="244" t="s">
        <v>1</v>
      </c>
      <c r="F2895" s="245" t="s">
        <v>3500</v>
      </c>
      <c r="G2895" s="242"/>
      <c r="H2895" s="246">
        <v>6.5300000000000002</v>
      </c>
      <c r="I2895" s="247"/>
      <c r="J2895" s="242"/>
      <c r="K2895" s="242"/>
      <c r="L2895" s="248"/>
      <c r="M2895" s="249"/>
      <c r="N2895" s="250"/>
      <c r="O2895" s="250"/>
      <c r="P2895" s="250"/>
      <c r="Q2895" s="250"/>
      <c r="R2895" s="250"/>
      <c r="S2895" s="250"/>
      <c r="T2895" s="251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T2895" s="252" t="s">
        <v>232</v>
      </c>
      <c r="AU2895" s="252" t="s">
        <v>82</v>
      </c>
      <c r="AV2895" s="13" t="s">
        <v>82</v>
      </c>
      <c r="AW2895" s="13" t="s">
        <v>30</v>
      </c>
      <c r="AX2895" s="13" t="s">
        <v>73</v>
      </c>
      <c r="AY2895" s="252" t="s">
        <v>223</v>
      </c>
    </row>
    <row r="2896" s="13" customFormat="1">
      <c r="A2896" s="13"/>
      <c r="B2896" s="241"/>
      <c r="C2896" s="242"/>
      <c r="D2896" s="243" t="s">
        <v>232</v>
      </c>
      <c r="E2896" s="244" t="s">
        <v>1</v>
      </c>
      <c r="F2896" s="245" t="s">
        <v>3501</v>
      </c>
      <c r="G2896" s="242"/>
      <c r="H2896" s="246">
        <v>6.5549999999999997</v>
      </c>
      <c r="I2896" s="247"/>
      <c r="J2896" s="242"/>
      <c r="K2896" s="242"/>
      <c r="L2896" s="248"/>
      <c r="M2896" s="249"/>
      <c r="N2896" s="250"/>
      <c r="O2896" s="250"/>
      <c r="P2896" s="250"/>
      <c r="Q2896" s="250"/>
      <c r="R2896" s="250"/>
      <c r="S2896" s="250"/>
      <c r="T2896" s="251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52" t="s">
        <v>232</v>
      </c>
      <c r="AU2896" s="252" t="s">
        <v>82</v>
      </c>
      <c r="AV2896" s="13" t="s">
        <v>82</v>
      </c>
      <c r="AW2896" s="13" t="s">
        <v>30</v>
      </c>
      <c r="AX2896" s="13" t="s">
        <v>73</v>
      </c>
      <c r="AY2896" s="252" t="s">
        <v>223</v>
      </c>
    </row>
    <row r="2897" s="13" customFormat="1">
      <c r="A2897" s="13"/>
      <c r="B2897" s="241"/>
      <c r="C2897" s="242"/>
      <c r="D2897" s="243" t="s">
        <v>232</v>
      </c>
      <c r="E2897" s="244" t="s">
        <v>1</v>
      </c>
      <c r="F2897" s="245" t="s">
        <v>3502</v>
      </c>
      <c r="G2897" s="242"/>
      <c r="H2897" s="246">
        <v>9.3300000000000001</v>
      </c>
      <c r="I2897" s="247"/>
      <c r="J2897" s="242"/>
      <c r="K2897" s="242"/>
      <c r="L2897" s="248"/>
      <c r="M2897" s="249"/>
      <c r="N2897" s="250"/>
      <c r="O2897" s="250"/>
      <c r="P2897" s="250"/>
      <c r="Q2897" s="250"/>
      <c r="R2897" s="250"/>
      <c r="S2897" s="250"/>
      <c r="T2897" s="251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52" t="s">
        <v>232</v>
      </c>
      <c r="AU2897" s="252" t="s">
        <v>82</v>
      </c>
      <c r="AV2897" s="13" t="s">
        <v>82</v>
      </c>
      <c r="AW2897" s="13" t="s">
        <v>30</v>
      </c>
      <c r="AX2897" s="13" t="s">
        <v>73</v>
      </c>
      <c r="AY2897" s="252" t="s">
        <v>223</v>
      </c>
    </row>
    <row r="2898" s="13" customFormat="1">
      <c r="A2898" s="13"/>
      <c r="B2898" s="241"/>
      <c r="C2898" s="242"/>
      <c r="D2898" s="243" t="s">
        <v>232</v>
      </c>
      <c r="E2898" s="244" t="s">
        <v>1</v>
      </c>
      <c r="F2898" s="245" t="s">
        <v>3503</v>
      </c>
      <c r="G2898" s="242"/>
      <c r="H2898" s="246">
        <v>11.99</v>
      </c>
      <c r="I2898" s="247"/>
      <c r="J2898" s="242"/>
      <c r="K2898" s="242"/>
      <c r="L2898" s="248"/>
      <c r="M2898" s="249"/>
      <c r="N2898" s="250"/>
      <c r="O2898" s="250"/>
      <c r="P2898" s="250"/>
      <c r="Q2898" s="250"/>
      <c r="R2898" s="250"/>
      <c r="S2898" s="250"/>
      <c r="T2898" s="251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52" t="s">
        <v>232</v>
      </c>
      <c r="AU2898" s="252" t="s">
        <v>82</v>
      </c>
      <c r="AV2898" s="13" t="s">
        <v>82</v>
      </c>
      <c r="AW2898" s="13" t="s">
        <v>30</v>
      </c>
      <c r="AX2898" s="13" t="s">
        <v>73</v>
      </c>
      <c r="AY2898" s="252" t="s">
        <v>223</v>
      </c>
    </row>
    <row r="2899" s="15" customFormat="1">
      <c r="A2899" s="15"/>
      <c r="B2899" s="263"/>
      <c r="C2899" s="264"/>
      <c r="D2899" s="243" t="s">
        <v>232</v>
      </c>
      <c r="E2899" s="265" t="s">
        <v>1</v>
      </c>
      <c r="F2899" s="266" t="s">
        <v>245</v>
      </c>
      <c r="G2899" s="264"/>
      <c r="H2899" s="267">
        <v>62.210000000000001</v>
      </c>
      <c r="I2899" s="268"/>
      <c r="J2899" s="264"/>
      <c r="K2899" s="264"/>
      <c r="L2899" s="269"/>
      <c r="M2899" s="270"/>
      <c r="N2899" s="271"/>
      <c r="O2899" s="271"/>
      <c r="P2899" s="271"/>
      <c r="Q2899" s="271"/>
      <c r="R2899" s="271"/>
      <c r="S2899" s="271"/>
      <c r="T2899" s="272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T2899" s="273" t="s">
        <v>232</v>
      </c>
      <c r="AU2899" s="273" t="s">
        <v>82</v>
      </c>
      <c r="AV2899" s="15" t="s">
        <v>230</v>
      </c>
      <c r="AW2899" s="15" t="s">
        <v>30</v>
      </c>
      <c r="AX2899" s="15" t="s">
        <v>80</v>
      </c>
      <c r="AY2899" s="273" t="s">
        <v>223</v>
      </c>
    </row>
    <row r="2900" s="2" customFormat="1" ht="49.05" customHeight="1">
      <c r="A2900" s="39"/>
      <c r="B2900" s="40"/>
      <c r="C2900" s="228" t="s">
        <v>3504</v>
      </c>
      <c r="D2900" s="228" t="s">
        <v>225</v>
      </c>
      <c r="E2900" s="229" t="s">
        <v>3505</v>
      </c>
      <c r="F2900" s="230" t="s">
        <v>3506</v>
      </c>
      <c r="G2900" s="231" t="s">
        <v>351</v>
      </c>
      <c r="H2900" s="232">
        <v>31.739999999999998</v>
      </c>
      <c r="I2900" s="233"/>
      <c r="J2900" s="234">
        <f>ROUND(I2900*H2900,2)</f>
        <v>0</v>
      </c>
      <c r="K2900" s="230" t="s">
        <v>229</v>
      </c>
      <c r="L2900" s="45"/>
      <c r="M2900" s="235" t="s">
        <v>1</v>
      </c>
      <c r="N2900" s="236" t="s">
        <v>38</v>
      </c>
      <c r="O2900" s="92"/>
      <c r="P2900" s="237">
        <f>O2900*H2900</f>
        <v>0</v>
      </c>
      <c r="Q2900" s="237">
        <v>0.010030000000000001</v>
      </c>
      <c r="R2900" s="237">
        <f>Q2900*H2900</f>
        <v>0.31835220000000003</v>
      </c>
      <c r="S2900" s="237">
        <v>0</v>
      </c>
      <c r="T2900" s="238">
        <f>S2900*H2900</f>
        <v>0</v>
      </c>
      <c r="U2900" s="39"/>
      <c r="V2900" s="39"/>
      <c r="W2900" s="39"/>
      <c r="X2900" s="39"/>
      <c r="Y2900" s="39"/>
      <c r="Z2900" s="39"/>
      <c r="AA2900" s="39"/>
      <c r="AB2900" s="39"/>
      <c r="AC2900" s="39"/>
      <c r="AD2900" s="39"/>
      <c r="AE2900" s="39"/>
      <c r="AR2900" s="239" t="s">
        <v>310</v>
      </c>
      <c r="AT2900" s="239" t="s">
        <v>225</v>
      </c>
      <c r="AU2900" s="239" t="s">
        <v>82</v>
      </c>
      <c r="AY2900" s="18" t="s">
        <v>223</v>
      </c>
      <c r="BE2900" s="240">
        <f>IF(N2900="základní",J2900,0)</f>
        <v>0</v>
      </c>
      <c r="BF2900" s="240">
        <f>IF(N2900="snížená",J2900,0)</f>
        <v>0</v>
      </c>
      <c r="BG2900" s="240">
        <f>IF(N2900="zákl. přenesená",J2900,0)</f>
        <v>0</v>
      </c>
      <c r="BH2900" s="240">
        <f>IF(N2900="sníž. přenesená",J2900,0)</f>
        <v>0</v>
      </c>
      <c r="BI2900" s="240">
        <f>IF(N2900="nulová",J2900,0)</f>
        <v>0</v>
      </c>
      <c r="BJ2900" s="18" t="s">
        <v>80</v>
      </c>
      <c r="BK2900" s="240">
        <f>ROUND(I2900*H2900,2)</f>
        <v>0</v>
      </c>
      <c r="BL2900" s="18" t="s">
        <v>310</v>
      </c>
      <c r="BM2900" s="239" t="s">
        <v>3507</v>
      </c>
    </row>
    <row r="2901" s="14" customFormat="1">
      <c r="A2901" s="14"/>
      <c r="B2901" s="253"/>
      <c r="C2901" s="254"/>
      <c r="D2901" s="243" t="s">
        <v>232</v>
      </c>
      <c r="E2901" s="255" t="s">
        <v>1</v>
      </c>
      <c r="F2901" s="256" t="s">
        <v>3508</v>
      </c>
      <c r="G2901" s="254"/>
      <c r="H2901" s="255" t="s">
        <v>1</v>
      </c>
      <c r="I2901" s="257"/>
      <c r="J2901" s="254"/>
      <c r="K2901" s="254"/>
      <c r="L2901" s="258"/>
      <c r="M2901" s="259"/>
      <c r="N2901" s="260"/>
      <c r="O2901" s="260"/>
      <c r="P2901" s="260"/>
      <c r="Q2901" s="260"/>
      <c r="R2901" s="260"/>
      <c r="S2901" s="260"/>
      <c r="T2901" s="261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62" t="s">
        <v>232</v>
      </c>
      <c r="AU2901" s="262" t="s">
        <v>82</v>
      </c>
      <c r="AV2901" s="14" t="s">
        <v>80</v>
      </c>
      <c r="AW2901" s="14" t="s">
        <v>30</v>
      </c>
      <c r="AX2901" s="14" t="s">
        <v>73</v>
      </c>
      <c r="AY2901" s="262" t="s">
        <v>223</v>
      </c>
    </row>
    <row r="2902" s="13" customFormat="1">
      <c r="A2902" s="13"/>
      <c r="B2902" s="241"/>
      <c r="C2902" s="242"/>
      <c r="D2902" s="243" t="s">
        <v>232</v>
      </c>
      <c r="E2902" s="244" t="s">
        <v>1</v>
      </c>
      <c r="F2902" s="245" t="s">
        <v>3509</v>
      </c>
      <c r="G2902" s="242"/>
      <c r="H2902" s="246">
        <v>8.625</v>
      </c>
      <c r="I2902" s="247"/>
      <c r="J2902" s="242"/>
      <c r="K2902" s="242"/>
      <c r="L2902" s="248"/>
      <c r="M2902" s="249"/>
      <c r="N2902" s="250"/>
      <c r="O2902" s="250"/>
      <c r="P2902" s="250"/>
      <c r="Q2902" s="250"/>
      <c r="R2902" s="250"/>
      <c r="S2902" s="250"/>
      <c r="T2902" s="251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T2902" s="252" t="s">
        <v>232</v>
      </c>
      <c r="AU2902" s="252" t="s">
        <v>82</v>
      </c>
      <c r="AV2902" s="13" t="s">
        <v>82</v>
      </c>
      <c r="AW2902" s="13" t="s">
        <v>30</v>
      </c>
      <c r="AX2902" s="13" t="s">
        <v>73</v>
      </c>
      <c r="AY2902" s="252" t="s">
        <v>223</v>
      </c>
    </row>
    <row r="2903" s="14" customFormat="1">
      <c r="A2903" s="14"/>
      <c r="B2903" s="253"/>
      <c r="C2903" s="254"/>
      <c r="D2903" s="243" t="s">
        <v>232</v>
      </c>
      <c r="E2903" s="255" t="s">
        <v>1</v>
      </c>
      <c r="F2903" s="256" t="s">
        <v>394</v>
      </c>
      <c r="G2903" s="254"/>
      <c r="H2903" s="255" t="s">
        <v>1</v>
      </c>
      <c r="I2903" s="257"/>
      <c r="J2903" s="254"/>
      <c r="K2903" s="254"/>
      <c r="L2903" s="258"/>
      <c r="M2903" s="259"/>
      <c r="N2903" s="260"/>
      <c r="O2903" s="260"/>
      <c r="P2903" s="260"/>
      <c r="Q2903" s="260"/>
      <c r="R2903" s="260"/>
      <c r="S2903" s="260"/>
      <c r="T2903" s="261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T2903" s="262" t="s">
        <v>232</v>
      </c>
      <c r="AU2903" s="262" t="s">
        <v>82</v>
      </c>
      <c r="AV2903" s="14" t="s">
        <v>80</v>
      </c>
      <c r="AW2903" s="14" t="s">
        <v>30</v>
      </c>
      <c r="AX2903" s="14" t="s">
        <v>73</v>
      </c>
      <c r="AY2903" s="262" t="s">
        <v>223</v>
      </c>
    </row>
    <row r="2904" s="13" customFormat="1">
      <c r="A2904" s="13"/>
      <c r="B2904" s="241"/>
      <c r="C2904" s="242"/>
      <c r="D2904" s="243" t="s">
        <v>232</v>
      </c>
      <c r="E2904" s="244" t="s">
        <v>1</v>
      </c>
      <c r="F2904" s="245" t="s">
        <v>3510</v>
      </c>
      <c r="G2904" s="242"/>
      <c r="H2904" s="246">
        <v>5.2649999999999997</v>
      </c>
      <c r="I2904" s="247"/>
      <c r="J2904" s="242"/>
      <c r="K2904" s="242"/>
      <c r="L2904" s="248"/>
      <c r="M2904" s="249"/>
      <c r="N2904" s="250"/>
      <c r="O2904" s="250"/>
      <c r="P2904" s="250"/>
      <c r="Q2904" s="250"/>
      <c r="R2904" s="250"/>
      <c r="S2904" s="250"/>
      <c r="T2904" s="251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52" t="s">
        <v>232</v>
      </c>
      <c r="AU2904" s="252" t="s">
        <v>82</v>
      </c>
      <c r="AV2904" s="13" t="s">
        <v>82</v>
      </c>
      <c r="AW2904" s="13" t="s">
        <v>30</v>
      </c>
      <c r="AX2904" s="13" t="s">
        <v>73</v>
      </c>
      <c r="AY2904" s="252" t="s">
        <v>223</v>
      </c>
    </row>
    <row r="2905" s="13" customFormat="1">
      <c r="A2905" s="13"/>
      <c r="B2905" s="241"/>
      <c r="C2905" s="242"/>
      <c r="D2905" s="243" t="s">
        <v>232</v>
      </c>
      <c r="E2905" s="244" t="s">
        <v>1</v>
      </c>
      <c r="F2905" s="245" t="s">
        <v>3511</v>
      </c>
      <c r="G2905" s="242"/>
      <c r="H2905" s="246">
        <v>5.625</v>
      </c>
      <c r="I2905" s="247"/>
      <c r="J2905" s="242"/>
      <c r="K2905" s="242"/>
      <c r="L2905" s="248"/>
      <c r="M2905" s="249"/>
      <c r="N2905" s="250"/>
      <c r="O2905" s="250"/>
      <c r="P2905" s="250"/>
      <c r="Q2905" s="250"/>
      <c r="R2905" s="250"/>
      <c r="S2905" s="250"/>
      <c r="T2905" s="251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52" t="s">
        <v>232</v>
      </c>
      <c r="AU2905" s="252" t="s">
        <v>82</v>
      </c>
      <c r="AV2905" s="13" t="s">
        <v>82</v>
      </c>
      <c r="AW2905" s="13" t="s">
        <v>30</v>
      </c>
      <c r="AX2905" s="13" t="s">
        <v>73</v>
      </c>
      <c r="AY2905" s="252" t="s">
        <v>223</v>
      </c>
    </row>
    <row r="2906" s="13" customFormat="1">
      <c r="A2906" s="13"/>
      <c r="B2906" s="241"/>
      <c r="C2906" s="242"/>
      <c r="D2906" s="243" t="s">
        <v>232</v>
      </c>
      <c r="E2906" s="244" t="s">
        <v>1</v>
      </c>
      <c r="F2906" s="245" t="s">
        <v>3512</v>
      </c>
      <c r="G2906" s="242"/>
      <c r="H2906" s="246">
        <v>4.0750000000000002</v>
      </c>
      <c r="I2906" s="247"/>
      <c r="J2906" s="242"/>
      <c r="K2906" s="242"/>
      <c r="L2906" s="248"/>
      <c r="M2906" s="249"/>
      <c r="N2906" s="250"/>
      <c r="O2906" s="250"/>
      <c r="P2906" s="250"/>
      <c r="Q2906" s="250"/>
      <c r="R2906" s="250"/>
      <c r="S2906" s="250"/>
      <c r="T2906" s="251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52" t="s">
        <v>232</v>
      </c>
      <c r="AU2906" s="252" t="s">
        <v>82</v>
      </c>
      <c r="AV2906" s="13" t="s">
        <v>82</v>
      </c>
      <c r="AW2906" s="13" t="s">
        <v>30</v>
      </c>
      <c r="AX2906" s="13" t="s">
        <v>73</v>
      </c>
      <c r="AY2906" s="252" t="s">
        <v>223</v>
      </c>
    </row>
    <row r="2907" s="13" customFormat="1">
      <c r="A2907" s="13"/>
      <c r="B2907" s="241"/>
      <c r="C2907" s="242"/>
      <c r="D2907" s="243" t="s">
        <v>232</v>
      </c>
      <c r="E2907" s="244" t="s">
        <v>1</v>
      </c>
      <c r="F2907" s="245" t="s">
        <v>3513</v>
      </c>
      <c r="G2907" s="242"/>
      <c r="H2907" s="246">
        <v>4.0750000000000002</v>
      </c>
      <c r="I2907" s="247"/>
      <c r="J2907" s="242"/>
      <c r="K2907" s="242"/>
      <c r="L2907" s="248"/>
      <c r="M2907" s="249"/>
      <c r="N2907" s="250"/>
      <c r="O2907" s="250"/>
      <c r="P2907" s="250"/>
      <c r="Q2907" s="250"/>
      <c r="R2907" s="250"/>
      <c r="S2907" s="250"/>
      <c r="T2907" s="251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T2907" s="252" t="s">
        <v>232</v>
      </c>
      <c r="AU2907" s="252" t="s">
        <v>82</v>
      </c>
      <c r="AV2907" s="13" t="s">
        <v>82</v>
      </c>
      <c r="AW2907" s="13" t="s">
        <v>30</v>
      </c>
      <c r="AX2907" s="13" t="s">
        <v>73</v>
      </c>
      <c r="AY2907" s="252" t="s">
        <v>223</v>
      </c>
    </row>
    <row r="2908" s="13" customFormat="1">
      <c r="A2908" s="13"/>
      <c r="B2908" s="241"/>
      <c r="C2908" s="242"/>
      <c r="D2908" s="243" t="s">
        <v>232</v>
      </c>
      <c r="E2908" s="244" t="s">
        <v>1</v>
      </c>
      <c r="F2908" s="245" t="s">
        <v>3514</v>
      </c>
      <c r="G2908" s="242"/>
      <c r="H2908" s="246">
        <v>4.0750000000000002</v>
      </c>
      <c r="I2908" s="247"/>
      <c r="J2908" s="242"/>
      <c r="K2908" s="242"/>
      <c r="L2908" s="248"/>
      <c r="M2908" s="249"/>
      <c r="N2908" s="250"/>
      <c r="O2908" s="250"/>
      <c r="P2908" s="250"/>
      <c r="Q2908" s="250"/>
      <c r="R2908" s="250"/>
      <c r="S2908" s="250"/>
      <c r="T2908" s="251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52" t="s">
        <v>232</v>
      </c>
      <c r="AU2908" s="252" t="s">
        <v>82</v>
      </c>
      <c r="AV2908" s="13" t="s">
        <v>82</v>
      </c>
      <c r="AW2908" s="13" t="s">
        <v>30</v>
      </c>
      <c r="AX2908" s="13" t="s">
        <v>73</v>
      </c>
      <c r="AY2908" s="252" t="s">
        <v>223</v>
      </c>
    </row>
    <row r="2909" s="15" customFormat="1">
      <c r="A2909" s="15"/>
      <c r="B2909" s="263"/>
      <c r="C2909" s="264"/>
      <c r="D2909" s="243" t="s">
        <v>232</v>
      </c>
      <c r="E2909" s="265" t="s">
        <v>1</v>
      </c>
      <c r="F2909" s="266" t="s">
        <v>245</v>
      </c>
      <c r="G2909" s="264"/>
      <c r="H2909" s="267">
        <v>31.739999999999998</v>
      </c>
      <c r="I2909" s="268"/>
      <c r="J2909" s="264"/>
      <c r="K2909" s="264"/>
      <c r="L2909" s="269"/>
      <c r="M2909" s="270"/>
      <c r="N2909" s="271"/>
      <c r="O2909" s="271"/>
      <c r="P2909" s="271"/>
      <c r="Q2909" s="271"/>
      <c r="R2909" s="271"/>
      <c r="S2909" s="271"/>
      <c r="T2909" s="272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T2909" s="273" t="s">
        <v>232</v>
      </c>
      <c r="AU2909" s="273" t="s">
        <v>82</v>
      </c>
      <c r="AV2909" s="15" t="s">
        <v>230</v>
      </c>
      <c r="AW2909" s="15" t="s">
        <v>30</v>
      </c>
      <c r="AX2909" s="15" t="s">
        <v>80</v>
      </c>
      <c r="AY2909" s="273" t="s">
        <v>223</v>
      </c>
    </row>
    <row r="2910" s="2" customFormat="1" ht="44.25" customHeight="1">
      <c r="A2910" s="39"/>
      <c r="B2910" s="40"/>
      <c r="C2910" s="228" t="s">
        <v>3515</v>
      </c>
      <c r="D2910" s="228" t="s">
        <v>225</v>
      </c>
      <c r="E2910" s="229" t="s">
        <v>3516</v>
      </c>
      <c r="F2910" s="230" t="s">
        <v>3517</v>
      </c>
      <c r="G2910" s="231" t="s">
        <v>293</v>
      </c>
      <c r="H2910" s="232">
        <v>26.692</v>
      </c>
      <c r="I2910" s="233"/>
      <c r="J2910" s="234">
        <f>ROUND(I2910*H2910,2)</f>
        <v>0</v>
      </c>
      <c r="K2910" s="230" t="s">
        <v>229</v>
      </c>
      <c r="L2910" s="45"/>
      <c r="M2910" s="235" t="s">
        <v>1</v>
      </c>
      <c r="N2910" s="236" t="s">
        <v>38</v>
      </c>
      <c r="O2910" s="92"/>
      <c r="P2910" s="237">
        <f>O2910*H2910</f>
        <v>0</v>
      </c>
      <c r="Q2910" s="237">
        <v>0.01221</v>
      </c>
      <c r="R2910" s="237">
        <f>Q2910*H2910</f>
        <v>0.32590932</v>
      </c>
      <c r="S2910" s="237">
        <v>0</v>
      </c>
      <c r="T2910" s="238">
        <f>S2910*H2910</f>
        <v>0</v>
      </c>
      <c r="U2910" s="39"/>
      <c r="V2910" s="39"/>
      <c r="W2910" s="39"/>
      <c r="X2910" s="39"/>
      <c r="Y2910" s="39"/>
      <c r="Z2910" s="39"/>
      <c r="AA2910" s="39"/>
      <c r="AB2910" s="39"/>
      <c r="AC2910" s="39"/>
      <c r="AD2910" s="39"/>
      <c r="AE2910" s="39"/>
      <c r="AR2910" s="239" t="s">
        <v>310</v>
      </c>
      <c r="AT2910" s="239" t="s">
        <v>225</v>
      </c>
      <c r="AU2910" s="239" t="s">
        <v>82</v>
      </c>
      <c r="AY2910" s="18" t="s">
        <v>223</v>
      </c>
      <c r="BE2910" s="240">
        <f>IF(N2910="základní",J2910,0)</f>
        <v>0</v>
      </c>
      <c r="BF2910" s="240">
        <f>IF(N2910="snížená",J2910,0)</f>
        <v>0</v>
      </c>
      <c r="BG2910" s="240">
        <f>IF(N2910="zákl. přenesená",J2910,0)</f>
        <v>0</v>
      </c>
      <c r="BH2910" s="240">
        <f>IF(N2910="sníž. přenesená",J2910,0)</f>
        <v>0</v>
      </c>
      <c r="BI2910" s="240">
        <f>IF(N2910="nulová",J2910,0)</f>
        <v>0</v>
      </c>
      <c r="BJ2910" s="18" t="s">
        <v>80</v>
      </c>
      <c r="BK2910" s="240">
        <f>ROUND(I2910*H2910,2)</f>
        <v>0</v>
      </c>
      <c r="BL2910" s="18" t="s">
        <v>310</v>
      </c>
      <c r="BM2910" s="239" t="s">
        <v>3518</v>
      </c>
    </row>
    <row r="2911" s="14" customFormat="1">
      <c r="A2911" s="14"/>
      <c r="B2911" s="253"/>
      <c r="C2911" s="254"/>
      <c r="D2911" s="243" t="s">
        <v>232</v>
      </c>
      <c r="E2911" s="255" t="s">
        <v>1</v>
      </c>
      <c r="F2911" s="256" t="s">
        <v>3519</v>
      </c>
      <c r="G2911" s="254"/>
      <c r="H2911" s="255" t="s">
        <v>1</v>
      </c>
      <c r="I2911" s="257"/>
      <c r="J2911" s="254"/>
      <c r="K2911" s="254"/>
      <c r="L2911" s="258"/>
      <c r="M2911" s="259"/>
      <c r="N2911" s="260"/>
      <c r="O2911" s="260"/>
      <c r="P2911" s="260"/>
      <c r="Q2911" s="260"/>
      <c r="R2911" s="260"/>
      <c r="S2911" s="260"/>
      <c r="T2911" s="261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62" t="s">
        <v>232</v>
      </c>
      <c r="AU2911" s="262" t="s">
        <v>82</v>
      </c>
      <c r="AV2911" s="14" t="s">
        <v>80</v>
      </c>
      <c r="AW2911" s="14" t="s">
        <v>30</v>
      </c>
      <c r="AX2911" s="14" t="s">
        <v>73</v>
      </c>
      <c r="AY2911" s="262" t="s">
        <v>223</v>
      </c>
    </row>
    <row r="2912" s="13" customFormat="1">
      <c r="A2912" s="13"/>
      <c r="B2912" s="241"/>
      <c r="C2912" s="242"/>
      <c r="D2912" s="243" t="s">
        <v>232</v>
      </c>
      <c r="E2912" s="244" t="s">
        <v>1</v>
      </c>
      <c r="F2912" s="245" t="s">
        <v>3520</v>
      </c>
      <c r="G2912" s="242"/>
      <c r="H2912" s="246">
        <v>2.9550000000000001</v>
      </c>
      <c r="I2912" s="247"/>
      <c r="J2912" s="242"/>
      <c r="K2912" s="242"/>
      <c r="L2912" s="248"/>
      <c r="M2912" s="249"/>
      <c r="N2912" s="250"/>
      <c r="O2912" s="250"/>
      <c r="P2912" s="250"/>
      <c r="Q2912" s="250"/>
      <c r="R2912" s="250"/>
      <c r="S2912" s="250"/>
      <c r="T2912" s="251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52" t="s">
        <v>232</v>
      </c>
      <c r="AU2912" s="252" t="s">
        <v>82</v>
      </c>
      <c r="AV2912" s="13" t="s">
        <v>82</v>
      </c>
      <c r="AW2912" s="13" t="s">
        <v>30</v>
      </c>
      <c r="AX2912" s="13" t="s">
        <v>73</v>
      </c>
      <c r="AY2912" s="252" t="s">
        <v>223</v>
      </c>
    </row>
    <row r="2913" s="14" customFormat="1">
      <c r="A2913" s="14"/>
      <c r="B2913" s="253"/>
      <c r="C2913" s="254"/>
      <c r="D2913" s="243" t="s">
        <v>232</v>
      </c>
      <c r="E2913" s="255" t="s">
        <v>1</v>
      </c>
      <c r="F2913" s="256" t="s">
        <v>394</v>
      </c>
      <c r="G2913" s="254"/>
      <c r="H2913" s="255" t="s">
        <v>1</v>
      </c>
      <c r="I2913" s="257"/>
      <c r="J2913" s="254"/>
      <c r="K2913" s="254"/>
      <c r="L2913" s="258"/>
      <c r="M2913" s="259"/>
      <c r="N2913" s="260"/>
      <c r="O2913" s="260"/>
      <c r="P2913" s="260"/>
      <c r="Q2913" s="260"/>
      <c r="R2913" s="260"/>
      <c r="S2913" s="260"/>
      <c r="T2913" s="261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62" t="s">
        <v>232</v>
      </c>
      <c r="AU2913" s="262" t="s">
        <v>82</v>
      </c>
      <c r="AV2913" s="14" t="s">
        <v>80</v>
      </c>
      <c r="AW2913" s="14" t="s">
        <v>30</v>
      </c>
      <c r="AX2913" s="14" t="s">
        <v>73</v>
      </c>
      <c r="AY2913" s="262" t="s">
        <v>223</v>
      </c>
    </row>
    <row r="2914" s="13" customFormat="1">
      <c r="A2914" s="13"/>
      <c r="B2914" s="241"/>
      <c r="C2914" s="242"/>
      <c r="D2914" s="243" t="s">
        <v>232</v>
      </c>
      <c r="E2914" s="244" t="s">
        <v>1</v>
      </c>
      <c r="F2914" s="245" t="s">
        <v>3521</v>
      </c>
      <c r="G2914" s="242"/>
      <c r="H2914" s="246">
        <v>2.9550000000000001</v>
      </c>
      <c r="I2914" s="247"/>
      <c r="J2914" s="242"/>
      <c r="K2914" s="242"/>
      <c r="L2914" s="248"/>
      <c r="M2914" s="249"/>
      <c r="N2914" s="250"/>
      <c r="O2914" s="250"/>
      <c r="P2914" s="250"/>
      <c r="Q2914" s="250"/>
      <c r="R2914" s="250"/>
      <c r="S2914" s="250"/>
      <c r="T2914" s="251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52" t="s">
        <v>232</v>
      </c>
      <c r="AU2914" s="252" t="s">
        <v>82</v>
      </c>
      <c r="AV2914" s="13" t="s">
        <v>82</v>
      </c>
      <c r="AW2914" s="13" t="s">
        <v>30</v>
      </c>
      <c r="AX2914" s="13" t="s">
        <v>73</v>
      </c>
      <c r="AY2914" s="252" t="s">
        <v>223</v>
      </c>
    </row>
    <row r="2915" s="14" customFormat="1">
      <c r="A2915" s="14"/>
      <c r="B2915" s="253"/>
      <c r="C2915" s="254"/>
      <c r="D2915" s="243" t="s">
        <v>232</v>
      </c>
      <c r="E2915" s="255" t="s">
        <v>1</v>
      </c>
      <c r="F2915" s="256" t="s">
        <v>410</v>
      </c>
      <c r="G2915" s="254"/>
      <c r="H2915" s="255" t="s">
        <v>1</v>
      </c>
      <c r="I2915" s="257"/>
      <c r="J2915" s="254"/>
      <c r="K2915" s="254"/>
      <c r="L2915" s="258"/>
      <c r="M2915" s="259"/>
      <c r="N2915" s="260"/>
      <c r="O2915" s="260"/>
      <c r="P2915" s="260"/>
      <c r="Q2915" s="260"/>
      <c r="R2915" s="260"/>
      <c r="S2915" s="260"/>
      <c r="T2915" s="261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62" t="s">
        <v>232</v>
      </c>
      <c r="AU2915" s="262" t="s">
        <v>82</v>
      </c>
      <c r="AV2915" s="14" t="s">
        <v>80</v>
      </c>
      <c r="AW2915" s="14" t="s">
        <v>30</v>
      </c>
      <c r="AX2915" s="14" t="s">
        <v>73</v>
      </c>
      <c r="AY2915" s="262" t="s">
        <v>223</v>
      </c>
    </row>
    <row r="2916" s="14" customFormat="1">
      <c r="A2916" s="14"/>
      <c r="B2916" s="253"/>
      <c r="C2916" s="254"/>
      <c r="D2916" s="243" t="s">
        <v>232</v>
      </c>
      <c r="E2916" s="255" t="s">
        <v>1</v>
      </c>
      <c r="F2916" s="256" t="s">
        <v>3522</v>
      </c>
      <c r="G2916" s="254"/>
      <c r="H2916" s="255" t="s">
        <v>1</v>
      </c>
      <c r="I2916" s="257"/>
      <c r="J2916" s="254"/>
      <c r="K2916" s="254"/>
      <c r="L2916" s="258"/>
      <c r="M2916" s="259"/>
      <c r="N2916" s="260"/>
      <c r="O2916" s="260"/>
      <c r="P2916" s="260"/>
      <c r="Q2916" s="260"/>
      <c r="R2916" s="260"/>
      <c r="S2916" s="260"/>
      <c r="T2916" s="261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62" t="s">
        <v>232</v>
      </c>
      <c r="AU2916" s="262" t="s">
        <v>82</v>
      </c>
      <c r="AV2916" s="14" t="s">
        <v>80</v>
      </c>
      <c r="AW2916" s="14" t="s">
        <v>30</v>
      </c>
      <c r="AX2916" s="14" t="s">
        <v>73</v>
      </c>
      <c r="AY2916" s="262" t="s">
        <v>223</v>
      </c>
    </row>
    <row r="2917" s="13" customFormat="1">
      <c r="A2917" s="13"/>
      <c r="B2917" s="241"/>
      <c r="C2917" s="242"/>
      <c r="D2917" s="243" t="s">
        <v>232</v>
      </c>
      <c r="E2917" s="244" t="s">
        <v>1</v>
      </c>
      <c r="F2917" s="245" t="s">
        <v>3523</v>
      </c>
      <c r="G2917" s="242"/>
      <c r="H2917" s="246">
        <v>8.1899999999999995</v>
      </c>
      <c r="I2917" s="247"/>
      <c r="J2917" s="242"/>
      <c r="K2917" s="242"/>
      <c r="L2917" s="248"/>
      <c r="M2917" s="249"/>
      <c r="N2917" s="250"/>
      <c r="O2917" s="250"/>
      <c r="P2917" s="250"/>
      <c r="Q2917" s="250"/>
      <c r="R2917" s="250"/>
      <c r="S2917" s="250"/>
      <c r="T2917" s="251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52" t="s">
        <v>232</v>
      </c>
      <c r="AU2917" s="252" t="s">
        <v>82</v>
      </c>
      <c r="AV2917" s="13" t="s">
        <v>82</v>
      </c>
      <c r="AW2917" s="13" t="s">
        <v>30</v>
      </c>
      <c r="AX2917" s="13" t="s">
        <v>73</v>
      </c>
      <c r="AY2917" s="252" t="s">
        <v>223</v>
      </c>
    </row>
    <row r="2918" s="13" customFormat="1">
      <c r="A2918" s="13"/>
      <c r="B2918" s="241"/>
      <c r="C2918" s="242"/>
      <c r="D2918" s="243" t="s">
        <v>232</v>
      </c>
      <c r="E2918" s="244" t="s">
        <v>1</v>
      </c>
      <c r="F2918" s="245" t="s">
        <v>3524</v>
      </c>
      <c r="G2918" s="242"/>
      <c r="H2918" s="246">
        <v>3.5070000000000001</v>
      </c>
      <c r="I2918" s="247"/>
      <c r="J2918" s="242"/>
      <c r="K2918" s="242"/>
      <c r="L2918" s="248"/>
      <c r="M2918" s="249"/>
      <c r="N2918" s="250"/>
      <c r="O2918" s="250"/>
      <c r="P2918" s="250"/>
      <c r="Q2918" s="250"/>
      <c r="R2918" s="250"/>
      <c r="S2918" s="250"/>
      <c r="T2918" s="251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52" t="s">
        <v>232</v>
      </c>
      <c r="AU2918" s="252" t="s">
        <v>82</v>
      </c>
      <c r="AV2918" s="13" t="s">
        <v>82</v>
      </c>
      <c r="AW2918" s="13" t="s">
        <v>30</v>
      </c>
      <c r="AX2918" s="13" t="s">
        <v>73</v>
      </c>
      <c r="AY2918" s="252" t="s">
        <v>223</v>
      </c>
    </row>
    <row r="2919" s="14" customFormat="1">
      <c r="A2919" s="14"/>
      <c r="B2919" s="253"/>
      <c r="C2919" s="254"/>
      <c r="D2919" s="243" t="s">
        <v>232</v>
      </c>
      <c r="E2919" s="255" t="s">
        <v>1</v>
      </c>
      <c r="F2919" s="256" t="s">
        <v>394</v>
      </c>
      <c r="G2919" s="254"/>
      <c r="H2919" s="255" t="s">
        <v>1</v>
      </c>
      <c r="I2919" s="257"/>
      <c r="J2919" s="254"/>
      <c r="K2919" s="254"/>
      <c r="L2919" s="258"/>
      <c r="M2919" s="259"/>
      <c r="N2919" s="260"/>
      <c r="O2919" s="260"/>
      <c r="P2919" s="260"/>
      <c r="Q2919" s="260"/>
      <c r="R2919" s="260"/>
      <c r="S2919" s="260"/>
      <c r="T2919" s="261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62" t="s">
        <v>232</v>
      </c>
      <c r="AU2919" s="262" t="s">
        <v>82</v>
      </c>
      <c r="AV2919" s="14" t="s">
        <v>80</v>
      </c>
      <c r="AW2919" s="14" t="s">
        <v>30</v>
      </c>
      <c r="AX2919" s="14" t="s">
        <v>73</v>
      </c>
      <c r="AY2919" s="262" t="s">
        <v>223</v>
      </c>
    </row>
    <row r="2920" s="13" customFormat="1">
      <c r="A2920" s="13"/>
      <c r="B2920" s="241"/>
      <c r="C2920" s="242"/>
      <c r="D2920" s="243" t="s">
        <v>232</v>
      </c>
      <c r="E2920" s="244" t="s">
        <v>1</v>
      </c>
      <c r="F2920" s="245" t="s">
        <v>3525</v>
      </c>
      <c r="G2920" s="242"/>
      <c r="H2920" s="246">
        <v>4.9320000000000004</v>
      </c>
      <c r="I2920" s="247"/>
      <c r="J2920" s="242"/>
      <c r="K2920" s="242"/>
      <c r="L2920" s="248"/>
      <c r="M2920" s="249"/>
      <c r="N2920" s="250"/>
      <c r="O2920" s="250"/>
      <c r="P2920" s="250"/>
      <c r="Q2920" s="250"/>
      <c r="R2920" s="250"/>
      <c r="S2920" s="250"/>
      <c r="T2920" s="251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52" t="s">
        <v>232</v>
      </c>
      <c r="AU2920" s="252" t="s">
        <v>82</v>
      </c>
      <c r="AV2920" s="13" t="s">
        <v>82</v>
      </c>
      <c r="AW2920" s="13" t="s">
        <v>30</v>
      </c>
      <c r="AX2920" s="13" t="s">
        <v>73</v>
      </c>
      <c r="AY2920" s="252" t="s">
        <v>223</v>
      </c>
    </row>
    <row r="2921" s="13" customFormat="1">
      <c r="A2921" s="13"/>
      <c r="B2921" s="241"/>
      <c r="C2921" s="242"/>
      <c r="D2921" s="243" t="s">
        <v>232</v>
      </c>
      <c r="E2921" s="244" t="s">
        <v>1</v>
      </c>
      <c r="F2921" s="245" t="s">
        <v>3526</v>
      </c>
      <c r="G2921" s="242"/>
      <c r="H2921" s="246">
        <v>4.1529999999999996</v>
      </c>
      <c r="I2921" s="247"/>
      <c r="J2921" s="242"/>
      <c r="K2921" s="242"/>
      <c r="L2921" s="248"/>
      <c r="M2921" s="249"/>
      <c r="N2921" s="250"/>
      <c r="O2921" s="250"/>
      <c r="P2921" s="250"/>
      <c r="Q2921" s="250"/>
      <c r="R2921" s="250"/>
      <c r="S2921" s="250"/>
      <c r="T2921" s="251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52" t="s">
        <v>232</v>
      </c>
      <c r="AU2921" s="252" t="s">
        <v>82</v>
      </c>
      <c r="AV2921" s="13" t="s">
        <v>82</v>
      </c>
      <c r="AW2921" s="13" t="s">
        <v>30</v>
      </c>
      <c r="AX2921" s="13" t="s">
        <v>73</v>
      </c>
      <c r="AY2921" s="252" t="s">
        <v>223</v>
      </c>
    </row>
    <row r="2922" s="15" customFormat="1">
      <c r="A2922" s="15"/>
      <c r="B2922" s="263"/>
      <c r="C2922" s="264"/>
      <c r="D2922" s="243" t="s">
        <v>232</v>
      </c>
      <c r="E2922" s="265" t="s">
        <v>1</v>
      </c>
      <c r="F2922" s="266" t="s">
        <v>245</v>
      </c>
      <c r="G2922" s="264"/>
      <c r="H2922" s="267">
        <v>26.692</v>
      </c>
      <c r="I2922" s="268"/>
      <c r="J2922" s="264"/>
      <c r="K2922" s="264"/>
      <c r="L2922" s="269"/>
      <c r="M2922" s="270"/>
      <c r="N2922" s="271"/>
      <c r="O2922" s="271"/>
      <c r="P2922" s="271"/>
      <c r="Q2922" s="271"/>
      <c r="R2922" s="271"/>
      <c r="S2922" s="271"/>
      <c r="T2922" s="272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T2922" s="273" t="s">
        <v>232</v>
      </c>
      <c r="AU2922" s="273" t="s">
        <v>82</v>
      </c>
      <c r="AV2922" s="15" t="s">
        <v>230</v>
      </c>
      <c r="AW2922" s="15" t="s">
        <v>30</v>
      </c>
      <c r="AX2922" s="15" t="s">
        <v>80</v>
      </c>
      <c r="AY2922" s="273" t="s">
        <v>223</v>
      </c>
    </row>
    <row r="2923" s="2" customFormat="1" ht="44.25" customHeight="1">
      <c r="A2923" s="39"/>
      <c r="B2923" s="40"/>
      <c r="C2923" s="228" t="s">
        <v>3527</v>
      </c>
      <c r="D2923" s="228" t="s">
        <v>225</v>
      </c>
      <c r="E2923" s="229" t="s">
        <v>3528</v>
      </c>
      <c r="F2923" s="230" t="s">
        <v>3529</v>
      </c>
      <c r="G2923" s="231" t="s">
        <v>293</v>
      </c>
      <c r="H2923" s="232">
        <v>9.9900000000000002</v>
      </c>
      <c r="I2923" s="233"/>
      <c r="J2923" s="234">
        <f>ROUND(I2923*H2923,2)</f>
        <v>0</v>
      </c>
      <c r="K2923" s="230" t="s">
        <v>229</v>
      </c>
      <c r="L2923" s="45"/>
      <c r="M2923" s="235" t="s">
        <v>1</v>
      </c>
      <c r="N2923" s="236" t="s">
        <v>38</v>
      </c>
      <c r="O2923" s="92"/>
      <c r="P2923" s="237">
        <f>O2923*H2923</f>
        <v>0</v>
      </c>
      <c r="Q2923" s="237">
        <v>0.026540000000000001</v>
      </c>
      <c r="R2923" s="237">
        <f>Q2923*H2923</f>
        <v>0.2651346</v>
      </c>
      <c r="S2923" s="237">
        <v>0</v>
      </c>
      <c r="T2923" s="238">
        <f>S2923*H2923</f>
        <v>0</v>
      </c>
      <c r="U2923" s="39"/>
      <c r="V2923" s="39"/>
      <c r="W2923" s="39"/>
      <c r="X2923" s="39"/>
      <c r="Y2923" s="39"/>
      <c r="Z2923" s="39"/>
      <c r="AA2923" s="39"/>
      <c r="AB2923" s="39"/>
      <c r="AC2923" s="39"/>
      <c r="AD2923" s="39"/>
      <c r="AE2923" s="39"/>
      <c r="AR2923" s="239" t="s">
        <v>310</v>
      </c>
      <c r="AT2923" s="239" t="s">
        <v>225</v>
      </c>
      <c r="AU2923" s="239" t="s">
        <v>82</v>
      </c>
      <c r="AY2923" s="18" t="s">
        <v>223</v>
      </c>
      <c r="BE2923" s="240">
        <f>IF(N2923="základní",J2923,0)</f>
        <v>0</v>
      </c>
      <c r="BF2923" s="240">
        <f>IF(N2923="snížená",J2923,0)</f>
        <v>0</v>
      </c>
      <c r="BG2923" s="240">
        <f>IF(N2923="zákl. přenesená",J2923,0)</f>
        <v>0</v>
      </c>
      <c r="BH2923" s="240">
        <f>IF(N2923="sníž. přenesená",J2923,0)</f>
        <v>0</v>
      </c>
      <c r="BI2923" s="240">
        <f>IF(N2923="nulová",J2923,0)</f>
        <v>0</v>
      </c>
      <c r="BJ2923" s="18" t="s">
        <v>80</v>
      </c>
      <c r="BK2923" s="240">
        <f>ROUND(I2923*H2923,2)</f>
        <v>0</v>
      </c>
      <c r="BL2923" s="18" t="s">
        <v>310</v>
      </c>
      <c r="BM2923" s="239" t="s">
        <v>3530</v>
      </c>
    </row>
    <row r="2924" s="13" customFormat="1">
      <c r="A2924" s="13"/>
      <c r="B2924" s="241"/>
      <c r="C2924" s="242"/>
      <c r="D2924" s="243" t="s">
        <v>232</v>
      </c>
      <c r="E2924" s="244" t="s">
        <v>1</v>
      </c>
      <c r="F2924" s="245" t="s">
        <v>3531</v>
      </c>
      <c r="G2924" s="242"/>
      <c r="H2924" s="246">
        <v>2.8500000000000001</v>
      </c>
      <c r="I2924" s="247"/>
      <c r="J2924" s="242"/>
      <c r="K2924" s="242"/>
      <c r="L2924" s="248"/>
      <c r="M2924" s="249"/>
      <c r="N2924" s="250"/>
      <c r="O2924" s="250"/>
      <c r="P2924" s="250"/>
      <c r="Q2924" s="250"/>
      <c r="R2924" s="250"/>
      <c r="S2924" s="250"/>
      <c r="T2924" s="251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52" t="s">
        <v>232</v>
      </c>
      <c r="AU2924" s="252" t="s">
        <v>82</v>
      </c>
      <c r="AV2924" s="13" t="s">
        <v>82</v>
      </c>
      <c r="AW2924" s="13" t="s">
        <v>30</v>
      </c>
      <c r="AX2924" s="13" t="s">
        <v>73</v>
      </c>
      <c r="AY2924" s="252" t="s">
        <v>223</v>
      </c>
    </row>
    <row r="2925" s="13" customFormat="1">
      <c r="A2925" s="13"/>
      <c r="B2925" s="241"/>
      <c r="C2925" s="242"/>
      <c r="D2925" s="243" t="s">
        <v>232</v>
      </c>
      <c r="E2925" s="244" t="s">
        <v>1</v>
      </c>
      <c r="F2925" s="245" t="s">
        <v>3532</v>
      </c>
      <c r="G2925" s="242"/>
      <c r="H2925" s="246">
        <v>2.8199999999999998</v>
      </c>
      <c r="I2925" s="247"/>
      <c r="J2925" s="242"/>
      <c r="K2925" s="242"/>
      <c r="L2925" s="248"/>
      <c r="M2925" s="249"/>
      <c r="N2925" s="250"/>
      <c r="O2925" s="250"/>
      <c r="P2925" s="250"/>
      <c r="Q2925" s="250"/>
      <c r="R2925" s="250"/>
      <c r="S2925" s="250"/>
      <c r="T2925" s="251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52" t="s">
        <v>232</v>
      </c>
      <c r="AU2925" s="252" t="s">
        <v>82</v>
      </c>
      <c r="AV2925" s="13" t="s">
        <v>82</v>
      </c>
      <c r="AW2925" s="13" t="s">
        <v>30</v>
      </c>
      <c r="AX2925" s="13" t="s">
        <v>73</v>
      </c>
      <c r="AY2925" s="252" t="s">
        <v>223</v>
      </c>
    </row>
    <row r="2926" s="13" customFormat="1">
      <c r="A2926" s="13"/>
      <c r="B2926" s="241"/>
      <c r="C2926" s="242"/>
      <c r="D2926" s="243" t="s">
        <v>232</v>
      </c>
      <c r="E2926" s="244" t="s">
        <v>1</v>
      </c>
      <c r="F2926" s="245" t="s">
        <v>3533</v>
      </c>
      <c r="G2926" s="242"/>
      <c r="H2926" s="246">
        <v>4.3200000000000003</v>
      </c>
      <c r="I2926" s="247"/>
      <c r="J2926" s="242"/>
      <c r="K2926" s="242"/>
      <c r="L2926" s="248"/>
      <c r="M2926" s="249"/>
      <c r="N2926" s="250"/>
      <c r="O2926" s="250"/>
      <c r="P2926" s="250"/>
      <c r="Q2926" s="250"/>
      <c r="R2926" s="250"/>
      <c r="S2926" s="250"/>
      <c r="T2926" s="251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52" t="s">
        <v>232</v>
      </c>
      <c r="AU2926" s="252" t="s">
        <v>82</v>
      </c>
      <c r="AV2926" s="13" t="s">
        <v>82</v>
      </c>
      <c r="AW2926" s="13" t="s">
        <v>30</v>
      </c>
      <c r="AX2926" s="13" t="s">
        <v>73</v>
      </c>
      <c r="AY2926" s="252" t="s">
        <v>223</v>
      </c>
    </row>
    <row r="2927" s="15" customFormat="1">
      <c r="A2927" s="15"/>
      <c r="B2927" s="263"/>
      <c r="C2927" s="264"/>
      <c r="D2927" s="243" t="s">
        <v>232</v>
      </c>
      <c r="E2927" s="265" t="s">
        <v>1</v>
      </c>
      <c r="F2927" s="266" t="s">
        <v>245</v>
      </c>
      <c r="G2927" s="264"/>
      <c r="H2927" s="267">
        <v>9.9900000000000002</v>
      </c>
      <c r="I2927" s="268"/>
      <c r="J2927" s="264"/>
      <c r="K2927" s="264"/>
      <c r="L2927" s="269"/>
      <c r="M2927" s="270"/>
      <c r="N2927" s="271"/>
      <c r="O2927" s="271"/>
      <c r="P2927" s="271"/>
      <c r="Q2927" s="271"/>
      <c r="R2927" s="271"/>
      <c r="S2927" s="271"/>
      <c r="T2927" s="272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T2927" s="273" t="s">
        <v>232</v>
      </c>
      <c r="AU2927" s="273" t="s">
        <v>82</v>
      </c>
      <c r="AV2927" s="15" t="s">
        <v>230</v>
      </c>
      <c r="AW2927" s="15" t="s">
        <v>30</v>
      </c>
      <c r="AX2927" s="15" t="s">
        <v>80</v>
      </c>
      <c r="AY2927" s="273" t="s">
        <v>223</v>
      </c>
    </row>
    <row r="2928" s="2" customFormat="1" ht="44.25" customHeight="1">
      <c r="A2928" s="39"/>
      <c r="B2928" s="40"/>
      <c r="C2928" s="228" t="s">
        <v>3534</v>
      </c>
      <c r="D2928" s="228" t="s">
        <v>225</v>
      </c>
      <c r="E2928" s="229" t="s">
        <v>3535</v>
      </c>
      <c r="F2928" s="230" t="s">
        <v>3536</v>
      </c>
      <c r="G2928" s="231" t="s">
        <v>351</v>
      </c>
      <c r="H2928" s="232">
        <v>11.074999999999999</v>
      </c>
      <c r="I2928" s="233"/>
      <c r="J2928" s="234">
        <f>ROUND(I2928*H2928,2)</f>
        <v>0</v>
      </c>
      <c r="K2928" s="230" t="s">
        <v>229</v>
      </c>
      <c r="L2928" s="45"/>
      <c r="M2928" s="235" t="s">
        <v>1</v>
      </c>
      <c r="N2928" s="236" t="s">
        <v>38</v>
      </c>
      <c r="O2928" s="92"/>
      <c r="P2928" s="237">
        <f>O2928*H2928</f>
        <v>0</v>
      </c>
      <c r="Q2928" s="237">
        <v>0.01306</v>
      </c>
      <c r="R2928" s="237">
        <f>Q2928*H2928</f>
        <v>0.1446395</v>
      </c>
      <c r="S2928" s="237">
        <v>0</v>
      </c>
      <c r="T2928" s="238">
        <f>S2928*H2928</f>
        <v>0</v>
      </c>
      <c r="U2928" s="39"/>
      <c r="V2928" s="39"/>
      <c r="W2928" s="39"/>
      <c r="X2928" s="39"/>
      <c r="Y2928" s="39"/>
      <c r="Z2928" s="39"/>
      <c r="AA2928" s="39"/>
      <c r="AB2928" s="39"/>
      <c r="AC2928" s="39"/>
      <c r="AD2928" s="39"/>
      <c r="AE2928" s="39"/>
      <c r="AR2928" s="239" t="s">
        <v>310</v>
      </c>
      <c r="AT2928" s="239" t="s">
        <v>225</v>
      </c>
      <c r="AU2928" s="239" t="s">
        <v>82</v>
      </c>
      <c r="AY2928" s="18" t="s">
        <v>223</v>
      </c>
      <c r="BE2928" s="240">
        <f>IF(N2928="základní",J2928,0)</f>
        <v>0</v>
      </c>
      <c r="BF2928" s="240">
        <f>IF(N2928="snížená",J2928,0)</f>
        <v>0</v>
      </c>
      <c r="BG2928" s="240">
        <f>IF(N2928="zákl. přenesená",J2928,0)</f>
        <v>0</v>
      </c>
      <c r="BH2928" s="240">
        <f>IF(N2928="sníž. přenesená",J2928,0)</f>
        <v>0</v>
      </c>
      <c r="BI2928" s="240">
        <f>IF(N2928="nulová",J2928,0)</f>
        <v>0</v>
      </c>
      <c r="BJ2928" s="18" t="s">
        <v>80</v>
      </c>
      <c r="BK2928" s="240">
        <f>ROUND(I2928*H2928,2)</f>
        <v>0</v>
      </c>
      <c r="BL2928" s="18" t="s">
        <v>310</v>
      </c>
      <c r="BM2928" s="239" t="s">
        <v>3537</v>
      </c>
    </row>
    <row r="2929" s="14" customFormat="1">
      <c r="A2929" s="14"/>
      <c r="B2929" s="253"/>
      <c r="C2929" s="254"/>
      <c r="D2929" s="243" t="s">
        <v>232</v>
      </c>
      <c r="E2929" s="255" t="s">
        <v>1</v>
      </c>
      <c r="F2929" s="256" t="s">
        <v>3538</v>
      </c>
      <c r="G2929" s="254"/>
      <c r="H2929" s="255" t="s">
        <v>1</v>
      </c>
      <c r="I2929" s="257"/>
      <c r="J2929" s="254"/>
      <c r="K2929" s="254"/>
      <c r="L2929" s="258"/>
      <c r="M2929" s="259"/>
      <c r="N2929" s="260"/>
      <c r="O2929" s="260"/>
      <c r="P2929" s="260"/>
      <c r="Q2929" s="260"/>
      <c r="R2929" s="260"/>
      <c r="S2929" s="260"/>
      <c r="T2929" s="261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62" t="s">
        <v>232</v>
      </c>
      <c r="AU2929" s="262" t="s">
        <v>82</v>
      </c>
      <c r="AV2929" s="14" t="s">
        <v>80</v>
      </c>
      <c r="AW2929" s="14" t="s">
        <v>30</v>
      </c>
      <c r="AX2929" s="14" t="s">
        <v>73</v>
      </c>
      <c r="AY2929" s="262" t="s">
        <v>223</v>
      </c>
    </row>
    <row r="2930" s="13" customFormat="1">
      <c r="A2930" s="13"/>
      <c r="B2930" s="241"/>
      <c r="C2930" s="242"/>
      <c r="D2930" s="243" t="s">
        <v>232</v>
      </c>
      <c r="E2930" s="244" t="s">
        <v>1</v>
      </c>
      <c r="F2930" s="245" t="s">
        <v>3509</v>
      </c>
      <c r="G2930" s="242"/>
      <c r="H2930" s="246">
        <v>8.625</v>
      </c>
      <c r="I2930" s="247"/>
      <c r="J2930" s="242"/>
      <c r="K2930" s="242"/>
      <c r="L2930" s="248"/>
      <c r="M2930" s="249"/>
      <c r="N2930" s="250"/>
      <c r="O2930" s="250"/>
      <c r="P2930" s="250"/>
      <c r="Q2930" s="250"/>
      <c r="R2930" s="250"/>
      <c r="S2930" s="250"/>
      <c r="T2930" s="251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52" t="s">
        <v>232</v>
      </c>
      <c r="AU2930" s="252" t="s">
        <v>82</v>
      </c>
      <c r="AV2930" s="13" t="s">
        <v>82</v>
      </c>
      <c r="AW2930" s="13" t="s">
        <v>30</v>
      </c>
      <c r="AX2930" s="13" t="s">
        <v>73</v>
      </c>
      <c r="AY2930" s="252" t="s">
        <v>223</v>
      </c>
    </row>
    <row r="2931" s="13" customFormat="1">
      <c r="A2931" s="13"/>
      <c r="B2931" s="241"/>
      <c r="C2931" s="242"/>
      <c r="D2931" s="243" t="s">
        <v>232</v>
      </c>
      <c r="E2931" s="244" t="s">
        <v>1</v>
      </c>
      <c r="F2931" s="245" t="s">
        <v>3539</v>
      </c>
      <c r="G2931" s="242"/>
      <c r="H2931" s="246">
        <v>2.4500000000000002</v>
      </c>
      <c r="I2931" s="247"/>
      <c r="J2931" s="242"/>
      <c r="K2931" s="242"/>
      <c r="L2931" s="248"/>
      <c r="M2931" s="249"/>
      <c r="N2931" s="250"/>
      <c r="O2931" s="250"/>
      <c r="P2931" s="250"/>
      <c r="Q2931" s="250"/>
      <c r="R2931" s="250"/>
      <c r="S2931" s="250"/>
      <c r="T2931" s="251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52" t="s">
        <v>232</v>
      </c>
      <c r="AU2931" s="252" t="s">
        <v>82</v>
      </c>
      <c r="AV2931" s="13" t="s">
        <v>82</v>
      </c>
      <c r="AW2931" s="13" t="s">
        <v>30</v>
      </c>
      <c r="AX2931" s="13" t="s">
        <v>73</v>
      </c>
      <c r="AY2931" s="252" t="s">
        <v>223</v>
      </c>
    </row>
    <row r="2932" s="14" customFormat="1">
      <c r="A2932" s="14"/>
      <c r="B2932" s="253"/>
      <c r="C2932" s="254"/>
      <c r="D2932" s="243" t="s">
        <v>232</v>
      </c>
      <c r="E2932" s="255" t="s">
        <v>1</v>
      </c>
      <c r="F2932" s="256" t="s">
        <v>394</v>
      </c>
      <c r="G2932" s="254"/>
      <c r="H2932" s="255" t="s">
        <v>1</v>
      </c>
      <c r="I2932" s="257"/>
      <c r="J2932" s="254"/>
      <c r="K2932" s="254"/>
      <c r="L2932" s="258"/>
      <c r="M2932" s="259"/>
      <c r="N2932" s="260"/>
      <c r="O2932" s="260"/>
      <c r="P2932" s="260"/>
      <c r="Q2932" s="260"/>
      <c r="R2932" s="260"/>
      <c r="S2932" s="260"/>
      <c r="T2932" s="261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62" t="s">
        <v>232</v>
      </c>
      <c r="AU2932" s="262" t="s">
        <v>82</v>
      </c>
      <c r="AV2932" s="14" t="s">
        <v>80</v>
      </c>
      <c r="AW2932" s="14" t="s">
        <v>30</v>
      </c>
      <c r="AX2932" s="14" t="s">
        <v>73</v>
      </c>
      <c r="AY2932" s="262" t="s">
        <v>223</v>
      </c>
    </row>
    <row r="2933" s="14" customFormat="1">
      <c r="A2933" s="14"/>
      <c r="B2933" s="253"/>
      <c r="C2933" s="254"/>
      <c r="D2933" s="243" t="s">
        <v>232</v>
      </c>
      <c r="E2933" s="255" t="s">
        <v>1</v>
      </c>
      <c r="F2933" s="256" t="s">
        <v>3540</v>
      </c>
      <c r="G2933" s="254"/>
      <c r="H2933" s="255" t="s">
        <v>1</v>
      </c>
      <c r="I2933" s="257"/>
      <c r="J2933" s="254"/>
      <c r="K2933" s="254"/>
      <c r="L2933" s="258"/>
      <c r="M2933" s="259"/>
      <c r="N2933" s="260"/>
      <c r="O2933" s="260"/>
      <c r="P2933" s="260"/>
      <c r="Q2933" s="260"/>
      <c r="R2933" s="260"/>
      <c r="S2933" s="260"/>
      <c r="T2933" s="261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62" t="s">
        <v>232</v>
      </c>
      <c r="AU2933" s="262" t="s">
        <v>82</v>
      </c>
      <c r="AV2933" s="14" t="s">
        <v>80</v>
      </c>
      <c r="AW2933" s="14" t="s">
        <v>30</v>
      </c>
      <c r="AX2933" s="14" t="s">
        <v>73</v>
      </c>
      <c r="AY2933" s="262" t="s">
        <v>223</v>
      </c>
    </row>
    <row r="2934" s="15" customFormat="1">
      <c r="A2934" s="15"/>
      <c r="B2934" s="263"/>
      <c r="C2934" s="264"/>
      <c r="D2934" s="243" t="s">
        <v>232</v>
      </c>
      <c r="E2934" s="265" t="s">
        <v>1</v>
      </c>
      <c r="F2934" s="266" t="s">
        <v>245</v>
      </c>
      <c r="G2934" s="264"/>
      <c r="H2934" s="267">
        <v>11.074999999999999</v>
      </c>
      <c r="I2934" s="268"/>
      <c r="J2934" s="264"/>
      <c r="K2934" s="264"/>
      <c r="L2934" s="269"/>
      <c r="M2934" s="270"/>
      <c r="N2934" s="271"/>
      <c r="O2934" s="271"/>
      <c r="P2934" s="271"/>
      <c r="Q2934" s="271"/>
      <c r="R2934" s="271"/>
      <c r="S2934" s="271"/>
      <c r="T2934" s="272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T2934" s="273" t="s">
        <v>232</v>
      </c>
      <c r="AU2934" s="273" t="s">
        <v>82</v>
      </c>
      <c r="AV2934" s="15" t="s">
        <v>230</v>
      </c>
      <c r="AW2934" s="15" t="s">
        <v>30</v>
      </c>
      <c r="AX2934" s="15" t="s">
        <v>80</v>
      </c>
      <c r="AY2934" s="273" t="s">
        <v>223</v>
      </c>
    </row>
    <row r="2935" s="2" customFormat="1" ht="49.05" customHeight="1">
      <c r="A2935" s="39"/>
      <c r="B2935" s="40"/>
      <c r="C2935" s="228" t="s">
        <v>3541</v>
      </c>
      <c r="D2935" s="228" t="s">
        <v>225</v>
      </c>
      <c r="E2935" s="229" t="s">
        <v>3542</v>
      </c>
      <c r="F2935" s="230" t="s">
        <v>3543</v>
      </c>
      <c r="G2935" s="231" t="s">
        <v>351</v>
      </c>
      <c r="H2935" s="232">
        <v>7</v>
      </c>
      <c r="I2935" s="233"/>
      <c r="J2935" s="234">
        <f>ROUND(I2935*H2935,2)</f>
        <v>0</v>
      </c>
      <c r="K2935" s="230" t="s">
        <v>229</v>
      </c>
      <c r="L2935" s="45"/>
      <c r="M2935" s="235" t="s">
        <v>1</v>
      </c>
      <c r="N2935" s="236" t="s">
        <v>38</v>
      </c>
      <c r="O2935" s="92"/>
      <c r="P2935" s="237">
        <f>O2935*H2935</f>
        <v>0</v>
      </c>
      <c r="Q2935" s="237">
        <v>0.019359999999999999</v>
      </c>
      <c r="R2935" s="237">
        <f>Q2935*H2935</f>
        <v>0.13552</v>
      </c>
      <c r="S2935" s="237">
        <v>0</v>
      </c>
      <c r="T2935" s="238">
        <f>S2935*H2935</f>
        <v>0</v>
      </c>
      <c r="U2935" s="39"/>
      <c r="V2935" s="39"/>
      <c r="W2935" s="39"/>
      <c r="X2935" s="39"/>
      <c r="Y2935" s="39"/>
      <c r="Z2935" s="39"/>
      <c r="AA2935" s="39"/>
      <c r="AB2935" s="39"/>
      <c r="AC2935" s="39"/>
      <c r="AD2935" s="39"/>
      <c r="AE2935" s="39"/>
      <c r="AR2935" s="239" t="s">
        <v>310</v>
      </c>
      <c r="AT2935" s="239" t="s">
        <v>225</v>
      </c>
      <c r="AU2935" s="239" t="s">
        <v>82</v>
      </c>
      <c r="AY2935" s="18" t="s">
        <v>223</v>
      </c>
      <c r="BE2935" s="240">
        <f>IF(N2935="základní",J2935,0)</f>
        <v>0</v>
      </c>
      <c r="BF2935" s="240">
        <f>IF(N2935="snížená",J2935,0)</f>
        <v>0</v>
      </c>
      <c r="BG2935" s="240">
        <f>IF(N2935="zákl. přenesená",J2935,0)</f>
        <v>0</v>
      </c>
      <c r="BH2935" s="240">
        <f>IF(N2935="sníž. přenesená",J2935,0)</f>
        <v>0</v>
      </c>
      <c r="BI2935" s="240">
        <f>IF(N2935="nulová",J2935,0)</f>
        <v>0</v>
      </c>
      <c r="BJ2935" s="18" t="s">
        <v>80</v>
      </c>
      <c r="BK2935" s="240">
        <f>ROUND(I2935*H2935,2)</f>
        <v>0</v>
      </c>
      <c r="BL2935" s="18" t="s">
        <v>310</v>
      </c>
      <c r="BM2935" s="239" t="s">
        <v>3544</v>
      </c>
    </row>
    <row r="2936" s="14" customFormat="1">
      <c r="A2936" s="14"/>
      <c r="B2936" s="253"/>
      <c r="C2936" s="254"/>
      <c r="D2936" s="243" t="s">
        <v>232</v>
      </c>
      <c r="E2936" s="255" t="s">
        <v>1</v>
      </c>
      <c r="F2936" s="256" t="s">
        <v>3508</v>
      </c>
      <c r="G2936" s="254"/>
      <c r="H2936" s="255" t="s">
        <v>1</v>
      </c>
      <c r="I2936" s="257"/>
      <c r="J2936" s="254"/>
      <c r="K2936" s="254"/>
      <c r="L2936" s="258"/>
      <c r="M2936" s="259"/>
      <c r="N2936" s="260"/>
      <c r="O2936" s="260"/>
      <c r="P2936" s="260"/>
      <c r="Q2936" s="260"/>
      <c r="R2936" s="260"/>
      <c r="S2936" s="260"/>
      <c r="T2936" s="261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62" t="s">
        <v>232</v>
      </c>
      <c r="AU2936" s="262" t="s">
        <v>82</v>
      </c>
      <c r="AV2936" s="14" t="s">
        <v>80</v>
      </c>
      <c r="AW2936" s="14" t="s">
        <v>30</v>
      </c>
      <c r="AX2936" s="14" t="s">
        <v>73</v>
      </c>
      <c r="AY2936" s="262" t="s">
        <v>223</v>
      </c>
    </row>
    <row r="2937" s="13" customFormat="1">
      <c r="A2937" s="13"/>
      <c r="B2937" s="241"/>
      <c r="C2937" s="242"/>
      <c r="D2937" s="243" t="s">
        <v>232</v>
      </c>
      <c r="E2937" s="244" t="s">
        <v>1</v>
      </c>
      <c r="F2937" s="245" t="s">
        <v>3545</v>
      </c>
      <c r="G2937" s="242"/>
      <c r="H2937" s="246">
        <v>7</v>
      </c>
      <c r="I2937" s="247"/>
      <c r="J2937" s="242"/>
      <c r="K2937" s="242"/>
      <c r="L2937" s="248"/>
      <c r="M2937" s="249"/>
      <c r="N2937" s="250"/>
      <c r="O2937" s="250"/>
      <c r="P2937" s="250"/>
      <c r="Q2937" s="250"/>
      <c r="R2937" s="250"/>
      <c r="S2937" s="250"/>
      <c r="T2937" s="251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52" t="s">
        <v>232</v>
      </c>
      <c r="AU2937" s="252" t="s">
        <v>82</v>
      </c>
      <c r="AV2937" s="13" t="s">
        <v>82</v>
      </c>
      <c r="AW2937" s="13" t="s">
        <v>30</v>
      </c>
      <c r="AX2937" s="13" t="s">
        <v>80</v>
      </c>
      <c r="AY2937" s="252" t="s">
        <v>223</v>
      </c>
    </row>
    <row r="2938" s="2" customFormat="1" ht="24.15" customHeight="1">
      <c r="A2938" s="39"/>
      <c r="B2938" s="40"/>
      <c r="C2938" s="228" t="s">
        <v>3546</v>
      </c>
      <c r="D2938" s="228" t="s">
        <v>225</v>
      </c>
      <c r="E2938" s="229" t="s">
        <v>3547</v>
      </c>
      <c r="F2938" s="230" t="s">
        <v>3548</v>
      </c>
      <c r="G2938" s="231" t="s">
        <v>351</v>
      </c>
      <c r="H2938" s="232">
        <v>14.48</v>
      </c>
      <c r="I2938" s="233"/>
      <c r="J2938" s="234">
        <f>ROUND(I2938*H2938,2)</f>
        <v>0</v>
      </c>
      <c r="K2938" s="230" t="s">
        <v>386</v>
      </c>
      <c r="L2938" s="45"/>
      <c r="M2938" s="235" t="s">
        <v>1</v>
      </c>
      <c r="N2938" s="236" t="s">
        <v>38</v>
      </c>
      <c r="O2938" s="92"/>
      <c r="P2938" s="237">
        <f>O2938*H2938</f>
        <v>0</v>
      </c>
      <c r="Q2938" s="237">
        <v>0.0063</v>
      </c>
      <c r="R2938" s="237">
        <f>Q2938*H2938</f>
        <v>0.091224</v>
      </c>
      <c r="S2938" s="237">
        <v>0</v>
      </c>
      <c r="T2938" s="238">
        <f>S2938*H2938</f>
        <v>0</v>
      </c>
      <c r="U2938" s="39"/>
      <c r="V2938" s="39"/>
      <c r="W2938" s="39"/>
      <c r="X2938" s="39"/>
      <c r="Y2938" s="39"/>
      <c r="Z2938" s="39"/>
      <c r="AA2938" s="39"/>
      <c r="AB2938" s="39"/>
      <c r="AC2938" s="39"/>
      <c r="AD2938" s="39"/>
      <c r="AE2938" s="39"/>
      <c r="AR2938" s="239" t="s">
        <v>310</v>
      </c>
      <c r="AT2938" s="239" t="s">
        <v>225</v>
      </c>
      <c r="AU2938" s="239" t="s">
        <v>82</v>
      </c>
      <c r="AY2938" s="18" t="s">
        <v>223</v>
      </c>
      <c r="BE2938" s="240">
        <f>IF(N2938="základní",J2938,0)</f>
        <v>0</v>
      </c>
      <c r="BF2938" s="240">
        <f>IF(N2938="snížená",J2938,0)</f>
        <v>0</v>
      </c>
      <c r="BG2938" s="240">
        <f>IF(N2938="zákl. přenesená",J2938,0)</f>
        <v>0</v>
      </c>
      <c r="BH2938" s="240">
        <f>IF(N2938="sníž. přenesená",J2938,0)</f>
        <v>0</v>
      </c>
      <c r="BI2938" s="240">
        <f>IF(N2938="nulová",J2938,0)</f>
        <v>0</v>
      </c>
      <c r="BJ2938" s="18" t="s">
        <v>80</v>
      </c>
      <c r="BK2938" s="240">
        <f>ROUND(I2938*H2938,2)</f>
        <v>0</v>
      </c>
      <c r="BL2938" s="18" t="s">
        <v>310</v>
      </c>
      <c r="BM2938" s="239" t="s">
        <v>3549</v>
      </c>
    </row>
    <row r="2939" s="13" customFormat="1">
      <c r="A2939" s="13"/>
      <c r="B2939" s="241"/>
      <c r="C2939" s="242"/>
      <c r="D2939" s="243" t="s">
        <v>232</v>
      </c>
      <c r="E2939" s="244" t="s">
        <v>1</v>
      </c>
      <c r="F2939" s="245" t="s">
        <v>3550</v>
      </c>
      <c r="G2939" s="242"/>
      <c r="H2939" s="246">
        <v>14.48</v>
      </c>
      <c r="I2939" s="247"/>
      <c r="J2939" s="242"/>
      <c r="K2939" s="242"/>
      <c r="L2939" s="248"/>
      <c r="M2939" s="249"/>
      <c r="N2939" s="250"/>
      <c r="O2939" s="250"/>
      <c r="P2939" s="250"/>
      <c r="Q2939" s="250"/>
      <c r="R2939" s="250"/>
      <c r="S2939" s="250"/>
      <c r="T2939" s="251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52" t="s">
        <v>232</v>
      </c>
      <c r="AU2939" s="252" t="s">
        <v>82</v>
      </c>
      <c r="AV2939" s="13" t="s">
        <v>82</v>
      </c>
      <c r="AW2939" s="13" t="s">
        <v>30</v>
      </c>
      <c r="AX2939" s="13" t="s">
        <v>80</v>
      </c>
      <c r="AY2939" s="252" t="s">
        <v>223</v>
      </c>
    </row>
    <row r="2940" s="2" customFormat="1" ht="37.8" customHeight="1">
      <c r="A2940" s="39"/>
      <c r="B2940" s="40"/>
      <c r="C2940" s="228" t="s">
        <v>3551</v>
      </c>
      <c r="D2940" s="228" t="s">
        <v>225</v>
      </c>
      <c r="E2940" s="229" t="s">
        <v>3552</v>
      </c>
      <c r="F2940" s="230" t="s">
        <v>3553</v>
      </c>
      <c r="G2940" s="231" t="s">
        <v>293</v>
      </c>
      <c r="H2940" s="232">
        <v>68.099999999999994</v>
      </c>
      <c r="I2940" s="233"/>
      <c r="J2940" s="234">
        <f>ROUND(I2940*H2940,2)</f>
        <v>0</v>
      </c>
      <c r="K2940" s="230" t="s">
        <v>229</v>
      </c>
      <c r="L2940" s="45"/>
      <c r="M2940" s="235" t="s">
        <v>1</v>
      </c>
      <c r="N2940" s="236" t="s">
        <v>38</v>
      </c>
      <c r="O2940" s="92"/>
      <c r="P2940" s="237">
        <f>O2940*H2940</f>
        <v>0</v>
      </c>
      <c r="Q2940" s="237">
        <v>0.0052500000000000003</v>
      </c>
      <c r="R2940" s="237">
        <f>Q2940*H2940</f>
        <v>0.35752499999999998</v>
      </c>
      <c r="S2940" s="237">
        <v>0</v>
      </c>
      <c r="T2940" s="238">
        <f>S2940*H2940</f>
        <v>0</v>
      </c>
      <c r="U2940" s="39"/>
      <c r="V2940" s="39"/>
      <c r="W2940" s="39"/>
      <c r="X2940" s="39"/>
      <c r="Y2940" s="39"/>
      <c r="Z2940" s="39"/>
      <c r="AA2940" s="39"/>
      <c r="AB2940" s="39"/>
      <c r="AC2940" s="39"/>
      <c r="AD2940" s="39"/>
      <c r="AE2940" s="39"/>
      <c r="AR2940" s="239" t="s">
        <v>310</v>
      </c>
      <c r="AT2940" s="239" t="s">
        <v>225</v>
      </c>
      <c r="AU2940" s="239" t="s">
        <v>82</v>
      </c>
      <c r="AY2940" s="18" t="s">
        <v>223</v>
      </c>
      <c r="BE2940" s="240">
        <f>IF(N2940="základní",J2940,0)</f>
        <v>0</v>
      </c>
      <c r="BF2940" s="240">
        <f>IF(N2940="snížená",J2940,0)</f>
        <v>0</v>
      </c>
      <c r="BG2940" s="240">
        <f>IF(N2940="zákl. přenesená",J2940,0)</f>
        <v>0</v>
      </c>
      <c r="BH2940" s="240">
        <f>IF(N2940="sníž. přenesená",J2940,0)</f>
        <v>0</v>
      </c>
      <c r="BI2940" s="240">
        <f>IF(N2940="nulová",J2940,0)</f>
        <v>0</v>
      </c>
      <c r="BJ2940" s="18" t="s">
        <v>80</v>
      </c>
      <c r="BK2940" s="240">
        <f>ROUND(I2940*H2940,2)</f>
        <v>0</v>
      </c>
      <c r="BL2940" s="18" t="s">
        <v>310</v>
      </c>
      <c r="BM2940" s="239" t="s">
        <v>3554</v>
      </c>
    </row>
    <row r="2941" s="13" customFormat="1">
      <c r="A2941" s="13"/>
      <c r="B2941" s="241"/>
      <c r="C2941" s="242"/>
      <c r="D2941" s="243" t="s">
        <v>232</v>
      </c>
      <c r="E2941" s="244" t="s">
        <v>1</v>
      </c>
      <c r="F2941" s="245" t="s">
        <v>2084</v>
      </c>
      <c r="G2941" s="242"/>
      <c r="H2941" s="246">
        <v>23.809999999999999</v>
      </c>
      <c r="I2941" s="247"/>
      <c r="J2941" s="242"/>
      <c r="K2941" s="242"/>
      <c r="L2941" s="248"/>
      <c r="M2941" s="249"/>
      <c r="N2941" s="250"/>
      <c r="O2941" s="250"/>
      <c r="P2941" s="250"/>
      <c r="Q2941" s="250"/>
      <c r="R2941" s="250"/>
      <c r="S2941" s="250"/>
      <c r="T2941" s="251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52" t="s">
        <v>232</v>
      </c>
      <c r="AU2941" s="252" t="s">
        <v>82</v>
      </c>
      <c r="AV2941" s="13" t="s">
        <v>82</v>
      </c>
      <c r="AW2941" s="13" t="s">
        <v>30</v>
      </c>
      <c r="AX2941" s="13" t="s">
        <v>73</v>
      </c>
      <c r="AY2941" s="252" t="s">
        <v>223</v>
      </c>
    </row>
    <row r="2942" s="14" customFormat="1">
      <c r="A2942" s="14"/>
      <c r="B2942" s="253"/>
      <c r="C2942" s="254"/>
      <c r="D2942" s="243" t="s">
        <v>232</v>
      </c>
      <c r="E2942" s="255" t="s">
        <v>1</v>
      </c>
      <c r="F2942" s="256" t="s">
        <v>242</v>
      </c>
      <c r="G2942" s="254"/>
      <c r="H2942" s="255" t="s">
        <v>1</v>
      </c>
      <c r="I2942" s="257"/>
      <c r="J2942" s="254"/>
      <c r="K2942" s="254"/>
      <c r="L2942" s="258"/>
      <c r="M2942" s="259"/>
      <c r="N2942" s="260"/>
      <c r="O2942" s="260"/>
      <c r="P2942" s="260"/>
      <c r="Q2942" s="260"/>
      <c r="R2942" s="260"/>
      <c r="S2942" s="260"/>
      <c r="T2942" s="261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62" t="s">
        <v>232</v>
      </c>
      <c r="AU2942" s="262" t="s">
        <v>82</v>
      </c>
      <c r="AV2942" s="14" t="s">
        <v>80</v>
      </c>
      <c r="AW2942" s="14" t="s">
        <v>30</v>
      </c>
      <c r="AX2942" s="14" t="s">
        <v>73</v>
      </c>
      <c r="AY2942" s="262" t="s">
        <v>223</v>
      </c>
    </row>
    <row r="2943" s="13" customFormat="1">
      <c r="A2943" s="13"/>
      <c r="B2943" s="241"/>
      <c r="C2943" s="242"/>
      <c r="D2943" s="243" t="s">
        <v>232</v>
      </c>
      <c r="E2943" s="244" t="s">
        <v>1</v>
      </c>
      <c r="F2943" s="245" t="s">
        <v>2102</v>
      </c>
      <c r="G2943" s="242"/>
      <c r="H2943" s="246">
        <v>20.629999999999999</v>
      </c>
      <c r="I2943" s="247"/>
      <c r="J2943" s="242"/>
      <c r="K2943" s="242"/>
      <c r="L2943" s="248"/>
      <c r="M2943" s="249"/>
      <c r="N2943" s="250"/>
      <c r="O2943" s="250"/>
      <c r="P2943" s="250"/>
      <c r="Q2943" s="250"/>
      <c r="R2943" s="250"/>
      <c r="S2943" s="250"/>
      <c r="T2943" s="251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52" t="s">
        <v>232</v>
      </c>
      <c r="AU2943" s="252" t="s">
        <v>82</v>
      </c>
      <c r="AV2943" s="13" t="s">
        <v>82</v>
      </c>
      <c r="AW2943" s="13" t="s">
        <v>30</v>
      </c>
      <c r="AX2943" s="13" t="s">
        <v>73</v>
      </c>
      <c r="AY2943" s="252" t="s">
        <v>223</v>
      </c>
    </row>
    <row r="2944" s="13" customFormat="1">
      <c r="A2944" s="13"/>
      <c r="B2944" s="241"/>
      <c r="C2944" s="242"/>
      <c r="D2944" s="243" t="s">
        <v>232</v>
      </c>
      <c r="E2944" s="244" t="s">
        <v>1</v>
      </c>
      <c r="F2944" s="245" t="s">
        <v>2103</v>
      </c>
      <c r="G2944" s="242"/>
      <c r="H2944" s="246">
        <v>23.66</v>
      </c>
      <c r="I2944" s="247"/>
      <c r="J2944" s="242"/>
      <c r="K2944" s="242"/>
      <c r="L2944" s="248"/>
      <c r="M2944" s="249"/>
      <c r="N2944" s="250"/>
      <c r="O2944" s="250"/>
      <c r="P2944" s="250"/>
      <c r="Q2944" s="250"/>
      <c r="R2944" s="250"/>
      <c r="S2944" s="250"/>
      <c r="T2944" s="251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52" t="s">
        <v>232</v>
      </c>
      <c r="AU2944" s="252" t="s">
        <v>82</v>
      </c>
      <c r="AV2944" s="13" t="s">
        <v>82</v>
      </c>
      <c r="AW2944" s="13" t="s">
        <v>30</v>
      </c>
      <c r="AX2944" s="13" t="s">
        <v>73</v>
      </c>
      <c r="AY2944" s="252" t="s">
        <v>223</v>
      </c>
    </row>
    <row r="2945" s="15" customFormat="1">
      <c r="A2945" s="15"/>
      <c r="B2945" s="263"/>
      <c r="C2945" s="264"/>
      <c r="D2945" s="243" t="s">
        <v>232</v>
      </c>
      <c r="E2945" s="265" t="s">
        <v>1</v>
      </c>
      <c r="F2945" s="266" t="s">
        <v>245</v>
      </c>
      <c r="G2945" s="264"/>
      <c r="H2945" s="267">
        <v>68.099999999999994</v>
      </c>
      <c r="I2945" s="268"/>
      <c r="J2945" s="264"/>
      <c r="K2945" s="264"/>
      <c r="L2945" s="269"/>
      <c r="M2945" s="270"/>
      <c r="N2945" s="271"/>
      <c r="O2945" s="271"/>
      <c r="P2945" s="271"/>
      <c r="Q2945" s="271"/>
      <c r="R2945" s="271"/>
      <c r="S2945" s="271"/>
      <c r="T2945" s="272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T2945" s="273" t="s">
        <v>232</v>
      </c>
      <c r="AU2945" s="273" t="s">
        <v>82</v>
      </c>
      <c r="AV2945" s="15" t="s">
        <v>230</v>
      </c>
      <c r="AW2945" s="15" t="s">
        <v>30</v>
      </c>
      <c r="AX2945" s="15" t="s">
        <v>80</v>
      </c>
      <c r="AY2945" s="273" t="s">
        <v>223</v>
      </c>
    </row>
    <row r="2946" s="2" customFormat="1" ht="37.8" customHeight="1">
      <c r="A2946" s="39"/>
      <c r="B2946" s="40"/>
      <c r="C2946" s="274" t="s">
        <v>3555</v>
      </c>
      <c r="D2946" s="274" t="s">
        <v>285</v>
      </c>
      <c r="E2946" s="275" t="s">
        <v>3556</v>
      </c>
      <c r="F2946" s="276" t="s">
        <v>3557</v>
      </c>
      <c r="G2946" s="277" t="s">
        <v>293</v>
      </c>
      <c r="H2946" s="278">
        <v>75.510000000000005</v>
      </c>
      <c r="I2946" s="279"/>
      <c r="J2946" s="280">
        <f>ROUND(I2946*H2946,2)</f>
        <v>0</v>
      </c>
      <c r="K2946" s="276" t="s">
        <v>386</v>
      </c>
      <c r="L2946" s="281"/>
      <c r="M2946" s="282" t="s">
        <v>1</v>
      </c>
      <c r="N2946" s="283" t="s">
        <v>38</v>
      </c>
      <c r="O2946" s="92"/>
      <c r="P2946" s="237">
        <f>O2946*H2946</f>
        <v>0</v>
      </c>
      <c r="Q2946" s="237">
        <v>0.0121</v>
      </c>
      <c r="R2946" s="237">
        <f>Q2946*H2946</f>
        <v>0.91367100000000001</v>
      </c>
      <c r="S2946" s="237">
        <v>0</v>
      </c>
      <c r="T2946" s="238">
        <f>S2946*H2946</f>
        <v>0</v>
      </c>
      <c r="U2946" s="39"/>
      <c r="V2946" s="39"/>
      <c r="W2946" s="39"/>
      <c r="X2946" s="39"/>
      <c r="Y2946" s="39"/>
      <c r="Z2946" s="39"/>
      <c r="AA2946" s="39"/>
      <c r="AB2946" s="39"/>
      <c r="AC2946" s="39"/>
      <c r="AD2946" s="39"/>
      <c r="AE2946" s="39"/>
      <c r="AR2946" s="239" t="s">
        <v>402</v>
      </c>
      <c r="AT2946" s="239" t="s">
        <v>285</v>
      </c>
      <c r="AU2946" s="239" t="s">
        <v>82</v>
      </c>
      <c r="AY2946" s="18" t="s">
        <v>223</v>
      </c>
      <c r="BE2946" s="240">
        <f>IF(N2946="základní",J2946,0)</f>
        <v>0</v>
      </c>
      <c r="BF2946" s="240">
        <f>IF(N2946="snížená",J2946,0)</f>
        <v>0</v>
      </c>
      <c r="BG2946" s="240">
        <f>IF(N2946="zákl. přenesená",J2946,0)</f>
        <v>0</v>
      </c>
      <c r="BH2946" s="240">
        <f>IF(N2946="sníž. přenesená",J2946,0)</f>
        <v>0</v>
      </c>
      <c r="BI2946" s="240">
        <f>IF(N2946="nulová",J2946,0)</f>
        <v>0</v>
      </c>
      <c r="BJ2946" s="18" t="s">
        <v>80</v>
      </c>
      <c r="BK2946" s="240">
        <f>ROUND(I2946*H2946,2)</f>
        <v>0</v>
      </c>
      <c r="BL2946" s="18" t="s">
        <v>310</v>
      </c>
      <c r="BM2946" s="239" t="s">
        <v>3558</v>
      </c>
    </row>
    <row r="2947" s="13" customFormat="1">
      <c r="A2947" s="13"/>
      <c r="B2947" s="241"/>
      <c r="C2947" s="242"/>
      <c r="D2947" s="243" t="s">
        <v>232</v>
      </c>
      <c r="E2947" s="244" t="s">
        <v>1</v>
      </c>
      <c r="F2947" s="245" t="s">
        <v>3559</v>
      </c>
      <c r="G2947" s="242"/>
      <c r="H2947" s="246">
        <v>27</v>
      </c>
      <c r="I2947" s="247"/>
      <c r="J2947" s="242"/>
      <c r="K2947" s="242"/>
      <c r="L2947" s="248"/>
      <c r="M2947" s="249"/>
      <c r="N2947" s="250"/>
      <c r="O2947" s="250"/>
      <c r="P2947" s="250"/>
      <c r="Q2947" s="250"/>
      <c r="R2947" s="250"/>
      <c r="S2947" s="250"/>
      <c r="T2947" s="251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52" t="s">
        <v>232</v>
      </c>
      <c r="AU2947" s="252" t="s">
        <v>82</v>
      </c>
      <c r="AV2947" s="13" t="s">
        <v>82</v>
      </c>
      <c r="AW2947" s="13" t="s">
        <v>30</v>
      </c>
      <c r="AX2947" s="13" t="s">
        <v>73</v>
      </c>
      <c r="AY2947" s="252" t="s">
        <v>223</v>
      </c>
    </row>
    <row r="2948" s="14" customFormat="1">
      <c r="A2948" s="14"/>
      <c r="B2948" s="253"/>
      <c r="C2948" s="254"/>
      <c r="D2948" s="243" t="s">
        <v>232</v>
      </c>
      <c r="E2948" s="255" t="s">
        <v>1</v>
      </c>
      <c r="F2948" s="256" t="s">
        <v>242</v>
      </c>
      <c r="G2948" s="254"/>
      <c r="H2948" s="255" t="s">
        <v>1</v>
      </c>
      <c r="I2948" s="257"/>
      <c r="J2948" s="254"/>
      <c r="K2948" s="254"/>
      <c r="L2948" s="258"/>
      <c r="M2948" s="259"/>
      <c r="N2948" s="260"/>
      <c r="O2948" s="260"/>
      <c r="P2948" s="260"/>
      <c r="Q2948" s="260"/>
      <c r="R2948" s="260"/>
      <c r="S2948" s="260"/>
      <c r="T2948" s="261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62" t="s">
        <v>232</v>
      </c>
      <c r="AU2948" s="262" t="s">
        <v>82</v>
      </c>
      <c r="AV2948" s="14" t="s">
        <v>80</v>
      </c>
      <c r="AW2948" s="14" t="s">
        <v>30</v>
      </c>
      <c r="AX2948" s="14" t="s">
        <v>73</v>
      </c>
      <c r="AY2948" s="262" t="s">
        <v>223</v>
      </c>
    </row>
    <row r="2949" s="13" customFormat="1">
      <c r="A2949" s="13"/>
      <c r="B2949" s="241"/>
      <c r="C2949" s="242"/>
      <c r="D2949" s="243" t="s">
        <v>232</v>
      </c>
      <c r="E2949" s="244" t="s">
        <v>1</v>
      </c>
      <c r="F2949" s="245" t="s">
        <v>3560</v>
      </c>
      <c r="G2949" s="242"/>
      <c r="H2949" s="246">
        <v>21.510000000000002</v>
      </c>
      <c r="I2949" s="247"/>
      <c r="J2949" s="242"/>
      <c r="K2949" s="242"/>
      <c r="L2949" s="248"/>
      <c r="M2949" s="249"/>
      <c r="N2949" s="250"/>
      <c r="O2949" s="250"/>
      <c r="P2949" s="250"/>
      <c r="Q2949" s="250"/>
      <c r="R2949" s="250"/>
      <c r="S2949" s="250"/>
      <c r="T2949" s="251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52" t="s">
        <v>232</v>
      </c>
      <c r="AU2949" s="252" t="s">
        <v>82</v>
      </c>
      <c r="AV2949" s="13" t="s">
        <v>82</v>
      </c>
      <c r="AW2949" s="13" t="s">
        <v>30</v>
      </c>
      <c r="AX2949" s="13" t="s">
        <v>73</v>
      </c>
      <c r="AY2949" s="252" t="s">
        <v>223</v>
      </c>
    </row>
    <row r="2950" s="13" customFormat="1">
      <c r="A2950" s="13"/>
      <c r="B2950" s="241"/>
      <c r="C2950" s="242"/>
      <c r="D2950" s="243" t="s">
        <v>232</v>
      </c>
      <c r="E2950" s="244" t="s">
        <v>1</v>
      </c>
      <c r="F2950" s="245" t="s">
        <v>3561</v>
      </c>
      <c r="G2950" s="242"/>
      <c r="H2950" s="246">
        <v>27</v>
      </c>
      <c r="I2950" s="247"/>
      <c r="J2950" s="242"/>
      <c r="K2950" s="242"/>
      <c r="L2950" s="248"/>
      <c r="M2950" s="249"/>
      <c r="N2950" s="250"/>
      <c r="O2950" s="250"/>
      <c r="P2950" s="250"/>
      <c r="Q2950" s="250"/>
      <c r="R2950" s="250"/>
      <c r="S2950" s="250"/>
      <c r="T2950" s="251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52" t="s">
        <v>232</v>
      </c>
      <c r="AU2950" s="252" t="s">
        <v>82</v>
      </c>
      <c r="AV2950" s="13" t="s">
        <v>82</v>
      </c>
      <c r="AW2950" s="13" t="s">
        <v>30</v>
      </c>
      <c r="AX2950" s="13" t="s">
        <v>73</v>
      </c>
      <c r="AY2950" s="252" t="s">
        <v>223</v>
      </c>
    </row>
    <row r="2951" s="15" customFormat="1">
      <c r="A2951" s="15"/>
      <c r="B2951" s="263"/>
      <c r="C2951" s="264"/>
      <c r="D2951" s="243" t="s">
        <v>232</v>
      </c>
      <c r="E2951" s="265" t="s">
        <v>1</v>
      </c>
      <c r="F2951" s="266" t="s">
        <v>245</v>
      </c>
      <c r="G2951" s="264"/>
      <c r="H2951" s="267">
        <v>75.510000000000005</v>
      </c>
      <c r="I2951" s="268"/>
      <c r="J2951" s="264"/>
      <c r="K2951" s="264"/>
      <c r="L2951" s="269"/>
      <c r="M2951" s="270"/>
      <c r="N2951" s="271"/>
      <c r="O2951" s="271"/>
      <c r="P2951" s="271"/>
      <c r="Q2951" s="271"/>
      <c r="R2951" s="271"/>
      <c r="S2951" s="271"/>
      <c r="T2951" s="272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T2951" s="273" t="s">
        <v>232</v>
      </c>
      <c r="AU2951" s="273" t="s">
        <v>82</v>
      </c>
      <c r="AV2951" s="15" t="s">
        <v>230</v>
      </c>
      <c r="AW2951" s="15" t="s">
        <v>30</v>
      </c>
      <c r="AX2951" s="15" t="s">
        <v>80</v>
      </c>
      <c r="AY2951" s="273" t="s">
        <v>223</v>
      </c>
    </row>
    <row r="2952" s="2" customFormat="1" ht="24.15" customHeight="1">
      <c r="A2952" s="39"/>
      <c r="B2952" s="40"/>
      <c r="C2952" s="228" t="s">
        <v>3562</v>
      </c>
      <c r="D2952" s="228" t="s">
        <v>225</v>
      </c>
      <c r="E2952" s="229" t="s">
        <v>3563</v>
      </c>
      <c r="F2952" s="230" t="s">
        <v>3564</v>
      </c>
      <c r="G2952" s="231" t="s">
        <v>475</v>
      </c>
      <c r="H2952" s="232">
        <v>30</v>
      </c>
      <c r="I2952" s="233"/>
      <c r="J2952" s="234">
        <f>ROUND(I2952*H2952,2)</f>
        <v>0</v>
      </c>
      <c r="K2952" s="230" t="s">
        <v>229</v>
      </c>
      <c r="L2952" s="45"/>
      <c r="M2952" s="235" t="s">
        <v>1</v>
      </c>
      <c r="N2952" s="236" t="s">
        <v>38</v>
      </c>
      <c r="O2952" s="92"/>
      <c r="P2952" s="237">
        <f>O2952*H2952</f>
        <v>0</v>
      </c>
      <c r="Q2952" s="237">
        <v>0.00016000000000000001</v>
      </c>
      <c r="R2952" s="237">
        <f>Q2952*H2952</f>
        <v>0.0048000000000000004</v>
      </c>
      <c r="S2952" s="237">
        <v>0</v>
      </c>
      <c r="T2952" s="238">
        <f>S2952*H2952</f>
        <v>0</v>
      </c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39"/>
      <c r="AE2952" s="39"/>
      <c r="AR2952" s="239" t="s">
        <v>310</v>
      </c>
      <c r="AT2952" s="239" t="s">
        <v>225</v>
      </c>
      <c r="AU2952" s="239" t="s">
        <v>82</v>
      </c>
      <c r="AY2952" s="18" t="s">
        <v>223</v>
      </c>
      <c r="BE2952" s="240">
        <f>IF(N2952="základní",J2952,0)</f>
        <v>0</v>
      </c>
      <c r="BF2952" s="240">
        <f>IF(N2952="snížená",J2952,0)</f>
        <v>0</v>
      </c>
      <c r="BG2952" s="240">
        <f>IF(N2952="zákl. přenesená",J2952,0)</f>
        <v>0</v>
      </c>
      <c r="BH2952" s="240">
        <f>IF(N2952="sníž. přenesená",J2952,0)</f>
        <v>0</v>
      </c>
      <c r="BI2952" s="240">
        <f>IF(N2952="nulová",J2952,0)</f>
        <v>0</v>
      </c>
      <c r="BJ2952" s="18" t="s">
        <v>80</v>
      </c>
      <c r="BK2952" s="240">
        <f>ROUND(I2952*H2952,2)</f>
        <v>0</v>
      </c>
      <c r="BL2952" s="18" t="s">
        <v>310</v>
      </c>
      <c r="BM2952" s="239" t="s">
        <v>3565</v>
      </c>
    </row>
    <row r="2953" s="13" customFormat="1">
      <c r="A2953" s="13"/>
      <c r="B2953" s="241"/>
      <c r="C2953" s="242"/>
      <c r="D2953" s="243" t="s">
        <v>232</v>
      </c>
      <c r="E2953" s="244" t="s">
        <v>1</v>
      </c>
      <c r="F2953" s="245" t="s">
        <v>3566</v>
      </c>
      <c r="G2953" s="242"/>
      <c r="H2953" s="246">
        <v>30</v>
      </c>
      <c r="I2953" s="247"/>
      <c r="J2953" s="242"/>
      <c r="K2953" s="242"/>
      <c r="L2953" s="248"/>
      <c r="M2953" s="249"/>
      <c r="N2953" s="250"/>
      <c r="O2953" s="250"/>
      <c r="P2953" s="250"/>
      <c r="Q2953" s="250"/>
      <c r="R2953" s="250"/>
      <c r="S2953" s="250"/>
      <c r="T2953" s="251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52" t="s">
        <v>232</v>
      </c>
      <c r="AU2953" s="252" t="s">
        <v>82</v>
      </c>
      <c r="AV2953" s="13" t="s">
        <v>82</v>
      </c>
      <c r="AW2953" s="13" t="s">
        <v>30</v>
      </c>
      <c r="AX2953" s="13" t="s">
        <v>80</v>
      </c>
      <c r="AY2953" s="252" t="s">
        <v>223</v>
      </c>
    </row>
    <row r="2954" s="2" customFormat="1" ht="37.8" customHeight="1">
      <c r="A2954" s="39"/>
      <c r="B2954" s="40"/>
      <c r="C2954" s="274" t="s">
        <v>3567</v>
      </c>
      <c r="D2954" s="274" t="s">
        <v>285</v>
      </c>
      <c r="E2954" s="275" t="s">
        <v>3568</v>
      </c>
      <c r="F2954" s="276" t="s">
        <v>3569</v>
      </c>
      <c r="G2954" s="277" t="s">
        <v>475</v>
      </c>
      <c r="H2954" s="278">
        <v>32</v>
      </c>
      <c r="I2954" s="279"/>
      <c r="J2954" s="280">
        <f>ROUND(I2954*H2954,2)</f>
        <v>0</v>
      </c>
      <c r="K2954" s="276" t="s">
        <v>386</v>
      </c>
      <c r="L2954" s="281"/>
      <c r="M2954" s="282" t="s">
        <v>1</v>
      </c>
      <c r="N2954" s="283" t="s">
        <v>38</v>
      </c>
      <c r="O2954" s="92"/>
      <c r="P2954" s="237">
        <f>O2954*H2954</f>
        <v>0</v>
      </c>
      <c r="Q2954" s="237">
        <v>0.024</v>
      </c>
      <c r="R2954" s="237">
        <f>Q2954*H2954</f>
        <v>0.76800000000000002</v>
      </c>
      <c r="S2954" s="237">
        <v>0</v>
      </c>
      <c r="T2954" s="238">
        <f>S2954*H2954</f>
        <v>0</v>
      </c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39"/>
      <c r="AE2954" s="39"/>
      <c r="AR2954" s="239" t="s">
        <v>402</v>
      </c>
      <c r="AT2954" s="239" t="s">
        <v>285</v>
      </c>
      <c r="AU2954" s="239" t="s">
        <v>82</v>
      </c>
      <c r="AY2954" s="18" t="s">
        <v>223</v>
      </c>
      <c r="BE2954" s="240">
        <f>IF(N2954="základní",J2954,0)</f>
        <v>0</v>
      </c>
      <c r="BF2954" s="240">
        <f>IF(N2954="snížená",J2954,0)</f>
        <v>0</v>
      </c>
      <c r="BG2954" s="240">
        <f>IF(N2954="zákl. přenesená",J2954,0)</f>
        <v>0</v>
      </c>
      <c r="BH2954" s="240">
        <f>IF(N2954="sníž. přenesená",J2954,0)</f>
        <v>0</v>
      </c>
      <c r="BI2954" s="240">
        <f>IF(N2954="nulová",J2954,0)</f>
        <v>0</v>
      </c>
      <c r="BJ2954" s="18" t="s">
        <v>80</v>
      </c>
      <c r="BK2954" s="240">
        <f>ROUND(I2954*H2954,2)</f>
        <v>0</v>
      </c>
      <c r="BL2954" s="18" t="s">
        <v>310</v>
      </c>
      <c r="BM2954" s="239" t="s">
        <v>3570</v>
      </c>
    </row>
    <row r="2955" s="13" customFormat="1">
      <c r="A2955" s="13"/>
      <c r="B2955" s="241"/>
      <c r="C2955" s="242"/>
      <c r="D2955" s="243" t="s">
        <v>232</v>
      </c>
      <c r="E2955" s="244" t="s">
        <v>1</v>
      </c>
      <c r="F2955" s="245" t="s">
        <v>3571</v>
      </c>
      <c r="G2955" s="242"/>
      <c r="H2955" s="246">
        <v>32</v>
      </c>
      <c r="I2955" s="247"/>
      <c r="J2955" s="242"/>
      <c r="K2955" s="242"/>
      <c r="L2955" s="248"/>
      <c r="M2955" s="249"/>
      <c r="N2955" s="250"/>
      <c r="O2955" s="250"/>
      <c r="P2955" s="250"/>
      <c r="Q2955" s="250"/>
      <c r="R2955" s="250"/>
      <c r="S2955" s="250"/>
      <c r="T2955" s="251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52" t="s">
        <v>232</v>
      </c>
      <c r="AU2955" s="252" t="s">
        <v>82</v>
      </c>
      <c r="AV2955" s="13" t="s">
        <v>82</v>
      </c>
      <c r="AW2955" s="13" t="s">
        <v>30</v>
      </c>
      <c r="AX2955" s="13" t="s">
        <v>80</v>
      </c>
      <c r="AY2955" s="252" t="s">
        <v>223</v>
      </c>
    </row>
    <row r="2956" s="2" customFormat="1" ht="24.15" customHeight="1">
      <c r="A2956" s="39"/>
      <c r="B2956" s="40"/>
      <c r="C2956" s="228" t="s">
        <v>3572</v>
      </c>
      <c r="D2956" s="228" t="s">
        <v>225</v>
      </c>
      <c r="E2956" s="229" t="s">
        <v>3573</v>
      </c>
      <c r="F2956" s="230" t="s">
        <v>3574</v>
      </c>
      <c r="G2956" s="231" t="s">
        <v>293</v>
      </c>
      <c r="H2956" s="232">
        <v>9</v>
      </c>
      <c r="I2956" s="233"/>
      <c r="J2956" s="234">
        <f>ROUND(I2956*H2956,2)</f>
        <v>0</v>
      </c>
      <c r="K2956" s="230" t="s">
        <v>229</v>
      </c>
      <c r="L2956" s="45"/>
      <c r="M2956" s="235" t="s">
        <v>1</v>
      </c>
      <c r="N2956" s="236" t="s">
        <v>38</v>
      </c>
      <c r="O2956" s="92"/>
      <c r="P2956" s="237">
        <f>O2956*H2956</f>
        <v>0</v>
      </c>
      <c r="Q2956" s="237">
        <v>0.0023999999999999998</v>
      </c>
      <c r="R2956" s="237">
        <f>Q2956*H2956</f>
        <v>0.021599999999999998</v>
      </c>
      <c r="S2956" s="237">
        <v>0</v>
      </c>
      <c r="T2956" s="238">
        <f>S2956*H2956</f>
        <v>0</v>
      </c>
      <c r="U2956" s="39"/>
      <c r="V2956" s="39"/>
      <c r="W2956" s="39"/>
      <c r="X2956" s="39"/>
      <c r="Y2956" s="39"/>
      <c r="Z2956" s="39"/>
      <c r="AA2956" s="39"/>
      <c r="AB2956" s="39"/>
      <c r="AC2956" s="39"/>
      <c r="AD2956" s="39"/>
      <c r="AE2956" s="39"/>
      <c r="AR2956" s="239" t="s">
        <v>310</v>
      </c>
      <c r="AT2956" s="239" t="s">
        <v>225</v>
      </c>
      <c r="AU2956" s="239" t="s">
        <v>82</v>
      </c>
      <c r="AY2956" s="18" t="s">
        <v>223</v>
      </c>
      <c r="BE2956" s="240">
        <f>IF(N2956="základní",J2956,0)</f>
        <v>0</v>
      </c>
      <c r="BF2956" s="240">
        <f>IF(N2956="snížená",J2956,0)</f>
        <v>0</v>
      </c>
      <c r="BG2956" s="240">
        <f>IF(N2956="zákl. přenesená",J2956,0)</f>
        <v>0</v>
      </c>
      <c r="BH2956" s="240">
        <f>IF(N2956="sníž. přenesená",J2956,0)</f>
        <v>0</v>
      </c>
      <c r="BI2956" s="240">
        <f>IF(N2956="nulová",J2956,0)</f>
        <v>0</v>
      </c>
      <c r="BJ2956" s="18" t="s">
        <v>80</v>
      </c>
      <c r="BK2956" s="240">
        <f>ROUND(I2956*H2956,2)</f>
        <v>0</v>
      </c>
      <c r="BL2956" s="18" t="s">
        <v>310</v>
      </c>
      <c r="BM2956" s="239" t="s">
        <v>3575</v>
      </c>
    </row>
    <row r="2957" s="13" customFormat="1">
      <c r="A2957" s="13"/>
      <c r="B2957" s="241"/>
      <c r="C2957" s="242"/>
      <c r="D2957" s="243" t="s">
        <v>232</v>
      </c>
      <c r="E2957" s="244" t="s">
        <v>1</v>
      </c>
      <c r="F2957" s="245" t="s">
        <v>3576</v>
      </c>
      <c r="G2957" s="242"/>
      <c r="H2957" s="246">
        <v>9</v>
      </c>
      <c r="I2957" s="247"/>
      <c r="J2957" s="242"/>
      <c r="K2957" s="242"/>
      <c r="L2957" s="248"/>
      <c r="M2957" s="249"/>
      <c r="N2957" s="250"/>
      <c r="O2957" s="250"/>
      <c r="P2957" s="250"/>
      <c r="Q2957" s="250"/>
      <c r="R2957" s="250"/>
      <c r="S2957" s="250"/>
      <c r="T2957" s="251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52" t="s">
        <v>232</v>
      </c>
      <c r="AU2957" s="252" t="s">
        <v>82</v>
      </c>
      <c r="AV2957" s="13" t="s">
        <v>82</v>
      </c>
      <c r="AW2957" s="13" t="s">
        <v>30</v>
      </c>
      <c r="AX2957" s="13" t="s">
        <v>80</v>
      </c>
      <c r="AY2957" s="252" t="s">
        <v>223</v>
      </c>
    </row>
    <row r="2958" s="2" customFormat="1" ht="37.8" customHeight="1">
      <c r="A2958" s="39"/>
      <c r="B2958" s="40"/>
      <c r="C2958" s="274" t="s">
        <v>3577</v>
      </c>
      <c r="D2958" s="274" t="s">
        <v>285</v>
      </c>
      <c r="E2958" s="275" t="s">
        <v>3578</v>
      </c>
      <c r="F2958" s="276" t="s">
        <v>3579</v>
      </c>
      <c r="G2958" s="277" t="s">
        <v>475</v>
      </c>
      <c r="H2958" s="278">
        <v>16</v>
      </c>
      <c r="I2958" s="279"/>
      <c r="J2958" s="280">
        <f>ROUND(I2958*H2958,2)</f>
        <v>0</v>
      </c>
      <c r="K2958" s="276" t="s">
        <v>386</v>
      </c>
      <c r="L2958" s="281"/>
      <c r="M2958" s="282" t="s">
        <v>1</v>
      </c>
      <c r="N2958" s="283" t="s">
        <v>38</v>
      </c>
      <c r="O2958" s="92"/>
      <c r="P2958" s="237">
        <f>O2958*H2958</f>
        <v>0</v>
      </c>
      <c r="Q2958" s="237">
        <v>0.012</v>
      </c>
      <c r="R2958" s="237">
        <f>Q2958*H2958</f>
        <v>0.192</v>
      </c>
      <c r="S2958" s="237">
        <v>0</v>
      </c>
      <c r="T2958" s="238">
        <f>S2958*H2958</f>
        <v>0</v>
      </c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39"/>
      <c r="AE2958" s="39"/>
      <c r="AR2958" s="239" t="s">
        <v>402</v>
      </c>
      <c r="AT2958" s="239" t="s">
        <v>285</v>
      </c>
      <c r="AU2958" s="239" t="s">
        <v>82</v>
      </c>
      <c r="AY2958" s="18" t="s">
        <v>223</v>
      </c>
      <c r="BE2958" s="240">
        <f>IF(N2958="základní",J2958,0)</f>
        <v>0</v>
      </c>
      <c r="BF2958" s="240">
        <f>IF(N2958="snížená",J2958,0)</f>
        <v>0</v>
      </c>
      <c r="BG2958" s="240">
        <f>IF(N2958="zákl. přenesená",J2958,0)</f>
        <v>0</v>
      </c>
      <c r="BH2958" s="240">
        <f>IF(N2958="sníž. přenesená",J2958,0)</f>
        <v>0</v>
      </c>
      <c r="BI2958" s="240">
        <f>IF(N2958="nulová",J2958,0)</f>
        <v>0</v>
      </c>
      <c r="BJ2958" s="18" t="s">
        <v>80</v>
      </c>
      <c r="BK2958" s="240">
        <f>ROUND(I2958*H2958,2)</f>
        <v>0</v>
      </c>
      <c r="BL2958" s="18" t="s">
        <v>310</v>
      </c>
      <c r="BM2958" s="239" t="s">
        <v>3580</v>
      </c>
    </row>
    <row r="2959" s="13" customFormat="1">
      <c r="A2959" s="13"/>
      <c r="B2959" s="241"/>
      <c r="C2959" s="242"/>
      <c r="D2959" s="243" t="s">
        <v>232</v>
      </c>
      <c r="E2959" s="244" t="s">
        <v>1</v>
      </c>
      <c r="F2959" s="245" t="s">
        <v>3581</v>
      </c>
      <c r="G2959" s="242"/>
      <c r="H2959" s="246">
        <v>16</v>
      </c>
      <c r="I2959" s="247"/>
      <c r="J2959" s="242"/>
      <c r="K2959" s="242"/>
      <c r="L2959" s="248"/>
      <c r="M2959" s="249"/>
      <c r="N2959" s="250"/>
      <c r="O2959" s="250"/>
      <c r="P2959" s="250"/>
      <c r="Q2959" s="250"/>
      <c r="R2959" s="250"/>
      <c r="S2959" s="250"/>
      <c r="T2959" s="251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52" t="s">
        <v>232</v>
      </c>
      <c r="AU2959" s="252" t="s">
        <v>82</v>
      </c>
      <c r="AV2959" s="13" t="s">
        <v>82</v>
      </c>
      <c r="AW2959" s="13" t="s">
        <v>30</v>
      </c>
      <c r="AX2959" s="13" t="s">
        <v>80</v>
      </c>
      <c r="AY2959" s="252" t="s">
        <v>223</v>
      </c>
    </row>
    <row r="2960" s="2" customFormat="1" ht="78" customHeight="1">
      <c r="A2960" s="39"/>
      <c r="B2960" s="40"/>
      <c r="C2960" s="228" t="s">
        <v>3582</v>
      </c>
      <c r="D2960" s="228" t="s">
        <v>225</v>
      </c>
      <c r="E2960" s="229" t="s">
        <v>3583</v>
      </c>
      <c r="F2960" s="230" t="s">
        <v>3584</v>
      </c>
      <c r="G2960" s="231" t="s">
        <v>265</v>
      </c>
      <c r="H2960" s="232">
        <v>21.311</v>
      </c>
      <c r="I2960" s="233"/>
      <c r="J2960" s="234">
        <f>ROUND(I2960*H2960,2)</f>
        <v>0</v>
      </c>
      <c r="K2960" s="230" t="s">
        <v>229</v>
      </c>
      <c r="L2960" s="45"/>
      <c r="M2960" s="235" t="s">
        <v>1</v>
      </c>
      <c r="N2960" s="236" t="s">
        <v>38</v>
      </c>
      <c r="O2960" s="92"/>
      <c r="P2960" s="237">
        <f>O2960*H2960</f>
        <v>0</v>
      </c>
      <c r="Q2960" s="237">
        <v>0</v>
      </c>
      <c r="R2960" s="237">
        <f>Q2960*H2960</f>
        <v>0</v>
      </c>
      <c r="S2960" s="237">
        <v>0</v>
      </c>
      <c r="T2960" s="238">
        <f>S2960*H2960</f>
        <v>0</v>
      </c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39"/>
      <c r="AE2960" s="39"/>
      <c r="AR2960" s="239" t="s">
        <v>310</v>
      </c>
      <c r="AT2960" s="239" t="s">
        <v>225</v>
      </c>
      <c r="AU2960" s="239" t="s">
        <v>82</v>
      </c>
      <c r="AY2960" s="18" t="s">
        <v>223</v>
      </c>
      <c r="BE2960" s="240">
        <f>IF(N2960="základní",J2960,0)</f>
        <v>0</v>
      </c>
      <c r="BF2960" s="240">
        <f>IF(N2960="snížená",J2960,0)</f>
        <v>0</v>
      </c>
      <c r="BG2960" s="240">
        <f>IF(N2960="zákl. přenesená",J2960,0)</f>
        <v>0</v>
      </c>
      <c r="BH2960" s="240">
        <f>IF(N2960="sníž. přenesená",J2960,0)</f>
        <v>0</v>
      </c>
      <c r="BI2960" s="240">
        <f>IF(N2960="nulová",J2960,0)</f>
        <v>0</v>
      </c>
      <c r="BJ2960" s="18" t="s">
        <v>80</v>
      </c>
      <c r="BK2960" s="240">
        <f>ROUND(I2960*H2960,2)</f>
        <v>0</v>
      </c>
      <c r="BL2960" s="18" t="s">
        <v>310</v>
      </c>
      <c r="BM2960" s="239" t="s">
        <v>3585</v>
      </c>
    </row>
    <row r="2961" s="12" customFormat="1" ht="22.8" customHeight="1">
      <c r="A2961" s="12"/>
      <c r="B2961" s="212"/>
      <c r="C2961" s="213"/>
      <c r="D2961" s="214" t="s">
        <v>72</v>
      </c>
      <c r="E2961" s="226" t="s">
        <v>3586</v>
      </c>
      <c r="F2961" s="226" t="s">
        <v>3587</v>
      </c>
      <c r="G2961" s="213"/>
      <c r="H2961" s="213"/>
      <c r="I2961" s="216"/>
      <c r="J2961" s="227">
        <f>BK2961</f>
        <v>0</v>
      </c>
      <c r="K2961" s="213"/>
      <c r="L2961" s="218"/>
      <c r="M2961" s="219"/>
      <c r="N2961" s="220"/>
      <c r="O2961" s="220"/>
      <c r="P2961" s="221">
        <f>SUM(P2962:P3054)</f>
        <v>0</v>
      </c>
      <c r="Q2961" s="220"/>
      <c r="R2961" s="221">
        <f>SUM(R2962:R3054)</f>
        <v>3.2967510999999998</v>
      </c>
      <c r="S2961" s="220"/>
      <c r="T2961" s="222">
        <f>SUM(T2962:T3054)</f>
        <v>0.78957749999999993</v>
      </c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R2961" s="223" t="s">
        <v>82</v>
      </c>
      <c r="AT2961" s="224" t="s">
        <v>72</v>
      </c>
      <c r="AU2961" s="224" t="s">
        <v>80</v>
      </c>
      <c r="AY2961" s="223" t="s">
        <v>223</v>
      </c>
      <c r="BK2961" s="225">
        <f>SUM(BK2962:BK3054)</f>
        <v>0</v>
      </c>
    </row>
    <row r="2962" s="2" customFormat="1" ht="24.15" customHeight="1">
      <c r="A2962" s="39"/>
      <c r="B2962" s="40"/>
      <c r="C2962" s="228" t="s">
        <v>3588</v>
      </c>
      <c r="D2962" s="228" t="s">
        <v>225</v>
      </c>
      <c r="E2962" s="229" t="s">
        <v>3589</v>
      </c>
      <c r="F2962" s="230" t="s">
        <v>3590</v>
      </c>
      <c r="G2962" s="231" t="s">
        <v>293</v>
      </c>
      <c r="H2962" s="232">
        <v>5.1749999999999998</v>
      </c>
      <c r="I2962" s="233"/>
      <c r="J2962" s="234">
        <f>ROUND(I2962*H2962,2)</f>
        <v>0</v>
      </c>
      <c r="K2962" s="230" t="s">
        <v>229</v>
      </c>
      <c r="L2962" s="45"/>
      <c r="M2962" s="235" t="s">
        <v>1</v>
      </c>
      <c r="N2962" s="236" t="s">
        <v>38</v>
      </c>
      <c r="O2962" s="92"/>
      <c r="P2962" s="237">
        <f>O2962*H2962</f>
        <v>0</v>
      </c>
      <c r="Q2962" s="237">
        <v>0</v>
      </c>
      <c r="R2962" s="237">
        <f>Q2962*H2962</f>
        <v>0</v>
      </c>
      <c r="S2962" s="237">
        <v>0.00594</v>
      </c>
      <c r="T2962" s="238">
        <f>S2962*H2962</f>
        <v>0.030739499999999999</v>
      </c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39"/>
      <c r="AE2962" s="39"/>
      <c r="AR2962" s="239" t="s">
        <v>310</v>
      </c>
      <c r="AT2962" s="239" t="s">
        <v>225</v>
      </c>
      <c r="AU2962" s="239" t="s">
        <v>82</v>
      </c>
      <c r="AY2962" s="18" t="s">
        <v>223</v>
      </c>
      <c r="BE2962" s="240">
        <f>IF(N2962="základní",J2962,0)</f>
        <v>0</v>
      </c>
      <c r="BF2962" s="240">
        <f>IF(N2962="snížená",J2962,0)</f>
        <v>0</v>
      </c>
      <c r="BG2962" s="240">
        <f>IF(N2962="zákl. přenesená",J2962,0)</f>
        <v>0</v>
      </c>
      <c r="BH2962" s="240">
        <f>IF(N2962="sníž. přenesená",J2962,0)</f>
        <v>0</v>
      </c>
      <c r="BI2962" s="240">
        <f>IF(N2962="nulová",J2962,0)</f>
        <v>0</v>
      </c>
      <c r="BJ2962" s="18" t="s">
        <v>80</v>
      </c>
      <c r="BK2962" s="240">
        <f>ROUND(I2962*H2962,2)</f>
        <v>0</v>
      </c>
      <c r="BL2962" s="18" t="s">
        <v>310</v>
      </c>
      <c r="BM2962" s="239" t="s">
        <v>3591</v>
      </c>
    </row>
    <row r="2963" s="13" customFormat="1">
      <c r="A2963" s="13"/>
      <c r="B2963" s="241"/>
      <c r="C2963" s="242"/>
      <c r="D2963" s="243" t="s">
        <v>232</v>
      </c>
      <c r="E2963" s="244" t="s">
        <v>1</v>
      </c>
      <c r="F2963" s="245" t="s">
        <v>3592</v>
      </c>
      <c r="G2963" s="242"/>
      <c r="H2963" s="246">
        <v>5.1749999999999998</v>
      </c>
      <c r="I2963" s="247"/>
      <c r="J2963" s="242"/>
      <c r="K2963" s="242"/>
      <c r="L2963" s="248"/>
      <c r="M2963" s="249"/>
      <c r="N2963" s="250"/>
      <c r="O2963" s="250"/>
      <c r="P2963" s="250"/>
      <c r="Q2963" s="250"/>
      <c r="R2963" s="250"/>
      <c r="S2963" s="250"/>
      <c r="T2963" s="251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52" t="s">
        <v>232</v>
      </c>
      <c r="AU2963" s="252" t="s">
        <v>82</v>
      </c>
      <c r="AV2963" s="13" t="s">
        <v>82</v>
      </c>
      <c r="AW2963" s="13" t="s">
        <v>30</v>
      </c>
      <c r="AX2963" s="13" t="s">
        <v>80</v>
      </c>
      <c r="AY2963" s="252" t="s">
        <v>223</v>
      </c>
    </row>
    <row r="2964" s="2" customFormat="1" ht="24.15" customHeight="1">
      <c r="A2964" s="39"/>
      <c r="B2964" s="40"/>
      <c r="C2964" s="228" t="s">
        <v>3593</v>
      </c>
      <c r="D2964" s="228" t="s">
        <v>225</v>
      </c>
      <c r="E2964" s="229" t="s">
        <v>3594</v>
      </c>
      <c r="F2964" s="230" t="s">
        <v>3595</v>
      </c>
      <c r="G2964" s="231" t="s">
        <v>351</v>
      </c>
      <c r="H2964" s="232">
        <v>49.200000000000003</v>
      </c>
      <c r="I2964" s="233"/>
      <c r="J2964" s="234">
        <f>ROUND(I2964*H2964,2)</f>
        <v>0</v>
      </c>
      <c r="K2964" s="230" t="s">
        <v>229</v>
      </c>
      <c r="L2964" s="45"/>
      <c r="M2964" s="235" t="s">
        <v>1</v>
      </c>
      <c r="N2964" s="236" t="s">
        <v>38</v>
      </c>
      <c r="O2964" s="92"/>
      <c r="P2964" s="237">
        <f>O2964*H2964</f>
        <v>0</v>
      </c>
      <c r="Q2964" s="237">
        <v>0</v>
      </c>
      <c r="R2964" s="237">
        <f>Q2964*H2964</f>
        <v>0</v>
      </c>
      <c r="S2964" s="237">
        <v>0.0018699999999999999</v>
      </c>
      <c r="T2964" s="238">
        <f>S2964*H2964</f>
        <v>0.092004000000000002</v>
      </c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39"/>
      <c r="AE2964" s="39"/>
      <c r="AR2964" s="239" t="s">
        <v>310</v>
      </c>
      <c r="AT2964" s="239" t="s">
        <v>225</v>
      </c>
      <c r="AU2964" s="239" t="s">
        <v>82</v>
      </c>
      <c r="AY2964" s="18" t="s">
        <v>223</v>
      </c>
      <c r="BE2964" s="240">
        <f>IF(N2964="základní",J2964,0)</f>
        <v>0</v>
      </c>
      <c r="BF2964" s="240">
        <f>IF(N2964="snížená",J2964,0)</f>
        <v>0</v>
      </c>
      <c r="BG2964" s="240">
        <f>IF(N2964="zákl. přenesená",J2964,0)</f>
        <v>0</v>
      </c>
      <c r="BH2964" s="240">
        <f>IF(N2964="sníž. přenesená",J2964,0)</f>
        <v>0</v>
      </c>
      <c r="BI2964" s="240">
        <f>IF(N2964="nulová",J2964,0)</f>
        <v>0</v>
      </c>
      <c r="BJ2964" s="18" t="s">
        <v>80</v>
      </c>
      <c r="BK2964" s="240">
        <f>ROUND(I2964*H2964,2)</f>
        <v>0</v>
      </c>
      <c r="BL2964" s="18" t="s">
        <v>310</v>
      </c>
      <c r="BM2964" s="239" t="s">
        <v>3596</v>
      </c>
    </row>
    <row r="2965" s="13" customFormat="1">
      <c r="A2965" s="13"/>
      <c r="B2965" s="241"/>
      <c r="C2965" s="242"/>
      <c r="D2965" s="243" t="s">
        <v>232</v>
      </c>
      <c r="E2965" s="244" t="s">
        <v>1</v>
      </c>
      <c r="F2965" s="245" t="s">
        <v>3597</v>
      </c>
      <c r="G2965" s="242"/>
      <c r="H2965" s="246">
        <v>49.200000000000003</v>
      </c>
      <c r="I2965" s="247"/>
      <c r="J2965" s="242"/>
      <c r="K2965" s="242"/>
      <c r="L2965" s="248"/>
      <c r="M2965" s="249"/>
      <c r="N2965" s="250"/>
      <c r="O2965" s="250"/>
      <c r="P2965" s="250"/>
      <c r="Q2965" s="250"/>
      <c r="R2965" s="250"/>
      <c r="S2965" s="250"/>
      <c r="T2965" s="251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52" t="s">
        <v>232</v>
      </c>
      <c r="AU2965" s="252" t="s">
        <v>82</v>
      </c>
      <c r="AV2965" s="13" t="s">
        <v>82</v>
      </c>
      <c r="AW2965" s="13" t="s">
        <v>30</v>
      </c>
      <c r="AX2965" s="13" t="s">
        <v>80</v>
      </c>
      <c r="AY2965" s="252" t="s">
        <v>223</v>
      </c>
    </row>
    <row r="2966" s="2" customFormat="1" ht="24.15" customHeight="1">
      <c r="A2966" s="39"/>
      <c r="B2966" s="40"/>
      <c r="C2966" s="228" t="s">
        <v>3598</v>
      </c>
      <c r="D2966" s="228" t="s">
        <v>225</v>
      </c>
      <c r="E2966" s="229" t="s">
        <v>3599</v>
      </c>
      <c r="F2966" s="230" t="s">
        <v>3600</v>
      </c>
      <c r="G2966" s="231" t="s">
        <v>351</v>
      </c>
      <c r="H2966" s="232">
        <v>98.400000000000006</v>
      </c>
      <c r="I2966" s="233"/>
      <c r="J2966" s="234">
        <f>ROUND(I2966*H2966,2)</f>
        <v>0</v>
      </c>
      <c r="K2966" s="230" t="s">
        <v>229</v>
      </c>
      <c r="L2966" s="45"/>
      <c r="M2966" s="235" t="s">
        <v>1</v>
      </c>
      <c r="N2966" s="236" t="s">
        <v>38</v>
      </c>
      <c r="O2966" s="92"/>
      <c r="P2966" s="237">
        <f>O2966*H2966</f>
        <v>0</v>
      </c>
      <c r="Q2966" s="237">
        <v>0</v>
      </c>
      <c r="R2966" s="237">
        <f>Q2966*H2966</f>
        <v>0</v>
      </c>
      <c r="S2966" s="237">
        <v>0.0017700000000000001</v>
      </c>
      <c r="T2966" s="238">
        <f>S2966*H2966</f>
        <v>0.17416800000000002</v>
      </c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39"/>
      <c r="AE2966" s="39"/>
      <c r="AR2966" s="239" t="s">
        <v>310</v>
      </c>
      <c r="AT2966" s="239" t="s">
        <v>225</v>
      </c>
      <c r="AU2966" s="239" t="s">
        <v>82</v>
      </c>
      <c r="AY2966" s="18" t="s">
        <v>223</v>
      </c>
      <c r="BE2966" s="240">
        <f>IF(N2966="základní",J2966,0)</f>
        <v>0</v>
      </c>
      <c r="BF2966" s="240">
        <f>IF(N2966="snížená",J2966,0)</f>
        <v>0</v>
      </c>
      <c r="BG2966" s="240">
        <f>IF(N2966="zákl. přenesená",J2966,0)</f>
        <v>0</v>
      </c>
      <c r="BH2966" s="240">
        <f>IF(N2966="sníž. přenesená",J2966,0)</f>
        <v>0</v>
      </c>
      <c r="BI2966" s="240">
        <f>IF(N2966="nulová",J2966,0)</f>
        <v>0</v>
      </c>
      <c r="BJ2966" s="18" t="s">
        <v>80</v>
      </c>
      <c r="BK2966" s="240">
        <f>ROUND(I2966*H2966,2)</f>
        <v>0</v>
      </c>
      <c r="BL2966" s="18" t="s">
        <v>310</v>
      </c>
      <c r="BM2966" s="239" t="s">
        <v>3601</v>
      </c>
    </row>
    <row r="2967" s="13" customFormat="1">
      <c r="A2967" s="13"/>
      <c r="B2967" s="241"/>
      <c r="C2967" s="242"/>
      <c r="D2967" s="243" t="s">
        <v>232</v>
      </c>
      <c r="E2967" s="244" t="s">
        <v>1</v>
      </c>
      <c r="F2967" s="245" t="s">
        <v>3602</v>
      </c>
      <c r="G2967" s="242"/>
      <c r="H2967" s="246">
        <v>98.400000000000006</v>
      </c>
      <c r="I2967" s="247"/>
      <c r="J2967" s="242"/>
      <c r="K2967" s="242"/>
      <c r="L2967" s="248"/>
      <c r="M2967" s="249"/>
      <c r="N2967" s="250"/>
      <c r="O2967" s="250"/>
      <c r="P2967" s="250"/>
      <c r="Q2967" s="250"/>
      <c r="R2967" s="250"/>
      <c r="S2967" s="250"/>
      <c r="T2967" s="251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52" t="s">
        <v>232</v>
      </c>
      <c r="AU2967" s="252" t="s">
        <v>82</v>
      </c>
      <c r="AV2967" s="13" t="s">
        <v>82</v>
      </c>
      <c r="AW2967" s="13" t="s">
        <v>30</v>
      </c>
      <c r="AX2967" s="13" t="s">
        <v>80</v>
      </c>
      <c r="AY2967" s="252" t="s">
        <v>223</v>
      </c>
    </row>
    <row r="2968" s="2" customFormat="1" ht="24.15" customHeight="1">
      <c r="A2968" s="39"/>
      <c r="B2968" s="40"/>
      <c r="C2968" s="228" t="s">
        <v>3603</v>
      </c>
      <c r="D2968" s="228" t="s">
        <v>225</v>
      </c>
      <c r="E2968" s="229" t="s">
        <v>3604</v>
      </c>
      <c r="F2968" s="230" t="s">
        <v>3605</v>
      </c>
      <c r="G2968" s="231" t="s">
        <v>351</v>
      </c>
      <c r="H2968" s="232">
        <v>49.799999999999997</v>
      </c>
      <c r="I2968" s="233"/>
      <c r="J2968" s="234">
        <f>ROUND(I2968*H2968,2)</f>
        <v>0</v>
      </c>
      <c r="K2968" s="230" t="s">
        <v>229</v>
      </c>
      <c r="L2968" s="45"/>
      <c r="M2968" s="235" t="s">
        <v>1</v>
      </c>
      <c r="N2968" s="236" t="s">
        <v>38</v>
      </c>
      <c r="O2968" s="92"/>
      <c r="P2968" s="237">
        <f>O2968*H2968</f>
        <v>0</v>
      </c>
      <c r="Q2968" s="237">
        <v>0</v>
      </c>
      <c r="R2968" s="237">
        <f>Q2968*H2968</f>
        <v>0</v>
      </c>
      <c r="S2968" s="237">
        <v>0.00167</v>
      </c>
      <c r="T2968" s="238">
        <f>S2968*H2968</f>
        <v>0.083166000000000004</v>
      </c>
      <c r="U2968" s="39"/>
      <c r="V2968" s="39"/>
      <c r="W2968" s="39"/>
      <c r="X2968" s="39"/>
      <c r="Y2968" s="39"/>
      <c r="Z2968" s="39"/>
      <c r="AA2968" s="39"/>
      <c r="AB2968" s="39"/>
      <c r="AC2968" s="39"/>
      <c r="AD2968" s="39"/>
      <c r="AE2968" s="39"/>
      <c r="AR2968" s="239" t="s">
        <v>310</v>
      </c>
      <c r="AT2968" s="239" t="s">
        <v>225</v>
      </c>
      <c r="AU2968" s="239" t="s">
        <v>82</v>
      </c>
      <c r="AY2968" s="18" t="s">
        <v>223</v>
      </c>
      <c r="BE2968" s="240">
        <f>IF(N2968="základní",J2968,0)</f>
        <v>0</v>
      </c>
      <c r="BF2968" s="240">
        <f>IF(N2968="snížená",J2968,0)</f>
        <v>0</v>
      </c>
      <c r="BG2968" s="240">
        <f>IF(N2968="zákl. přenesená",J2968,0)</f>
        <v>0</v>
      </c>
      <c r="BH2968" s="240">
        <f>IF(N2968="sníž. přenesená",J2968,0)</f>
        <v>0</v>
      </c>
      <c r="BI2968" s="240">
        <f>IF(N2968="nulová",J2968,0)</f>
        <v>0</v>
      </c>
      <c r="BJ2968" s="18" t="s">
        <v>80</v>
      </c>
      <c r="BK2968" s="240">
        <f>ROUND(I2968*H2968,2)</f>
        <v>0</v>
      </c>
      <c r="BL2968" s="18" t="s">
        <v>310</v>
      </c>
      <c r="BM2968" s="239" t="s">
        <v>3606</v>
      </c>
    </row>
    <row r="2969" s="13" customFormat="1">
      <c r="A2969" s="13"/>
      <c r="B2969" s="241"/>
      <c r="C2969" s="242"/>
      <c r="D2969" s="243" t="s">
        <v>232</v>
      </c>
      <c r="E2969" s="244" t="s">
        <v>1</v>
      </c>
      <c r="F2969" s="245" t="s">
        <v>3607</v>
      </c>
      <c r="G2969" s="242"/>
      <c r="H2969" s="246">
        <v>49.799999999999997</v>
      </c>
      <c r="I2969" s="247"/>
      <c r="J2969" s="242"/>
      <c r="K2969" s="242"/>
      <c r="L2969" s="248"/>
      <c r="M2969" s="249"/>
      <c r="N2969" s="250"/>
      <c r="O2969" s="250"/>
      <c r="P2969" s="250"/>
      <c r="Q2969" s="250"/>
      <c r="R2969" s="250"/>
      <c r="S2969" s="250"/>
      <c r="T2969" s="251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52" t="s">
        <v>232</v>
      </c>
      <c r="AU2969" s="252" t="s">
        <v>82</v>
      </c>
      <c r="AV2969" s="13" t="s">
        <v>82</v>
      </c>
      <c r="AW2969" s="13" t="s">
        <v>30</v>
      </c>
      <c r="AX2969" s="13" t="s">
        <v>80</v>
      </c>
      <c r="AY2969" s="252" t="s">
        <v>223</v>
      </c>
    </row>
    <row r="2970" s="2" customFormat="1" ht="24.15" customHeight="1">
      <c r="A2970" s="39"/>
      <c r="B2970" s="40"/>
      <c r="C2970" s="228" t="s">
        <v>3608</v>
      </c>
      <c r="D2970" s="228" t="s">
        <v>225</v>
      </c>
      <c r="E2970" s="229" t="s">
        <v>3609</v>
      </c>
      <c r="F2970" s="230" t="s">
        <v>3610</v>
      </c>
      <c r="G2970" s="231" t="s">
        <v>351</v>
      </c>
      <c r="H2970" s="232">
        <v>98.400000000000006</v>
      </c>
      <c r="I2970" s="233"/>
      <c r="J2970" s="234">
        <f>ROUND(I2970*H2970,2)</f>
        <v>0</v>
      </c>
      <c r="K2970" s="230" t="s">
        <v>229</v>
      </c>
      <c r="L2970" s="45"/>
      <c r="M2970" s="235" t="s">
        <v>1</v>
      </c>
      <c r="N2970" s="236" t="s">
        <v>38</v>
      </c>
      <c r="O2970" s="92"/>
      <c r="P2970" s="237">
        <f>O2970*H2970</f>
        <v>0</v>
      </c>
      <c r="Q2970" s="237">
        <v>0</v>
      </c>
      <c r="R2970" s="237">
        <f>Q2970*H2970</f>
        <v>0</v>
      </c>
      <c r="S2970" s="237">
        <v>0.0025999999999999999</v>
      </c>
      <c r="T2970" s="238">
        <f>S2970*H2970</f>
        <v>0.25584000000000001</v>
      </c>
      <c r="U2970" s="39"/>
      <c r="V2970" s="39"/>
      <c r="W2970" s="39"/>
      <c r="X2970" s="39"/>
      <c r="Y2970" s="39"/>
      <c r="Z2970" s="39"/>
      <c r="AA2970" s="39"/>
      <c r="AB2970" s="39"/>
      <c r="AC2970" s="39"/>
      <c r="AD2970" s="39"/>
      <c r="AE2970" s="39"/>
      <c r="AR2970" s="239" t="s">
        <v>310</v>
      </c>
      <c r="AT2970" s="239" t="s">
        <v>225</v>
      </c>
      <c r="AU2970" s="239" t="s">
        <v>82</v>
      </c>
      <c r="AY2970" s="18" t="s">
        <v>223</v>
      </c>
      <c r="BE2970" s="240">
        <f>IF(N2970="základní",J2970,0)</f>
        <v>0</v>
      </c>
      <c r="BF2970" s="240">
        <f>IF(N2970="snížená",J2970,0)</f>
        <v>0</v>
      </c>
      <c r="BG2970" s="240">
        <f>IF(N2970="zákl. přenesená",J2970,0)</f>
        <v>0</v>
      </c>
      <c r="BH2970" s="240">
        <f>IF(N2970="sníž. přenesená",J2970,0)</f>
        <v>0</v>
      </c>
      <c r="BI2970" s="240">
        <f>IF(N2970="nulová",J2970,0)</f>
        <v>0</v>
      </c>
      <c r="BJ2970" s="18" t="s">
        <v>80</v>
      </c>
      <c r="BK2970" s="240">
        <f>ROUND(I2970*H2970,2)</f>
        <v>0</v>
      </c>
      <c r="BL2970" s="18" t="s">
        <v>310</v>
      </c>
      <c r="BM2970" s="239" t="s">
        <v>3611</v>
      </c>
    </row>
    <row r="2971" s="13" customFormat="1">
      <c r="A2971" s="13"/>
      <c r="B2971" s="241"/>
      <c r="C2971" s="242"/>
      <c r="D2971" s="243" t="s">
        <v>232</v>
      </c>
      <c r="E2971" s="244" t="s">
        <v>1</v>
      </c>
      <c r="F2971" s="245" t="s">
        <v>3602</v>
      </c>
      <c r="G2971" s="242"/>
      <c r="H2971" s="246">
        <v>98.400000000000006</v>
      </c>
      <c r="I2971" s="247"/>
      <c r="J2971" s="242"/>
      <c r="K2971" s="242"/>
      <c r="L2971" s="248"/>
      <c r="M2971" s="249"/>
      <c r="N2971" s="250"/>
      <c r="O2971" s="250"/>
      <c r="P2971" s="250"/>
      <c r="Q2971" s="250"/>
      <c r="R2971" s="250"/>
      <c r="S2971" s="250"/>
      <c r="T2971" s="251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52" t="s">
        <v>232</v>
      </c>
      <c r="AU2971" s="252" t="s">
        <v>82</v>
      </c>
      <c r="AV2971" s="13" t="s">
        <v>82</v>
      </c>
      <c r="AW2971" s="13" t="s">
        <v>30</v>
      </c>
      <c r="AX2971" s="13" t="s">
        <v>80</v>
      </c>
      <c r="AY2971" s="252" t="s">
        <v>223</v>
      </c>
    </row>
    <row r="2972" s="2" customFormat="1" ht="16.5" customHeight="1">
      <c r="A2972" s="39"/>
      <c r="B2972" s="40"/>
      <c r="C2972" s="228" t="s">
        <v>3612</v>
      </c>
      <c r="D2972" s="228" t="s">
        <v>225</v>
      </c>
      <c r="E2972" s="229" t="s">
        <v>3613</v>
      </c>
      <c r="F2972" s="230" t="s">
        <v>3614</v>
      </c>
      <c r="G2972" s="231" t="s">
        <v>351</v>
      </c>
      <c r="H2972" s="232">
        <v>39</v>
      </c>
      <c r="I2972" s="233"/>
      <c r="J2972" s="234">
        <f>ROUND(I2972*H2972,2)</f>
        <v>0</v>
      </c>
      <c r="K2972" s="230" t="s">
        <v>229</v>
      </c>
      <c r="L2972" s="45"/>
      <c r="M2972" s="235" t="s">
        <v>1</v>
      </c>
      <c r="N2972" s="236" t="s">
        <v>38</v>
      </c>
      <c r="O2972" s="92"/>
      <c r="P2972" s="237">
        <f>O2972*H2972</f>
        <v>0</v>
      </c>
      <c r="Q2972" s="237">
        <v>0</v>
      </c>
      <c r="R2972" s="237">
        <f>Q2972*H2972</f>
        <v>0</v>
      </c>
      <c r="S2972" s="237">
        <v>0.0039399999999999999</v>
      </c>
      <c r="T2972" s="238">
        <f>S2972*H2972</f>
        <v>0.15365999999999999</v>
      </c>
      <c r="U2972" s="39"/>
      <c r="V2972" s="39"/>
      <c r="W2972" s="39"/>
      <c r="X2972" s="39"/>
      <c r="Y2972" s="39"/>
      <c r="Z2972" s="39"/>
      <c r="AA2972" s="39"/>
      <c r="AB2972" s="39"/>
      <c r="AC2972" s="39"/>
      <c r="AD2972" s="39"/>
      <c r="AE2972" s="39"/>
      <c r="AR2972" s="239" t="s">
        <v>310</v>
      </c>
      <c r="AT2972" s="239" t="s">
        <v>225</v>
      </c>
      <c r="AU2972" s="239" t="s">
        <v>82</v>
      </c>
      <c r="AY2972" s="18" t="s">
        <v>223</v>
      </c>
      <c r="BE2972" s="240">
        <f>IF(N2972="základní",J2972,0)</f>
        <v>0</v>
      </c>
      <c r="BF2972" s="240">
        <f>IF(N2972="snížená",J2972,0)</f>
        <v>0</v>
      </c>
      <c r="BG2972" s="240">
        <f>IF(N2972="zákl. přenesená",J2972,0)</f>
        <v>0</v>
      </c>
      <c r="BH2972" s="240">
        <f>IF(N2972="sníž. přenesená",J2972,0)</f>
        <v>0</v>
      </c>
      <c r="BI2972" s="240">
        <f>IF(N2972="nulová",J2972,0)</f>
        <v>0</v>
      </c>
      <c r="BJ2972" s="18" t="s">
        <v>80</v>
      </c>
      <c r="BK2972" s="240">
        <f>ROUND(I2972*H2972,2)</f>
        <v>0</v>
      </c>
      <c r="BL2972" s="18" t="s">
        <v>310</v>
      </c>
      <c r="BM2972" s="239" t="s">
        <v>3615</v>
      </c>
    </row>
    <row r="2973" s="13" customFormat="1">
      <c r="A2973" s="13"/>
      <c r="B2973" s="241"/>
      <c r="C2973" s="242"/>
      <c r="D2973" s="243" t="s">
        <v>232</v>
      </c>
      <c r="E2973" s="244" t="s">
        <v>1</v>
      </c>
      <c r="F2973" s="245" t="s">
        <v>3616</v>
      </c>
      <c r="G2973" s="242"/>
      <c r="H2973" s="246">
        <v>39</v>
      </c>
      <c r="I2973" s="247"/>
      <c r="J2973" s="242"/>
      <c r="K2973" s="242"/>
      <c r="L2973" s="248"/>
      <c r="M2973" s="249"/>
      <c r="N2973" s="250"/>
      <c r="O2973" s="250"/>
      <c r="P2973" s="250"/>
      <c r="Q2973" s="250"/>
      <c r="R2973" s="250"/>
      <c r="S2973" s="250"/>
      <c r="T2973" s="251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52" t="s">
        <v>232</v>
      </c>
      <c r="AU2973" s="252" t="s">
        <v>82</v>
      </c>
      <c r="AV2973" s="13" t="s">
        <v>82</v>
      </c>
      <c r="AW2973" s="13" t="s">
        <v>30</v>
      </c>
      <c r="AX2973" s="13" t="s">
        <v>80</v>
      </c>
      <c r="AY2973" s="252" t="s">
        <v>223</v>
      </c>
    </row>
    <row r="2974" s="2" customFormat="1" ht="44.25" customHeight="1">
      <c r="A2974" s="39"/>
      <c r="B2974" s="40"/>
      <c r="C2974" s="228" t="s">
        <v>3617</v>
      </c>
      <c r="D2974" s="228" t="s">
        <v>225</v>
      </c>
      <c r="E2974" s="229" t="s">
        <v>3618</v>
      </c>
      <c r="F2974" s="230" t="s">
        <v>3619</v>
      </c>
      <c r="G2974" s="231" t="s">
        <v>351</v>
      </c>
      <c r="H2974" s="232">
        <v>54</v>
      </c>
      <c r="I2974" s="233"/>
      <c r="J2974" s="234">
        <f>ROUND(I2974*H2974,2)</f>
        <v>0</v>
      </c>
      <c r="K2974" s="230" t="s">
        <v>229</v>
      </c>
      <c r="L2974" s="45"/>
      <c r="M2974" s="235" t="s">
        <v>1</v>
      </c>
      <c r="N2974" s="236" t="s">
        <v>38</v>
      </c>
      <c r="O2974" s="92"/>
      <c r="P2974" s="237">
        <f>O2974*H2974</f>
        <v>0</v>
      </c>
      <c r="Q2974" s="237">
        <v>0.0035100000000000001</v>
      </c>
      <c r="R2974" s="237">
        <f>Q2974*H2974</f>
        <v>0.18954000000000001</v>
      </c>
      <c r="S2974" s="237">
        <v>0</v>
      </c>
      <c r="T2974" s="238">
        <f>S2974*H2974</f>
        <v>0</v>
      </c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39"/>
      <c r="AE2974" s="39"/>
      <c r="AR2974" s="239" t="s">
        <v>310</v>
      </c>
      <c r="AT2974" s="239" t="s">
        <v>225</v>
      </c>
      <c r="AU2974" s="239" t="s">
        <v>82</v>
      </c>
      <c r="AY2974" s="18" t="s">
        <v>223</v>
      </c>
      <c r="BE2974" s="240">
        <f>IF(N2974="základní",J2974,0)</f>
        <v>0</v>
      </c>
      <c r="BF2974" s="240">
        <f>IF(N2974="snížená",J2974,0)</f>
        <v>0</v>
      </c>
      <c r="BG2974" s="240">
        <f>IF(N2974="zákl. přenesená",J2974,0)</f>
        <v>0</v>
      </c>
      <c r="BH2974" s="240">
        <f>IF(N2974="sníž. přenesená",J2974,0)</f>
        <v>0</v>
      </c>
      <c r="BI2974" s="240">
        <f>IF(N2974="nulová",J2974,0)</f>
        <v>0</v>
      </c>
      <c r="BJ2974" s="18" t="s">
        <v>80</v>
      </c>
      <c r="BK2974" s="240">
        <f>ROUND(I2974*H2974,2)</f>
        <v>0</v>
      </c>
      <c r="BL2974" s="18" t="s">
        <v>310</v>
      </c>
      <c r="BM2974" s="239" t="s">
        <v>3620</v>
      </c>
    </row>
    <row r="2975" s="13" customFormat="1">
      <c r="A2975" s="13"/>
      <c r="B2975" s="241"/>
      <c r="C2975" s="242"/>
      <c r="D2975" s="243" t="s">
        <v>232</v>
      </c>
      <c r="E2975" s="244" t="s">
        <v>1</v>
      </c>
      <c r="F2975" s="245" t="s">
        <v>3621</v>
      </c>
      <c r="G2975" s="242"/>
      <c r="H2975" s="246">
        <v>54</v>
      </c>
      <c r="I2975" s="247"/>
      <c r="J2975" s="242"/>
      <c r="K2975" s="242"/>
      <c r="L2975" s="248"/>
      <c r="M2975" s="249"/>
      <c r="N2975" s="250"/>
      <c r="O2975" s="250"/>
      <c r="P2975" s="250"/>
      <c r="Q2975" s="250"/>
      <c r="R2975" s="250"/>
      <c r="S2975" s="250"/>
      <c r="T2975" s="251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52" t="s">
        <v>232</v>
      </c>
      <c r="AU2975" s="252" t="s">
        <v>82</v>
      </c>
      <c r="AV2975" s="13" t="s">
        <v>82</v>
      </c>
      <c r="AW2975" s="13" t="s">
        <v>30</v>
      </c>
      <c r="AX2975" s="13" t="s">
        <v>73</v>
      </c>
      <c r="AY2975" s="252" t="s">
        <v>223</v>
      </c>
    </row>
    <row r="2976" s="15" customFormat="1">
      <c r="A2976" s="15"/>
      <c r="B2976" s="263"/>
      <c r="C2976" s="264"/>
      <c r="D2976" s="243" t="s">
        <v>232</v>
      </c>
      <c r="E2976" s="265" t="s">
        <v>1</v>
      </c>
      <c r="F2976" s="266" t="s">
        <v>245</v>
      </c>
      <c r="G2976" s="264"/>
      <c r="H2976" s="267">
        <v>54</v>
      </c>
      <c r="I2976" s="268"/>
      <c r="J2976" s="264"/>
      <c r="K2976" s="264"/>
      <c r="L2976" s="269"/>
      <c r="M2976" s="270"/>
      <c r="N2976" s="271"/>
      <c r="O2976" s="271"/>
      <c r="P2976" s="271"/>
      <c r="Q2976" s="271"/>
      <c r="R2976" s="271"/>
      <c r="S2976" s="271"/>
      <c r="T2976" s="272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T2976" s="273" t="s">
        <v>232</v>
      </c>
      <c r="AU2976" s="273" t="s">
        <v>82</v>
      </c>
      <c r="AV2976" s="15" t="s">
        <v>230</v>
      </c>
      <c r="AW2976" s="15" t="s">
        <v>30</v>
      </c>
      <c r="AX2976" s="15" t="s">
        <v>80</v>
      </c>
      <c r="AY2976" s="273" t="s">
        <v>223</v>
      </c>
    </row>
    <row r="2977" s="2" customFormat="1" ht="33" customHeight="1">
      <c r="A2977" s="39"/>
      <c r="B2977" s="40"/>
      <c r="C2977" s="228" t="s">
        <v>3622</v>
      </c>
      <c r="D2977" s="228" t="s">
        <v>225</v>
      </c>
      <c r="E2977" s="229" t="s">
        <v>3623</v>
      </c>
      <c r="F2977" s="230" t="s">
        <v>3624</v>
      </c>
      <c r="G2977" s="231" t="s">
        <v>351</v>
      </c>
      <c r="H2977" s="232">
        <v>110</v>
      </c>
      <c r="I2977" s="233"/>
      <c r="J2977" s="234">
        <f>ROUND(I2977*H2977,2)</f>
        <v>0</v>
      </c>
      <c r="K2977" s="230" t="s">
        <v>229</v>
      </c>
      <c r="L2977" s="45"/>
      <c r="M2977" s="235" t="s">
        <v>1</v>
      </c>
      <c r="N2977" s="236" t="s">
        <v>38</v>
      </c>
      <c r="O2977" s="92"/>
      <c r="P2977" s="237">
        <f>O2977*H2977</f>
        <v>0</v>
      </c>
      <c r="Q2977" s="237">
        <v>0.0043299999999999996</v>
      </c>
      <c r="R2977" s="237">
        <f>Q2977*H2977</f>
        <v>0.47629999999999995</v>
      </c>
      <c r="S2977" s="237">
        <v>0</v>
      </c>
      <c r="T2977" s="238">
        <f>S2977*H2977</f>
        <v>0</v>
      </c>
      <c r="U2977" s="39"/>
      <c r="V2977" s="39"/>
      <c r="W2977" s="39"/>
      <c r="X2977" s="39"/>
      <c r="Y2977" s="39"/>
      <c r="Z2977" s="39"/>
      <c r="AA2977" s="39"/>
      <c r="AB2977" s="39"/>
      <c r="AC2977" s="39"/>
      <c r="AD2977" s="39"/>
      <c r="AE2977" s="39"/>
      <c r="AR2977" s="239" t="s">
        <v>310</v>
      </c>
      <c r="AT2977" s="239" t="s">
        <v>225</v>
      </c>
      <c r="AU2977" s="239" t="s">
        <v>82</v>
      </c>
      <c r="AY2977" s="18" t="s">
        <v>223</v>
      </c>
      <c r="BE2977" s="240">
        <f>IF(N2977="základní",J2977,0)</f>
        <v>0</v>
      </c>
      <c r="BF2977" s="240">
        <f>IF(N2977="snížená",J2977,0)</f>
        <v>0</v>
      </c>
      <c r="BG2977" s="240">
        <f>IF(N2977="zákl. přenesená",J2977,0)</f>
        <v>0</v>
      </c>
      <c r="BH2977" s="240">
        <f>IF(N2977="sníž. přenesená",J2977,0)</f>
        <v>0</v>
      </c>
      <c r="BI2977" s="240">
        <f>IF(N2977="nulová",J2977,0)</f>
        <v>0</v>
      </c>
      <c r="BJ2977" s="18" t="s">
        <v>80</v>
      </c>
      <c r="BK2977" s="240">
        <f>ROUND(I2977*H2977,2)</f>
        <v>0</v>
      </c>
      <c r="BL2977" s="18" t="s">
        <v>310</v>
      </c>
      <c r="BM2977" s="239" t="s">
        <v>3625</v>
      </c>
    </row>
    <row r="2978" s="13" customFormat="1">
      <c r="A2978" s="13"/>
      <c r="B2978" s="241"/>
      <c r="C2978" s="242"/>
      <c r="D2978" s="243" t="s">
        <v>232</v>
      </c>
      <c r="E2978" s="244" t="s">
        <v>1</v>
      </c>
      <c r="F2978" s="245" t="s">
        <v>3626</v>
      </c>
      <c r="G2978" s="242"/>
      <c r="H2978" s="246">
        <v>110</v>
      </c>
      <c r="I2978" s="247"/>
      <c r="J2978" s="242"/>
      <c r="K2978" s="242"/>
      <c r="L2978" s="248"/>
      <c r="M2978" s="249"/>
      <c r="N2978" s="250"/>
      <c r="O2978" s="250"/>
      <c r="P2978" s="250"/>
      <c r="Q2978" s="250"/>
      <c r="R2978" s="250"/>
      <c r="S2978" s="250"/>
      <c r="T2978" s="251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52" t="s">
        <v>232</v>
      </c>
      <c r="AU2978" s="252" t="s">
        <v>82</v>
      </c>
      <c r="AV2978" s="13" t="s">
        <v>82</v>
      </c>
      <c r="AW2978" s="13" t="s">
        <v>30</v>
      </c>
      <c r="AX2978" s="13" t="s">
        <v>73</v>
      </c>
      <c r="AY2978" s="252" t="s">
        <v>223</v>
      </c>
    </row>
    <row r="2979" s="15" customFormat="1">
      <c r="A2979" s="15"/>
      <c r="B2979" s="263"/>
      <c r="C2979" s="264"/>
      <c r="D2979" s="243" t="s">
        <v>232</v>
      </c>
      <c r="E2979" s="265" t="s">
        <v>1</v>
      </c>
      <c r="F2979" s="266" t="s">
        <v>245</v>
      </c>
      <c r="G2979" s="264"/>
      <c r="H2979" s="267">
        <v>110</v>
      </c>
      <c r="I2979" s="268"/>
      <c r="J2979" s="264"/>
      <c r="K2979" s="264"/>
      <c r="L2979" s="269"/>
      <c r="M2979" s="270"/>
      <c r="N2979" s="271"/>
      <c r="O2979" s="271"/>
      <c r="P2979" s="271"/>
      <c r="Q2979" s="271"/>
      <c r="R2979" s="271"/>
      <c r="S2979" s="271"/>
      <c r="T2979" s="272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T2979" s="273" t="s">
        <v>232</v>
      </c>
      <c r="AU2979" s="273" t="s">
        <v>82</v>
      </c>
      <c r="AV2979" s="15" t="s">
        <v>230</v>
      </c>
      <c r="AW2979" s="15" t="s">
        <v>30</v>
      </c>
      <c r="AX2979" s="15" t="s">
        <v>80</v>
      </c>
      <c r="AY2979" s="273" t="s">
        <v>223</v>
      </c>
    </row>
    <row r="2980" s="2" customFormat="1" ht="21.75" customHeight="1">
      <c r="A2980" s="39"/>
      <c r="B2980" s="40"/>
      <c r="C2980" s="228" t="s">
        <v>3627</v>
      </c>
      <c r="D2980" s="228" t="s">
        <v>225</v>
      </c>
      <c r="E2980" s="229" t="s">
        <v>3628</v>
      </c>
      <c r="F2980" s="230" t="s">
        <v>3629</v>
      </c>
      <c r="G2980" s="231" t="s">
        <v>351</v>
      </c>
      <c r="H2980" s="232">
        <v>110</v>
      </c>
      <c r="I2980" s="233"/>
      <c r="J2980" s="234">
        <f>ROUND(I2980*H2980,2)</f>
        <v>0</v>
      </c>
      <c r="K2980" s="230" t="s">
        <v>386</v>
      </c>
      <c r="L2980" s="45"/>
      <c r="M2980" s="235" t="s">
        <v>1</v>
      </c>
      <c r="N2980" s="236" t="s">
        <v>38</v>
      </c>
      <c r="O2980" s="92"/>
      <c r="P2980" s="237">
        <f>O2980*H2980</f>
        <v>0</v>
      </c>
      <c r="Q2980" s="237">
        <v>0.0017700000000000001</v>
      </c>
      <c r="R2980" s="237">
        <f>Q2980*H2980</f>
        <v>0.19470000000000001</v>
      </c>
      <c r="S2980" s="237">
        <v>0</v>
      </c>
      <c r="T2980" s="238">
        <f>S2980*H2980</f>
        <v>0</v>
      </c>
      <c r="U2980" s="39"/>
      <c r="V2980" s="39"/>
      <c r="W2980" s="39"/>
      <c r="X2980" s="39"/>
      <c r="Y2980" s="39"/>
      <c r="Z2980" s="39"/>
      <c r="AA2980" s="39"/>
      <c r="AB2980" s="39"/>
      <c r="AC2980" s="39"/>
      <c r="AD2980" s="39"/>
      <c r="AE2980" s="39"/>
      <c r="AR2980" s="239" t="s">
        <v>310</v>
      </c>
      <c r="AT2980" s="239" t="s">
        <v>225</v>
      </c>
      <c r="AU2980" s="239" t="s">
        <v>82</v>
      </c>
      <c r="AY2980" s="18" t="s">
        <v>223</v>
      </c>
      <c r="BE2980" s="240">
        <f>IF(N2980="základní",J2980,0)</f>
        <v>0</v>
      </c>
      <c r="BF2980" s="240">
        <f>IF(N2980="snížená",J2980,0)</f>
        <v>0</v>
      </c>
      <c r="BG2980" s="240">
        <f>IF(N2980="zákl. přenesená",J2980,0)</f>
        <v>0</v>
      </c>
      <c r="BH2980" s="240">
        <f>IF(N2980="sníž. přenesená",J2980,0)</f>
        <v>0</v>
      </c>
      <c r="BI2980" s="240">
        <f>IF(N2980="nulová",J2980,0)</f>
        <v>0</v>
      </c>
      <c r="BJ2980" s="18" t="s">
        <v>80</v>
      </c>
      <c r="BK2980" s="240">
        <f>ROUND(I2980*H2980,2)</f>
        <v>0</v>
      </c>
      <c r="BL2980" s="18" t="s">
        <v>310</v>
      </c>
      <c r="BM2980" s="239" t="s">
        <v>3630</v>
      </c>
    </row>
    <row r="2981" s="13" customFormat="1">
      <c r="A2981" s="13"/>
      <c r="B2981" s="241"/>
      <c r="C2981" s="242"/>
      <c r="D2981" s="243" t="s">
        <v>232</v>
      </c>
      <c r="E2981" s="244" t="s">
        <v>1</v>
      </c>
      <c r="F2981" s="245" t="s">
        <v>3631</v>
      </c>
      <c r="G2981" s="242"/>
      <c r="H2981" s="246">
        <v>110</v>
      </c>
      <c r="I2981" s="247"/>
      <c r="J2981" s="242"/>
      <c r="K2981" s="242"/>
      <c r="L2981" s="248"/>
      <c r="M2981" s="249"/>
      <c r="N2981" s="250"/>
      <c r="O2981" s="250"/>
      <c r="P2981" s="250"/>
      <c r="Q2981" s="250"/>
      <c r="R2981" s="250"/>
      <c r="S2981" s="250"/>
      <c r="T2981" s="251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52" t="s">
        <v>232</v>
      </c>
      <c r="AU2981" s="252" t="s">
        <v>82</v>
      </c>
      <c r="AV2981" s="13" t="s">
        <v>82</v>
      </c>
      <c r="AW2981" s="13" t="s">
        <v>30</v>
      </c>
      <c r="AX2981" s="13" t="s">
        <v>73</v>
      </c>
      <c r="AY2981" s="252" t="s">
        <v>223</v>
      </c>
    </row>
    <row r="2982" s="15" customFormat="1">
      <c r="A2982" s="15"/>
      <c r="B2982" s="263"/>
      <c r="C2982" s="264"/>
      <c r="D2982" s="243" t="s">
        <v>232</v>
      </c>
      <c r="E2982" s="265" t="s">
        <v>1</v>
      </c>
      <c r="F2982" s="266" t="s">
        <v>245</v>
      </c>
      <c r="G2982" s="264"/>
      <c r="H2982" s="267">
        <v>110</v>
      </c>
      <c r="I2982" s="268"/>
      <c r="J2982" s="264"/>
      <c r="K2982" s="264"/>
      <c r="L2982" s="269"/>
      <c r="M2982" s="270"/>
      <c r="N2982" s="271"/>
      <c r="O2982" s="271"/>
      <c r="P2982" s="271"/>
      <c r="Q2982" s="271"/>
      <c r="R2982" s="271"/>
      <c r="S2982" s="271"/>
      <c r="T2982" s="272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T2982" s="273" t="s">
        <v>232</v>
      </c>
      <c r="AU2982" s="273" t="s">
        <v>82</v>
      </c>
      <c r="AV2982" s="15" t="s">
        <v>230</v>
      </c>
      <c r="AW2982" s="15" t="s">
        <v>30</v>
      </c>
      <c r="AX2982" s="15" t="s">
        <v>80</v>
      </c>
      <c r="AY2982" s="273" t="s">
        <v>223</v>
      </c>
    </row>
    <row r="2983" s="2" customFormat="1" ht="33" customHeight="1">
      <c r="A2983" s="39"/>
      <c r="B2983" s="40"/>
      <c r="C2983" s="228" t="s">
        <v>3632</v>
      </c>
      <c r="D2983" s="228" t="s">
        <v>225</v>
      </c>
      <c r="E2983" s="229" t="s">
        <v>3633</v>
      </c>
      <c r="F2983" s="230" t="s">
        <v>3634</v>
      </c>
      <c r="G2983" s="231" t="s">
        <v>351</v>
      </c>
      <c r="H2983" s="232">
        <v>57.200000000000003</v>
      </c>
      <c r="I2983" s="233"/>
      <c r="J2983" s="234">
        <f>ROUND(I2983*H2983,2)</f>
        <v>0</v>
      </c>
      <c r="K2983" s="230" t="s">
        <v>229</v>
      </c>
      <c r="L2983" s="45"/>
      <c r="M2983" s="235" t="s">
        <v>1</v>
      </c>
      <c r="N2983" s="236" t="s">
        <v>38</v>
      </c>
      <c r="O2983" s="92"/>
      <c r="P2983" s="237">
        <f>O2983*H2983</f>
        <v>0</v>
      </c>
      <c r="Q2983" s="237">
        <v>0.0057999999999999996</v>
      </c>
      <c r="R2983" s="237">
        <f>Q2983*H2983</f>
        <v>0.33176</v>
      </c>
      <c r="S2983" s="237">
        <v>0</v>
      </c>
      <c r="T2983" s="238">
        <f>S2983*H2983</f>
        <v>0</v>
      </c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39"/>
      <c r="AE2983" s="39"/>
      <c r="AR2983" s="239" t="s">
        <v>310</v>
      </c>
      <c r="AT2983" s="239" t="s">
        <v>225</v>
      </c>
      <c r="AU2983" s="239" t="s">
        <v>82</v>
      </c>
      <c r="AY2983" s="18" t="s">
        <v>223</v>
      </c>
      <c r="BE2983" s="240">
        <f>IF(N2983="základní",J2983,0)</f>
        <v>0</v>
      </c>
      <c r="BF2983" s="240">
        <f>IF(N2983="snížená",J2983,0)</f>
        <v>0</v>
      </c>
      <c r="BG2983" s="240">
        <f>IF(N2983="zákl. přenesená",J2983,0)</f>
        <v>0</v>
      </c>
      <c r="BH2983" s="240">
        <f>IF(N2983="sníž. přenesená",J2983,0)</f>
        <v>0</v>
      </c>
      <c r="BI2983" s="240">
        <f>IF(N2983="nulová",J2983,0)</f>
        <v>0</v>
      </c>
      <c r="BJ2983" s="18" t="s">
        <v>80</v>
      </c>
      <c r="BK2983" s="240">
        <f>ROUND(I2983*H2983,2)</f>
        <v>0</v>
      </c>
      <c r="BL2983" s="18" t="s">
        <v>310</v>
      </c>
      <c r="BM2983" s="239" t="s">
        <v>3635</v>
      </c>
    </row>
    <row r="2984" s="13" customFormat="1">
      <c r="A2984" s="13"/>
      <c r="B2984" s="241"/>
      <c r="C2984" s="242"/>
      <c r="D2984" s="243" t="s">
        <v>232</v>
      </c>
      <c r="E2984" s="244" t="s">
        <v>1</v>
      </c>
      <c r="F2984" s="245" t="s">
        <v>3636</v>
      </c>
      <c r="G2984" s="242"/>
      <c r="H2984" s="246">
        <v>57.200000000000003</v>
      </c>
      <c r="I2984" s="247"/>
      <c r="J2984" s="242"/>
      <c r="K2984" s="242"/>
      <c r="L2984" s="248"/>
      <c r="M2984" s="249"/>
      <c r="N2984" s="250"/>
      <c r="O2984" s="250"/>
      <c r="P2984" s="250"/>
      <c r="Q2984" s="250"/>
      <c r="R2984" s="250"/>
      <c r="S2984" s="250"/>
      <c r="T2984" s="251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52" t="s">
        <v>232</v>
      </c>
      <c r="AU2984" s="252" t="s">
        <v>82</v>
      </c>
      <c r="AV2984" s="13" t="s">
        <v>82</v>
      </c>
      <c r="AW2984" s="13" t="s">
        <v>30</v>
      </c>
      <c r="AX2984" s="13" t="s">
        <v>73</v>
      </c>
      <c r="AY2984" s="252" t="s">
        <v>223</v>
      </c>
    </row>
    <row r="2985" s="15" customFormat="1">
      <c r="A2985" s="15"/>
      <c r="B2985" s="263"/>
      <c r="C2985" s="264"/>
      <c r="D2985" s="243" t="s">
        <v>232</v>
      </c>
      <c r="E2985" s="265" t="s">
        <v>1</v>
      </c>
      <c r="F2985" s="266" t="s">
        <v>245</v>
      </c>
      <c r="G2985" s="264"/>
      <c r="H2985" s="267">
        <v>57.200000000000003</v>
      </c>
      <c r="I2985" s="268"/>
      <c r="J2985" s="264"/>
      <c r="K2985" s="264"/>
      <c r="L2985" s="269"/>
      <c r="M2985" s="270"/>
      <c r="N2985" s="271"/>
      <c r="O2985" s="271"/>
      <c r="P2985" s="271"/>
      <c r="Q2985" s="271"/>
      <c r="R2985" s="271"/>
      <c r="S2985" s="271"/>
      <c r="T2985" s="272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T2985" s="273" t="s">
        <v>232</v>
      </c>
      <c r="AU2985" s="273" t="s">
        <v>82</v>
      </c>
      <c r="AV2985" s="15" t="s">
        <v>230</v>
      </c>
      <c r="AW2985" s="15" t="s">
        <v>30</v>
      </c>
      <c r="AX2985" s="15" t="s">
        <v>80</v>
      </c>
      <c r="AY2985" s="273" t="s">
        <v>223</v>
      </c>
    </row>
    <row r="2986" s="2" customFormat="1" ht="37.8" customHeight="1">
      <c r="A2986" s="39"/>
      <c r="B2986" s="40"/>
      <c r="C2986" s="228" t="s">
        <v>3637</v>
      </c>
      <c r="D2986" s="228" t="s">
        <v>225</v>
      </c>
      <c r="E2986" s="229" t="s">
        <v>3638</v>
      </c>
      <c r="F2986" s="230" t="s">
        <v>3639</v>
      </c>
      <c r="G2986" s="231" t="s">
        <v>351</v>
      </c>
      <c r="H2986" s="232">
        <v>9</v>
      </c>
      <c r="I2986" s="233"/>
      <c r="J2986" s="234">
        <f>ROUND(I2986*H2986,2)</f>
        <v>0</v>
      </c>
      <c r="K2986" s="230" t="s">
        <v>229</v>
      </c>
      <c r="L2986" s="45"/>
      <c r="M2986" s="235" t="s">
        <v>1</v>
      </c>
      <c r="N2986" s="236" t="s">
        <v>38</v>
      </c>
      <c r="O2986" s="92"/>
      <c r="P2986" s="237">
        <f>O2986*H2986</f>
        <v>0</v>
      </c>
      <c r="Q2986" s="237">
        <v>0.0023700000000000001</v>
      </c>
      <c r="R2986" s="237">
        <f>Q2986*H2986</f>
        <v>0.021330000000000002</v>
      </c>
      <c r="S2986" s="237">
        <v>0</v>
      </c>
      <c r="T2986" s="238">
        <f>S2986*H2986</f>
        <v>0</v>
      </c>
      <c r="U2986" s="39"/>
      <c r="V2986" s="39"/>
      <c r="W2986" s="39"/>
      <c r="X2986" s="39"/>
      <c r="Y2986" s="39"/>
      <c r="Z2986" s="39"/>
      <c r="AA2986" s="39"/>
      <c r="AB2986" s="39"/>
      <c r="AC2986" s="39"/>
      <c r="AD2986" s="39"/>
      <c r="AE2986" s="39"/>
      <c r="AR2986" s="239" t="s">
        <v>310</v>
      </c>
      <c r="AT2986" s="239" t="s">
        <v>225</v>
      </c>
      <c r="AU2986" s="239" t="s">
        <v>82</v>
      </c>
      <c r="AY2986" s="18" t="s">
        <v>223</v>
      </c>
      <c r="BE2986" s="240">
        <f>IF(N2986="základní",J2986,0)</f>
        <v>0</v>
      </c>
      <c r="BF2986" s="240">
        <f>IF(N2986="snížená",J2986,0)</f>
        <v>0</v>
      </c>
      <c r="BG2986" s="240">
        <f>IF(N2986="zákl. přenesená",J2986,0)</f>
        <v>0</v>
      </c>
      <c r="BH2986" s="240">
        <f>IF(N2986="sníž. přenesená",J2986,0)</f>
        <v>0</v>
      </c>
      <c r="BI2986" s="240">
        <f>IF(N2986="nulová",J2986,0)</f>
        <v>0</v>
      </c>
      <c r="BJ2986" s="18" t="s">
        <v>80</v>
      </c>
      <c r="BK2986" s="240">
        <f>ROUND(I2986*H2986,2)</f>
        <v>0</v>
      </c>
      <c r="BL2986" s="18" t="s">
        <v>310</v>
      </c>
      <c r="BM2986" s="239" t="s">
        <v>3640</v>
      </c>
    </row>
    <row r="2987" s="13" customFormat="1">
      <c r="A2987" s="13"/>
      <c r="B2987" s="241"/>
      <c r="C2987" s="242"/>
      <c r="D2987" s="243" t="s">
        <v>232</v>
      </c>
      <c r="E2987" s="244" t="s">
        <v>1</v>
      </c>
      <c r="F2987" s="245" t="s">
        <v>3641</v>
      </c>
      <c r="G2987" s="242"/>
      <c r="H2987" s="246">
        <v>9</v>
      </c>
      <c r="I2987" s="247"/>
      <c r="J2987" s="242"/>
      <c r="K2987" s="242"/>
      <c r="L2987" s="248"/>
      <c r="M2987" s="249"/>
      <c r="N2987" s="250"/>
      <c r="O2987" s="250"/>
      <c r="P2987" s="250"/>
      <c r="Q2987" s="250"/>
      <c r="R2987" s="250"/>
      <c r="S2987" s="250"/>
      <c r="T2987" s="251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52" t="s">
        <v>232</v>
      </c>
      <c r="AU2987" s="252" t="s">
        <v>82</v>
      </c>
      <c r="AV2987" s="13" t="s">
        <v>82</v>
      </c>
      <c r="AW2987" s="13" t="s">
        <v>30</v>
      </c>
      <c r="AX2987" s="13" t="s">
        <v>73</v>
      </c>
      <c r="AY2987" s="252" t="s">
        <v>223</v>
      </c>
    </row>
    <row r="2988" s="15" customFormat="1">
      <c r="A2988" s="15"/>
      <c r="B2988" s="263"/>
      <c r="C2988" s="264"/>
      <c r="D2988" s="243" t="s">
        <v>232</v>
      </c>
      <c r="E2988" s="265" t="s">
        <v>1</v>
      </c>
      <c r="F2988" s="266" t="s">
        <v>245</v>
      </c>
      <c r="G2988" s="264"/>
      <c r="H2988" s="267">
        <v>9</v>
      </c>
      <c r="I2988" s="268"/>
      <c r="J2988" s="264"/>
      <c r="K2988" s="264"/>
      <c r="L2988" s="269"/>
      <c r="M2988" s="270"/>
      <c r="N2988" s="271"/>
      <c r="O2988" s="271"/>
      <c r="P2988" s="271"/>
      <c r="Q2988" s="271"/>
      <c r="R2988" s="271"/>
      <c r="S2988" s="271"/>
      <c r="T2988" s="272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T2988" s="273" t="s">
        <v>232</v>
      </c>
      <c r="AU2988" s="273" t="s">
        <v>82</v>
      </c>
      <c r="AV2988" s="15" t="s">
        <v>230</v>
      </c>
      <c r="AW2988" s="15" t="s">
        <v>30</v>
      </c>
      <c r="AX2988" s="15" t="s">
        <v>80</v>
      </c>
      <c r="AY2988" s="273" t="s">
        <v>223</v>
      </c>
    </row>
    <row r="2989" s="2" customFormat="1" ht="21.75" customHeight="1">
      <c r="A2989" s="39"/>
      <c r="B2989" s="40"/>
      <c r="C2989" s="228" t="s">
        <v>3642</v>
      </c>
      <c r="D2989" s="228" t="s">
        <v>225</v>
      </c>
      <c r="E2989" s="229" t="s">
        <v>3643</v>
      </c>
      <c r="F2989" s="230" t="s">
        <v>3644</v>
      </c>
      <c r="G2989" s="231" t="s">
        <v>351</v>
      </c>
      <c r="H2989" s="232">
        <v>9</v>
      </c>
      <c r="I2989" s="233"/>
      <c r="J2989" s="234">
        <f>ROUND(I2989*H2989,2)</f>
        <v>0</v>
      </c>
      <c r="K2989" s="230" t="s">
        <v>386</v>
      </c>
      <c r="L2989" s="45"/>
      <c r="M2989" s="235" t="s">
        <v>1</v>
      </c>
      <c r="N2989" s="236" t="s">
        <v>38</v>
      </c>
      <c r="O2989" s="92"/>
      <c r="P2989" s="237">
        <f>O2989*H2989</f>
        <v>0</v>
      </c>
      <c r="Q2989" s="237">
        <v>0.00167</v>
      </c>
      <c r="R2989" s="237">
        <f>Q2989*H2989</f>
        <v>0.01503</v>
      </c>
      <c r="S2989" s="237">
        <v>0</v>
      </c>
      <c r="T2989" s="238">
        <f>S2989*H2989</f>
        <v>0</v>
      </c>
      <c r="U2989" s="39"/>
      <c r="V2989" s="39"/>
      <c r="W2989" s="39"/>
      <c r="X2989" s="39"/>
      <c r="Y2989" s="39"/>
      <c r="Z2989" s="39"/>
      <c r="AA2989" s="39"/>
      <c r="AB2989" s="39"/>
      <c r="AC2989" s="39"/>
      <c r="AD2989" s="39"/>
      <c r="AE2989" s="39"/>
      <c r="AR2989" s="239" t="s">
        <v>310</v>
      </c>
      <c r="AT2989" s="239" t="s">
        <v>225</v>
      </c>
      <c r="AU2989" s="239" t="s">
        <v>82</v>
      </c>
      <c r="AY2989" s="18" t="s">
        <v>223</v>
      </c>
      <c r="BE2989" s="240">
        <f>IF(N2989="základní",J2989,0)</f>
        <v>0</v>
      </c>
      <c r="BF2989" s="240">
        <f>IF(N2989="snížená",J2989,0)</f>
        <v>0</v>
      </c>
      <c r="BG2989" s="240">
        <f>IF(N2989="zákl. přenesená",J2989,0)</f>
        <v>0</v>
      </c>
      <c r="BH2989" s="240">
        <f>IF(N2989="sníž. přenesená",J2989,0)</f>
        <v>0</v>
      </c>
      <c r="BI2989" s="240">
        <f>IF(N2989="nulová",J2989,0)</f>
        <v>0</v>
      </c>
      <c r="BJ2989" s="18" t="s">
        <v>80</v>
      </c>
      <c r="BK2989" s="240">
        <f>ROUND(I2989*H2989,2)</f>
        <v>0</v>
      </c>
      <c r="BL2989" s="18" t="s">
        <v>310</v>
      </c>
      <c r="BM2989" s="239" t="s">
        <v>3645</v>
      </c>
    </row>
    <row r="2990" s="13" customFormat="1">
      <c r="A2990" s="13"/>
      <c r="B2990" s="241"/>
      <c r="C2990" s="242"/>
      <c r="D2990" s="243" t="s">
        <v>232</v>
      </c>
      <c r="E2990" s="244" t="s">
        <v>1</v>
      </c>
      <c r="F2990" s="245" t="s">
        <v>3646</v>
      </c>
      <c r="G2990" s="242"/>
      <c r="H2990" s="246">
        <v>9</v>
      </c>
      <c r="I2990" s="247"/>
      <c r="J2990" s="242"/>
      <c r="K2990" s="242"/>
      <c r="L2990" s="248"/>
      <c r="M2990" s="249"/>
      <c r="N2990" s="250"/>
      <c r="O2990" s="250"/>
      <c r="P2990" s="250"/>
      <c r="Q2990" s="250"/>
      <c r="R2990" s="250"/>
      <c r="S2990" s="250"/>
      <c r="T2990" s="251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52" t="s">
        <v>232</v>
      </c>
      <c r="AU2990" s="252" t="s">
        <v>82</v>
      </c>
      <c r="AV2990" s="13" t="s">
        <v>82</v>
      </c>
      <c r="AW2990" s="13" t="s">
        <v>30</v>
      </c>
      <c r="AX2990" s="13" t="s">
        <v>73</v>
      </c>
      <c r="AY2990" s="252" t="s">
        <v>223</v>
      </c>
    </row>
    <row r="2991" s="15" customFormat="1">
      <c r="A2991" s="15"/>
      <c r="B2991" s="263"/>
      <c r="C2991" s="264"/>
      <c r="D2991" s="243" t="s">
        <v>232</v>
      </c>
      <c r="E2991" s="265" t="s">
        <v>1</v>
      </c>
      <c r="F2991" s="266" t="s">
        <v>245</v>
      </c>
      <c r="G2991" s="264"/>
      <c r="H2991" s="267">
        <v>9</v>
      </c>
      <c r="I2991" s="268"/>
      <c r="J2991" s="264"/>
      <c r="K2991" s="264"/>
      <c r="L2991" s="269"/>
      <c r="M2991" s="270"/>
      <c r="N2991" s="271"/>
      <c r="O2991" s="271"/>
      <c r="P2991" s="271"/>
      <c r="Q2991" s="271"/>
      <c r="R2991" s="271"/>
      <c r="S2991" s="271"/>
      <c r="T2991" s="272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T2991" s="273" t="s">
        <v>232</v>
      </c>
      <c r="AU2991" s="273" t="s">
        <v>82</v>
      </c>
      <c r="AV2991" s="15" t="s">
        <v>230</v>
      </c>
      <c r="AW2991" s="15" t="s">
        <v>30</v>
      </c>
      <c r="AX2991" s="15" t="s">
        <v>80</v>
      </c>
      <c r="AY2991" s="273" t="s">
        <v>223</v>
      </c>
    </row>
    <row r="2992" s="2" customFormat="1" ht="37.8" customHeight="1">
      <c r="A2992" s="39"/>
      <c r="B2992" s="40"/>
      <c r="C2992" s="228" t="s">
        <v>3647</v>
      </c>
      <c r="D2992" s="228" t="s">
        <v>225</v>
      </c>
      <c r="E2992" s="229" t="s">
        <v>3648</v>
      </c>
      <c r="F2992" s="230" t="s">
        <v>3649</v>
      </c>
      <c r="G2992" s="231" t="s">
        <v>351</v>
      </c>
      <c r="H2992" s="232">
        <v>41.950000000000003</v>
      </c>
      <c r="I2992" s="233"/>
      <c r="J2992" s="234">
        <f>ROUND(I2992*H2992,2)</f>
        <v>0</v>
      </c>
      <c r="K2992" s="230" t="s">
        <v>229</v>
      </c>
      <c r="L2992" s="45"/>
      <c r="M2992" s="235" t="s">
        <v>1</v>
      </c>
      <c r="N2992" s="236" t="s">
        <v>38</v>
      </c>
      <c r="O2992" s="92"/>
      <c r="P2992" s="237">
        <f>O2992*H2992</f>
        <v>0</v>
      </c>
      <c r="Q2992" s="237">
        <v>0.0027299999999999998</v>
      </c>
      <c r="R2992" s="237">
        <f>Q2992*H2992</f>
        <v>0.1145235</v>
      </c>
      <c r="S2992" s="237">
        <v>0</v>
      </c>
      <c r="T2992" s="238">
        <f>S2992*H2992</f>
        <v>0</v>
      </c>
      <c r="U2992" s="39"/>
      <c r="V2992" s="39"/>
      <c r="W2992" s="39"/>
      <c r="X2992" s="39"/>
      <c r="Y2992" s="39"/>
      <c r="Z2992" s="39"/>
      <c r="AA2992" s="39"/>
      <c r="AB2992" s="39"/>
      <c r="AC2992" s="39"/>
      <c r="AD2992" s="39"/>
      <c r="AE2992" s="39"/>
      <c r="AR2992" s="239" t="s">
        <v>310</v>
      </c>
      <c r="AT2992" s="239" t="s">
        <v>225</v>
      </c>
      <c r="AU2992" s="239" t="s">
        <v>82</v>
      </c>
      <c r="AY2992" s="18" t="s">
        <v>223</v>
      </c>
      <c r="BE2992" s="240">
        <f>IF(N2992="základní",J2992,0)</f>
        <v>0</v>
      </c>
      <c r="BF2992" s="240">
        <f>IF(N2992="snížená",J2992,0)</f>
        <v>0</v>
      </c>
      <c r="BG2992" s="240">
        <f>IF(N2992="zákl. přenesená",J2992,0)</f>
        <v>0</v>
      </c>
      <c r="BH2992" s="240">
        <f>IF(N2992="sníž. přenesená",J2992,0)</f>
        <v>0</v>
      </c>
      <c r="BI2992" s="240">
        <f>IF(N2992="nulová",J2992,0)</f>
        <v>0</v>
      </c>
      <c r="BJ2992" s="18" t="s">
        <v>80</v>
      </c>
      <c r="BK2992" s="240">
        <f>ROUND(I2992*H2992,2)</f>
        <v>0</v>
      </c>
      <c r="BL2992" s="18" t="s">
        <v>310</v>
      </c>
      <c r="BM2992" s="239" t="s">
        <v>3650</v>
      </c>
    </row>
    <row r="2993" s="13" customFormat="1">
      <c r="A2993" s="13"/>
      <c r="B2993" s="241"/>
      <c r="C2993" s="242"/>
      <c r="D2993" s="243" t="s">
        <v>232</v>
      </c>
      <c r="E2993" s="244" t="s">
        <v>1</v>
      </c>
      <c r="F2993" s="245" t="s">
        <v>3651</v>
      </c>
      <c r="G2993" s="242"/>
      <c r="H2993" s="246">
        <v>21.600000000000001</v>
      </c>
      <c r="I2993" s="247"/>
      <c r="J2993" s="242"/>
      <c r="K2993" s="242"/>
      <c r="L2993" s="248"/>
      <c r="M2993" s="249"/>
      <c r="N2993" s="250"/>
      <c r="O2993" s="250"/>
      <c r="P2993" s="250"/>
      <c r="Q2993" s="250"/>
      <c r="R2993" s="250"/>
      <c r="S2993" s="250"/>
      <c r="T2993" s="251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52" t="s">
        <v>232</v>
      </c>
      <c r="AU2993" s="252" t="s">
        <v>82</v>
      </c>
      <c r="AV2993" s="13" t="s">
        <v>82</v>
      </c>
      <c r="AW2993" s="13" t="s">
        <v>30</v>
      </c>
      <c r="AX2993" s="13" t="s">
        <v>73</v>
      </c>
      <c r="AY2993" s="252" t="s">
        <v>223</v>
      </c>
    </row>
    <row r="2994" s="13" customFormat="1">
      <c r="A2994" s="13"/>
      <c r="B2994" s="241"/>
      <c r="C2994" s="242"/>
      <c r="D2994" s="243" t="s">
        <v>232</v>
      </c>
      <c r="E2994" s="244" t="s">
        <v>1</v>
      </c>
      <c r="F2994" s="245" t="s">
        <v>3652</v>
      </c>
      <c r="G2994" s="242"/>
      <c r="H2994" s="246">
        <v>10.800000000000001</v>
      </c>
      <c r="I2994" s="247"/>
      <c r="J2994" s="242"/>
      <c r="K2994" s="242"/>
      <c r="L2994" s="248"/>
      <c r="M2994" s="249"/>
      <c r="N2994" s="250"/>
      <c r="O2994" s="250"/>
      <c r="P2994" s="250"/>
      <c r="Q2994" s="250"/>
      <c r="R2994" s="250"/>
      <c r="S2994" s="250"/>
      <c r="T2994" s="251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52" t="s">
        <v>232</v>
      </c>
      <c r="AU2994" s="252" t="s">
        <v>82</v>
      </c>
      <c r="AV2994" s="13" t="s">
        <v>82</v>
      </c>
      <c r="AW2994" s="13" t="s">
        <v>30</v>
      </c>
      <c r="AX2994" s="13" t="s">
        <v>73</v>
      </c>
      <c r="AY2994" s="252" t="s">
        <v>223</v>
      </c>
    </row>
    <row r="2995" s="13" customFormat="1">
      <c r="A2995" s="13"/>
      <c r="B2995" s="241"/>
      <c r="C2995" s="242"/>
      <c r="D2995" s="243" t="s">
        <v>232</v>
      </c>
      <c r="E2995" s="244" t="s">
        <v>1</v>
      </c>
      <c r="F2995" s="245" t="s">
        <v>3653</v>
      </c>
      <c r="G2995" s="242"/>
      <c r="H2995" s="246">
        <v>7.5999999999999996</v>
      </c>
      <c r="I2995" s="247"/>
      <c r="J2995" s="242"/>
      <c r="K2995" s="242"/>
      <c r="L2995" s="248"/>
      <c r="M2995" s="249"/>
      <c r="N2995" s="250"/>
      <c r="O2995" s="250"/>
      <c r="P2995" s="250"/>
      <c r="Q2995" s="250"/>
      <c r="R2995" s="250"/>
      <c r="S2995" s="250"/>
      <c r="T2995" s="251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52" t="s">
        <v>232</v>
      </c>
      <c r="AU2995" s="252" t="s">
        <v>82</v>
      </c>
      <c r="AV2995" s="13" t="s">
        <v>82</v>
      </c>
      <c r="AW2995" s="13" t="s">
        <v>30</v>
      </c>
      <c r="AX2995" s="13" t="s">
        <v>73</v>
      </c>
      <c r="AY2995" s="252" t="s">
        <v>223</v>
      </c>
    </row>
    <row r="2996" s="13" customFormat="1">
      <c r="A2996" s="13"/>
      <c r="B2996" s="241"/>
      <c r="C2996" s="242"/>
      <c r="D2996" s="243" t="s">
        <v>232</v>
      </c>
      <c r="E2996" s="244" t="s">
        <v>1</v>
      </c>
      <c r="F2996" s="245" t="s">
        <v>3654</v>
      </c>
      <c r="G2996" s="242"/>
      <c r="H2996" s="246">
        <v>1.95</v>
      </c>
      <c r="I2996" s="247"/>
      <c r="J2996" s="242"/>
      <c r="K2996" s="242"/>
      <c r="L2996" s="248"/>
      <c r="M2996" s="249"/>
      <c r="N2996" s="250"/>
      <c r="O2996" s="250"/>
      <c r="P2996" s="250"/>
      <c r="Q2996" s="250"/>
      <c r="R2996" s="250"/>
      <c r="S2996" s="250"/>
      <c r="T2996" s="251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52" t="s">
        <v>232</v>
      </c>
      <c r="AU2996" s="252" t="s">
        <v>82</v>
      </c>
      <c r="AV2996" s="13" t="s">
        <v>82</v>
      </c>
      <c r="AW2996" s="13" t="s">
        <v>30</v>
      </c>
      <c r="AX2996" s="13" t="s">
        <v>73</v>
      </c>
      <c r="AY2996" s="252" t="s">
        <v>223</v>
      </c>
    </row>
    <row r="2997" s="15" customFormat="1">
      <c r="A2997" s="15"/>
      <c r="B2997" s="263"/>
      <c r="C2997" s="264"/>
      <c r="D2997" s="243" t="s">
        <v>232</v>
      </c>
      <c r="E2997" s="265" t="s">
        <v>1</v>
      </c>
      <c r="F2997" s="266" t="s">
        <v>245</v>
      </c>
      <c r="G2997" s="264"/>
      <c r="H2997" s="267">
        <v>41.950000000000003</v>
      </c>
      <c r="I2997" s="268"/>
      <c r="J2997" s="264"/>
      <c r="K2997" s="264"/>
      <c r="L2997" s="269"/>
      <c r="M2997" s="270"/>
      <c r="N2997" s="271"/>
      <c r="O2997" s="271"/>
      <c r="P2997" s="271"/>
      <c r="Q2997" s="271"/>
      <c r="R2997" s="271"/>
      <c r="S2997" s="271"/>
      <c r="T2997" s="272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T2997" s="273" t="s">
        <v>232</v>
      </c>
      <c r="AU2997" s="273" t="s">
        <v>82</v>
      </c>
      <c r="AV2997" s="15" t="s">
        <v>230</v>
      </c>
      <c r="AW2997" s="15" t="s">
        <v>30</v>
      </c>
      <c r="AX2997" s="15" t="s">
        <v>80</v>
      </c>
      <c r="AY2997" s="273" t="s">
        <v>223</v>
      </c>
    </row>
    <row r="2998" s="2" customFormat="1" ht="37.8" customHeight="1">
      <c r="A2998" s="39"/>
      <c r="B2998" s="40"/>
      <c r="C2998" s="228" t="s">
        <v>3655</v>
      </c>
      <c r="D2998" s="228" t="s">
        <v>225</v>
      </c>
      <c r="E2998" s="229" t="s">
        <v>3656</v>
      </c>
      <c r="F2998" s="230" t="s">
        <v>3657</v>
      </c>
      <c r="G2998" s="231" t="s">
        <v>351</v>
      </c>
      <c r="H2998" s="232">
        <v>1.7</v>
      </c>
      <c r="I2998" s="233"/>
      <c r="J2998" s="234">
        <f>ROUND(I2998*H2998,2)</f>
        <v>0</v>
      </c>
      <c r="K2998" s="230" t="s">
        <v>229</v>
      </c>
      <c r="L2998" s="45"/>
      <c r="M2998" s="235" t="s">
        <v>1</v>
      </c>
      <c r="N2998" s="236" t="s">
        <v>38</v>
      </c>
      <c r="O2998" s="92"/>
      <c r="P2998" s="237">
        <f>O2998*H2998</f>
        <v>0</v>
      </c>
      <c r="Q2998" s="237">
        <v>0.0053899999999999998</v>
      </c>
      <c r="R2998" s="237">
        <f>Q2998*H2998</f>
        <v>0.0091629999999999993</v>
      </c>
      <c r="S2998" s="237">
        <v>0</v>
      </c>
      <c r="T2998" s="238">
        <f>S2998*H2998</f>
        <v>0</v>
      </c>
      <c r="U2998" s="39"/>
      <c r="V2998" s="39"/>
      <c r="W2998" s="39"/>
      <c r="X2998" s="39"/>
      <c r="Y2998" s="39"/>
      <c r="Z2998" s="39"/>
      <c r="AA2998" s="39"/>
      <c r="AB2998" s="39"/>
      <c r="AC2998" s="39"/>
      <c r="AD2998" s="39"/>
      <c r="AE2998" s="39"/>
      <c r="AR2998" s="239" t="s">
        <v>310</v>
      </c>
      <c r="AT2998" s="239" t="s">
        <v>225</v>
      </c>
      <c r="AU2998" s="239" t="s">
        <v>82</v>
      </c>
      <c r="AY2998" s="18" t="s">
        <v>223</v>
      </c>
      <c r="BE2998" s="240">
        <f>IF(N2998="základní",J2998,0)</f>
        <v>0</v>
      </c>
      <c r="BF2998" s="240">
        <f>IF(N2998="snížená",J2998,0)</f>
        <v>0</v>
      </c>
      <c r="BG2998" s="240">
        <f>IF(N2998="zákl. přenesená",J2998,0)</f>
        <v>0</v>
      </c>
      <c r="BH2998" s="240">
        <f>IF(N2998="sníž. přenesená",J2998,0)</f>
        <v>0</v>
      </c>
      <c r="BI2998" s="240">
        <f>IF(N2998="nulová",J2998,0)</f>
        <v>0</v>
      </c>
      <c r="BJ2998" s="18" t="s">
        <v>80</v>
      </c>
      <c r="BK2998" s="240">
        <f>ROUND(I2998*H2998,2)</f>
        <v>0</v>
      </c>
      <c r="BL2998" s="18" t="s">
        <v>310</v>
      </c>
      <c r="BM2998" s="239" t="s">
        <v>3658</v>
      </c>
    </row>
    <row r="2999" s="13" customFormat="1">
      <c r="A2999" s="13"/>
      <c r="B2999" s="241"/>
      <c r="C2999" s="242"/>
      <c r="D2999" s="243" t="s">
        <v>232</v>
      </c>
      <c r="E2999" s="244" t="s">
        <v>1</v>
      </c>
      <c r="F2999" s="245" t="s">
        <v>3659</v>
      </c>
      <c r="G2999" s="242"/>
      <c r="H2999" s="246">
        <v>1.7</v>
      </c>
      <c r="I2999" s="247"/>
      <c r="J2999" s="242"/>
      <c r="K2999" s="242"/>
      <c r="L2999" s="248"/>
      <c r="M2999" s="249"/>
      <c r="N2999" s="250"/>
      <c r="O2999" s="250"/>
      <c r="P2999" s="250"/>
      <c r="Q2999" s="250"/>
      <c r="R2999" s="250"/>
      <c r="S2999" s="250"/>
      <c r="T2999" s="251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52" t="s">
        <v>232</v>
      </c>
      <c r="AU2999" s="252" t="s">
        <v>82</v>
      </c>
      <c r="AV2999" s="13" t="s">
        <v>82</v>
      </c>
      <c r="AW2999" s="13" t="s">
        <v>30</v>
      </c>
      <c r="AX2999" s="13" t="s">
        <v>73</v>
      </c>
      <c r="AY2999" s="252" t="s">
        <v>223</v>
      </c>
    </row>
    <row r="3000" s="15" customFormat="1">
      <c r="A3000" s="15"/>
      <c r="B3000" s="263"/>
      <c r="C3000" s="264"/>
      <c r="D3000" s="243" t="s">
        <v>232</v>
      </c>
      <c r="E3000" s="265" t="s">
        <v>1</v>
      </c>
      <c r="F3000" s="266" t="s">
        <v>245</v>
      </c>
      <c r="G3000" s="264"/>
      <c r="H3000" s="267">
        <v>1.7</v>
      </c>
      <c r="I3000" s="268"/>
      <c r="J3000" s="264"/>
      <c r="K3000" s="264"/>
      <c r="L3000" s="269"/>
      <c r="M3000" s="270"/>
      <c r="N3000" s="271"/>
      <c r="O3000" s="271"/>
      <c r="P3000" s="271"/>
      <c r="Q3000" s="271"/>
      <c r="R3000" s="271"/>
      <c r="S3000" s="271"/>
      <c r="T3000" s="272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T3000" s="273" t="s">
        <v>232</v>
      </c>
      <c r="AU3000" s="273" t="s">
        <v>82</v>
      </c>
      <c r="AV3000" s="15" t="s">
        <v>230</v>
      </c>
      <c r="AW3000" s="15" t="s">
        <v>30</v>
      </c>
      <c r="AX3000" s="15" t="s">
        <v>80</v>
      </c>
      <c r="AY3000" s="273" t="s">
        <v>223</v>
      </c>
    </row>
    <row r="3001" s="2" customFormat="1" ht="33" customHeight="1">
      <c r="A3001" s="39"/>
      <c r="B3001" s="40"/>
      <c r="C3001" s="228" t="s">
        <v>3660</v>
      </c>
      <c r="D3001" s="228" t="s">
        <v>225</v>
      </c>
      <c r="E3001" s="229" t="s">
        <v>3661</v>
      </c>
      <c r="F3001" s="230" t="s">
        <v>3662</v>
      </c>
      <c r="G3001" s="231" t="s">
        <v>351</v>
      </c>
      <c r="H3001" s="232">
        <v>110</v>
      </c>
      <c r="I3001" s="233"/>
      <c r="J3001" s="234">
        <f>ROUND(I3001*H3001,2)</f>
        <v>0</v>
      </c>
      <c r="K3001" s="230" t="s">
        <v>229</v>
      </c>
      <c r="L3001" s="45"/>
      <c r="M3001" s="235" t="s">
        <v>1</v>
      </c>
      <c r="N3001" s="236" t="s">
        <v>38</v>
      </c>
      <c r="O3001" s="92"/>
      <c r="P3001" s="237">
        <f>O3001*H3001</f>
        <v>0</v>
      </c>
      <c r="Q3001" s="237">
        <v>0.0027399999999999998</v>
      </c>
      <c r="R3001" s="237">
        <f>Q3001*H3001</f>
        <v>0.3014</v>
      </c>
      <c r="S3001" s="237">
        <v>0</v>
      </c>
      <c r="T3001" s="238">
        <f>S3001*H3001</f>
        <v>0</v>
      </c>
      <c r="U3001" s="39"/>
      <c r="V3001" s="39"/>
      <c r="W3001" s="39"/>
      <c r="X3001" s="39"/>
      <c r="Y3001" s="39"/>
      <c r="Z3001" s="39"/>
      <c r="AA3001" s="39"/>
      <c r="AB3001" s="39"/>
      <c r="AC3001" s="39"/>
      <c r="AD3001" s="39"/>
      <c r="AE3001" s="39"/>
      <c r="AR3001" s="239" t="s">
        <v>310</v>
      </c>
      <c r="AT3001" s="239" t="s">
        <v>225</v>
      </c>
      <c r="AU3001" s="239" t="s">
        <v>82</v>
      </c>
      <c r="AY3001" s="18" t="s">
        <v>223</v>
      </c>
      <c r="BE3001" s="240">
        <f>IF(N3001="základní",J3001,0)</f>
        <v>0</v>
      </c>
      <c r="BF3001" s="240">
        <f>IF(N3001="snížená",J3001,0)</f>
        <v>0</v>
      </c>
      <c r="BG3001" s="240">
        <f>IF(N3001="zákl. přenesená",J3001,0)</f>
        <v>0</v>
      </c>
      <c r="BH3001" s="240">
        <f>IF(N3001="sníž. přenesená",J3001,0)</f>
        <v>0</v>
      </c>
      <c r="BI3001" s="240">
        <f>IF(N3001="nulová",J3001,0)</f>
        <v>0</v>
      </c>
      <c r="BJ3001" s="18" t="s">
        <v>80</v>
      </c>
      <c r="BK3001" s="240">
        <f>ROUND(I3001*H3001,2)</f>
        <v>0</v>
      </c>
      <c r="BL3001" s="18" t="s">
        <v>310</v>
      </c>
      <c r="BM3001" s="239" t="s">
        <v>3663</v>
      </c>
    </row>
    <row r="3002" s="13" customFormat="1">
      <c r="A3002" s="13"/>
      <c r="B3002" s="241"/>
      <c r="C3002" s="242"/>
      <c r="D3002" s="243" t="s">
        <v>232</v>
      </c>
      <c r="E3002" s="244" t="s">
        <v>1</v>
      </c>
      <c r="F3002" s="245" t="s">
        <v>3664</v>
      </c>
      <c r="G3002" s="242"/>
      <c r="H3002" s="246">
        <v>110</v>
      </c>
      <c r="I3002" s="247"/>
      <c r="J3002" s="242"/>
      <c r="K3002" s="242"/>
      <c r="L3002" s="248"/>
      <c r="M3002" s="249"/>
      <c r="N3002" s="250"/>
      <c r="O3002" s="250"/>
      <c r="P3002" s="250"/>
      <c r="Q3002" s="250"/>
      <c r="R3002" s="250"/>
      <c r="S3002" s="250"/>
      <c r="T3002" s="251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252" t="s">
        <v>232</v>
      </c>
      <c r="AU3002" s="252" t="s">
        <v>82</v>
      </c>
      <c r="AV3002" s="13" t="s">
        <v>82</v>
      </c>
      <c r="AW3002" s="13" t="s">
        <v>30</v>
      </c>
      <c r="AX3002" s="13" t="s">
        <v>73</v>
      </c>
      <c r="AY3002" s="252" t="s">
        <v>223</v>
      </c>
    </row>
    <row r="3003" s="15" customFormat="1">
      <c r="A3003" s="15"/>
      <c r="B3003" s="263"/>
      <c r="C3003" s="264"/>
      <c r="D3003" s="243" t="s">
        <v>232</v>
      </c>
      <c r="E3003" s="265" t="s">
        <v>1</v>
      </c>
      <c r="F3003" s="266" t="s">
        <v>245</v>
      </c>
      <c r="G3003" s="264"/>
      <c r="H3003" s="267">
        <v>110</v>
      </c>
      <c r="I3003" s="268"/>
      <c r="J3003" s="264"/>
      <c r="K3003" s="264"/>
      <c r="L3003" s="269"/>
      <c r="M3003" s="270"/>
      <c r="N3003" s="271"/>
      <c r="O3003" s="271"/>
      <c r="P3003" s="271"/>
      <c r="Q3003" s="271"/>
      <c r="R3003" s="271"/>
      <c r="S3003" s="271"/>
      <c r="T3003" s="272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T3003" s="273" t="s">
        <v>232</v>
      </c>
      <c r="AU3003" s="273" t="s">
        <v>82</v>
      </c>
      <c r="AV3003" s="15" t="s">
        <v>230</v>
      </c>
      <c r="AW3003" s="15" t="s">
        <v>30</v>
      </c>
      <c r="AX3003" s="15" t="s">
        <v>80</v>
      </c>
      <c r="AY3003" s="273" t="s">
        <v>223</v>
      </c>
    </row>
    <row r="3004" s="2" customFormat="1" ht="37.8" customHeight="1">
      <c r="A3004" s="39"/>
      <c r="B3004" s="40"/>
      <c r="C3004" s="228" t="s">
        <v>3665</v>
      </c>
      <c r="D3004" s="228" t="s">
        <v>225</v>
      </c>
      <c r="E3004" s="229" t="s">
        <v>3666</v>
      </c>
      <c r="F3004" s="230" t="s">
        <v>3667</v>
      </c>
      <c r="G3004" s="231" t="s">
        <v>475</v>
      </c>
      <c r="H3004" s="232">
        <v>6</v>
      </c>
      <c r="I3004" s="233"/>
      <c r="J3004" s="234">
        <f>ROUND(I3004*H3004,2)</f>
        <v>0</v>
      </c>
      <c r="K3004" s="230" t="s">
        <v>229</v>
      </c>
      <c r="L3004" s="45"/>
      <c r="M3004" s="235" t="s">
        <v>1</v>
      </c>
      <c r="N3004" s="236" t="s">
        <v>38</v>
      </c>
      <c r="O3004" s="92"/>
      <c r="P3004" s="237">
        <f>O3004*H3004</f>
        <v>0</v>
      </c>
      <c r="Q3004" s="237">
        <v>0.00044000000000000002</v>
      </c>
      <c r="R3004" s="237">
        <f>Q3004*H3004</f>
        <v>0.00264</v>
      </c>
      <c r="S3004" s="237">
        <v>0</v>
      </c>
      <c r="T3004" s="238">
        <f>S3004*H3004</f>
        <v>0</v>
      </c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39"/>
      <c r="AE3004" s="39"/>
      <c r="AR3004" s="239" t="s">
        <v>310</v>
      </c>
      <c r="AT3004" s="239" t="s">
        <v>225</v>
      </c>
      <c r="AU3004" s="239" t="s">
        <v>82</v>
      </c>
      <c r="AY3004" s="18" t="s">
        <v>223</v>
      </c>
      <c r="BE3004" s="240">
        <f>IF(N3004="základní",J3004,0)</f>
        <v>0</v>
      </c>
      <c r="BF3004" s="240">
        <f>IF(N3004="snížená",J3004,0)</f>
        <v>0</v>
      </c>
      <c r="BG3004" s="240">
        <f>IF(N3004="zákl. přenesená",J3004,0)</f>
        <v>0</v>
      </c>
      <c r="BH3004" s="240">
        <f>IF(N3004="sníž. přenesená",J3004,0)</f>
        <v>0</v>
      </c>
      <c r="BI3004" s="240">
        <f>IF(N3004="nulová",J3004,0)</f>
        <v>0</v>
      </c>
      <c r="BJ3004" s="18" t="s">
        <v>80</v>
      </c>
      <c r="BK3004" s="240">
        <f>ROUND(I3004*H3004,2)</f>
        <v>0</v>
      </c>
      <c r="BL3004" s="18" t="s">
        <v>310</v>
      </c>
      <c r="BM3004" s="239" t="s">
        <v>3668</v>
      </c>
    </row>
    <row r="3005" s="13" customFormat="1">
      <c r="A3005" s="13"/>
      <c r="B3005" s="241"/>
      <c r="C3005" s="242"/>
      <c r="D3005" s="243" t="s">
        <v>232</v>
      </c>
      <c r="E3005" s="244" t="s">
        <v>1</v>
      </c>
      <c r="F3005" s="245" t="s">
        <v>3669</v>
      </c>
      <c r="G3005" s="242"/>
      <c r="H3005" s="246">
        <v>6</v>
      </c>
      <c r="I3005" s="247"/>
      <c r="J3005" s="242"/>
      <c r="K3005" s="242"/>
      <c r="L3005" s="248"/>
      <c r="M3005" s="249"/>
      <c r="N3005" s="250"/>
      <c r="O3005" s="250"/>
      <c r="P3005" s="250"/>
      <c r="Q3005" s="250"/>
      <c r="R3005" s="250"/>
      <c r="S3005" s="250"/>
      <c r="T3005" s="251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52" t="s">
        <v>232</v>
      </c>
      <c r="AU3005" s="252" t="s">
        <v>82</v>
      </c>
      <c r="AV3005" s="13" t="s">
        <v>82</v>
      </c>
      <c r="AW3005" s="13" t="s">
        <v>30</v>
      </c>
      <c r="AX3005" s="13" t="s">
        <v>73</v>
      </c>
      <c r="AY3005" s="252" t="s">
        <v>223</v>
      </c>
    </row>
    <row r="3006" s="15" customFormat="1">
      <c r="A3006" s="15"/>
      <c r="B3006" s="263"/>
      <c r="C3006" s="264"/>
      <c r="D3006" s="243" t="s">
        <v>232</v>
      </c>
      <c r="E3006" s="265" t="s">
        <v>1</v>
      </c>
      <c r="F3006" s="266" t="s">
        <v>245</v>
      </c>
      <c r="G3006" s="264"/>
      <c r="H3006" s="267">
        <v>6</v>
      </c>
      <c r="I3006" s="268"/>
      <c r="J3006" s="264"/>
      <c r="K3006" s="264"/>
      <c r="L3006" s="269"/>
      <c r="M3006" s="270"/>
      <c r="N3006" s="271"/>
      <c r="O3006" s="271"/>
      <c r="P3006" s="271"/>
      <c r="Q3006" s="271"/>
      <c r="R3006" s="271"/>
      <c r="S3006" s="271"/>
      <c r="T3006" s="272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T3006" s="273" t="s">
        <v>232</v>
      </c>
      <c r="AU3006" s="273" t="s">
        <v>82</v>
      </c>
      <c r="AV3006" s="15" t="s">
        <v>230</v>
      </c>
      <c r="AW3006" s="15" t="s">
        <v>30</v>
      </c>
      <c r="AX3006" s="15" t="s">
        <v>80</v>
      </c>
      <c r="AY3006" s="273" t="s">
        <v>223</v>
      </c>
    </row>
    <row r="3007" s="2" customFormat="1" ht="37.8" customHeight="1">
      <c r="A3007" s="39"/>
      <c r="B3007" s="40"/>
      <c r="C3007" s="228" t="s">
        <v>3670</v>
      </c>
      <c r="D3007" s="228" t="s">
        <v>225</v>
      </c>
      <c r="E3007" s="229" t="s">
        <v>3671</v>
      </c>
      <c r="F3007" s="230" t="s">
        <v>3672</v>
      </c>
      <c r="G3007" s="231" t="s">
        <v>351</v>
      </c>
      <c r="H3007" s="232">
        <v>42</v>
      </c>
      <c r="I3007" s="233"/>
      <c r="J3007" s="234">
        <f>ROUND(I3007*H3007,2)</f>
        <v>0</v>
      </c>
      <c r="K3007" s="230" t="s">
        <v>229</v>
      </c>
      <c r="L3007" s="45"/>
      <c r="M3007" s="235" t="s">
        <v>1</v>
      </c>
      <c r="N3007" s="236" t="s">
        <v>38</v>
      </c>
      <c r="O3007" s="92"/>
      <c r="P3007" s="237">
        <f>O3007*H3007</f>
        <v>0</v>
      </c>
      <c r="Q3007" s="237">
        <v>0.0020600000000000002</v>
      </c>
      <c r="R3007" s="237">
        <f>Q3007*H3007</f>
        <v>0.086520000000000014</v>
      </c>
      <c r="S3007" s="237">
        <v>0</v>
      </c>
      <c r="T3007" s="238">
        <f>S3007*H3007</f>
        <v>0</v>
      </c>
      <c r="U3007" s="39"/>
      <c r="V3007" s="39"/>
      <c r="W3007" s="39"/>
      <c r="X3007" s="39"/>
      <c r="Y3007" s="39"/>
      <c r="Z3007" s="39"/>
      <c r="AA3007" s="39"/>
      <c r="AB3007" s="39"/>
      <c r="AC3007" s="39"/>
      <c r="AD3007" s="39"/>
      <c r="AE3007" s="39"/>
      <c r="AR3007" s="239" t="s">
        <v>310</v>
      </c>
      <c r="AT3007" s="239" t="s">
        <v>225</v>
      </c>
      <c r="AU3007" s="239" t="s">
        <v>82</v>
      </c>
      <c r="AY3007" s="18" t="s">
        <v>223</v>
      </c>
      <c r="BE3007" s="240">
        <f>IF(N3007="základní",J3007,0)</f>
        <v>0</v>
      </c>
      <c r="BF3007" s="240">
        <f>IF(N3007="snížená",J3007,0)</f>
        <v>0</v>
      </c>
      <c r="BG3007" s="240">
        <f>IF(N3007="zákl. přenesená",J3007,0)</f>
        <v>0</v>
      </c>
      <c r="BH3007" s="240">
        <f>IF(N3007="sníž. přenesená",J3007,0)</f>
        <v>0</v>
      </c>
      <c r="BI3007" s="240">
        <f>IF(N3007="nulová",J3007,0)</f>
        <v>0</v>
      </c>
      <c r="BJ3007" s="18" t="s">
        <v>80</v>
      </c>
      <c r="BK3007" s="240">
        <f>ROUND(I3007*H3007,2)</f>
        <v>0</v>
      </c>
      <c r="BL3007" s="18" t="s">
        <v>310</v>
      </c>
      <c r="BM3007" s="239" t="s">
        <v>3673</v>
      </c>
    </row>
    <row r="3008" s="13" customFormat="1">
      <c r="A3008" s="13"/>
      <c r="B3008" s="241"/>
      <c r="C3008" s="242"/>
      <c r="D3008" s="243" t="s">
        <v>232</v>
      </c>
      <c r="E3008" s="244" t="s">
        <v>1</v>
      </c>
      <c r="F3008" s="245" t="s">
        <v>3674</v>
      </c>
      <c r="G3008" s="242"/>
      <c r="H3008" s="246">
        <v>42</v>
      </c>
      <c r="I3008" s="247"/>
      <c r="J3008" s="242"/>
      <c r="K3008" s="242"/>
      <c r="L3008" s="248"/>
      <c r="M3008" s="249"/>
      <c r="N3008" s="250"/>
      <c r="O3008" s="250"/>
      <c r="P3008" s="250"/>
      <c r="Q3008" s="250"/>
      <c r="R3008" s="250"/>
      <c r="S3008" s="250"/>
      <c r="T3008" s="251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52" t="s">
        <v>232</v>
      </c>
      <c r="AU3008" s="252" t="s">
        <v>82</v>
      </c>
      <c r="AV3008" s="13" t="s">
        <v>82</v>
      </c>
      <c r="AW3008" s="13" t="s">
        <v>30</v>
      </c>
      <c r="AX3008" s="13" t="s">
        <v>73</v>
      </c>
      <c r="AY3008" s="252" t="s">
        <v>223</v>
      </c>
    </row>
    <row r="3009" s="15" customFormat="1">
      <c r="A3009" s="15"/>
      <c r="B3009" s="263"/>
      <c r="C3009" s="264"/>
      <c r="D3009" s="243" t="s">
        <v>232</v>
      </c>
      <c r="E3009" s="265" t="s">
        <v>1</v>
      </c>
      <c r="F3009" s="266" t="s">
        <v>245</v>
      </c>
      <c r="G3009" s="264"/>
      <c r="H3009" s="267">
        <v>42</v>
      </c>
      <c r="I3009" s="268"/>
      <c r="J3009" s="264"/>
      <c r="K3009" s="264"/>
      <c r="L3009" s="269"/>
      <c r="M3009" s="270"/>
      <c r="N3009" s="271"/>
      <c r="O3009" s="271"/>
      <c r="P3009" s="271"/>
      <c r="Q3009" s="271"/>
      <c r="R3009" s="271"/>
      <c r="S3009" s="271"/>
      <c r="T3009" s="272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T3009" s="273" t="s">
        <v>232</v>
      </c>
      <c r="AU3009" s="273" t="s">
        <v>82</v>
      </c>
      <c r="AV3009" s="15" t="s">
        <v>230</v>
      </c>
      <c r="AW3009" s="15" t="s">
        <v>30</v>
      </c>
      <c r="AX3009" s="15" t="s">
        <v>80</v>
      </c>
      <c r="AY3009" s="273" t="s">
        <v>223</v>
      </c>
    </row>
    <row r="3010" s="2" customFormat="1" ht="33" customHeight="1">
      <c r="A3010" s="39"/>
      <c r="B3010" s="40"/>
      <c r="C3010" s="228" t="s">
        <v>3675</v>
      </c>
      <c r="D3010" s="228" t="s">
        <v>225</v>
      </c>
      <c r="E3010" s="229" t="s">
        <v>3676</v>
      </c>
      <c r="F3010" s="230" t="s">
        <v>3677</v>
      </c>
      <c r="G3010" s="231" t="s">
        <v>351</v>
      </c>
      <c r="H3010" s="232">
        <v>10</v>
      </c>
      <c r="I3010" s="233"/>
      <c r="J3010" s="234">
        <f>ROUND(I3010*H3010,2)</f>
        <v>0</v>
      </c>
      <c r="K3010" s="230" t="s">
        <v>229</v>
      </c>
      <c r="L3010" s="45"/>
      <c r="M3010" s="235" t="s">
        <v>1</v>
      </c>
      <c r="N3010" s="236" t="s">
        <v>38</v>
      </c>
      <c r="O3010" s="92"/>
      <c r="P3010" s="237">
        <f>O3010*H3010</f>
        <v>0</v>
      </c>
      <c r="Q3010" s="237">
        <v>0.0016299999999999999</v>
      </c>
      <c r="R3010" s="237">
        <f>Q3010*H3010</f>
        <v>0.016299999999999999</v>
      </c>
      <c r="S3010" s="237">
        <v>0</v>
      </c>
      <c r="T3010" s="238">
        <f>S3010*H3010</f>
        <v>0</v>
      </c>
      <c r="U3010" s="39"/>
      <c r="V3010" s="39"/>
      <c r="W3010" s="39"/>
      <c r="X3010" s="39"/>
      <c r="Y3010" s="39"/>
      <c r="Z3010" s="39"/>
      <c r="AA3010" s="39"/>
      <c r="AB3010" s="39"/>
      <c r="AC3010" s="39"/>
      <c r="AD3010" s="39"/>
      <c r="AE3010" s="39"/>
      <c r="AR3010" s="239" t="s">
        <v>310</v>
      </c>
      <c r="AT3010" s="239" t="s">
        <v>225</v>
      </c>
      <c r="AU3010" s="239" t="s">
        <v>82</v>
      </c>
      <c r="AY3010" s="18" t="s">
        <v>223</v>
      </c>
      <c r="BE3010" s="240">
        <f>IF(N3010="základní",J3010,0)</f>
        <v>0</v>
      </c>
      <c r="BF3010" s="240">
        <f>IF(N3010="snížená",J3010,0)</f>
        <v>0</v>
      </c>
      <c r="BG3010" s="240">
        <f>IF(N3010="zákl. přenesená",J3010,0)</f>
        <v>0</v>
      </c>
      <c r="BH3010" s="240">
        <f>IF(N3010="sníž. přenesená",J3010,0)</f>
        <v>0</v>
      </c>
      <c r="BI3010" s="240">
        <f>IF(N3010="nulová",J3010,0)</f>
        <v>0</v>
      </c>
      <c r="BJ3010" s="18" t="s">
        <v>80</v>
      </c>
      <c r="BK3010" s="240">
        <f>ROUND(I3010*H3010,2)</f>
        <v>0</v>
      </c>
      <c r="BL3010" s="18" t="s">
        <v>310</v>
      </c>
      <c r="BM3010" s="239" t="s">
        <v>3678</v>
      </c>
    </row>
    <row r="3011" s="13" customFormat="1">
      <c r="A3011" s="13"/>
      <c r="B3011" s="241"/>
      <c r="C3011" s="242"/>
      <c r="D3011" s="243" t="s">
        <v>232</v>
      </c>
      <c r="E3011" s="244" t="s">
        <v>1</v>
      </c>
      <c r="F3011" s="245" t="s">
        <v>3679</v>
      </c>
      <c r="G3011" s="242"/>
      <c r="H3011" s="246">
        <v>10</v>
      </c>
      <c r="I3011" s="247"/>
      <c r="J3011" s="242"/>
      <c r="K3011" s="242"/>
      <c r="L3011" s="248"/>
      <c r="M3011" s="249"/>
      <c r="N3011" s="250"/>
      <c r="O3011" s="250"/>
      <c r="P3011" s="250"/>
      <c r="Q3011" s="250"/>
      <c r="R3011" s="250"/>
      <c r="S3011" s="250"/>
      <c r="T3011" s="251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52" t="s">
        <v>232</v>
      </c>
      <c r="AU3011" s="252" t="s">
        <v>82</v>
      </c>
      <c r="AV3011" s="13" t="s">
        <v>82</v>
      </c>
      <c r="AW3011" s="13" t="s">
        <v>30</v>
      </c>
      <c r="AX3011" s="13" t="s">
        <v>73</v>
      </c>
      <c r="AY3011" s="252" t="s">
        <v>223</v>
      </c>
    </row>
    <row r="3012" s="15" customFormat="1">
      <c r="A3012" s="15"/>
      <c r="B3012" s="263"/>
      <c r="C3012" s="264"/>
      <c r="D3012" s="243" t="s">
        <v>232</v>
      </c>
      <c r="E3012" s="265" t="s">
        <v>1</v>
      </c>
      <c r="F3012" s="266" t="s">
        <v>245</v>
      </c>
      <c r="G3012" s="264"/>
      <c r="H3012" s="267">
        <v>10</v>
      </c>
      <c r="I3012" s="268"/>
      <c r="J3012" s="264"/>
      <c r="K3012" s="264"/>
      <c r="L3012" s="269"/>
      <c r="M3012" s="270"/>
      <c r="N3012" s="271"/>
      <c r="O3012" s="271"/>
      <c r="P3012" s="271"/>
      <c r="Q3012" s="271"/>
      <c r="R3012" s="271"/>
      <c r="S3012" s="271"/>
      <c r="T3012" s="272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T3012" s="273" t="s">
        <v>232</v>
      </c>
      <c r="AU3012" s="273" t="s">
        <v>82</v>
      </c>
      <c r="AV3012" s="15" t="s">
        <v>230</v>
      </c>
      <c r="AW3012" s="15" t="s">
        <v>30</v>
      </c>
      <c r="AX3012" s="15" t="s">
        <v>80</v>
      </c>
      <c r="AY3012" s="273" t="s">
        <v>223</v>
      </c>
    </row>
    <row r="3013" s="2" customFormat="1" ht="33" customHeight="1">
      <c r="A3013" s="39"/>
      <c r="B3013" s="40"/>
      <c r="C3013" s="228" t="s">
        <v>3680</v>
      </c>
      <c r="D3013" s="228" t="s">
        <v>225</v>
      </c>
      <c r="E3013" s="229" t="s">
        <v>3681</v>
      </c>
      <c r="F3013" s="230" t="s">
        <v>3682</v>
      </c>
      <c r="G3013" s="231" t="s">
        <v>475</v>
      </c>
      <c r="H3013" s="232">
        <v>1</v>
      </c>
      <c r="I3013" s="233"/>
      <c r="J3013" s="234">
        <f>ROUND(I3013*H3013,2)</f>
        <v>0</v>
      </c>
      <c r="K3013" s="230" t="s">
        <v>229</v>
      </c>
      <c r="L3013" s="45"/>
      <c r="M3013" s="235" t="s">
        <v>1</v>
      </c>
      <c r="N3013" s="236" t="s">
        <v>38</v>
      </c>
      <c r="O3013" s="92"/>
      <c r="P3013" s="237">
        <f>O3013*H3013</f>
        <v>0</v>
      </c>
      <c r="Q3013" s="237">
        <v>0.00020000000000000001</v>
      </c>
      <c r="R3013" s="237">
        <f>Q3013*H3013</f>
        <v>0.00020000000000000001</v>
      </c>
      <c r="S3013" s="237">
        <v>0</v>
      </c>
      <c r="T3013" s="238">
        <f>S3013*H3013</f>
        <v>0</v>
      </c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39"/>
      <c r="AE3013" s="39"/>
      <c r="AR3013" s="239" t="s">
        <v>310</v>
      </c>
      <c r="AT3013" s="239" t="s">
        <v>225</v>
      </c>
      <c r="AU3013" s="239" t="s">
        <v>82</v>
      </c>
      <c r="AY3013" s="18" t="s">
        <v>223</v>
      </c>
      <c r="BE3013" s="240">
        <f>IF(N3013="základní",J3013,0)</f>
        <v>0</v>
      </c>
      <c r="BF3013" s="240">
        <f>IF(N3013="snížená",J3013,0)</f>
        <v>0</v>
      </c>
      <c r="BG3013" s="240">
        <f>IF(N3013="zákl. přenesená",J3013,0)</f>
        <v>0</v>
      </c>
      <c r="BH3013" s="240">
        <f>IF(N3013="sníž. přenesená",J3013,0)</f>
        <v>0</v>
      </c>
      <c r="BI3013" s="240">
        <f>IF(N3013="nulová",J3013,0)</f>
        <v>0</v>
      </c>
      <c r="BJ3013" s="18" t="s">
        <v>80</v>
      </c>
      <c r="BK3013" s="240">
        <f>ROUND(I3013*H3013,2)</f>
        <v>0</v>
      </c>
      <c r="BL3013" s="18" t="s">
        <v>310</v>
      </c>
      <c r="BM3013" s="239" t="s">
        <v>3683</v>
      </c>
    </row>
    <row r="3014" s="13" customFormat="1">
      <c r="A3014" s="13"/>
      <c r="B3014" s="241"/>
      <c r="C3014" s="242"/>
      <c r="D3014" s="243" t="s">
        <v>232</v>
      </c>
      <c r="E3014" s="244" t="s">
        <v>1</v>
      </c>
      <c r="F3014" s="245" t="s">
        <v>3684</v>
      </c>
      <c r="G3014" s="242"/>
      <c r="H3014" s="246">
        <v>1</v>
      </c>
      <c r="I3014" s="247"/>
      <c r="J3014" s="242"/>
      <c r="K3014" s="242"/>
      <c r="L3014" s="248"/>
      <c r="M3014" s="249"/>
      <c r="N3014" s="250"/>
      <c r="O3014" s="250"/>
      <c r="P3014" s="250"/>
      <c r="Q3014" s="250"/>
      <c r="R3014" s="250"/>
      <c r="S3014" s="250"/>
      <c r="T3014" s="251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T3014" s="252" t="s">
        <v>232</v>
      </c>
      <c r="AU3014" s="252" t="s">
        <v>82</v>
      </c>
      <c r="AV3014" s="13" t="s">
        <v>82</v>
      </c>
      <c r="AW3014" s="13" t="s">
        <v>30</v>
      </c>
      <c r="AX3014" s="13" t="s">
        <v>73</v>
      </c>
      <c r="AY3014" s="252" t="s">
        <v>223</v>
      </c>
    </row>
    <row r="3015" s="15" customFormat="1">
      <c r="A3015" s="15"/>
      <c r="B3015" s="263"/>
      <c r="C3015" s="264"/>
      <c r="D3015" s="243" t="s">
        <v>232</v>
      </c>
      <c r="E3015" s="265" t="s">
        <v>1</v>
      </c>
      <c r="F3015" s="266" t="s">
        <v>245</v>
      </c>
      <c r="G3015" s="264"/>
      <c r="H3015" s="267">
        <v>1</v>
      </c>
      <c r="I3015" s="268"/>
      <c r="J3015" s="264"/>
      <c r="K3015" s="264"/>
      <c r="L3015" s="269"/>
      <c r="M3015" s="270"/>
      <c r="N3015" s="271"/>
      <c r="O3015" s="271"/>
      <c r="P3015" s="271"/>
      <c r="Q3015" s="271"/>
      <c r="R3015" s="271"/>
      <c r="S3015" s="271"/>
      <c r="T3015" s="272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T3015" s="273" t="s">
        <v>232</v>
      </c>
      <c r="AU3015" s="273" t="s">
        <v>82</v>
      </c>
      <c r="AV3015" s="15" t="s">
        <v>230</v>
      </c>
      <c r="AW3015" s="15" t="s">
        <v>30</v>
      </c>
      <c r="AX3015" s="15" t="s">
        <v>80</v>
      </c>
      <c r="AY3015" s="273" t="s">
        <v>223</v>
      </c>
    </row>
    <row r="3016" s="2" customFormat="1" ht="37.8" customHeight="1">
      <c r="A3016" s="39"/>
      <c r="B3016" s="40"/>
      <c r="C3016" s="228" t="s">
        <v>3685</v>
      </c>
      <c r="D3016" s="228" t="s">
        <v>225</v>
      </c>
      <c r="E3016" s="229" t="s">
        <v>3686</v>
      </c>
      <c r="F3016" s="230" t="s">
        <v>3687</v>
      </c>
      <c r="G3016" s="231" t="s">
        <v>475</v>
      </c>
      <c r="H3016" s="232">
        <v>1</v>
      </c>
      <c r="I3016" s="233"/>
      <c r="J3016" s="234">
        <f>ROUND(I3016*H3016,2)</f>
        <v>0</v>
      </c>
      <c r="K3016" s="230" t="s">
        <v>229</v>
      </c>
      <c r="L3016" s="45"/>
      <c r="M3016" s="235" t="s">
        <v>1</v>
      </c>
      <c r="N3016" s="236" t="s">
        <v>38</v>
      </c>
      <c r="O3016" s="92"/>
      <c r="P3016" s="237">
        <f>O3016*H3016</f>
        <v>0</v>
      </c>
      <c r="Q3016" s="237">
        <v>0.00025000000000000001</v>
      </c>
      <c r="R3016" s="237">
        <f>Q3016*H3016</f>
        <v>0.00025000000000000001</v>
      </c>
      <c r="S3016" s="237">
        <v>0</v>
      </c>
      <c r="T3016" s="238">
        <f>S3016*H3016</f>
        <v>0</v>
      </c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39"/>
      <c r="AE3016" s="39"/>
      <c r="AR3016" s="239" t="s">
        <v>310</v>
      </c>
      <c r="AT3016" s="239" t="s">
        <v>225</v>
      </c>
      <c r="AU3016" s="239" t="s">
        <v>82</v>
      </c>
      <c r="AY3016" s="18" t="s">
        <v>223</v>
      </c>
      <c r="BE3016" s="240">
        <f>IF(N3016="základní",J3016,0)</f>
        <v>0</v>
      </c>
      <c r="BF3016" s="240">
        <f>IF(N3016="snížená",J3016,0)</f>
        <v>0</v>
      </c>
      <c r="BG3016" s="240">
        <f>IF(N3016="zákl. přenesená",J3016,0)</f>
        <v>0</v>
      </c>
      <c r="BH3016" s="240">
        <f>IF(N3016="sníž. přenesená",J3016,0)</f>
        <v>0</v>
      </c>
      <c r="BI3016" s="240">
        <f>IF(N3016="nulová",J3016,0)</f>
        <v>0</v>
      </c>
      <c r="BJ3016" s="18" t="s">
        <v>80</v>
      </c>
      <c r="BK3016" s="240">
        <f>ROUND(I3016*H3016,2)</f>
        <v>0</v>
      </c>
      <c r="BL3016" s="18" t="s">
        <v>310</v>
      </c>
      <c r="BM3016" s="239" t="s">
        <v>3688</v>
      </c>
    </row>
    <row r="3017" s="13" customFormat="1">
      <c r="A3017" s="13"/>
      <c r="B3017" s="241"/>
      <c r="C3017" s="242"/>
      <c r="D3017" s="243" t="s">
        <v>232</v>
      </c>
      <c r="E3017" s="244" t="s">
        <v>1</v>
      </c>
      <c r="F3017" s="245" t="s">
        <v>3689</v>
      </c>
      <c r="G3017" s="242"/>
      <c r="H3017" s="246">
        <v>1</v>
      </c>
      <c r="I3017" s="247"/>
      <c r="J3017" s="242"/>
      <c r="K3017" s="242"/>
      <c r="L3017" s="248"/>
      <c r="M3017" s="249"/>
      <c r="N3017" s="250"/>
      <c r="O3017" s="250"/>
      <c r="P3017" s="250"/>
      <c r="Q3017" s="250"/>
      <c r="R3017" s="250"/>
      <c r="S3017" s="250"/>
      <c r="T3017" s="251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52" t="s">
        <v>232</v>
      </c>
      <c r="AU3017" s="252" t="s">
        <v>82</v>
      </c>
      <c r="AV3017" s="13" t="s">
        <v>82</v>
      </c>
      <c r="AW3017" s="13" t="s">
        <v>30</v>
      </c>
      <c r="AX3017" s="13" t="s">
        <v>73</v>
      </c>
      <c r="AY3017" s="252" t="s">
        <v>223</v>
      </c>
    </row>
    <row r="3018" s="15" customFormat="1">
      <c r="A3018" s="15"/>
      <c r="B3018" s="263"/>
      <c r="C3018" s="264"/>
      <c r="D3018" s="243" t="s">
        <v>232</v>
      </c>
      <c r="E3018" s="265" t="s">
        <v>1</v>
      </c>
      <c r="F3018" s="266" t="s">
        <v>245</v>
      </c>
      <c r="G3018" s="264"/>
      <c r="H3018" s="267">
        <v>1</v>
      </c>
      <c r="I3018" s="268"/>
      <c r="J3018" s="264"/>
      <c r="K3018" s="264"/>
      <c r="L3018" s="269"/>
      <c r="M3018" s="270"/>
      <c r="N3018" s="271"/>
      <c r="O3018" s="271"/>
      <c r="P3018" s="271"/>
      <c r="Q3018" s="271"/>
      <c r="R3018" s="271"/>
      <c r="S3018" s="271"/>
      <c r="T3018" s="272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T3018" s="273" t="s">
        <v>232</v>
      </c>
      <c r="AU3018" s="273" t="s">
        <v>82</v>
      </c>
      <c r="AV3018" s="15" t="s">
        <v>230</v>
      </c>
      <c r="AW3018" s="15" t="s">
        <v>30</v>
      </c>
      <c r="AX3018" s="15" t="s">
        <v>80</v>
      </c>
      <c r="AY3018" s="273" t="s">
        <v>223</v>
      </c>
    </row>
    <row r="3019" s="2" customFormat="1" ht="24.15" customHeight="1">
      <c r="A3019" s="39"/>
      <c r="B3019" s="40"/>
      <c r="C3019" s="228" t="s">
        <v>3690</v>
      </c>
      <c r="D3019" s="228" t="s">
        <v>225</v>
      </c>
      <c r="E3019" s="229" t="s">
        <v>3691</v>
      </c>
      <c r="F3019" s="230" t="s">
        <v>3692</v>
      </c>
      <c r="G3019" s="231" t="s">
        <v>351</v>
      </c>
      <c r="H3019" s="232">
        <v>6.2999999999999998</v>
      </c>
      <c r="I3019" s="233"/>
      <c r="J3019" s="234">
        <f>ROUND(I3019*H3019,2)</f>
        <v>0</v>
      </c>
      <c r="K3019" s="230" t="s">
        <v>386</v>
      </c>
      <c r="L3019" s="45"/>
      <c r="M3019" s="235" t="s">
        <v>1</v>
      </c>
      <c r="N3019" s="236" t="s">
        <v>38</v>
      </c>
      <c r="O3019" s="92"/>
      <c r="P3019" s="237">
        <f>O3019*H3019</f>
        <v>0</v>
      </c>
      <c r="Q3019" s="237">
        <v>0.0020999999999999999</v>
      </c>
      <c r="R3019" s="237">
        <f>Q3019*H3019</f>
        <v>0.013229999999999999</v>
      </c>
      <c r="S3019" s="237">
        <v>0</v>
      </c>
      <c r="T3019" s="238">
        <f>S3019*H3019</f>
        <v>0</v>
      </c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39"/>
      <c r="AE3019" s="39"/>
      <c r="AR3019" s="239" t="s">
        <v>310</v>
      </c>
      <c r="AT3019" s="239" t="s">
        <v>225</v>
      </c>
      <c r="AU3019" s="239" t="s">
        <v>82</v>
      </c>
      <c r="AY3019" s="18" t="s">
        <v>223</v>
      </c>
      <c r="BE3019" s="240">
        <f>IF(N3019="základní",J3019,0)</f>
        <v>0</v>
      </c>
      <c r="BF3019" s="240">
        <f>IF(N3019="snížená",J3019,0)</f>
        <v>0</v>
      </c>
      <c r="BG3019" s="240">
        <f>IF(N3019="zákl. přenesená",J3019,0)</f>
        <v>0</v>
      </c>
      <c r="BH3019" s="240">
        <f>IF(N3019="sníž. přenesená",J3019,0)</f>
        <v>0</v>
      </c>
      <c r="BI3019" s="240">
        <f>IF(N3019="nulová",J3019,0)</f>
        <v>0</v>
      </c>
      <c r="BJ3019" s="18" t="s">
        <v>80</v>
      </c>
      <c r="BK3019" s="240">
        <f>ROUND(I3019*H3019,2)</f>
        <v>0</v>
      </c>
      <c r="BL3019" s="18" t="s">
        <v>310</v>
      </c>
      <c r="BM3019" s="239" t="s">
        <v>3693</v>
      </c>
    </row>
    <row r="3020" s="13" customFormat="1">
      <c r="A3020" s="13"/>
      <c r="B3020" s="241"/>
      <c r="C3020" s="242"/>
      <c r="D3020" s="243" t="s">
        <v>232</v>
      </c>
      <c r="E3020" s="244" t="s">
        <v>1</v>
      </c>
      <c r="F3020" s="245" t="s">
        <v>3694</v>
      </c>
      <c r="G3020" s="242"/>
      <c r="H3020" s="246">
        <v>6.2999999999999998</v>
      </c>
      <c r="I3020" s="247"/>
      <c r="J3020" s="242"/>
      <c r="K3020" s="242"/>
      <c r="L3020" s="248"/>
      <c r="M3020" s="249"/>
      <c r="N3020" s="250"/>
      <c r="O3020" s="250"/>
      <c r="P3020" s="250"/>
      <c r="Q3020" s="250"/>
      <c r="R3020" s="250"/>
      <c r="S3020" s="250"/>
      <c r="T3020" s="251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52" t="s">
        <v>232</v>
      </c>
      <c r="AU3020" s="252" t="s">
        <v>82</v>
      </c>
      <c r="AV3020" s="13" t="s">
        <v>82</v>
      </c>
      <c r="AW3020" s="13" t="s">
        <v>30</v>
      </c>
      <c r="AX3020" s="13" t="s">
        <v>73</v>
      </c>
      <c r="AY3020" s="252" t="s">
        <v>223</v>
      </c>
    </row>
    <row r="3021" s="15" customFormat="1">
      <c r="A3021" s="15"/>
      <c r="B3021" s="263"/>
      <c r="C3021" s="264"/>
      <c r="D3021" s="243" t="s">
        <v>232</v>
      </c>
      <c r="E3021" s="265" t="s">
        <v>1</v>
      </c>
      <c r="F3021" s="266" t="s">
        <v>245</v>
      </c>
      <c r="G3021" s="264"/>
      <c r="H3021" s="267">
        <v>6.2999999999999998</v>
      </c>
      <c r="I3021" s="268"/>
      <c r="J3021" s="264"/>
      <c r="K3021" s="264"/>
      <c r="L3021" s="269"/>
      <c r="M3021" s="270"/>
      <c r="N3021" s="271"/>
      <c r="O3021" s="271"/>
      <c r="P3021" s="271"/>
      <c r="Q3021" s="271"/>
      <c r="R3021" s="271"/>
      <c r="S3021" s="271"/>
      <c r="T3021" s="272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T3021" s="273" t="s">
        <v>232</v>
      </c>
      <c r="AU3021" s="273" t="s">
        <v>82</v>
      </c>
      <c r="AV3021" s="15" t="s">
        <v>230</v>
      </c>
      <c r="AW3021" s="15" t="s">
        <v>30</v>
      </c>
      <c r="AX3021" s="15" t="s">
        <v>80</v>
      </c>
      <c r="AY3021" s="273" t="s">
        <v>223</v>
      </c>
    </row>
    <row r="3022" s="2" customFormat="1" ht="16.5" customHeight="1">
      <c r="A3022" s="39"/>
      <c r="B3022" s="40"/>
      <c r="C3022" s="228" t="s">
        <v>3695</v>
      </c>
      <c r="D3022" s="228" t="s">
        <v>225</v>
      </c>
      <c r="E3022" s="229" t="s">
        <v>3696</v>
      </c>
      <c r="F3022" s="230" t="s">
        <v>3697</v>
      </c>
      <c r="G3022" s="231" t="s">
        <v>475</v>
      </c>
      <c r="H3022" s="232">
        <v>6</v>
      </c>
      <c r="I3022" s="233"/>
      <c r="J3022" s="234">
        <f>ROUND(I3022*H3022,2)</f>
        <v>0</v>
      </c>
      <c r="K3022" s="230" t="s">
        <v>229</v>
      </c>
      <c r="L3022" s="45"/>
      <c r="M3022" s="235" t="s">
        <v>1</v>
      </c>
      <c r="N3022" s="236" t="s">
        <v>38</v>
      </c>
      <c r="O3022" s="92"/>
      <c r="P3022" s="237">
        <f>O3022*H3022</f>
        <v>0</v>
      </c>
      <c r="Q3022" s="237">
        <v>0.026519999999999998</v>
      </c>
      <c r="R3022" s="237">
        <f>Q3022*H3022</f>
        <v>0.15911999999999998</v>
      </c>
      <c r="S3022" s="237">
        <v>0</v>
      </c>
      <c r="T3022" s="238">
        <f>S3022*H3022</f>
        <v>0</v>
      </c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39"/>
      <c r="AE3022" s="39"/>
      <c r="AR3022" s="239" t="s">
        <v>310</v>
      </c>
      <c r="AT3022" s="239" t="s">
        <v>225</v>
      </c>
      <c r="AU3022" s="239" t="s">
        <v>82</v>
      </c>
      <c r="AY3022" s="18" t="s">
        <v>223</v>
      </c>
      <c r="BE3022" s="240">
        <f>IF(N3022="základní",J3022,0)</f>
        <v>0</v>
      </c>
      <c r="BF3022" s="240">
        <f>IF(N3022="snížená",J3022,0)</f>
        <v>0</v>
      </c>
      <c r="BG3022" s="240">
        <f>IF(N3022="zákl. přenesená",J3022,0)</f>
        <v>0</v>
      </c>
      <c r="BH3022" s="240">
        <f>IF(N3022="sníž. přenesená",J3022,0)</f>
        <v>0</v>
      </c>
      <c r="BI3022" s="240">
        <f>IF(N3022="nulová",J3022,0)</f>
        <v>0</v>
      </c>
      <c r="BJ3022" s="18" t="s">
        <v>80</v>
      </c>
      <c r="BK3022" s="240">
        <f>ROUND(I3022*H3022,2)</f>
        <v>0</v>
      </c>
      <c r="BL3022" s="18" t="s">
        <v>310</v>
      </c>
      <c r="BM3022" s="239" t="s">
        <v>3698</v>
      </c>
    </row>
    <row r="3023" s="13" customFormat="1">
      <c r="A3023" s="13"/>
      <c r="B3023" s="241"/>
      <c r="C3023" s="242"/>
      <c r="D3023" s="243" t="s">
        <v>232</v>
      </c>
      <c r="E3023" s="244" t="s">
        <v>1</v>
      </c>
      <c r="F3023" s="245" t="s">
        <v>3699</v>
      </c>
      <c r="G3023" s="242"/>
      <c r="H3023" s="246">
        <v>6</v>
      </c>
      <c r="I3023" s="247"/>
      <c r="J3023" s="242"/>
      <c r="K3023" s="242"/>
      <c r="L3023" s="248"/>
      <c r="M3023" s="249"/>
      <c r="N3023" s="250"/>
      <c r="O3023" s="250"/>
      <c r="P3023" s="250"/>
      <c r="Q3023" s="250"/>
      <c r="R3023" s="250"/>
      <c r="S3023" s="250"/>
      <c r="T3023" s="251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52" t="s">
        <v>232</v>
      </c>
      <c r="AU3023" s="252" t="s">
        <v>82</v>
      </c>
      <c r="AV3023" s="13" t="s">
        <v>82</v>
      </c>
      <c r="AW3023" s="13" t="s">
        <v>30</v>
      </c>
      <c r="AX3023" s="13" t="s">
        <v>73</v>
      </c>
      <c r="AY3023" s="252" t="s">
        <v>223</v>
      </c>
    </row>
    <row r="3024" s="15" customFormat="1">
      <c r="A3024" s="15"/>
      <c r="B3024" s="263"/>
      <c r="C3024" s="264"/>
      <c r="D3024" s="243" t="s">
        <v>232</v>
      </c>
      <c r="E3024" s="265" t="s">
        <v>1</v>
      </c>
      <c r="F3024" s="266" t="s">
        <v>245</v>
      </c>
      <c r="G3024" s="264"/>
      <c r="H3024" s="267">
        <v>6</v>
      </c>
      <c r="I3024" s="268"/>
      <c r="J3024" s="264"/>
      <c r="K3024" s="264"/>
      <c r="L3024" s="269"/>
      <c r="M3024" s="270"/>
      <c r="N3024" s="271"/>
      <c r="O3024" s="271"/>
      <c r="P3024" s="271"/>
      <c r="Q3024" s="271"/>
      <c r="R3024" s="271"/>
      <c r="S3024" s="271"/>
      <c r="T3024" s="272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T3024" s="273" t="s">
        <v>232</v>
      </c>
      <c r="AU3024" s="273" t="s">
        <v>82</v>
      </c>
      <c r="AV3024" s="15" t="s">
        <v>230</v>
      </c>
      <c r="AW3024" s="15" t="s">
        <v>30</v>
      </c>
      <c r="AX3024" s="15" t="s">
        <v>80</v>
      </c>
      <c r="AY3024" s="273" t="s">
        <v>223</v>
      </c>
    </row>
    <row r="3025" s="2" customFormat="1" ht="24.15" customHeight="1">
      <c r="A3025" s="39"/>
      <c r="B3025" s="40"/>
      <c r="C3025" s="228" t="s">
        <v>3700</v>
      </c>
      <c r="D3025" s="228" t="s">
        <v>225</v>
      </c>
      <c r="E3025" s="229" t="s">
        <v>3701</v>
      </c>
      <c r="F3025" s="230" t="s">
        <v>3702</v>
      </c>
      <c r="G3025" s="231" t="s">
        <v>475</v>
      </c>
      <c r="H3025" s="232">
        <v>1</v>
      </c>
      <c r="I3025" s="233"/>
      <c r="J3025" s="234">
        <f>ROUND(I3025*H3025,2)</f>
        <v>0</v>
      </c>
      <c r="K3025" s="230" t="s">
        <v>229</v>
      </c>
      <c r="L3025" s="45"/>
      <c r="M3025" s="235" t="s">
        <v>1</v>
      </c>
      <c r="N3025" s="236" t="s">
        <v>38</v>
      </c>
      <c r="O3025" s="92"/>
      <c r="P3025" s="237">
        <f>O3025*H3025</f>
        <v>0</v>
      </c>
      <c r="Q3025" s="237">
        <v>0.0015</v>
      </c>
      <c r="R3025" s="237">
        <f>Q3025*H3025</f>
        <v>0.0015</v>
      </c>
      <c r="S3025" s="237">
        <v>0</v>
      </c>
      <c r="T3025" s="238">
        <f>S3025*H3025</f>
        <v>0</v>
      </c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39"/>
      <c r="AE3025" s="39"/>
      <c r="AR3025" s="239" t="s">
        <v>310</v>
      </c>
      <c r="AT3025" s="239" t="s">
        <v>225</v>
      </c>
      <c r="AU3025" s="239" t="s">
        <v>82</v>
      </c>
      <c r="AY3025" s="18" t="s">
        <v>223</v>
      </c>
      <c r="BE3025" s="240">
        <f>IF(N3025="základní",J3025,0)</f>
        <v>0</v>
      </c>
      <c r="BF3025" s="240">
        <f>IF(N3025="snížená",J3025,0)</f>
        <v>0</v>
      </c>
      <c r="BG3025" s="240">
        <f>IF(N3025="zákl. přenesená",J3025,0)</f>
        <v>0</v>
      </c>
      <c r="BH3025" s="240">
        <f>IF(N3025="sníž. přenesená",J3025,0)</f>
        <v>0</v>
      </c>
      <c r="BI3025" s="240">
        <f>IF(N3025="nulová",J3025,0)</f>
        <v>0</v>
      </c>
      <c r="BJ3025" s="18" t="s">
        <v>80</v>
      </c>
      <c r="BK3025" s="240">
        <f>ROUND(I3025*H3025,2)</f>
        <v>0</v>
      </c>
      <c r="BL3025" s="18" t="s">
        <v>310</v>
      </c>
      <c r="BM3025" s="239" t="s">
        <v>3703</v>
      </c>
    </row>
    <row r="3026" s="13" customFormat="1">
      <c r="A3026" s="13"/>
      <c r="B3026" s="241"/>
      <c r="C3026" s="242"/>
      <c r="D3026" s="243" t="s">
        <v>232</v>
      </c>
      <c r="E3026" s="244" t="s">
        <v>1</v>
      </c>
      <c r="F3026" s="245" t="s">
        <v>3704</v>
      </c>
      <c r="G3026" s="242"/>
      <c r="H3026" s="246">
        <v>1</v>
      </c>
      <c r="I3026" s="247"/>
      <c r="J3026" s="242"/>
      <c r="K3026" s="242"/>
      <c r="L3026" s="248"/>
      <c r="M3026" s="249"/>
      <c r="N3026" s="250"/>
      <c r="O3026" s="250"/>
      <c r="P3026" s="250"/>
      <c r="Q3026" s="250"/>
      <c r="R3026" s="250"/>
      <c r="S3026" s="250"/>
      <c r="T3026" s="251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52" t="s">
        <v>232</v>
      </c>
      <c r="AU3026" s="252" t="s">
        <v>82</v>
      </c>
      <c r="AV3026" s="13" t="s">
        <v>82</v>
      </c>
      <c r="AW3026" s="13" t="s">
        <v>30</v>
      </c>
      <c r="AX3026" s="13" t="s">
        <v>73</v>
      </c>
      <c r="AY3026" s="252" t="s">
        <v>223</v>
      </c>
    </row>
    <row r="3027" s="15" customFormat="1">
      <c r="A3027" s="15"/>
      <c r="B3027" s="263"/>
      <c r="C3027" s="264"/>
      <c r="D3027" s="243" t="s">
        <v>232</v>
      </c>
      <c r="E3027" s="265" t="s">
        <v>1</v>
      </c>
      <c r="F3027" s="266" t="s">
        <v>245</v>
      </c>
      <c r="G3027" s="264"/>
      <c r="H3027" s="267">
        <v>1</v>
      </c>
      <c r="I3027" s="268"/>
      <c r="J3027" s="264"/>
      <c r="K3027" s="264"/>
      <c r="L3027" s="269"/>
      <c r="M3027" s="270"/>
      <c r="N3027" s="271"/>
      <c r="O3027" s="271"/>
      <c r="P3027" s="271"/>
      <c r="Q3027" s="271"/>
      <c r="R3027" s="271"/>
      <c r="S3027" s="271"/>
      <c r="T3027" s="272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T3027" s="273" t="s">
        <v>232</v>
      </c>
      <c r="AU3027" s="273" t="s">
        <v>82</v>
      </c>
      <c r="AV3027" s="15" t="s">
        <v>230</v>
      </c>
      <c r="AW3027" s="15" t="s">
        <v>30</v>
      </c>
      <c r="AX3027" s="15" t="s">
        <v>80</v>
      </c>
      <c r="AY3027" s="273" t="s">
        <v>223</v>
      </c>
    </row>
    <row r="3028" s="2" customFormat="1" ht="24.15" customHeight="1">
      <c r="A3028" s="39"/>
      <c r="B3028" s="40"/>
      <c r="C3028" s="228" t="s">
        <v>3705</v>
      </c>
      <c r="D3028" s="228" t="s">
        <v>225</v>
      </c>
      <c r="E3028" s="229" t="s">
        <v>3706</v>
      </c>
      <c r="F3028" s="230" t="s">
        <v>3707</v>
      </c>
      <c r="G3028" s="231" t="s">
        <v>351</v>
      </c>
      <c r="H3028" s="232">
        <v>236</v>
      </c>
      <c r="I3028" s="233"/>
      <c r="J3028" s="234">
        <f>ROUND(I3028*H3028,2)</f>
        <v>0</v>
      </c>
      <c r="K3028" s="230" t="s">
        <v>386</v>
      </c>
      <c r="L3028" s="45"/>
      <c r="M3028" s="235" t="s">
        <v>1</v>
      </c>
      <c r="N3028" s="236" t="s">
        <v>38</v>
      </c>
      <c r="O3028" s="92"/>
      <c r="P3028" s="237">
        <f>O3028*H3028</f>
        <v>0</v>
      </c>
      <c r="Q3028" s="237">
        <v>0.0022000000000000001</v>
      </c>
      <c r="R3028" s="237">
        <f>Q3028*H3028</f>
        <v>0.51919999999999999</v>
      </c>
      <c r="S3028" s="237">
        <v>0</v>
      </c>
      <c r="T3028" s="238">
        <f>S3028*H3028</f>
        <v>0</v>
      </c>
      <c r="U3028" s="39"/>
      <c r="V3028" s="39"/>
      <c r="W3028" s="39"/>
      <c r="X3028" s="39"/>
      <c r="Y3028" s="39"/>
      <c r="Z3028" s="39"/>
      <c r="AA3028" s="39"/>
      <c r="AB3028" s="39"/>
      <c r="AC3028" s="39"/>
      <c r="AD3028" s="39"/>
      <c r="AE3028" s="39"/>
      <c r="AR3028" s="239" t="s">
        <v>310</v>
      </c>
      <c r="AT3028" s="239" t="s">
        <v>225</v>
      </c>
      <c r="AU3028" s="239" t="s">
        <v>82</v>
      </c>
      <c r="AY3028" s="18" t="s">
        <v>223</v>
      </c>
      <c r="BE3028" s="240">
        <f>IF(N3028="základní",J3028,0)</f>
        <v>0</v>
      </c>
      <c r="BF3028" s="240">
        <f>IF(N3028="snížená",J3028,0)</f>
        <v>0</v>
      </c>
      <c r="BG3028" s="240">
        <f>IF(N3028="zákl. přenesená",J3028,0)</f>
        <v>0</v>
      </c>
      <c r="BH3028" s="240">
        <f>IF(N3028="sníž. přenesená",J3028,0)</f>
        <v>0</v>
      </c>
      <c r="BI3028" s="240">
        <f>IF(N3028="nulová",J3028,0)</f>
        <v>0</v>
      </c>
      <c r="BJ3028" s="18" t="s">
        <v>80</v>
      </c>
      <c r="BK3028" s="240">
        <f>ROUND(I3028*H3028,2)</f>
        <v>0</v>
      </c>
      <c r="BL3028" s="18" t="s">
        <v>310</v>
      </c>
      <c r="BM3028" s="239" t="s">
        <v>3708</v>
      </c>
    </row>
    <row r="3029" s="13" customFormat="1">
      <c r="A3029" s="13"/>
      <c r="B3029" s="241"/>
      <c r="C3029" s="242"/>
      <c r="D3029" s="243" t="s">
        <v>232</v>
      </c>
      <c r="E3029" s="244" t="s">
        <v>1</v>
      </c>
      <c r="F3029" s="245" t="s">
        <v>3709</v>
      </c>
      <c r="G3029" s="242"/>
      <c r="H3029" s="246">
        <v>12</v>
      </c>
      <c r="I3029" s="247"/>
      <c r="J3029" s="242"/>
      <c r="K3029" s="242"/>
      <c r="L3029" s="248"/>
      <c r="M3029" s="249"/>
      <c r="N3029" s="250"/>
      <c r="O3029" s="250"/>
      <c r="P3029" s="250"/>
      <c r="Q3029" s="250"/>
      <c r="R3029" s="250"/>
      <c r="S3029" s="250"/>
      <c r="T3029" s="251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52" t="s">
        <v>232</v>
      </c>
      <c r="AU3029" s="252" t="s">
        <v>82</v>
      </c>
      <c r="AV3029" s="13" t="s">
        <v>82</v>
      </c>
      <c r="AW3029" s="13" t="s">
        <v>30</v>
      </c>
      <c r="AX3029" s="13" t="s">
        <v>73</v>
      </c>
      <c r="AY3029" s="252" t="s">
        <v>223</v>
      </c>
    </row>
    <row r="3030" s="13" customFormat="1">
      <c r="A3030" s="13"/>
      <c r="B3030" s="241"/>
      <c r="C3030" s="242"/>
      <c r="D3030" s="243" t="s">
        <v>232</v>
      </c>
      <c r="E3030" s="244" t="s">
        <v>1</v>
      </c>
      <c r="F3030" s="245" t="s">
        <v>3710</v>
      </c>
      <c r="G3030" s="242"/>
      <c r="H3030" s="246">
        <v>224</v>
      </c>
      <c r="I3030" s="247"/>
      <c r="J3030" s="242"/>
      <c r="K3030" s="242"/>
      <c r="L3030" s="248"/>
      <c r="M3030" s="249"/>
      <c r="N3030" s="250"/>
      <c r="O3030" s="250"/>
      <c r="P3030" s="250"/>
      <c r="Q3030" s="250"/>
      <c r="R3030" s="250"/>
      <c r="S3030" s="250"/>
      <c r="T3030" s="251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52" t="s">
        <v>232</v>
      </c>
      <c r="AU3030" s="252" t="s">
        <v>82</v>
      </c>
      <c r="AV3030" s="13" t="s">
        <v>82</v>
      </c>
      <c r="AW3030" s="13" t="s">
        <v>30</v>
      </c>
      <c r="AX3030" s="13" t="s">
        <v>73</v>
      </c>
      <c r="AY3030" s="252" t="s">
        <v>223</v>
      </c>
    </row>
    <row r="3031" s="15" customFormat="1">
      <c r="A3031" s="15"/>
      <c r="B3031" s="263"/>
      <c r="C3031" s="264"/>
      <c r="D3031" s="243" t="s">
        <v>232</v>
      </c>
      <c r="E3031" s="265" t="s">
        <v>1</v>
      </c>
      <c r="F3031" s="266" t="s">
        <v>245</v>
      </c>
      <c r="G3031" s="264"/>
      <c r="H3031" s="267">
        <v>236</v>
      </c>
      <c r="I3031" s="268"/>
      <c r="J3031" s="264"/>
      <c r="K3031" s="264"/>
      <c r="L3031" s="269"/>
      <c r="M3031" s="270"/>
      <c r="N3031" s="271"/>
      <c r="O3031" s="271"/>
      <c r="P3031" s="271"/>
      <c r="Q3031" s="271"/>
      <c r="R3031" s="271"/>
      <c r="S3031" s="271"/>
      <c r="T3031" s="272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T3031" s="273" t="s">
        <v>232</v>
      </c>
      <c r="AU3031" s="273" t="s">
        <v>82</v>
      </c>
      <c r="AV3031" s="15" t="s">
        <v>230</v>
      </c>
      <c r="AW3031" s="15" t="s">
        <v>30</v>
      </c>
      <c r="AX3031" s="15" t="s">
        <v>80</v>
      </c>
      <c r="AY3031" s="273" t="s">
        <v>223</v>
      </c>
    </row>
    <row r="3032" s="2" customFormat="1" ht="24.15" customHeight="1">
      <c r="A3032" s="39"/>
      <c r="B3032" s="40"/>
      <c r="C3032" s="228" t="s">
        <v>3711</v>
      </c>
      <c r="D3032" s="228" t="s">
        <v>225</v>
      </c>
      <c r="E3032" s="229" t="s">
        <v>3712</v>
      </c>
      <c r="F3032" s="230" t="s">
        <v>3713</v>
      </c>
      <c r="G3032" s="231" t="s">
        <v>351</v>
      </c>
      <c r="H3032" s="232">
        <v>14</v>
      </c>
      <c r="I3032" s="233"/>
      <c r="J3032" s="234">
        <f>ROUND(I3032*H3032,2)</f>
        <v>0</v>
      </c>
      <c r="K3032" s="230" t="s">
        <v>386</v>
      </c>
      <c r="L3032" s="45"/>
      <c r="M3032" s="235" t="s">
        <v>1</v>
      </c>
      <c r="N3032" s="236" t="s">
        <v>38</v>
      </c>
      <c r="O3032" s="92"/>
      <c r="P3032" s="237">
        <f>O3032*H3032</f>
        <v>0</v>
      </c>
      <c r="Q3032" s="237">
        <v>0.0021800000000000001</v>
      </c>
      <c r="R3032" s="237">
        <f>Q3032*H3032</f>
        <v>0.030520000000000002</v>
      </c>
      <c r="S3032" s="237">
        <v>0</v>
      </c>
      <c r="T3032" s="238">
        <f>S3032*H3032</f>
        <v>0</v>
      </c>
      <c r="U3032" s="39"/>
      <c r="V3032" s="39"/>
      <c r="W3032" s="39"/>
      <c r="X3032" s="39"/>
      <c r="Y3032" s="39"/>
      <c r="Z3032" s="39"/>
      <c r="AA3032" s="39"/>
      <c r="AB3032" s="39"/>
      <c r="AC3032" s="39"/>
      <c r="AD3032" s="39"/>
      <c r="AE3032" s="39"/>
      <c r="AR3032" s="239" t="s">
        <v>310</v>
      </c>
      <c r="AT3032" s="239" t="s">
        <v>225</v>
      </c>
      <c r="AU3032" s="239" t="s">
        <v>82</v>
      </c>
      <c r="AY3032" s="18" t="s">
        <v>223</v>
      </c>
      <c r="BE3032" s="240">
        <f>IF(N3032="základní",J3032,0)</f>
        <v>0</v>
      </c>
      <c r="BF3032" s="240">
        <f>IF(N3032="snížená",J3032,0)</f>
        <v>0</v>
      </c>
      <c r="BG3032" s="240">
        <f>IF(N3032="zákl. přenesená",J3032,0)</f>
        <v>0</v>
      </c>
      <c r="BH3032" s="240">
        <f>IF(N3032="sníž. přenesená",J3032,0)</f>
        <v>0</v>
      </c>
      <c r="BI3032" s="240">
        <f>IF(N3032="nulová",J3032,0)</f>
        <v>0</v>
      </c>
      <c r="BJ3032" s="18" t="s">
        <v>80</v>
      </c>
      <c r="BK3032" s="240">
        <f>ROUND(I3032*H3032,2)</f>
        <v>0</v>
      </c>
      <c r="BL3032" s="18" t="s">
        <v>310</v>
      </c>
      <c r="BM3032" s="239" t="s">
        <v>3714</v>
      </c>
    </row>
    <row r="3033" s="13" customFormat="1">
      <c r="A3033" s="13"/>
      <c r="B3033" s="241"/>
      <c r="C3033" s="242"/>
      <c r="D3033" s="243" t="s">
        <v>232</v>
      </c>
      <c r="E3033" s="244" t="s">
        <v>1</v>
      </c>
      <c r="F3033" s="245" t="s">
        <v>3715</v>
      </c>
      <c r="G3033" s="242"/>
      <c r="H3033" s="246">
        <v>14</v>
      </c>
      <c r="I3033" s="247"/>
      <c r="J3033" s="242"/>
      <c r="K3033" s="242"/>
      <c r="L3033" s="248"/>
      <c r="M3033" s="249"/>
      <c r="N3033" s="250"/>
      <c r="O3033" s="250"/>
      <c r="P3033" s="250"/>
      <c r="Q3033" s="250"/>
      <c r="R3033" s="250"/>
      <c r="S3033" s="250"/>
      <c r="T3033" s="251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52" t="s">
        <v>232</v>
      </c>
      <c r="AU3033" s="252" t="s">
        <v>82</v>
      </c>
      <c r="AV3033" s="13" t="s">
        <v>82</v>
      </c>
      <c r="AW3033" s="13" t="s">
        <v>30</v>
      </c>
      <c r="AX3033" s="13" t="s">
        <v>73</v>
      </c>
      <c r="AY3033" s="252" t="s">
        <v>223</v>
      </c>
    </row>
    <row r="3034" s="15" customFormat="1">
      <c r="A3034" s="15"/>
      <c r="B3034" s="263"/>
      <c r="C3034" s="264"/>
      <c r="D3034" s="243" t="s">
        <v>232</v>
      </c>
      <c r="E3034" s="265" t="s">
        <v>1</v>
      </c>
      <c r="F3034" s="266" t="s">
        <v>245</v>
      </c>
      <c r="G3034" s="264"/>
      <c r="H3034" s="267">
        <v>14</v>
      </c>
      <c r="I3034" s="268"/>
      <c r="J3034" s="264"/>
      <c r="K3034" s="264"/>
      <c r="L3034" s="269"/>
      <c r="M3034" s="270"/>
      <c r="N3034" s="271"/>
      <c r="O3034" s="271"/>
      <c r="P3034" s="271"/>
      <c r="Q3034" s="271"/>
      <c r="R3034" s="271"/>
      <c r="S3034" s="271"/>
      <c r="T3034" s="272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T3034" s="273" t="s">
        <v>232</v>
      </c>
      <c r="AU3034" s="273" t="s">
        <v>82</v>
      </c>
      <c r="AV3034" s="15" t="s">
        <v>230</v>
      </c>
      <c r="AW3034" s="15" t="s">
        <v>30</v>
      </c>
      <c r="AX3034" s="15" t="s">
        <v>80</v>
      </c>
      <c r="AY3034" s="273" t="s">
        <v>223</v>
      </c>
    </row>
    <row r="3035" s="2" customFormat="1" ht="37.8" customHeight="1">
      <c r="A3035" s="39"/>
      <c r="B3035" s="40"/>
      <c r="C3035" s="228" t="s">
        <v>3716</v>
      </c>
      <c r="D3035" s="228" t="s">
        <v>225</v>
      </c>
      <c r="E3035" s="229" t="s">
        <v>3717</v>
      </c>
      <c r="F3035" s="230" t="s">
        <v>3718</v>
      </c>
      <c r="G3035" s="231" t="s">
        <v>351</v>
      </c>
      <c r="H3035" s="232">
        <v>210</v>
      </c>
      <c r="I3035" s="233"/>
      <c r="J3035" s="234">
        <f>ROUND(I3035*H3035,2)</f>
        <v>0</v>
      </c>
      <c r="K3035" s="230" t="s">
        <v>229</v>
      </c>
      <c r="L3035" s="45"/>
      <c r="M3035" s="235" t="s">
        <v>1</v>
      </c>
      <c r="N3035" s="236" t="s">
        <v>38</v>
      </c>
      <c r="O3035" s="92"/>
      <c r="P3035" s="237">
        <f>O3035*H3035</f>
        <v>0</v>
      </c>
      <c r="Q3035" s="237">
        <v>0.00115</v>
      </c>
      <c r="R3035" s="237">
        <f>Q3035*H3035</f>
        <v>0.24149999999999999</v>
      </c>
      <c r="S3035" s="237">
        <v>0</v>
      </c>
      <c r="T3035" s="238">
        <f>S3035*H3035</f>
        <v>0</v>
      </c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39"/>
      <c r="AE3035" s="39"/>
      <c r="AR3035" s="239" t="s">
        <v>310</v>
      </c>
      <c r="AT3035" s="239" t="s">
        <v>225</v>
      </c>
      <c r="AU3035" s="239" t="s">
        <v>82</v>
      </c>
      <c r="AY3035" s="18" t="s">
        <v>223</v>
      </c>
      <c r="BE3035" s="240">
        <f>IF(N3035="základní",J3035,0)</f>
        <v>0</v>
      </c>
      <c r="BF3035" s="240">
        <f>IF(N3035="snížená",J3035,0)</f>
        <v>0</v>
      </c>
      <c r="BG3035" s="240">
        <f>IF(N3035="zákl. přenesená",J3035,0)</f>
        <v>0</v>
      </c>
      <c r="BH3035" s="240">
        <f>IF(N3035="sníž. přenesená",J3035,0)</f>
        <v>0</v>
      </c>
      <c r="BI3035" s="240">
        <f>IF(N3035="nulová",J3035,0)</f>
        <v>0</v>
      </c>
      <c r="BJ3035" s="18" t="s">
        <v>80</v>
      </c>
      <c r="BK3035" s="240">
        <f>ROUND(I3035*H3035,2)</f>
        <v>0</v>
      </c>
      <c r="BL3035" s="18" t="s">
        <v>310</v>
      </c>
      <c r="BM3035" s="239" t="s">
        <v>3719</v>
      </c>
    </row>
    <row r="3036" s="13" customFormat="1">
      <c r="A3036" s="13"/>
      <c r="B3036" s="241"/>
      <c r="C3036" s="242"/>
      <c r="D3036" s="243" t="s">
        <v>232</v>
      </c>
      <c r="E3036" s="244" t="s">
        <v>1</v>
      </c>
      <c r="F3036" s="245" t="s">
        <v>3720</v>
      </c>
      <c r="G3036" s="242"/>
      <c r="H3036" s="246">
        <v>210</v>
      </c>
      <c r="I3036" s="247"/>
      <c r="J3036" s="242"/>
      <c r="K3036" s="242"/>
      <c r="L3036" s="248"/>
      <c r="M3036" s="249"/>
      <c r="N3036" s="250"/>
      <c r="O3036" s="250"/>
      <c r="P3036" s="250"/>
      <c r="Q3036" s="250"/>
      <c r="R3036" s="250"/>
      <c r="S3036" s="250"/>
      <c r="T3036" s="251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52" t="s">
        <v>232</v>
      </c>
      <c r="AU3036" s="252" t="s">
        <v>82</v>
      </c>
      <c r="AV3036" s="13" t="s">
        <v>82</v>
      </c>
      <c r="AW3036" s="13" t="s">
        <v>30</v>
      </c>
      <c r="AX3036" s="13" t="s">
        <v>73</v>
      </c>
      <c r="AY3036" s="252" t="s">
        <v>223</v>
      </c>
    </row>
    <row r="3037" s="15" customFormat="1">
      <c r="A3037" s="15"/>
      <c r="B3037" s="263"/>
      <c r="C3037" s="264"/>
      <c r="D3037" s="243" t="s">
        <v>232</v>
      </c>
      <c r="E3037" s="265" t="s">
        <v>1</v>
      </c>
      <c r="F3037" s="266" t="s">
        <v>245</v>
      </c>
      <c r="G3037" s="264"/>
      <c r="H3037" s="267">
        <v>210</v>
      </c>
      <c r="I3037" s="268"/>
      <c r="J3037" s="264"/>
      <c r="K3037" s="264"/>
      <c r="L3037" s="269"/>
      <c r="M3037" s="270"/>
      <c r="N3037" s="271"/>
      <c r="O3037" s="271"/>
      <c r="P3037" s="271"/>
      <c r="Q3037" s="271"/>
      <c r="R3037" s="271"/>
      <c r="S3037" s="271"/>
      <c r="T3037" s="272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T3037" s="273" t="s">
        <v>232</v>
      </c>
      <c r="AU3037" s="273" t="s">
        <v>82</v>
      </c>
      <c r="AV3037" s="15" t="s">
        <v>230</v>
      </c>
      <c r="AW3037" s="15" t="s">
        <v>30</v>
      </c>
      <c r="AX3037" s="15" t="s">
        <v>80</v>
      </c>
      <c r="AY3037" s="273" t="s">
        <v>223</v>
      </c>
    </row>
    <row r="3038" s="2" customFormat="1" ht="37.8" customHeight="1">
      <c r="A3038" s="39"/>
      <c r="B3038" s="40"/>
      <c r="C3038" s="228" t="s">
        <v>3721</v>
      </c>
      <c r="D3038" s="228" t="s">
        <v>225</v>
      </c>
      <c r="E3038" s="229" t="s">
        <v>3722</v>
      </c>
      <c r="F3038" s="230" t="s">
        <v>3723</v>
      </c>
      <c r="G3038" s="231" t="s">
        <v>351</v>
      </c>
      <c r="H3038" s="232">
        <v>210</v>
      </c>
      <c r="I3038" s="233"/>
      <c r="J3038" s="234">
        <f>ROUND(I3038*H3038,2)</f>
        <v>0</v>
      </c>
      <c r="K3038" s="230" t="s">
        <v>229</v>
      </c>
      <c r="L3038" s="45"/>
      <c r="M3038" s="235" t="s">
        <v>1</v>
      </c>
      <c r="N3038" s="236" t="s">
        <v>38</v>
      </c>
      <c r="O3038" s="92"/>
      <c r="P3038" s="237">
        <f>O3038*H3038</f>
        <v>0</v>
      </c>
      <c r="Q3038" s="237">
        <v>0.00063000000000000003</v>
      </c>
      <c r="R3038" s="237">
        <f>Q3038*H3038</f>
        <v>0.1323</v>
      </c>
      <c r="S3038" s="237">
        <v>0</v>
      </c>
      <c r="T3038" s="238">
        <f>S3038*H3038</f>
        <v>0</v>
      </c>
      <c r="U3038" s="39"/>
      <c r="V3038" s="39"/>
      <c r="W3038" s="39"/>
      <c r="X3038" s="39"/>
      <c r="Y3038" s="39"/>
      <c r="Z3038" s="39"/>
      <c r="AA3038" s="39"/>
      <c r="AB3038" s="39"/>
      <c r="AC3038" s="39"/>
      <c r="AD3038" s="39"/>
      <c r="AE3038" s="39"/>
      <c r="AR3038" s="239" t="s">
        <v>310</v>
      </c>
      <c r="AT3038" s="239" t="s">
        <v>225</v>
      </c>
      <c r="AU3038" s="239" t="s">
        <v>82</v>
      </c>
      <c r="AY3038" s="18" t="s">
        <v>223</v>
      </c>
      <c r="BE3038" s="240">
        <f>IF(N3038="základní",J3038,0)</f>
        <v>0</v>
      </c>
      <c r="BF3038" s="240">
        <f>IF(N3038="snížená",J3038,0)</f>
        <v>0</v>
      </c>
      <c r="BG3038" s="240">
        <f>IF(N3038="zákl. přenesená",J3038,0)</f>
        <v>0</v>
      </c>
      <c r="BH3038" s="240">
        <f>IF(N3038="sníž. přenesená",J3038,0)</f>
        <v>0</v>
      </c>
      <c r="BI3038" s="240">
        <f>IF(N3038="nulová",J3038,0)</f>
        <v>0</v>
      </c>
      <c r="BJ3038" s="18" t="s">
        <v>80</v>
      </c>
      <c r="BK3038" s="240">
        <f>ROUND(I3038*H3038,2)</f>
        <v>0</v>
      </c>
      <c r="BL3038" s="18" t="s">
        <v>310</v>
      </c>
      <c r="BM3038" s="239" t="s">
        <v>3724</v>
      </c>
    </row>
    <row r="3039" s="13" customFormat="1">
      <c r="A3039" s="13"/>
      <c r="B3039" s="241"/>
      <c r="C3039" s="242"/>
      <c r="D3039" s="243" t="s">
        <v>232</v>
      </c>
      <c r="E3039" s="244" t="s">
        <v>1</v>
      </c>
      <c r="F3039" s="245" t="s">
        <v>3725</v>
      </c>
      <c r="G3039" s="242"/>
      <c r="H3039" s="246">
        <v>210</v>
      </c>
      <c r="I3039" s="247"/>
      <c r="J3039" s="242"/>
      <c r="K3039" s="242"/>
      <c r="L3039" s="248"/>
      <c r="M3039" s="249"/>
      <c r="N3039" s="250"/>
      <c r="O3039" s="250"/>
      <c r="P3039" s="250"/>
      <c r="Q3039" s="250"/>
      <c r="R3039" s="250"/>
      <c r="S3039" s="250"/>
      <c r="T3039" s="251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52" t="s">
        <v>232</v>
      </c>
      <c r="AU3039" s="252" t="s">
        <v>82</v>
      </c>
      <c r="AV3039" s="13" t="s">
        <v>82</v>
      </c>
      <c r="AW3039" s="13" t="s">
        <v>30</v>
      </c>
      <c r="AX3039" s="13" t="s">
        <v>73</v>
      </c>
      <c r="AY3039" s="252" t="s">
        <v>223</v>
      </c>
    </row>
    <row r="3040" s="15" customFormat="1">
      <c r="A3040" s="15"/>
      <c r="B3040" s="263"/>
      <c r="C3040" s="264"/>
      <c r="D3040" s="243" t="s">
        <v>232</v>
      </c>
      <c r="E3040" s="265" t="s">
        <v>1</v>
      </c>
      <c r="F3040" s="266" t="s">
        <v>245</v>
      </c>
      <c r="G3040" s="264"/>
      <c r="H3040" s="267">
        <v>210</v>
      </c>
      <c r="I3040" s="268"/>
      <c r="J3040" s="264"/>
      <c r="K3040" s="264"/>
      <c r="L3040" s="269"/>
      <c r="M3040" s="270"/>
      <c r="N3040" s="271"/>
      <c r="O3040" s="271"/>
      <c r="P3040" s="271"/>
      <c r="Q3040" s="271"/>
      <c r="R3040" s="271"/>
      <c r="S3040" s="271"/>
      <c r="T3040" s="272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T3040" s="273" t="s">
        <v>232</v>
      </c>
      <c r="AU3040" s="273" t="s">
        <v>82</v>
      </c>
      <c r="AV3040" s="15" t="s">
        <v>230</v>
      </c>
      <c r="AW3040" s="15" t="s">
        <v>30</v>
      </c>
      <c r="AX3040" s="15" t="s">
        <v>80</v>
      </c>
      <c r="AY3040" s="273" t="s">
        <v>223</v>
      </c>
    </row>
    <row r="3041" s="2" customFormat="1" ht="33" customHeight="1">
      <c r="A3041" s="39"/>
      <c r="B3041" s="40"/>
      <c r="C3041" s="228" t="s">
        <v>3726</v>
      </c>
      <c r="D3041" s="228" t="s">
        <v>225</v>
      </c>
      <c r="E3041" s="229" t="s">
        <v>3727</v>
      </c>
      <c r="F3041" s="230" t="s">
        <v>3728</v>
      </c>
      <c r="G3041" s="231" t="s">
        <v>351</v>
      </c>
      <c r="H3041" s="232">
        <v>119</v>
      </c>
      <c r="I3041" s="233"/>
      <c r="J3041" s="234">
        <f>ROUND(I3041*H3041,2)</f>
        <v>0</v>
      </c>
      <c r="K3041" s="230" t="s">
        <v>229</v>
      </c>
      <c r="L3041" s="45"/>
      <c r="M3041" s="235" t="s">
        <v>1</v>
      </c>
      <c r="N3041" s="236" t="s">
        <v>38</v>
      </c>
      <c r="O3041" s="92"/>
      <c r="P3041" s="237">
        <f>O3041*H3041</f>
        <v>0</v>
      </c>
      <c r="Q3041" s="237">
        <v>0.0028600000000000001</v>
      </c>
      <c r="R3041" s="237">
        <f>Q3041*H3041</f>
        <v>0.34034000000000003</v>
      </c>
      <c r="S3041" s="237">
        <v>0</v>
      </c>
      <c r="T3041" s="238">
        <f>S3041*H3041</f>
        <v>0</v>
      </c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39"/>
      <c r="AE3041" s="39"/>
      <c r="AR3041" s="239" t="s">
        <v>310</v>
      </c>
      <c r="AT3041" s="239" t="s">
        <v>225</v>
      </c>
      <c r="AU3041" s="239" t="s">
        <v>82</v>
      </c>
      <c r="AY3041" s="18" t="s">
        <v>223</v>
      </c>
      <c r="BE3041" s="240">
        <f>IF(N3041="základní",J3041,0)</f>
        <v>0</v>
      </c>
      <c r="BF3041" s="240">
        <f>IF(N3041="snížená",J3041,0)</f>
        <v>0</v>
      </c>
      <c r="BG3041" s="240">
        <f>IF(N3041="zákl. přenesená",J3041,0)</f>
        <v>0</v>
      </c>
      <c r="BH3041" s="240">
        <f>IF(N3041="sníž. přenesená",J3041,0)</f>
        <v>0</v>
      </c>
      <c r="BI3041" s="240">
        <f>IF(N3041="nulová",J3041,0)</f>
        <v>0</v>
      </c>
      <c r="BJ3041" s="18" t="s">
        <v>80</v>
      </c>
      <c r="BK3041" s="240">
        <f>ROUND(I3041*H3041,2)</f>
        <v>0</v>
      </c>
      <c r="BL3041" s="18" t="s">
        <v>310</v>
      </c>
      <c r="BM3041" s="239" t="s">
        <v>3729</v>
      </c>
    </row>
    <row r="3042" s="13" customFormat="1">
      <c r="A3042" s="13"/>
      <c r="B3042" s="241"/>
      <c r="C3042" s="242"/>
      <c r="D3042" s="243" t="s">
        <v>232</v>
      </c>
      <c r="E3042" s="244" t="s">
        <v>1</v>
      </c>
      <c r="F3042" s="245" t="s">
        <v>3730</v>
      </c>
      <c r="G3042" s="242"/>
      <c r="H3042" s="246">
        <v>110</v>
      </c>
      <c r="I3042" s="247"/>
      <c r="J3042" s="242"/>
      <c r="K3042" s="242"/>
      <c r="L3042" s="248"/>
      <c r="M3042" s="249"/>
      <c r="N3042" s="250"/>
      <c r="O3042" s="250"/>
      <c r="P3042" s="250"/>
      <c r="Q3042" s="250"/>
      <c r="R3042" s="250"/>
      <c r="S3042" s="250"/>
      <c r="T3042" s="251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52" t="s">
        <v>232</v>
      </c>
      <c r="AU3042" s="252" t="s">
        <v>82</v>
      </c>
      <c r="AV3042" s="13" t="s">
        <v>82</v>
      </c>
      <c r="AW3042" s="13" t="s">
        <v>30</v>
      </c>
      <c r="AX3042" s="13" t="s">
        <v>73</v>
      </c>
      <c r="AY3042" s="252" t="s">
        <v>223</v>
      </c>
    </row>
    <row r="3043" s="13" customFormat="1">
      <c r="A3043" s="13"/>
      <c r="B3043" s="241"/>
      <c r="C3043" s="242"/>
      <c r="D3043" s="243" t="s">
        <v>232</v>
      </c>
      <c r="E3043" s="244" t="s">
        <v>1</v>
      </c>
      <c r="F3043" s="245" t="s">
        <v>3731</v>
      </c>
      <c r="G3043" s="242"/>
      <c r="H3043" s="246">
        <v>9</v>
      </c>
      <c r="I3043" s="247"/>
      <c r="J3043" s="242"/>
      <c r="K3043" s="242"/>
      <c r="L3043" s="248"/>
      <c r="M3043" s="249"/>
      <c r="N3043" s="250"/>
      <c r="O3043" s="250"/>
      <c r="P3043" s="250"/>
      <c r="Q3043" s="250"/>
      <c r="R3043" s="250"/>
      <c r="S3043" s="250"/>
      <c r="T3043" s="251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52" t="s">
        <v>232</v>
      </c>
      <c r="AU3043" s="252" t="s">
        <v>82</v>
      </c>
      <c r="AV3043" s="13" t="s">
        <v>82</v>
      </c>
      <c r="AW3043" s="13" t="s">
        <v>30</v>
      </c>
      <c r="AX3043" s="13" t="s">
        <v>73</v>
      </c>
      <c r="AY3043" s="252" t="s">
        <v>223</v>
      </c>
    </row>
    <row r="3044" s="15" customFormat="1">
      <c r="A3044" s="15"/>
      <c r="B3044" s="263"/>
      <c r="C3044" s="264"/>
      <c r="D3044" s="243" t="s">
        <v>232</v>
      </c>
      <c r="E3044" s="265" t="s">
        <v>1</v>
      </c>
      <c r="F3044" s="266" t="s">
        <v>245</v>
      </c>
      <c r="G3044" s="264"/>
      <c r="H3044" s="267">
        <v>119</v>
      </c>
      <c r="I3044" s="268"/>
      <c r="J3044" s="264"/>
      <c r="K3044" s="264"/>
      <c r="L3044" s="269"/>
      <c r="M3044" s="270"/>
      <c r="N3044" s="271"/>
      <c r="O3044" s="271"/>
      <c r="P3044" s="271"/>
      <c r="Q3044" s="271"/>
      <c r="R3044" s="271"/>
      <c r="S3044" s="271"/>
      <c r="T3044" s="272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T3044" s="273" t="s">
        <v>232</v>
      </c>
      <c r="AU3044" s="273" t="s">
        <v>82</v>
      </c>
      <c r="AV3044" s="15" t="s">
        <v>230</v>
      </c>
      <c r="AW3044" s="15" t="s">
        <v>30</v>
      </c>
      <c r="AX3044" s="15" t="s">
        <v>80</v>
      </c>
      <c r="AY3044" s="273" t="s">
        <v>223</v>
      </c>
    </row>
    <row r="3045" s="2" customFormat="1" ht="33" customHeight="1">
      <c r="A3045" s="39"/>
      <c r="B3045" s="40"/>
      <c r="C3045" s="228" t="s">
        <v>3732</v>
      </c>
      <c r="D3045" s="228" t="s">
        <v>225</v>
      </c>
      <c r="E3045" s="229" t="s">
        <v>3733</v>
      </c>
      <c r="F3045" s="230" t="s">
        <v>3734</v>
      </c>
      <c r="G3045" s="231" t="s">
        <v>351</v>
      </c>
      <c r="H3045" s="232">
        <v>4</v>
      </c>
      <c r="I3045" s="233"/>
      <c r="J3045" s="234">
        <f>ROUND(I3045*H3045,2)</f>
        <v>0</v>
      </c>
      <c r="K3045" s="230" t="s">
        <v>229</v>
      </c>
      <c r="L3045" s="45"/>
      <c r="M3045" s="235" t="s">
        <v>1</v>
      </c>
      <c r="N3045" s="236" t="s">
        <v>38</v>
      </c>
      <c r="O3045" s="92"/>
      <c r="P3045" s="237">
        <f>O3045*H3045</f>
        <v>0</v>
      </c>
      <c r="Q3045" s="237">
        <v>0.0015299999999999999</v>
      </c>
      <c r="R3045" s="237">
        <f>Q3045*H3045</f>
        <v>0.0061199999999999996</v>
      </c>
      <c r="S3045" s="237">
        <v>0</v>
      </c>
      <c r="T3045" s="238">
        <f>S3045*H3045</f>
        <v>0</v>
      </c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39"/>
      <c r="AE3045" s="39"/>
      <c r="AR3045" s="239" t="s">
        <v>310</v>
      </c>
      <c r="AT3045" s="239" t="s">
        <v>225</v>
      </c>
      <c r="AU3045" s="239" t="s">
        <v>82</v>
      </c>
      <c r="AY3045" s="18" t="s">
        <v>223</v>
      </c>
      <c r="BE3045" s="240">
        <f>IF(N3045="základní",J3045,0)</f>
        <v>0</v>
      </c>
      <c r="BF3045" s="240">
        <f>IF(N3045="snížená",J3045,0)</f>
        <v>0</v>
      </c>
      <c r="BG3045" s="240">
        <f>IF(N3045="zákl. přenesená",J3045,0)</f>
        <v>0</v>
      </c>
      <c r="BH3045" s="240">
        <f>IF(N3045="sníž. přenesená",J3045,0)</f>
        <v>0</v>
      </c>
      <c r="BI3045" s="240">
        <f>IF(N3045="nulová",J3045,0)</f>
        <v>0</v>
      </c>
      <c r="BJ3045" s="18" t="s">
        <v>80</v>
      </c>
      <c r="BK3045" s="240">
        <f>ROUND(I3045*H3045,2)</f>
        <v>0</v>
      </c>
      <c r="BL3045" s="18" t="s">
        <v>310</v>
      </c>
      <c r="BM3045" s="239" t="s">
        <v>3735</v>
      </c>
    </row>
    <row r="3046" s="13" customFormat="1">
      <c r="A3046" s="13"/>
      <c r="B3046" s="241"/>
      <c r="C3046" s="242"/>
      <c r="D3046" s="243" t="s">
        <v>232</v>
      </c>
      <c r="E3046" s="244" t="s">
        <v>1</v>
      </c>
      <c r="F3046" s="245" t="s">
        <v>3736</v>
      </c>
      <c r="G3046" s="242"/>
      <c r="H3046" s="246">
        <v>4</v>
      </c>
      <c r="I3046" s="247"/>
      <c r="J3046" s="242"/>
      <c r="K3046" s="242"/>
      <c r="L3046" s="248"/>
      <c r="M3046" s="249"/>
      <c r="N3046" s="250"/>
      <c r="O3046" s="250"/>
      <c r="P3046" s="250"/>
      <c r="Q3046" s="250"/>
      <c r="R3046" s="250"/>
      <c r="S3046" s="250"/>
      <c r="T3046" s="251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52" t="s">
        <v>232</v>
      </c>
      <c r="AU3046" s="252" t="s">
        <v>82</v>
      </c>
      <c r="AV3046" s="13" t="s">
        <v>82</v>
      </c>
      <c r="AW3046" s="13" t="s">
        <v>30</v>
      </c>
      <c r="AX3046" s="13" t="s">
        <v>73</v>
      </c>
      <c r="AY3046" s="252" t="s">
        <v>223</v>
      </c>
    </row>
    <row r="3047" s="15" customFormat="1">
      <c r="A3047" s="15"/>
      <c r="B3047" s="263"/>
      <c r="C3047" s="264"/>
      <c r="D3047" s="243" t="s">
        <v>232</v>
      </c>
      <c r="E3047" s="265" t="s">
        <v>1</v>
      </c>
      <c r="F3047" s="266" t="s">
        <v>245</v>
      </c>
      <c r="G3047" s="264"/>
      <c r="H3047" s="267">
        <v>4</v>
      </c>
      <c r="I3047" s="268"/>
      <c r="J3047" s="264"/>
      <c r="K3047" s="264"/>
      <c r="L3047" s="269"/>
      <c r="M3047" s="270"/>
      <c r="N3047" s="271"/>
      <c r="O3047" s="271"/>
      <c r="P3047" s="271"/>
      <c r="Q3047" s="271"/>
      <c r="R3047" s="271"/>
      <c r="S3047" s="271"/>
      <c r="T3047" s="272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T3047" s="273" t="s">
        <v>232</v>
      </c>
      <c r="AU3047" s="273" t="s">
        <v>82</v>
      </c>
      <c r="AV3047" s="15" t="s">
        <v>230</v>
      </c>
      <c r="AW3047" s="15" t="s">
        <v>30</v>
      </c>
      <c r="AX3047" s="15" t="s">
        <v>80</v>
      </c>
      <c r="AY3047" s="273" t="s">
        <v>223</v>
      </c>
    </row>
    <row r="3048" s="2" customFormat="1" ht="37.8" customHeight="1">
      <c r="A3048" s="39"/>
      <c r="B3048" s="40"/>
      <c r="C3048" s="228" t="s">
        <v>3737</v>
      </c>
      <c r="D3048" s="228" t="s">
        <v>225</v>
      </c>
      <c r="E3048" s="229" t="s">
        <v>3738</v>
      </c>
      <c r="F3048" s="230" t="s">
        <v>3739</v>
      </c>
      <c r="G3048" s="231" t="s">
        <v>293</v>
      </c>
      <c r="H3048" s="232">
        <v>8.5800000000000001</v>
      </c>
      <c r="I3048" s="233"/>
      <c r="J3048" s="234">
        <f>ROUND(I3048*H3048,2)</f>
        <v>0</v>
      </c>
      <c r="K3048" s="230" t="s">
        <v>229</v>
      </c>
      <c r="L3048" s="45"/>
      <c r="M3048" s="235" t="s">
        <v>1</v>
      </c>
      <c r="N3048" s="236" t="s">
        <v>38</v>
      </c>
      <c r="O3048" s="92"/>
      <c r="P3048" s="237">
        <f>O3048*H3048</f>
        <v>0</v>
      </c>
      <c r="Q3048" s="237">
        <v>0.01087</v>
      </c>
      <c r="R3048" s="237">
        <f>Q3048*H3048</f>
        <v>0.093264599999999989</v>
      </c>
      <c r="S3048" s="237">
        <v>0</v>
      </c>
      <c r="T3048" s="238">
        <f>S3048*H3048</f>
        <v>0</v>
      </c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39"/>
      <c r="AE3048" s="39"/>
      <c r="AR3048" s="239" t="s">
        <v>310</v>
      </c>
      <c r="AT3048" s="239" t="s">
        <v>225</v>
      </c>
      <c r="AU3048" s="239" t="s">
        <v>82</v>
      </c>
      <c r="AY3048" s="18" t="s">
        <v>223</v>
      </c>
      <c r="BE3048" s="240">
        <f>IF(N3048="základní",J3048,0)</f>
        <v>0</v>
      </c>
      <c r="BF3048" s="240">
        <f>IF(N3048="snížená",J3048,0)</f>
        <v>0</v>
      </c>
      <c r="BG3048" s="240">
        <f>IF(N3048="zákl. přenesená",J3048,0)</f>
        <v>0</v>
      </c>
      <c r="BH3048" s="240">
        <f>IF(N3048="sníž. přenesená",J3048,0)</f>
        <v>0</v>
      </c>
      <c r="BI3048" s="240">
        <f>IF(N3048="nulová",J3048,0)</f>
        <v>0</v>
      </c>
      <c r="BJ3048" s="18" t="s">
        <v>80</v>
      </c>
      <c r="BK3048" s="240">
        <f>ROUND(I3048*H3048,2)</f>
        <v>0</v>
      </c>
      <c r="BL3048" s="18" t="s">
        <v>310</v>
      </c>
      <c r="BM3048" s="239" t="s">
        <v>3740</v>
      </c>
    </row>
    <row r="3049" s="13" customFormat="1">
      <c r="A3049" s="13"/>
      <c r="B3049" s="241"/>
      <c r="C3049" s="242"/>
      <c r="D3049" s="243" t="s">
        <v>232</v>
      </c>
      <c r="E3049" s="244" t="s">
        <v>1</v>
      </c>
      <c r="F3049" s="245" t="s">
        <v>3741</v>
      </c>
      <c r="G3049" s="242"/>
      <c r="H3049" s="246">
        <v>8.5800000000000001</v>
      </c>
      <c r="I3049" s="247"/>
      <c r="J3049" s="242"/>
      <c r="K3049" s="242"/>
      <c r="L3049" s="248"/>
      <c r="M3049" s="249"/>
      <c r="N3049" s="250"/>
      <c r="O3049" s="250"/>
      <c r="P3049" s="250"/>
      <c r="Q3049" s="250"/>
      <c r="R3049" s="250"/>
      <c r="S3049" s="250"/>
      <c r="T3049" s="251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52" t="s">
        <v>232</v>
      </c>
      <c r="AU3049" s="252" t="s">
        <v>82</v>
      </c>
      <c r="AV3049" s="13" t="s">
        <v>82</v>
      </c>
      <c r="AW3049" s="13" t="s">
        <v>30</v>
      </c>
      <c r="AX3049" s="13" t="s">
        <v>73</v>
      </c>
      <c r="AY3049" s="252" t="s">
        <v>223</v>
      </c>
    </row>
    <row r="3050" s="15" customFormat="1">
      <c r="A3050" s="15"/>
      <c r="B3050" s="263"/>
      <c r="C3050" s="264"/>
      <c r="D3050" s="243" t="s">
        <v>232</v>
      </c>
      <c r="E3050" s="265" t="s">
        <v>1</v>
      </c>
      <c r="F3050" s="266" t="s">
        <v>245</v>
      </c>
      <c r="G3050" s="264"/>
      <c r="H3050" s="267">
        <v>8.5800000000000001</v>
      </c>
      <c r="I3050" s="268"/>
      <c r="J3050" s="264"/>
      <c r="K3050" s="264"/>
      <c r="L3050" s="269"/>
      <c r="M3050" s="270"/>
      <c r="N3050" s="271"/>
      <c r="O3050" s="271"/>
      <c r="P3050" s="271"/>
      <c r="Q3050" s="271"/>
      <c r="R3050" s="271"/>
      <c r="S3050" s="271"/>
      <c r="T3050" s="272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T3050" s="273" t="s">
        <v>232</v>
      </c>
      <c r="AU3050" s="273" t="s">
        <v>82</v>
      </c>
      <c r="AV3050" s="15" t="s">
        <v>230</v>
      </c>
      <c r="AW3050" s="15" t="s">
        <v>30</v>
      </c>
      <c r="AX3050" s="15" t="s">
        <v>80</v>
      </c>
      <c r="AY3050" s="273" t="s">
        <v>223</v>
      </c>
    </row>
    <row r="3051" s="2" customFormat="1" ht="44.25" customHeight="1">
      <c r="A3051" s="39"/>
      <c r="B3051" s="40"/>
      <c r="C3051" s="228" t="s">
        <v>3742</v>
      </c>
      <c r="D3051" s="228" t="s">
        <v>225</v>
      </c>
      <c r="E3051" s="229" t="s">
        <v>3743</v>
      </c>
      <c r="F3051" s="230" t="s">
        <v>3744</v>
      </c>
      <c r="G3051" s="231" t="s">
        <v>351</v>
      </c>
      <c r="H3051" s="232">
        <v>57.200000000000003</v>
      </c>
      <c r="I3051" s="233"/>
      <c r="J3051" s="234">
        <f>ROUND(I3051*H3051,2)</f>
        <v>0</v>
      </c>
      <c r="K3051" s="230" t="s">
        <v>229</v>
      </c>
      <c r="L3051" s="45"/>
      <c r="M3051" s="235" t="s">
        <v>1</v>
      </c>
      <c r="N3051" s="236" t="s">
        <v>38</v>
      </c>
      <c r="O3051" s="92"/>
      <c r="P3051" s="237">
        <f>O3051*H3051</f>
        <v>0</v>
      </c>
      <c r="Q3051" s="237">
        <v>0</v>
      </c>
      <c r="R3051" s="237">
        <f>Q3051*H3051</f>
        <v>0</v>
      </c>
      <c r="S3051" s="237">
        <v>0</v>
      </c>
      <c r="T3051" s="238">
        <f>S3051*H3051</f>
        <v>0</v>
      </c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39"/>
      <c r="AE3051" s="39"/>
      <c r="AR3051" s="239" t="s">
        <v>310</v>
      </c>
      <c r="AT3051" s="239" t="s">
        <v>225</v>
      </c>
      <c r="AU3051" s="239" t="s">
        <v>82</v>
      </c>
      <c r="AY3051" s="18" t="s">
        <v>223</v>
      </c>
      <c r="BE3051" s="240">
        <f>IF(N3051="základní",J3051,0)</f>
        <v>0</v>
      </c>
      <c r="BF3051" s="240">
        <f>IF(N3051="snížená",J3051,0)</f>
        <v>0</v>
      </c>
      <c r="BG3051" s="240">
        <f>IF(N3051="zákl. přenesená",J3051,0)</f>
        <v>0</v>
      </c>
      <c r="BH3051" s="240">
        <f>IF(N3051="sníž. přenesená",J3051,0)</f>
        <v>0</v>
      </c>
      <c r="BI3051" s="240">
        <f>IF(N3051="nulová",J3051,0)</f>
        <v>0</v>
      </c>
      <c r="BJ3051" s="18" t="s">
        <v>80</v>
      </c>
      <c r="BK3051" s="240">
        <f>ROUND(I3051*H3051,2)</f>
        <v>0</v>
      </c>
      <c r="BL3051" s="18" t="s">
        <v>310</v>
      </c>
      <c r="BM3051" s="239" t="s">
        <v>3745</v>
      </c>
    </row>
    <row r="3052" s="13" customFormat="1">
      <c r="A3052" s="13"/>
      <c r="B3052" s="241"/>
      <c r="C3052" s="242"/>
      <c r="D3052" s="243" t="s">
        <v>232</v>
      </c>
      <c r="E3052" s="244" t="s">
        <v>1</v>
      </c>
      <c r="F3052" s="245" t="s">
        <v>3746</v>
      </c>
      <c r="G3052" s="242"/>
      <c r="H3052" s="246">
        <v>57.200000000000003</v>
      </c>
      <c r="I3052" s="247"/>
      <c r="J3052" s="242"/>
      <c r="K3052" s="242"/>
      <c r="L3052" s="248"/>
      <c r="M3052" s="249"/>
      <c r="N3052" s="250"/>
      <c r="O3052" s="250"/>
      <c r="P3052" s="250"/>
      <c r="Q3052" s="250"/>
      <c r="R3052" s="250"/>
      <c r="S3052" s="250"/>
      <c r="T3052" s="251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52" t="s">
        <v>232</v>
      </c>
      <c r="AU3052" s="252" t="s">
        <v>82</v>
      </c>
      <c r="AV3052" s="13" t="s">
        <v>82</v>
      </c>
      <c r="AW3052" s="13" t="s">
        <v>30</v>
      </c>
      <c r="AX3052" s="13" t="s">
        <v>73</v>
      </c>
      <c r="AY3052" s="252" t="s">
        <v>223</v>
      </c>
    </row>
    <row r="3053" s="15" customFormat="1">
      <c r="A3053" s="15"/>
      <c r="B3053" s="263"/>
      <c r="C3053" s="264"/>
      <c r="D3053" s="243" t="s">
        <v>232</v>
      </c>
      <c r="E3053" s="265" t="s">
        <v>1</v>
      </c>
      <c r="F3053" s="266" t="s">
        <v>245</v>
      </c>
      <c r="G3053" s="264"/>
      <c r="H3053" s="267">
        <v>57.200000000000003</v>
      </c>
      <c r="I3053" s="268"/>
      <c r="J3053" s="264"/>
      <c r="K3053" s="264"/>
      <c r="L3053" s="269"/>
      <c r="M3053" s="270"/>
      <c r="N3053" s="271"/>
      <c r="O3053" s="271"/>
      <c r="P3053" s="271"/>
      <c r="Q3053" s="271"/>
      <c r="R3053" s="271"/>
      <c r="S3053" s="271"/>
      <c r="T3053" s="272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T3053" s="273" t="s">
        <v>232</v>
      </c>
      <c r="AU3053" s="273" t="s">
        <v>82</v>
      </c>
      <c r="AV3053" s="15" t="s">
        <v>230</v>
      </c>
      <c r="AW3053" s="15" t="s">
        <v>30</v>
      </c>
      <c r="AX3053" s="15" t="s">
        <v>80</v>
      </c>
      <c r="AY3053" s="273" t="s">
        <v>223</v>
      </c>
    </row>
    <row r="3054" s="2" customFormat="1" ht="49.05" customHeight="1">
      <c r="A3054" s="39"/>
      <c r="B3054" s="40"/>
      <c r="C3054" s="228" t="s">
        <v>3747</v>
      </c>
      <c r="D3054" s="228" t="s">
        <v>225</v>
      </c>
      <c r="E3054" s="229" t="s">
        <v>3748</v>
      </c>
      <c r="F3054" s="230" t="s">
        <v>3749</v>
      </c>
      <c r="G3054" s="231" t="s">
        <v>265</v>
      </c>
      <c r="H3054" s="232">
        <v>3.2970000000000002</v>
      </c>
      <c r="I3054" s="233"/>
      <c r="J3054" s="234">
        <f>ROUND(I3054*H3054,2)</f>
        <v>0</v>
      </c>
      <c r="K3054" s="230" t="s">
        <v>229</v>
      </c>
      <c r="L3054" s="45"/>
      <c r="M3054" s="235" t="s">
        <v>1</v>
      </c>
      <c r="N3054" s="236" t="s">
        <v>38</v>
      </c>
      <c r="O3054" s="92"/>
      <c r="P3054" s="237">
        <f>O3054*H3054</f>
        <v>0</v>
      </c>
      <c r="Q3054" s="237">
        <v>0</v>
      </c>
      <c r="R3054" s="237">
        <f>Q3054*H3054</f>
        <v>0</v>
      </c>
      <c r="S3054" s="237">
        <v>0</v>
      </c>
      <c r="T3054" s="238">
        <f>S3054*H3054</f>
        <v>0</v>
      </c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39"/>
      <c r="AE3054" s="39"/>
      <c r="AR3054" s="239" t="s">
        <v>310</v>
      </c>
      <c r="AT3054" s="239" t="s">
        <v>225</v>
      </c>
      <c r="AU3054" s="239" t="s">
        <v>82</v>
      </c>
      <c r="AY3054" s="18" t="s">
        <v>223</v>
      </c>
      <c r="BE3054" s="240">
        <f>IF(N3054="základní",J3054,0)</f>
        <v>0</v>
      </c>
      <c r="BF3054" s="240">
        <f>IF(N3054="snížená",J3054,0)</f>
        <v>0</v>
      </c>
      <c r="BG3054" s="240">
        <f>IF(N3054="zákl. přenesená",J3054,0)</f>
        <v>0</v>
      </c>
      <c r="BH3054" s="240">
        <f>IF(N3054="sníž. přenesená",J3054,0)</f>
        <v>0</v>
      </c>
      <c r="BI3054" s="240">
        <f>IF(N3054="nulová",J3054,0)</f>
        <v>0</v>
      </c>
      <c r="BJ3054" s="18" t="s">
        <v>80</v>
      </c>
      <c r="BK3054" s="240">
        <f>ROUND(I3054*H3054,2)</f>
        <v>0</v>
      </c>
      <c r="BL3054" s="18" t="s">
        <v>310</v>
      </c>
      <c r="BM3054" s="239" t="s">
        <v>3750</v>
      </c>
    </row>
    <row r="3055" s="12" customFormat="1" ht="22.8" customHeight="1">
      <c r="A3055" s="12"/>
      <c r="B3055" s="212"/>
      <c r="C3055" s="213"/>
      <c r="D3055" s="214" t="s">
        <v>72</v>
      </c>
      <c r="E3055" s="226" t="s">
        <v>3751</v>
      </c>
      <c r="F3055" s="226" t="s">
        <v>3752</v>
      </c>
      <c r="G3055" s="213"/>
      <c r="H3055" s="213"/>
      <c r="I3055" s="216"/>
      <c r="J3055" s="227">
        <f>BK3055</f>
        <v>0</v>
      </c>
      <c r="K3055" s="213"/>
      <c r="L3055" s="218"/>
      <c r="M3055" s="219"/>
      <c r="N3055" s="220"/>
      <c r="O3055" s="220"/>
      <c r="P3055" s="221">
        <f>SUM(P3056:P3215)</f>
        <v>0</v>
      </c>
      <c r="Q3055" s="220"/>
      <c r="R3055" s="221">
        <f>SUM(R3056:R3215)</f>
        <v>3.9174800000000003</v>
      </c>
      <c r="S3055" s="220"/>
      <c r="T3055" s="222">
        <f>SUM(T3056:T3215)</f>
        <v>0.81069949999999991</v>
      </c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R3055" s="223" t="s">
        <v>82</v>
      </c>
      <c r="AT3055" s="224" t="s">
        <v>72</v>
      </c>
      <c r="AU3055" s="224" t="s">
        <v>80</v>
      </c>
      <c r="AY3055" s="223" t="s">
        <v>223</v>
      </c>
      <c r="BK3055" s="225">
        <f>SUM(BK3056:BK3215)</f>
        <v>0</v>
      </c>
    </row>
    <row r="3056" s="2" customFormat="1" ht="21.75" customHeight="1">
      <c r="A3056" s="39"/>
      <c r="B3056" s="40"/>
      <c r="C3056" s="228" t="s">
        <v>3753</v>
      </c>
      <c r="D3056" s="228" t="s">
        <v>225</v>
      </c>
      <c r="E3056" s="229" t="s">
        <v>3754</v>
      </c>
      <c r="F3056" s="230" t="s">
        <v>3755</v>
      </c>
      <c r="G3056" s="231" t="s">
        <v>293</v>
      </c>
      <c r="H3056" s="232">
        <v>24.829999999999998</v>
      </c>
      <c r="I3056" s="233"/>
      <c r="J3056" s="234">
        <f>ROUND(I3056*H3056,2)</f>
        <v>0</v>
      </c>
      <c r="K3056" s="230" t="s">
        <v>229</v>
      </c>
      <c r="L3056" s="45"/>
      <c r="M3056" s="235" t="s">
        <v>1</v>
      </c>
      <c r="N3056" s="236" t="s">
        <v>38</v>
      </c>
      <c r="O3056" s="92"/>
      <c r="P3056" s="237">
        <f>O3056*H3056</f>
        <v>0</v>
      </c>
      <c r="Q3056" s="237">
        <v>0</v>
      </c>
      <c r="R3056" s="237">
        <f>Q3056*H3056</f>
        <v>0</v>
      </c>
      <c r="S3056" s="237">
        <v>0.024649999999999998</v>
      </c>
      <c r="T3056" s="238">
        <f>S3056*H3056</f>
        <v>0.61205949999999987</v>
      </c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39"/>
      <c r="AE3056" s="39"/>
      <c r="AR3056" s="239" t="s">
        <v>310</v>
      </c>
      <c r="AT3056" s="239" t="s">
        <v>225</v>
      </c>
      <c r="AU3056" s="239" t="s">
        <v>82</v>
      </c>
      <c r="AY3056" s="18" t="s">
        <v>223</v>
      </c>
      <c r="BE3056" s="240">
        <f>IF(N3056="základní",J3056,0)</f>
        <v>0</v>
      </c>
      <c r="BF3056" s="240">
        <f>IF(N3056="snížená",J3056,0)</f>
        <v>0</v>
      </c>
      <c r="BG3056" s="240">
        <f>IF(N3056="zákl. přenesená",J3056,0)</f>
        <v>0</v>
      </c>
      <c r="BH3056" s="240">
        <f>IF(N3056="sníž. přenesená",J3056,0)</f>
        <v>0</v>
      </c>
      <c r="BI3056" s="240">
        <f>IF(N3056="nulová",J3056,0)</f>
        <v>0</v>
      </c>
      <c r="BJ3056" s="18" t="s">
        <v>80</v>
      </c>
      <c r="BK3056" s="240">
        <f>ROUND(I3056*H3056,2)</f>
        <v>0</v>
      </c>
      <c r="BL3056" s="18" t="s">
        <v>310</v>
      </c>
      <c r="BM3056" s="239" t="s">
        <v>3756</v>
      </c>
    </row>
    <row r="3057" s="13" customFormat="1">
      <c r="A3057" s="13"/>
      <c r="B3057" s="241"/>
      <c r="C3057" s="242"/>
      <c r="D3057" s="243" t="s">
        <v>232</v>
      </c>
      <c r="E3057" s="244" t="s">
        <v>1</v>
      </c>
      <c r="F3057" s="245" t="s">
        <v>3757</v>
      </c>
      <c r="G3057" s="242"/>
      <c r="H3057" s="246">
        <v>24.829999999999998</v>
      </c>
      <c r="I3057" s="247"/>
      <c r="J3057" s="242"/>
      <c r="K3057" s="242"/>
      <c r="L3057" s="248"/>
      <c r="M3057" s="249"/>
      <c r="N3057" s="250"/>
      <c r="O3057" s="250"/>
      <c r="P3057" s="250"/>
      <c r="Q3057" s="250"/>
      <c r="R3057" s="250"/>
      <c r="S3057" s="250"/>
      <c r="T3057" s="251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52" t="s">
        <v>232</v>
      </c>
      <c r="AU3057" s="252" t="s">
        <v>82</v>
      </c>
      <c r="AV3057" s="13" t="s">
        <v>82</v>
      </c>
      <c r="AW3057" s="13" t="s">
        <v>30</v>
      </c>
      <c r="AX3057" s="13" t="s">
        <v>80</v>
      </c>
      <c r="AY3057" s="252" t="s">
        <v>223</v>
      </c>
    </row>
    <row r="3058" s="2" customFormat="1" ht="16.5" customHeight="1">
      <c r="A3058" s="39"/>
      <c r="B3058" s="40"/>
      <c r="C3058" s="228" t="s">
        <v>3758</v>
      </c>
      <c r="D3058" s="228" t="s">
        <v>225</v>
      </c>
      <c r="E3058" s="229" t="s">
        <v>3759</v>
      </c>
      <c r="F3058" s="230" t="s">
        <v>3760</v>
      </c>
      <c r="G3058" s="231" t="s">
        <v>293</v>
      </c>
      <c r="H3058" s="232">
        <v>24.829999999999998</v>
      </c>
      <c r="I3058" s="233"/>
      <c r="J3058" s="234">
        <f>ROUND(I3058*H3058,2)</f>
        <v>0</v>
      </c>
      <c r="K3058" s="230" t="s">
        <v>229</v>
      </c>
      <c r="L3058" s="45"/>
      <c r="M3058" s="235" t="s">
        <v>1</v>
      </c>
      <c r="N3058" s="236" t="s">
        <v>38</v>
      </c>
      <c r="O3058" s="92"/>
      <c r="P3058" s="237">
        <f>O3058*H3058</f>
        <v>0</v>
      </c>
      <c r="Q3058" s="237">
        <v>0</v>
      </c>
      <c r="R3058" s="237">
        <f>Q3058*H3058</f>
        <v>0</v>
      </c>
      <c r="S3058" s="237">
        <v>0.0080000000000000002</v>
      </c>
      <c r="T3058" s="238">
        <f>S3058*H3058</f>
        <v>0.19863999999999998</v>
      </c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39"/>
      <c r="AE3058" s="39"/>
      <c r="AR3058" s="239" t="s">
        <v>310</v>
      </c>
      <c r="AT3058" s="239" t="s">
        <v>225</v>
      </c>
      <c r="AU3058" s="239" t="s">
        <v>82</v>
      </c>
      <c r="AY3058" s="18" t="s">
        <v>223</v>
      </c>
      <c r="BE3058" s="240">
        <f>IF(N3058="základní",J3058,0)</f>
        <v>0</v>
      </c>
      <c r="BF3058" s="240">
        <f>IF(N3058="snížená",J3058,0)</f>
        <v>0</v>
      </c>
      <c r="BG3058" s="240">
        <f>IF(N3058="zákl. přenesená",J3058,0)</f>
        <v>0</v>
      </c>
      <c r="BH3058" s="240">
        <f>IF(N3058="sníž. přenesená",J3058,0)</f>
        <v>0</v>
      </c>
      <c r="BI3058" s="240">
        <f>IF(N3058="nulová",J3058,0)</f>
        <v>0</v>
      </c>
      <c r="BJ3058" s="18" t="s">
        <v>80</v>
      </c>
      <c r="BK3058" s="240">
        <f>ROUND(I3058*H3058,2)</f>
        <v>0</v>
      </c>
      <c r="BL3058" s="18" t="s">
        <v>310</v>
      </c>
      <c r="BM3058" s="239" t="s">
        <v>3761</v>
      </c>
    </row>
    <row r="3059" s="2" customFormat="1" ht="24.15" customHeight="1">
      <c r="A3059" s="39"/>
      <c r="B3059" s="40"/>
      <c r="C3059" s="228" t="s">
        <v>3762</v>
      </c>
      <c r="D3059" s="228" t="s">
        <v>225</v>
      </c>
      <c r="E3059" s="229" t="s">
        <v>3763</v>
      </c>
      <c r="F3059" s="230" t="s">
        <v>3764</v>
      </c>
      <c r="G3059" s="231" t="s">
        <v>475</v>
      </c>
      <c r="H3059" s="232">
        <v>1</v>
      </c>
      <c r="I3059" s="233"/>
      <c r="J3059" s="234">
        <f>ROUND(I3059*H3059,2)</f>
        <v>0</v>
      </c>
      <c r="K3059" s="230" t="s">
        <v>229</v>
      </c>
      <c r="L3059" s="45"/>
      <c r="M3059" s="235" t="s">
        <v>1</v>
      </c>
      <c r="N3059" s="236" t="s">
        <v>38</v>
      </c>
      <c r="O3059" s="92"/>
      <c r="P3059" s="237">
        <f>O3059*H3059</f>
        <v>0</v>
      </c>
      <c r="Q3059" s="237">
        <v>0.00042000000000000002</v>
      </c>
      <c r="R3059" s="237">
        <f>Q3059*H3059</f>
        <v>0.00042000000000000002</v>
      </c>
      <c r="S3059" s="237">
        <v>0</v>
      </c>
      <c r="T3059" s="238">
        <f>S3059*H3059</f>
        <v>0</v>
      </c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  <c r="AE3059" s="39"/>
      <c r="AR3059" s="239" t="s">
        <v>230</v>
      </c>
      <c r="AT3059" s="239" t="s">
        <v>225</v>
      </c>
      <c r="AU3059" s="239" t="s">
        <v>82</v>
      </c>
      <c r="AY3059" s="18" t="s">
        <v>223</v>
      </c>
      <c r="BE3059" s="240">
        <f>IF(N3059="základní",J3059,0)</f>
        <v>0</v>
      </c>
      <c r="BF3059" s="240">
        <f>IF(N3059="snížená",J3059,0)</f>
        <v>0</v>
      </c>
      <c r="BG3059" s="240">
        <f>IF(N3059="zákl. přenesená",J3059,0)</f>
        <v>0</v>
      </c>
      <c r="BH3059" s="240">
        <f>IF(N3059="sníž. přenesená",J3059,0)</f>
        <v>0</v>
      </c>
      <c r="BI3059" s="240">
        <f>IF(N3059="nulová",J3059,0)</f>
        <v>0</v>
      </c>
      <c r="BJ3059" s="18" t="s">
        <v>80</v>
      </c>
      <c r="BK3059" s="240">
        <f>ROUND(I3059*H3059,2)</f>
        <v>0</v>
      </c>
      <c r="BL3059" s="18" t="s">
        <v>230</v>
      </c>
      <c r="BM3059" s="239" t="s">
        <v>3765</v>
      </c>
    </row>
    <row r="3060" s="13" customFormat="1">
      <c r="A3060" s="13"/>
      <c r="B3060" s="241"/>
      <c r="C3060" s="242"/>
      <c r="D3060" s="243" t="s">
        <v>232</v>
      </c>
      <c r="E3060" s="244" t="s">
        <v>1</v>
      </c>
      <c r="F3060" s="245" t="s">
        <v>3766</v>
      </c>
      <c r="G3060" s="242"/>
      <c r="H3060" s="246">
        <v>1</v>
      </c>
      <c r="I3060" s="247"/>
      <c r="J3060" s="242"/>
      <c r="K3060" s="242"/>
      <c r="L3060" s="248"/>
      <c r="M3060" s="249"/>
      <c r="N3060" s="250"/>
      <c r="O3060" s="250"/>
      <c r="P3060" s="250"/>
      <c r="Q3060" s="250"/>
      <c r="R3060" s="250"/>
      <c r="S3060" s="250"/>
      <c r="T3060" s="251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52" t="s">
        <v>232</v>
      </c>
      <c r="AU3060" s="252" t="s">
        <v>82</v>
      </c>
      <c r="AV3060" s="13" t="s">
        <v>82</v>
      </c>
      <c r="AW3060" s="13" t="s">
        <v>30</v>
      </c>
      <c r="AX3060" s="13" t="s">
        <v>80</v>
      </c>
      <c r="AY3060" s="252" t="s">
        <v>223</v>
      </c>
    </row>
    <row r="3061" s="2" customFormat="1" ht="24.15" customHeight="1">
      <c r="A3061" s="39"/>
      <c r="B3061" s="40"/>
      <c r="C3061" s="274" t="s">
        <v>3767</v>
      </c>
      <c r="D3061" s="274" t="s">
        <v>285</v>
      </c>
      <c r="E3061" s="275" t="s">
        <v>3768</v>
      </c>
      <c r="F3061" s="276" t="s">
        <v>3769</v>
      </c>
      <c r="G3061" s="277" t="s">
        <v>475</v>
      </c>
      <c r="H3061" s="278">
        <v>1</v>
      </c>
      <c r="I3061" s="279"/>
      <c r="J3061" s="280">
        <f>ROUND(I3061*H3061,2)</f>
        <v>0</v>
      </c>
      <c r="K3061" s="276" t="s">
        <v>386</v>
      </c>
      <c r="L3061" s="281"/>
      <c r="M3061" s="282" t="s">
        <v>1</v>
      </c>
      <c r="N3061" s="283" t="s">
        <v>38</v>
      </c>
      <c r="O3061" s="92"/>
      <c r="P3061" s="237">
        <f>O3061*H3061</f>
        <v>0</v>
      </c>
      <c r="Q3061" s="237">
        <v>0.029999999999999999</v>
      </c>
      <c r="R3061" s="237">
        <f>Q3061*H3061</f>
        <v>0.029999999999999999</v>
      </c>
      <c r="S3061" s="237">
        <v>0</v>
      </c>
      <c r="T3061" s="238">
        <f>S3061*H3061</f>
        <v>0</v>
      </c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  <c r="AE3061" s="39"/>
      <c r="AR3061" s="239" t="s">
        <v>262</v>
      </c>
      <c r="AT3061" s="239" t="s">
        <v>285</v>
      </c>
      <c r="AU3061" s="239" t="s">
        <v>82</v>
      </c>
      <c r="AY3061" s="18" t="s">
        <v>223</v>
      </c>
      <c r="BE3061" s="240">
        <f>IF(N3061="základní",J3061,0)</f>
        <v>0</v>
      </c>
      <c r="BF3061" s="240">
        <f>IF(N3061="snížená",J3061,0)</f>
        <v>0</v>
      </c>
      <c r="BG3061" s="240">
        <f>IF(N3061="zákl. přenesená",J3061,0)</f>
        <v>0</v>
      </c>
      <c r="BH3061" s="240">
        <f>IF(N3061="sníž. přenesená",J3061,0)</f>
        <v>0</v>
      </c>
      <c r="BI3061" s="240">
        <f>IF(N3061="nulová",J3061,0)</f>
        <v>0</v>
      </c>
      <c r="BJ3061" s="18" t="s">
        <v>80</v>
      </c>
      <c r="BK3061" s="240">
        <f>ROUND(I3061*H3061,2)</f>
        <v>0</v>
      </c>
      <c r="BL3061" s="18" t="s">
        <v>230</v>
      </c>
      <c r="BM3061" s="239" t="s">
        <v>3770</v>
      </c>
    </row>
    <row r="3062" s="2" customFormat="1" ht="37.8" customHeight="1">
      <c r="A3062" s="39"/>
      <c r="B3062" s="40"/>
      <c r="C3062" s="228" t="s">
        <v>3771</v>
      </c>
      <c r="D3062" s="228" t="s">
        <v>225</v>
      </c>
      <c r="E3062" s="229" t="s">
        <v>3772</v>
      </c>
      <c r="F3062" s="230" t="s">
        <v>3773</v>
      </c>
      <c r="G3062" s="231" t="s">
        <v>293</v>
      </c>
      <c r="H3062" s="232">
        <v>4</v>
      </c>
      <c r="I3062" s="233"/>
      <c r="J3062" s="234">
        <f>ROUND(I3062*H3062,2)</f>
        <v>0</v>
      </c>
      <c r="K3062" s="230" t="s">
        <v>229</v>
      </c>
      <c r="L3062" s="45"/>
      <c r="M3062" s="235" t="s">
        <v>1</v>
      </c>
      <c r="N3062" s="236" t="s">
        <v>38</v>
      </c>
      <c r="O3062" s="92"/>
      <c r="P3062" s="237">
        <f>O3062*H3062</f>
        <v>0</v>
      </c>
      <c r="Q3062" s="237">
        <v>0.014200000000000001</v>
      </c>
      <c r="R3062" s="237">
        <f>Q3062*H3062</f>
        <v>0.056800000000000003</v>
      </c>
      <c r="S3062" s="237">
        <v>0</v>
      </c>
      <c r="T3062" s="238">
        <f>S3062*H3062</f>
        <v>0</v>
      </c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39"/>
      <c r="AE3062" s="39"/>
      <c r="AR3062" s="239" t="s">
        <v>310</v>
      </c>
      <c r="AT3062" s="239" t="s">
        <v>225</v>
      </c>
      <c r="AU3062" s="239" t="s">
        <v>82</v>
      </c>
      <c r="AY3062" s="18" t="s">
        <v>223</v>
      </c>
      <c r="BE3062" s="240">
        <f>IF(N3062="základní",J3062,0)</f>
        <v>0</v>
      </c>
      <c r="BF3062" s="240">
        <f>IF(N3062="snížená",J3062,0)</f>
        <v>0</v>
      </c>
      <c r="BG3062" s="240">
        <f>IF(N3062="zákl. přenesená",J3062,0)</f>
        <v>0</v>
      </c>
      <c r="BH3062" s="240">
        <f>IF(N3062="sníž. přenesená",J3062,0)</f>
        <v>0</v>
      </c>
      <c r="BI3062" s="240">
        <f>IF(N3062="nulová",J3062,0)</f>
        <v>0</v>
      </c>
      <c r="BJ3062" s="18" t="s">
        <v>80</v>
      </c>
      <c r="BK3062" s="240">
        <f>ROUND(I3062*H3062,2)</f>
        <v>0</v>
      </c>
      <c r="BL3062" s="18" t="s">
        <v>310</v>
      </c>
      <c r="BM3062" s="239" t="s">
        <v>3774</v>
      </c>
    </row>
    <row r="3063" s="13" customFormat="1">
      <c r="A3063" s="13"/>
      <c r="B3063" s="241"/>
      <c r="C3063" s="242"/>
      <c r="D3063" s="243" t="s">
        <v>232</v>
      </c>
      <c r="E3063" s="244" t="s">
        <v>1</v>
      </c>
      <c r="F3063" s="245" t="s">
        <v>3775</v>
      </c>
      <c r="G3063" s="242"/>
      <c r="H3063" s="246">
        <v>4</v>
      </c>
      <c r="I3063" s="247"/>
      <c r="J3063" s="242"/>
      <c r="K3063" s="242"/>
      <c r="L3063" s="248"/>
      <c r="M3063" s="249"/>
      <c r="N3063" s="250"/>
      <c r="O3063" s="250"/>
      <c r="P3063" s="250"/>
      <c r="Q3063" s="250"/>
      <c r="R3063" s="250"/>
      <c r="S3063" s="250"/>
      <c r="T3063" s="251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52" t="s">
        <v>232</v>
      </c>
      <c r="AU3063" s="252" t="s">
        <v>82</v>
      </c>
      <c r="AV3063" s="13" t="s">
        <v>82</v>
      </c>
      <c r="AW3063" s="13" t="s">
        <v>30</v>
      </c>
      <c r="AX3063" s="13" t="s">
        <v>80</v>
      </c>
      <c r="AY3063" s="252" t="s">
        <v>223</v>
      </c>
    </row>
    <row r="3064" s="2" customFormat="1" ht="33" customHeight="1">
      <c r="A3064" s="39"/>
      <c r="B3064" s="40"/>
      <c r="C3064" s="228" t="s">
        <v>3776</v>
      </c>
      <c r="D3064" s="228" t="s">
        <v>225</v>
      </c>
      <c r="E3064" s="229" t="s">
        <v>3777</v>
      </c>
      <c r="F3064" s="230" t="s">
        <v>3778</v>
      </c>
      <c r="G3064" s="231" t="s">
        <v>293</v>
      </c>
      <c r="H3064" s="232">
        <v>29.699999999999999</v>
      </c>
      <c r="I3064" s="233"/>
      <c r="J3064" s="234">
        <f>ROUND(I3064*H3064,2)</f>
        <v>0</v>
      </c>
      <c r="K3064" s="230" t="s">
        <v>229</v>
      </c>
      <c r="L3064" s="45"/>
      <c r="M3064" s="235" t="s">
        <v>1</v>
      </c>
      <c r="N3064" s="236" t="s">
        <v>38</v>
      </c>
      <c r="O3064" s="92"/>
      <c r="P3064" s="237">
        <f>O3064*H3064</f>
        <v>0</v>
      </c>
      <c r="Q3064" s="237">
        <v>0.00025999999999999998</v>
      </c>
      <c r="R3064" s="237">
        <f>Q3064*H3064</f>
        <v>0.0077219999999999988</v>
      </c>
      <c r="S3064" s="237">
        <v>0</v>
      </c>
      <c r="T3064" s="238">
        <f>S3064*H3064</f>
        <v>0</v>
      </c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  <c r="AE3064" s="39"/>
      <c r="AR3064" s="239" t="s">
        <v>310</v>
      </c>
      <c r="AT3064" s="239" t="s">
        <v>225</v>
      </c>
      <c r="AU3064" s="239" t="s">
        <v>82</v>
      </c>
      <c r="AY3064" s="18" t="s">
        <v>223</v>
      </c>
      <c r="BE3064" s="240">
        <f>IF(N3064="základní",J3064,0)</f>
        <v>0</v>
      </c>
      <c r="BF3064" s="240">
        <f>IF(N3064="snížená",J3064,0)</f>
        <v>0</v>
      </c>
      <c r="BG3064" s="240">
        <f>IF(N3064="zákl. přenesená",J3064,0)</f>
        <v>0</v>
      </c>
      <c r="BH3064" s="240">
        <f>IF(N3064="sníž. přenesená",J3064,0)</f>
        <v>0</v>
      </c>
      <c r="BI3064" s="240">
        <f>IF(N3064="nulová",J3064,0)</f>
        <v>0</v>
      </c>
      <c r="BJ3064" s="18" t="s">
        <v>80</v>
      </c>
      <c r="BK3064" s="240">
        <f>ROUND(I3064*H3064,2)</f>
        <v>0</v>
      </c>
      <c r="BL3064" s="18" t="s">
        <v>310</v>
      </c>
      <c r="BM3064" s="239" t="s">
        <v>3779</v>
      </c>
    </row>
    <row r="3065" s="14" customFormat="1">
      <c r="A3065" s="14"/>
      <c r="B3065" s="253"/>
      <c r="C3065" s="254"/>
      <c r="D3065" s="243" t="s">
        <v>232</v>
      </c>
      <c r="E3065" s="255" t="s">
        <v>1</v>
      </c>
      <c r="F3065" s="256" t="s">
        <v>3780</v>
      </c>
      <c r="G3065" s="254"/>
      <c r="H3065" s="255" t="s">
        <v>1</v>
      </c>
      <c r="I3065" s="257"/>
      <c r="J3065" s="254"/>
      <c r="K3065" s="254"/>
      <c r="L3065" s="258"/>
      <c r="M3065" s="259"/>
      <c r="N3065" s="260"/>
      <c r="O3065" s="260"/>
      <c r="P3065" s="260"/>
      <c r="Q3065" s="260"/>
      <c r="R3065" s="260"/>
      <c r="S3065" s="260"/>
      <c r="T3065" s="261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62" t="s">
        <v>232</v>
      </c>
      <c r="AU3065" s="262" t="s">
        <v>82</v>
      </c>
      <c r="AV3065" s="14" t="s">
        <v>80</v>
      </c>
      <c r="AW3065" s="14" t="s">
        <v>30</v>
      </c>
      <c r="AX3065" s="14" t="s">
        <v>73</v>
      </c>
      <c r="AY3065" s="262" t="s">
        <v>223</v>
      </c>
    </row>
    <row r="3066" s="13" customFormat="1">
      <c r="A3066" s="13"/>
      <c r="B3066" s="241"/>
      <c r="C3066" s="242"/>
      <c r="D3066" s="243" t="s">
        <v>232</v>
      </c>
      <c r="E3066" s="244" t="s">
        <v>1</v>
      </c>
      <c r="F3066" s="245" t="s">
        <v>3781</v>
      </c>
      <c r="G3066" s="242"/>
      <c r="H3066" s="246">
        <v>21.600000000000001</v>
      </c>
      <c r="I3066" s="247"/>
      <c r="J3066" s="242"/>
      <c r="K3066" s="242"/>
      <c r="L3066" s="248"/>
      <c r="M3066" s="249"/>
      <c r="N3066" s="250"/>
      <c r="O3066" s="250"/>
      <c r="P3066" s="250"/>
      <c r="Q3066" s="250"/>
      <c r="R3066" s="250"/>
      <c r="S3066" s="250"/>
      <c r="T3066" s="251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52" t="s">
        <v>232</v>
      </c>
      <c r="AU3066" s="252" t="s">
        <v>82</v>
      </c>
      <c r="AV3066" s="13" t="s">
        <v>82</v>
      </c>
      <c r="AW3066" s="13" t="s">
        <v>30</v>
      </c>
      <c r="AX3066" s="13" t="s">
        <v>73</v>
      </c>
      <c r="AY3066" s="252" t="s">
        <v>223</v>
      </c>
    </row>
    <row r="3067" s="13" customFormat="1">
      <c r="A3067" s="13"/>
      <c r="B3067" s="241"/>
      <c r="C3067" s="242"/>
      <c r="D3067" s="243" t="s">
        <v>232</v>
      </c>
      <c r="E3067" s="244" t="s">
        <v>1</v>
      </c>
      <c r="F3067" s="245" t="s">
        <v>3782</v>
      </c>
      <c r="G3067" s="242"/>
      <c r="H3067" s="246">
        <v>8.0999999999999996</v>
      </c>
      <c r="I3067" s="247"/>
      <c r="J3067" s="242"/>
      <c r="K3067" s="242"/>
      <c r="L3067" s="248"/>
      <c r="M3067" s="249"/>
      <c r="N3067" s="250"/>
      <c r="O3067" s="250"/>
      <c r="P3067" s="250"/>
      <c r="Q3067" s="250"/>
      <c r="R3067" s="250"/>
      <c r="S3067" s="250"/>
      <c r="T3067" s="251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52" t="s">
        <v>232</v>
      </c>
      <c r="AU3067" s="252" t="s">
        <v>82</v>
      </c>
      <c r="AV3067" s="13" t="s">
        <v>82</v>
      </c>
      <c r="AW3067" s="13" t="s">
        <v>30</v>
      </c>
      <c r="AX3067" s="13" t="s">
        <v>73</v>
      </c>
      <c r="AY3067" s="252" t="s">
        <v>223</v>
      </c>
    </row>
    <row r="3068" s="15" customFormat="1">
      <c r="A3068" s="15"/>
      <c r="B3068" s="263"/>
      <c r="C3068" s="264"/>
      <c r="D3068" s="243" t="s">
        <v>232</v>
      </c>
      <c r="E3068" s="265" t="s">
        <v>1</v>
      </c>
      <c r="F3068" s="266" t="s">
        <v>245</v>
      </c>
      <c r="G3068" s="264"/>
      <c r="H3068" s="267">
        <v>29.699999999999999</v>
      </c>
      <c r="I3068" s="268"/>
      <c r="J3068" s="264"/>
      <c r="K3068" s="264"/>
      <c r="L3068" s="269"/>
      <c r="M3068" s="270"/>
      <c r="N3068" s="271"/>
      <c r="O3068" s="271"/>
      <c r="P3068" s="271"/>
      <c r="Q3068" s="271"/>
      <c r="R3068" s="271"/>
      <c r="S3068" s="271"/>
      <c r="T3068" s="272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T3068" s="273" t="s">
        <v>232</v>
      </c>
      <c r="AU3068" s="273" t="s">
        <v>82</v>
      </c>
      <c r="AV3068" s="15" t="s">
        <v>230</v>
      </c>
      <c r="AW3068" s="15" t="s">
        <v>30</v>
      </c>
      <c r="AX3068" s="15" t="s">
        <v>80</v>
      </c>
      <c r="AY3068" s="273" t="s">
        <v>223</v>
      </c>
    </row>
    <row r="3069" s="2" customFormat="1" ht="33" customHeight="1">
      <c r="A3069" s="39"/>
      <c r="B3069" s="40"/>
      <c r="C3069" s="228" t="s">
        <v>3783</v>
      </c>
      <c r="D3069" s="228" t="s">
        <v>225</v>
      </c>
      <c r="E3069" s="229" t="s">
        <v>3784</v>
      </c>
      <c r="F3069" s="230" t="s">
        <v>3785</v>
      </c>
      <c r="G3069" s="231" t="s">
        <v>293</v>
      </c>
      <c r="H3069" s="232">
        <v>20.16</v>
      </c>
      <c r="I3069" s="233"/>
      <c r="J3069" s="234">
        <f>ROUND(I3069*H3069,2)</f>
        <v>0</v>
      </c>
      <c r="K3069" s="230" t="s">
        <v>229</v>
      </c>
      <c r="L3069" s="45"/>
      <c r="M3069" s="235" t="s">
        <v>1</v>
      </c>
      <c r="N3069" s="236" t="s">
        <v>38</v>
      </c>
      <c r="O3069" s="92"/>
      <c r="P3069" s="237">
        <f>O3069*H3069</f>
        <v>0</v>
      </c>
      <c r="Q3069" s="237">
        <v>0.00025000000000000001</v>
      </c>
      <c r="R3069" s="237">
        <f>Q3069*H3069</f>
        <v>0.0050400000000000002</v>
      </c>
      <c r="S3069" s="237">
        <v>0</v>
      </c>
      <c r="T3069" s="238">
        <f>S3069*H3069</f>
        <v>0</v>
      </c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39"/>
      <c r="AE3069" s="39"/>
      <c r="AR3069" s="239" t="s">
        <v>310</v>
      </c>
      <c r="AT3069" s="239" t="s">
        <v>225</v>
      </c>
      <c r="AU3069" s="239" t="s">
        <v>82</v>
      </c>
      <c r="AY3069" s="18" t="s">
        <v>223</v>
      </c>
      <c r="BE3069" s="240">
        <f>IF(N3069="základní",J3069,0)</f>
        <v>0</v>
      </c>
      <c r="BF3069" s="240">
        <f>IF(N3069="snížená",J3069,0)</f>
        <v>0</v>
      </c>
      <c r="BG3069" s="240">
        <f>IF(N3069="zákl. přenesená",J3069,0)</f>
        <v>0</v>
      </c>
      <c r="BH3069" s="240">
        <f>IF(N3069="sníž. přenesená",J3069,0)</f>
        <v>0</v>
      </c>
      <c r="BI3069" s="240">
        <f>IF(N3069="nulová",J3069,0)</f>
        <v>0</v>
      </c>
      <c r="BJ3069" s="18" t="s">
        <v>80</v>
      </c>
      <c r="BK3069" s="240">
        <f>ROUND(I3069*H3069,2)</f>
        <v>0</v>
      </c>
      <c r="BL3069" s="18" t="s">
        <v>310</v>
      </c>
      <c r="BM3069" s="239" t="s">
        <v>3786</v>
      </c>
    </row>
    <row r="3070" s="14" customFormat="1">
      <c r="A3070" s="14"/>
      <c r="B3070" s="253"/>
      <c r="C3070" s="254"/>
      <c r="D3070" s="243" t="s">
        <v>232</v>
      </c>
      <c r="E3070" s="255" t="s">
        <v>1</v>
      </c>
      <c r="F3070" s="256" t="s">
        <v>3780</v>
      </c>
      <c r="G3070" s="254"/>
      <c r="H3070" s="255" t="s">
        <v>1</v>
      </c>
      <c r="I3070" s="257"/>
      <c r="J3070" s="254"/>
      <c r="K3070" s="254"/>
      <c r="L3070" s="258"/>
      <c r="M3070" s="259"/>
      <c r="N3070" s="260"/>
      <c r="O3070" s="260"/>
      <c r="P3070" s="260"/>
      <c r="Q3070" s="260"/>
      <c r="R3070" s="260"/>
      <c r="S3070" s="260"/>
      <c r="T3070" s="261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62" t="s">
        <v>232</v>
      </c>
      <c r="AU3070" s="262" t="s">
        <v>82</v>
      </c>
      <c r="AV3070" s="14" t="s">
        <v>80</v>
      </c>
      <c r="AW3070" s="14" t="s">
        <v>30</v>
      </c>
      <c r="AX3070" s="14" t="s">
        <v>73</v>
      </c>
      <c r="AY3070" s="262" t="s">
        <v>223</v>
      </c>
    </row>
    <row r="3071" s="13" customFormat="1">
      <c r="A3071" s="13"/>
      <c r="B3071" s="241"/>
      <c r="C3071" s="242"/>
      <c r="D3071" s="243" t="s">
        <v>232</v>
      </c>
      <c r="E3071" s="244" t="s">
        <v>1</v>
      </c>
      <c r="F3071" s="245" t="s">
        <v>3787</v>
      </c>
      <c r="G3071" s="242"/>
      <c r="H3071" s="246">
        <v>11.52</v>
      </c>
      <c r="I3071" s="247"/>
      <c r="J3071" s="242"/>
      <c r="K3071" s="242"/>
      <c r="L3071" s="248"/>
      <c r="M3071" s="249"/>
      <c r="N3071" s="250"/>
      <c r="O3071" s="250"/>
      <c r="P3071" s="250"/>
      <c r="Q3071" s="250"/>
      <c r="R3071" s="250"/>
      <c r="S3071" s="250"/>
      <c r="T3071" s="251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52" t="s">
        <v>232</v>
      </c>
      <c r="AU3071" s="252" t="s">
        <v>82</v>
      </c>
      <c r="AV3071" s="13" t="s">
        <v>82</v>
      </c>
      <c r="AW3071" s="13" t="s">
        <v>30</v>
      </c>
      <c r="AX3071" s="13" t="s">
        <v>73</v>
      </c>
      <c r="AY3071" s="252" t="s">
        <v>223</v>
      </c>
    </row>
    <row r="3072" s="13" customFormat="1">
      <c r="A3072" s="13"/>
      <c r="B3072" s="241"/>
      <c r="C3072" s="242"/>
      <c r="D3072" s="243" t="s">
        <v>232</v>
      </c>
      <c r="E3072" s="244" t="s">
        <v>1</v>
      </c>
      <c r="F3072" s="245" t="s">
        <v>3788</v>
      </c>
      <c r="G3072" s="242"/>
      <c r="H3072" s="246">
        <v>8.6400000000000006</v>
      </c>
      <c r="I3072" s="247"/>
      <c r="J3072" s="242"/>
      <c r="K3072" s="242"/>
      <c r="L3072" s="248"/>
      <c r="M3072" s="249"/>
      <c r="N3072" s="250"/>
      <c r="O3072" s="250"/>
      <c r="P3072" s="250"/>
      <c r="Q3072" s="250"/>
      <c r="R3072" s="250"/>
      <c r="S3072" s="250"/>
      <c r="T3072" s="251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52" t="s">
        <v>232</v>
      </c>
      <c r="AU3072" s="252" t="s">
        <v>82</v>
      </c>
      <c r="AV3072" s="13" t="s">
        <v>82</v>
      </c>
      <c r="AW3072" s="13" t="s">
        <v>30</v>
      </c>
      <c r="AX3072" s="13" t="s">
        <v>73</v>
      </c>
      <c r="AY3072" s="252" t="s">
        <v>223</v>
      </c>
    </row>
    <row r="3073" s="15" customFormat="1">
      <c r="A3073" s="15"/>
      <c r="B3073" s="263"/>
      <c r="C3073" s="264"/>
      <c r="D3073" s="243" t="s">
        <v>232</v>
      </c>
      <c r="E3073" s="265" t="s">
        <v>1</v>
      </c>
      <c r="F3073" s="266" t="s">
        <v>245</v>
      </c>
      <c r="G3073" s="264"/>
      <c r="H3073" s="267">
        <v>20.16</v>
      </c>
      <c r="I3073" s="268"/>
      <c r="J3073" s="264"/>
      <c r="K3073" s="264"/>
      <c r="L3073" s="269"/>
      <c r="M3073" s="270"/>
      <c r="N3073" s="271"/>
      <c r="O3073" s="271"/>
      <c r="P3073" s="271"/>
      <c r="Q3073" s="271"/>
      <c r="R3073" s="271"/>
      <c r="S3073" s="271"/>
      <c r="T3073" s="272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T3073" s="273" t="s">
        <v>232</v>
      </c>
      <c r="AU3073" s="273" t="s">
        <v>82</v>
      </c>
      <c r="AV3073" s="15" t="s">
        <v>230</v>
      </c>
      <c r="AW3073" s="15" t="s">
        <v>30</v>
      </c>
      <c r="AX3073" s="15" t="s">
        <v>80</v>
      </c>
      <c r="AY3073" s="273" t="s">
        <v>223</v>
      </c>
    </row>
    <row r="3074" s="2" customFormat="1" ht="37.8" customHeight="1">
      <c r="A3074" s="39"/>
      <c r="B3074" s="40"/>
      <c r="C3074" s="274" t="s">
        <v>3789</v>
      </c>
      <c r="D3074" s="274" t="s">
        <v>285</v>
      </c>
      <c r="E3074" s="275" t="s">
        <v>3790</v>
      </c>
      <c r="F3074" s="276" t="s">
        <v>3791</v>
      </c>
      <c r="G3074" s="277" t="s">
        <v>475</v>
      </c>
      <c r="H3074" s="278">
        <v>6</v>
      </c>
      <c r="I3074" s="279"/>
      <c r="J3074" s="280">
        <f>ROUND(I3074*H3074,2)</f>
        <v>0</v>
      </c>
      <c r="K3074" s="276" t="s">
        <v>386</v>
      </c>
      <c r="L3074" s="281"/>
      <c r="M3074" s="282" t="s">
        <v>1</v>
      </c>
      <c r="N3074" s="283" t="s">
        <v>38</v>
      </c>
      <c r="O3074" s="92"/>
      <c r="P3074" s="237">
        <f>O3074*H3074</f>
        <v>0</v>
      </c>
      <c r="Q3074" s="237">
        <v>0.070000000000000007</v>
      </c>
      <c r="R3074" s="237">
        <f>Q3074*H3074</f>
        <v>0.42000000000000004</v>
      </c>
      <c r="S3074" s="237">
        <v>0</v>
      </c>
      <c r="T3074" s="238">
        <f>S3074*H3074</f>
        <v>0</v>
      </c>
      <c r="U3074" s="39"/>
      <c r="V3074" s="39"/>
      <c r="W3074" s="39"/>
      <c r="X3074" s="39"/>
      <c r="Y3074" s="39"/>
      <c r="Z3074" s="39"/>
      <c r="AA3074" s="39"/>
      <c r="AB3074" s="39"/>
      <c r="AC3074" s="39"/>
      <c r="AD3074" s="39"/>
      <c r="AE3074" s="39"/>
      <c r="AR3074" s="239" t="s">
        <v>402</v>
      </c>
      <c r="AT3074" s="239" t="s">
        <v>285</v>
      </c>
      <c r="AU3074" s="239" t="s">
        <v>82</v>
      </c>
      <c r="AY3074" s="18" t="s">
        <v>223</v>
      </c>
      <c r="BE3074" s="240">
        <f>IF(N3074="základní",J3074,0)</f>
        <v>0</v>
      </c>
      <c r="BF3074" s="240">
        <f>IF(N3074="snížená",J3074,0)</f>
        <v>0</v>
      </c>
      <c r="BG3074" s="240">
        <f>IF(N3074="zákl. přenesená",J3074,0)</f>
        <v>0</v>
      </c>
      <c r="BH3074" s="240">
        <f>IF(N3074="sníž. přenesená",J3074,0)</f>
        <v>0</v>
      </c>
      <c r="BI3074" s="240">
        <f>IF(N3074="nulová",J3074,0)</f>
        <v>0</v>
      </c>
      <c r="BJ3074" s="18" t="s">
        <v>80</v>
      </c>
      <c r="BK3074" s="240">
        <f>ROUND(I3074*H3074,2)</f>
        <v>0</v>
      </c>
      <c r="BL3074" s="18" t="s">
        <v>310</v>
      </c>
      <c r="BM3074" s="239" t="s">
        <v>3792</v>
      </c>
    </row>
    <row r="3075" s="2" customFormat="1" ht="37.8" customHeight="1">
      <c r="A3075" s="39"/>
      <c r="B3075" s="40"/>
      <c r="C3075" s="274" t="s">
        <v>3793</v>
      </c>
      <c r="D3075" s="274" t="s">
        <v>285</v>
      </c>
      <c r="E3075" s="275" t="s">
        <v>3794</v>
      </c>
      <c r="F3075" s="276" t="s">
        <v>3795</v>
      </c>
      <c r="G3075" s="277" t="s">
        <v>475</v>
      </c>
      <c r="H3075" s="278">
        <v>12</v>
      </c>
      <c r="I3075" s="279"/>
      <c r="J3075" s="280">
        <f>ROUND(I3075*H3075,2)</f>
        <v>0</v>
      </c>
      <c r="K3075" s="276" t="s">
        <v>386</v>
      </c>
      <c r="L3075" s="281"/>
      <c r="M3075" s="282" t="s">
        <v>1</v>
      </c>
      <c r="N3075" s="283" t="s">
        <v>38</v>
      </c>
      <c r="O3075" s="92"/>
      <c r="P3075" s="237">
        <f>O3075*H3075</f>
        <v>0</v>
      </c>
      <c r="Q3075" s="237">
        <v>0.066000000000000003</v>
      </c>
      <c r="R3075" s="237">
        <f>Q3075*H3075</f>
        <v>0.79200000000000004</v>
      </c>
      <c r="S3075" s="237">
        <v>0</v>
      </c>
      <c r="T3075" s="238">
        <f>S3075*H3075</f>
        <v>0</v>
      </c>
      <c r="U3075" s="39"/>
      <c r="V3075" s="39"/>
      <c r="W3075" s="39"/>
      <c r="X3075" s="39"/>
      <c r="Y3075" s="39"/>
      <c r="Z3075" s="39"/>
      <c r="AA3075" s="39"/>
      <c r="AB3075" s="39"/>
      <c r="AC3075" s="39"/>
      <c r="AD3075" s="39"/>
      <c r="AE3075" s="39"/>
      <c r="AR3075" s="239" t="s">
        <v>402</v>
      </c>
      <c r="AT3075" s="239" t="s">
        <v>285</v>
      </c>
      <c r="AU3075" s="239" t="s">
        <v>82</v>
      </c>
      <c r="AY3075" s="18" t="s">
        <v>223</v>
      </c>
      <c r="BE3075" s="240">
        <f>IF(N3075="základní",J3075,0)</f>
        <v>0</v>
      </c>
      <c r="BF3075" s="240">
        <f>IF(N3075="snížená",J3075,0)</f>
        <v>0</v>
      </c>
      <c r="BG3075" s="240">
        <f>IF(N3075="zákl. přenesená",J3075,0)</f>
        <v>0</v>
      </c>
      <c r="BH3075" s="240">
        <f>IF(N3075="sníž. přenesená",J3075,0)</f>
        <v>0</v>
      </c>
      <c r="BI3075" s="240">
        <f>IF(N3075="nulová",J3075,0)</f>
        <v>0</v>
      </c>
      <c r="BJ3075" s="18" t="s">
        <v>80</v>
      </c>
      <c r="BK3075" s="240">
        <f>ROUND(I3075*H3075,2)</f>
        <v>0</v>
      </c>
      <c r="BL3075" s="18" t="s">
        <v>310</v>
      </c>
      <c r="BM3075" s="239" t="s">
        <v>3796</v>
      </c>
    </row>
    <row r="3076" s="2" customFormat="1" ht="37.8" customHeight="1">
      <c r="A3076" s="39"/>
      <c r="B3076" s="40"/>
      <c r="C3076" s="274" t="s">
        <v>3797</v>
      </c>
      <c r="D3076" s="274" t="s">
        <v>285</v>
      </c>
      <c r="E3076" s="275" t="s">
        <v>3798</v>
      </c>
      <c r="F3076" s="276" t="s">
        <v>3799</v>
      </c>
      <c r="G3076" s="277" t="s">
        <v>475</v>
      </c>
      <c r="H3076" s="278">
        <v>3</v>
      </c>
      <c r="I3076" s="279"/>
      <c r="J3076" s="280">
        <f>ROUND(I3076*H3076,2)</f>
        <v>0</v>
      </c>
      <c r="K3076" s="276" t="s">
        <v>386</v>
      </c>
      <c r="L3076" s="281"/>
      <c r="M3076" s="282" t="s">
        <v>1</v>
      </c>
      <c r="N3076" s="283" t="s">
        <v>38</v>
      </c>
      <c r="O3076" s="92"/>
      <c r="P3076" s="237">
        <f>O3076*H3076</f>
        <v>0</v>
      </c>
      <c r="Q3076" s="237">
        <v>0.099400000000000002</v>
      </c>
      <c r="R3076" s="237">
        <f>Q3076*H3076</f>
        <v>0.29820000000000002</v>
      </c>
      <c r="S3076" s="237">
        <v>0</v>
      </c>
      <c r="T3076" s="238">
        <f>S3076*H3076</f>
        <v>0</v>
      </c>
      <c r="U3076" s="39"/>
      <c r="V3076" s="39"/>
      <c r="W3076" s="39"/>
      <c r="X3076" s="39"/>
      <c r="Y3076" s="39"/>
      <c r="Z3076" s="39"/>
      <c r="AA3076" s="39"/>
      <c r="AB3076" s="39"/>
      <c r="AC3076" s="39"/>
      <c r="AD3076" s="39"/>
      <c r="AE3076" s="39"/>
      <c r="AR3076" s="239" t="s">
        <v>402</v>
      </c>
      <c r="AT3076" s="239" t="s">
        <v>285</v>
      </c>
      <c r="AU3076" s="239" t="s">
        <v>82</v>
      </c>
      <c r="AY3076" s="18" t="s">
        <v>223</v>
      </c>
      <c r="BE3076" s="240">
        <f>IF(N3076="základní",J3076,0)</f>
        <v>0</v>
      </c>
      <c r="BF3076" s="240">
        <f>IF(N3076="snížená",J3076,0)</f>
        <v>0</v>
      </c>
      <c r="BG3076" s="240">
        <f>IF(N3076="zákl. přenesená",J3076,0)</f>
        <v>0</v>
      </c>
      <c r="BH3076" s="240">
        <f>IF(N3076="sníž. přenesená",J3076,0)</f>
        <v>0</v>
      </c>
      <c r="BI3076" s="240">
        <f>IF(N3076="nulová",J3076,0)</f>
        <v>0</v>
      </c>
      <c r="BJ3076" s="18" t="s">
        <v>80</v>
      </c>
      <c r="BK3076" s="240">
        <f>ROUND(I3076*H3076,2)</f>
        <v>0</v>
      </c>
      <c r="BL3076" s="18" t="s">
        <v>310</v>
      </c>
      <c r="BM3076" s="239" t="s">
        <v>3800</v>
      </c>
    </row>
    <row r="3077" s="2" customFormat="1" ht="37.8" customHeight="1">
      <c r="A3077" s="39"/>
      <c r="B3077" s="40"/>
      <c r="C3077" s="274" t="s">
        <v>3801</v>
      </c>
      <c r="D3077" s="274" t="s">
        <v>285</v>
      </c>
      <c r="E3077" s="275" t="s">
        <v>3802</v>
      </c>
      <c r="F3077" s="276" t="s">
        <v>3803</v>
      </c>
      <c r="G3077" s="277" t="s">
        <v>475</v>
      </c>
      <c r="H3077" s="278">
        <v>3</v>
      </c>
      <c r="I3077" s="279"/>
      <c r="J3077" s="280">
        <f>ROUND(I3077*H3077,2)</f>
        <v>0</v>
      </c>
      <c r="K3077" s="276" t="s">
        <v>386</v>
      </c>
      <c r="L3077" s="281"/>
      <c r="M3077" s="282" t="s">
        <v>1</v>
      </c>
      <c r="N3077" s="283" t="s">
        <v>38</v>
      </c>
      <c r="O3077" s="92"/>
      <c r="P3077" s="237">
        <f>O3077*H3077</f>
        <v>0</v>
      </c>
      <c r="Q3077" s="237">
        <v>0.098299999999999998</v>
      </c>
      <c r="R3077" s="237">
        <f>Q3077*H3077</f>
        <v>0.2949</v>
      </c>
      <c r="S3077" s="237">
        <v>0</v>
      </c>
      <c r="T3077" s="238">
        <f>S3077*H3077</f>
        <v>0</v>
      </c>
      <c r="U3077" s="39"/>
      <c r="V3077" s="39"/>
      <c r="W3077" s="39"/>
      <c r="X3077" s="39"/>
      <c r="Y3077" s="39"/>
      <c r="Z3077" s="39"/>
      <c r="AA3077" s="39"/>
      <c r="AB3077" s="39"/>
      <c r="AC3077" s="39"/>
      <c r="AD3077" s="39"/>
      <c r="AE3077" s="39"/>
      <c r="AR3077" s="239" t="s">
        <v>402</v>
      </c>
      <c r="AT3077" s="239" t="s">
        <v>285</v>
      </c>
      <c r="AU3077" s="239" t="s">
        <v>82</v>
      </c>
      <c r="AY3077" s="18" t="s">
        <v>223</v>
      </c>
      <c r="BE3077" s="240">
        <f>IF(N3077="základní",J3077,0)</f>
        <v>0</v>
      </c>
      <c r="BF3077" s="240">
        <f>IF(N3077="snížená",J3077,0)</f>
        <v>0</v>
      </c>
      <c r="BG3077" s="240">
        <f>IF(N3077="zákl. přenesená",J3077,0)</f>
        <v>0</v>
      </c>
      <c r="BH3077" s="240">
        <f>IF(N3077="sníž. přenesená",J3077,0)</f>
        <v>0</v>
      </c>
      <c r="BI3077" s="240">
        <f>IF(N3077="nulová",J3077,0)</f>
        <v>0</v>
      </c>
      <c r="BJ3077" s="18" t="s">
        <v>80</v>
      </c>
      <c r="BK3077" s="240">
        <f>ROUND(I3077*H3077,2)</f>
        <v>0</v>
      </c>
      <c r="BL3077" s="18" t="s">
        <v>310</v>
      </c>
      <c r="BM3077" s="239" t="s">
        <v>3804</v>
      </c>
    </row>
    <row r="3078" s="2" customFormat="1" ht="37.8" customHeight="1">
      <c r="A3078" s="39"/>
      <c r="B3078" s="40"/>
      <c r="C3078" s="228" t="s">
        <v>3805</v>
      </c>
      <c r="D3078" s="228" t="s">
        <v>225</v>
      </c>
      <c r="E3078" s="229" t="s">
        <v>3806</v>
      </c>
      <c r="F3078" s="230" t="s">
        <v>3807</v>
      </c>
      <c r="G3078" s="231" t="s">
        <v>351</v>
      </c>
      <c r="H3078" s="232">
        <v>277.19999999999999</v>
      </c>
      <c r="I3078" s="233"/>
      <c r="J3078" s="234">
        <f>ROUND(I3078*H3078,2)</f>
        <v>0</v>
      </c>
      <c r="K3078" s="230" t="s">
        <v>229</v>
      </c>
      <c r="L3078" s="45"/>
      <c r="M3078" s="235" t="s">
        <v>1</v>
      </c>
      <c r="N3078" s="236" t="s">
        <v>38</v>
      </c>
      <c r="O3078" s="92"/>
      <c r="P3078" s="237">
        <f>O3078*H3078</f>
        <v>0</v>
      </c>
      <c r="Q3078" s="237">
        <v>0.00027999999999999998</v>
      </c>
      <c r="R3078" s="237">
        <f>Q3078*H3078</f>
        <v>0.077615999999999991</v>
      </c>
      <c r="S3078" s="237">
        <v>0</v>
      </c>
      <c r="T3078" s="238">
        <f>S3078*H3078</f>
        <v>0</v>
      </c>
      <c r="U3078" s="39"/>
      <c r="V3078" s="39"/>
      <c r="W3078" s="39"/>
      <c r="X3078" s="39"/>
      <c r="Y3078" s="39"/>
      <c r="Z3078" s="39"/>
      <c r="AA3078" s="39"/>
      <c r="AB3078" s="39"/>
      <c r="AC3078" s="39"/>
      <c r="AD3078" s="39"/>
      <c r="AE3078" s="39"/>
      <c r="AR3078" s="239" t="s">
        <v>310</v>
      </c>
      <c r="AT3078" s="239" t="s">
        <v>225</v>
      </c>
      <c r="AU3078" s="239" t="s">
        <v>82</v>
      </c>
      <c r="AY3078" s="18" t="s">
        <v>223</v>
      </c>
      <c r="BE3078" s="240">
        <f>IF(N3078="základní",J3078,0)</f>
        <v>0</v>
      </c>
      <c r="BF3078" s="240">
        <f>IF(N3078="snížená",J3078,0)</f>
        <v>0</v>
      </c>
      <c r="BG3078" s="240">
        <f>IF(N3078="zákl. přenesená",J3078,0)</f>
        <v>0</v>
      </c>
      <c r="BH3078" s="240">
        <f>IF(N3078="sníž. přenesená",J3078,0)</f>
        <v>0</v>
      </c>
      <c r="BI3078" s="240">
        <f>IF(N3078="nulová",J3078,0)</f>
        <v>0</v>
      </c>
      <c r="BJ3078" s="18" t="s">
        <v>80</v>
      </c>
      <c r="BK3078" s="240">
        <f>ROUND(I3078*H3078,2)</f>
        <v>0</v>
      </c>
      <c r="BL3078" s="18" t="s">
        <v>310</v>
      </c>
      <c r="BM3078" s="239" t="s">
        <v>3808</v>
      </c>
    </row>
    <row r="3079" s="14" customFormat="1">
      <c r="A3079" s="14"/>
      <c r="B3079" s="253"/>
      <c r="C3079" s="254"/>
      <c r="D3079" s="243" t="s">
        <v>232</v>
      </c>
      <c r="E3079" s="255" t="s">
        <v>1</v>
      </c>
      <c r="F3079" s="256" t="s">
        <v>3780</v>
      </c>
      <c r="G3079" s="254"/>
      <c r="H3079" s="255" t="s">
        <v>1</v>
      </c>
      <c r="I3079" s="257"/>
      <c r="J3079" s="254"/>
      <c r="K3079" s="254"/>
      <c r="L3079" s="258"/>
      <c r="M3079" s="259"/>
      <c r="N3079" s="260"/>
      <c r="O3079" s="260"/>
      <c r="P3079" s="260"/>
      <c r="Q3079" s="260"/>
      <c r="R3079" s="260"/>
      <c r="S3079" s="260"/>
      <c r="T3079" s="261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62" t="s">
        <v>232</v>
      </c>
      <c r="AU3079" s="262" t="s">
        <v>82</v>
      </c>
      <c r="AV3079" s="14" t="s">
        <v>80</v>
      </c>
      <c r="AW3079" s="14" t="s">
        <v>30</v>
      </c>
      <c r="AX3079" s="14" t="s">
        <v>73</v>
      </c>
      <c r="AY3079" s="262" t="s">
        <v>223</v>
      </c>
    </row>
    <row r="3080" s="13" customFormat="1">
      <c r="A3080" s="13"/>
      <c r="B3080" s="241"/>
      <c r="C3080" s="242"/>
      <c r="D3080" s="243" t="s">
        <v>232</v>
      </c>
      <c r="E3080" s="244" t="s">
        <v>1</v>
      </c>
      <c r="F3080" s="245" t="s">
        <v>3809</v>
      </c>
      <c r="G3080" s="242"/>
      <c r="H3080" s="246">
        <v>33.600000000000001</v>
      </c>
      <c r="I3080" s="247"/>
      <c r="J3080" s="242"/>
      <c r="K3080" s="242"/>
      <c r="L3080" s="248"/>
      <c r="M3080" s="249"/>
      <c r="N3080" s="250"/>
      <c r="O3080" s="250"/>
      <c r="P3080" s="250"/>
      <c r="Q3080" s="250"/>
      <c r="R3080" s="250"/>
      <c r="S3080" s="250"/>
      <c r="T3080" s="251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52" t="s">
        <v>232</v>
      </c>
      <c r="AU3080" s="252" t="s">
        <v>82</v>
      </c>
      <c r="AV3080" s="13" t="s">
        <v>82</v>
      </c>
      <c r="AW3080" s="13" t="s">
        <v>30</v>
      </c>
      <c r="AX3080" s="13" t="s">
        <v>73</v>
      </c>
      <c r="AY3080" s="252" t="s">
        <v>223</v>
      </c>
    </row>
    <row r="3081" s="13" customFormat="1">
      <c r="A3081" s="13"/>
      <c r="B3081" s="241"/>
      <c r="C3081" s="242"/>
      <c r="D3081" s="243" t="s">
        <v>232</v>
      </c>
      <c r="E3081" s="244" t="s">
        <v>1</v>
      </c>
      <c r="F3081" s="245" t="s">
        <v>3810</v>
      </c>
      <c r="G3081" s="242"/>
      <c r="H3081" s="246">
        <v>64.799999999999997</v>
      </c>
      <c r="I3081" s="247"/>
      <c r="J3081" s="242"/>
      <c r="K3081" s="242"/>
      <c r="L3081" s="248"/>
      <c r="M3081" s="249"/>
      <c r="N3081" s="250"/>
      <c r="O3081" s="250"/>
      <c r="P3081" s="250"/>
      <c r="Q3081" s="250"/>
      <c r="R3081" s="250"/>
      <c r="S3081" s="250"/>
      <c r="T3081" s="251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52" t="s">
        <v>232</v>
      </c>
      <c r="AU3081" s="252" t="s">
        <v>82</v>
      </c>
      <c r="AV3081" s="13" t="s">
        <v>82</v>
      </c>
      <c r="AW3081" s="13" t="s">
        <v>30</v>
      </c>
      <c r="AX3081" s="13" t="s">
        <v>73</v>
      </c>
      <c r="AY3081" s="252" t="s">
        <v>223</v>
      </c>
    </row>
    <row r="3082" s="13" customFormat="1">
      <c r="A3082" s="13"/>
      <c r="B3082" s="241"/>
      <c r="C3082" s="242"/>
      <c r="D3082" s="243" t="s">
        <v>232</v>
      </c>
      <c r="E3082" s="244" t="s">
        <v>1</v>
      </c>
      <c r="F3082" s="245" t="s">
        <v>3811</v>
      </c>
      <c r="G3082" s="242"/>
      <c r="H3082" s="246">
        <v>19.800000000000001</v>
      </c>
      <c r="I3082" s="247"/>
      <c r="J3082" s="242"/>
      <c r="K3082" s="242"/>
      <c r="L3082" s="248"/>
      <c r="M3082" s="249"/>
      <c r="N3082" s="250"/>
      <c r="O3082" s="250"/>
      <c r="P3082" s="250"/>
      <c r="Q3082" s="250"/>
      <c r="R3082" s="250"/>
      <c r="S3082" s="250"/>
      <c r="T3082" s="251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52" t="s">
        <v>232</v>
      </c>
      <c r="AU3082" s="252" t="s">
        <v>82</v>
      </c>
      <c r="AV3082" s="13" t="s">
        <v>82</v>
      </c>
      <c r="AW3082" s="13" t="s">
        <v>30</v>
      </c>
      <c r="AX3082" s="13" t="s">
        <v>73</v>
      </c>
      <c r="AY3082" s="252" t="s">
        <v>223</v>
      </c>
    </row>
    <row r="3083" s="13" customFormat="1">
      <c r="A3083" s="13"/>
      <c r="B3083" s="241"/>
      <c r="C3083" s="242"/>
      <c r="D3083" s="243" t="s">
        <v>232</v>
      </c>
      <c r="E3083" s="244" t="s">
        <v>1</v>
      </c>
      <c r="F3083" s="245" t="s">
        <v>3812</v>
      </c>
      <c r="G3083" s="242"/>
      <c r="H3083" s="246">
        <v>20.399999999999999</v>
      </c>
      <c r="I3083" s="247"/>
      <c r="J3083" s="242"/>
      <c r="K3083" s="242"/>
      <c r="L3083" s="248"/>
      <c r="M3083" s="249"/>
      <c r="N3083" s="250"/>
      <c r="O3083" s="250"/>
      <c r="P3083" s="250"/>
      <c r="Q3083" s="250"/>
      <c r="R3083" s="250"/>
      <c r="S3083" s="250"/>
      <c r="T3083" s="251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52" t="s">
        <v>232</v>
      </c>
      <c r="AU3083" s="252" t="s">
        <v>82</v>
      </c>
      <c r="AV3083" s="13" t="s">
        <v>82</v>
      </c>
      <c r="AW3083" s="13" t="s">
        <v>30</v>
      </c>
      <c r="AX3083" s="13" t="s">
        <v>73</v>
      </c>
      <c r="AY3083" s="252" t="s">
        <v>223</v>
      </c>
    </row>
    <row r="3084" s="15" customFormat="1">
      <c r="A3084" s="15"/>
      <c r="B3084" s="263"/>
      <c r="C3084" s="264"/>
      <c r="D3084" s="243" t="s">
        <v>232</v>
      </c>
      <c r="E3084" s="265" t="s">
        <v>1</v>
      </c>
      <c r="F3084" s="266" t="s">
        <v>245</v>
      </c>
      <c r="G3084" s="264"/>
      <c r="H3084" s="267">
        <v>138.59999999999999</v>
      </c>
      <c r="I3084" s="268"/>
      <c r="J3084" s="264"/>
      <c r="K3084" s="264"/>
      <c r="L3084" s="269"/>
      <c r="M3084" s="270"/>
      <c r="N3084" s="271"/>
      <c r="O3084" s="271"/>
      <c r="P3084" s="271"/>
      <c r="Q3084" s="271"/>
      <c r="R3084" s="271"/>
      <c r="S3084" s="271"/>
      <c r="T3084" s="272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T3084" s="273" t="s">
        <v>232</v>
      </c>
      <c r="AU3084" s="273" t="s">
        <v>82</v>
      </c>
      <c r="AV3084" s="15" t="s">
        <v>230</v>
      </c>
      <c r="AW3084" s="15" t="s">
        <v>30</v>
      </c>
      <c r="AX3084" s="15" t="s">
        <v>80</v>
      </c>
      <c r="AY3084" s="273" t="s">
        <v>223</v>
      </c>
    </row>
    <row r="3085" s="13" customFormat="1">
      <c r="A3085" s="13"/>
      <c r="B3085" s="241"/>
      <c r="C3085" s="242"/>
      <c r="D3085" s="243" t="s">
        <v>232</v>
      </c>
      <c r="E3085" s="242"/>
      <c r="F3085" s="245" t="s">
        <v>3813</v>
      </c>
      <c r="G3085" s="242"/>
      <c r="H3085" s="246">
        <v>277.19999999999999</v>
      </c>
      <c r="I3085" s="247"/>
      <c r="J3085" s="242"/>
      <c r="K3085" s="242"/>
      <c r="L3085" s="248"/>
      <c r="M3085" s="249"/>
      <c r="N3085" s="250"/>
      <c r="O3085" s="250"/>
      <c r="P3085" s="250"/>
      <c r="Q3085" s="250"/>
      <c r="R3085" s="250"/>
      <c r="S3085" s="250"/>
      <c r="T3085" s="251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52" t="s">
        <v>232</v>
      </c>
      <c r="AU3085" s="252" t="s">
        <v>82</v>
      </c>
      <c r="AV3085" s="13" t="s">
        <v>82</v>
      </c>
      <c r="AW3085" s="13" t="s">
        <v>4</v>
      </c>
      <c r="AX3085" s="13" t="s">
        <v>80</v>
      </c>
      <c r="AY3085" s="252" t="s">
        <v>223</v>
      </c>
    </row>
    <row r="3086" s="2" customFormat="1" ht="37.8" customHeight="1">
      <c r="A3086" s="39"/>
      <c r="B3086" s="40"/>
      <c r="C3086" s="228" t="s">
        <v>3814</v>
      </c>
      <c r="D3086" s="228" t="s">
        <v>225</v>
      </c>
      <c r="E3086" s="229" t="s">
        <v>3815</v>
      </c>
      <c r="F3086" s="230" t="s">
        <v>3816</v>
      </c>
      <c r="G3086" s="231" t="s">
        <v>475</v>
      </c>
      <c r="H3086" s="232">
        <v>27</v>
      </c>
      <c r="I3086" s="233"/>
      <c r="J3086" s="234">
        <f>ROUND(I3086*H3086,2)</f>
        <v>0</v>
      </c>
      <c r="K3086" s="230" t="s">
        <v>229</v>
      </c>
      <c r="L3086" s="45"/>
      <c r="M3086" s="235" t="s">
        <v>1</v>
      </c>
      <c r="N3086" s="236" t="s">
        <v>38</v>
      </c>
      <c r="O3086" s="92"/>
      <c r="P3086" s="237">
        <f>O3086*H3086</f>
        <v>0</v>
      </c>
      <c r="Q3086" s="237">
        <v>0</v>
      </c>
      <c r="R3086" s="237">
        <f>Q3086*H3086</f>
        <v>0</v>
      </c>
      <c r="S3086" s="237">
        <v>0</v>
      </c>
      <c r="T3086" s="238">
        <f>S3086*H3086</f>
        <v>0</v>
      </c>
      <c r="U3086" s="39"/>
      <c r="V3086" s="39"/>
      <c r="W3086" s="39"/>
      <c r="X3086" s="39"/>
      <c r="Y3086" s="39"/>
      <c r="Z3086" s="39"/>
      <c r="AA3086" s="39"/>
      <c r="AB3086" s="39"/>
      <c r="AC3086" s="39"/>
      <c r="AD3086" s="39"/>
      <c r="AE3086" s="39"/>
      <c r="AR3086" s="239" t="s">
        <v>310</v>
      </c>
      <c r="AT3086" s="239" t="s">
        <v>225</v>
      </c>
      <c r="AU3086" s="239" t="s">
        <v>82</v>
      </c>
      <c r="AY3086" s="18" t="s">
        <v>223</v>
      </c>
      <c r="BE3086" s="240">
        <f>IF(N3086="základní",J3086,0)</f>
        <v>0</v>
      </c>
      <c r="BF3086" s="240">
        <f>IF(N3086="snížená",J3086,0)</f>
        <v>0</v>
      </c>
      <c r="BG3086" s="240">
        <f>IF(N3086="zákl. přenesená",J3086,0)</f>
        <v>0</v>
      </c>
      <c r="BH3086" s="240">
        <f>IF(N3086="sníž. přenesená",J3086,0)</f>
        <v>0</v>
      </c>
      <c r="BI3086" s="240">
        <f>IF(N3086="nulová",J3086,0)</f>
        <v>0</v>
      </c>
      <c r="BJ3086" s="18" t="s">
        <v>80</v>
      </c>
      <c r="BK3086" s="240">
        <f>ROUND(I3086*H3086,2)</f>
        <v>0</v>
      </c>
      <c r="BL3086" s="18" t="s">
        <v>310</v>
      </c>
      <c r="BM3086" s="239" t="s">
        <v>3817</v>
      </c>
    </row>
    <row r="3087" s="14" customFormat="1">
      <c r="A3087" s="14"/>
      <c r="B3087" s="253"/>
      <c r="C3087" s="254"/>
      <c r="D3087" s="243" t="s">
        <v>232</v>
      </c>
      <c r="E3087" s="255" t="s">
        <v>1</v>
      </c>
      <c r="F3087" s="256" t="s">
        <v>3818</v>
      </c>
      <c r="G3087" s="254"/>
      <c r="H3087" s="255" t="s">
        <v>1</v>
      </c>
      <c r="I3087" s="257"/>
      <c r="J3087" s="254"/>
      <c r="K3087" s="254"/>
      <c r="L3087" s="258"/>
      <c r="M3087" s="259"/>
      <c r="N3087" s="260"/>
      <c r="O3087" s="260"/>
      <c r="P3087" s="260"/>
      <c r="Q3087" s="260"/>
      <c r="R3087" s="260"/>
      <c r="S3087" s="260"/>
      <c r="T3087" s="261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62" t="s">
        <v>232</v>
      </c>
      <c r="AU3087" s="262" t="s">
        <v>82</v>
      </c>
      <c r="AV3087" s="14" t="s">
        <v>80</v>
      </c>
      <c r="AW3087" s="14" t="s">
        <v>30</v>
      </c>
      <c r="AX3087" s="14" t="s">
        <v>73</v>
      </c>
      <c r="AY3087" s="262" t="s">
        <v>223</v>
      </c>
    </row>
    <row r="3088" s="13" customFormat="1">
      <c r="A3088" s="13"/>
      <c r="B3088" s="241"/>
      <c r="C3088" s="242"/>
      <c r="D3088" s="243" t="s">
        <v>232</v>
      </c>
      <c r="E3088" s="244" t="s">
        <v>1</v>
      </c>
      <c r="F3088" s="245" t="s">
        <v>3819</v>
      </c>
      <c r="G3088" s="242"/>
      <c r="H3088" s="246">
        <v>9</v>
      </c>
      <c r="I3088" s="247"/>
      <c r="J3088" s="242"/>
      <c r="K3088" s="242"/>
      <c r="L3088" s="248"/>
      <c r="M3088" s="249"/>
      <c r="N3088" s="250"/>
      <c r="O3088" s="250"/>
      <c r="P3088" s="250"/>
      <c r="Q3088" s="250"/>
      <c r="R3088" s="250"/>
      <c r="S3088" s="250"/>
      <c r="T3088" s="251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52" t="s">
        <v>232</v>
      </c>
      <c r="AU3088" s="252" t="s">
        <v>82</v>
      </c>
      <c r="AV3088" s="13" t="s">
        <v>82</v>
      </c>
      <c r="AW3088" s="13" t="s">
        <v>30</v>
      </c>
      <c r="AX3088" s="13" t="s">
        <v>73</v>
      </c>
      <c r="AY3088" s="252" t="s">
        <v>223</v>
      </c>
    </row>
    <row r="3089" s="13" customFormat="1">
      <c r="A3089" s="13"/>
      <c r="B3089" s="241"/>
      <c r="C3089" s="242"/>
      <c r="D3089" s="243" t="s">
        <v>232</v>
      </c>
      <c r="E3089" s="244" t="s">
        <v>1</v>
      </c>
      <c r="F3089" s="245" t="s">
        <v>3820</v>
      </c>
      <c r="G3089" s="242"/>
      <c r="H3089" s="246">
        <v>3</v>
      </c>
      <c r="I3089" s="247"/>
      <c r="J3089" s="242"/>
      <c r="K3089" s="242"/>
      <c r="L3089" s="248"/>
      <c r="M3089" s="249"/>
      <c r="N3089" s="250"/>
      <c r="O3089" s="250"/>
      <c r="P3089" s="250"/>
      <c r="Q3089" s="250"/>
      <c r="R3089" s="250"/>
      <c r="S3089" s="250"/>
      <c r="T3089" s="251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52" t="s">
        <v>232</v>
      </c>
      <c r="AU3089" s="252" t="s">
        <v>82</v>
      </c>
      <c r="AV3089" s="13" t="s">
        <v>82</v>
      </c>
      <c r="AW3089" s="13" t="s">
        <v>30</v>
      </c>
      <c r="AX3089" s="13" t="s">
        <v>73</v>
      </c>
      <c r="AY3089" s="252" t="s">
        <v>223</v>
      </c>
    </row>
    <row r="3090" s="13" customFormat="1">
      <c r="A3090" s="13"/>
      <c r="B3090" s="241"/>
      <c r="C3090" s="242"/>
      <c r="D3090" s="243" t="s">
        <v>232</v>
      </c>
      <c r="E3090" s="244" t="s">
        <v>1</v>
      </c>
      <c r="F3090" s="245" t="s">
        <v>3821</v>
      </c>
      <c r="G3090" s="242"/>
      <c r="H3090" s="246">
        <v>2</v>
      </c>
      <c r="I3090" s="247"/>
      <c r="J3090" s="242"/>
      <c r="K3090" s="242"/>
      <c r="L3090" s="248"/>
      <c r="M3090" s="249"/>
      <c r="N3090" s="250"/>
      <c r="O3090" s="250"/>
      <c r="P3090" s="250"/>
      <c r="Q3090" s="250"/>
      <c r="R3090" s="250"/>
      <c r="S3090" s="250"/>
      <c r="T3090" s="251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52" t="s">
        <v>232</v>
      </c>
      <c r="AU3090" s="252" t="s">
        <v>82</v>
      </c>
      <c r="AV3090" s="13" t="s">
        <v>82</v>
      </c>
      <c r="AW3090" s="13" t="s">
        <v>30</v>
      </c>
      <c r="AX3090" s="13" t="s">
        <v>73</v>
      </c>
      <c r="AY3090" s="252" t="s">
        <v>223</v>
      </c>
    </row>
    <row r="3091" s="13" customFormat="1">
      <c r="A3091" s="13"/>
      <c r="B3091" s="241"/>
      <c r="C3091" s="242"/>
      <c r="D3091" s="243" t="s">
        <v>232</v>
      </c>
      <c r="E3091" s="244" t="s">
        <v>1</v>
      </c>
      <c r="F3091" s="245" t="s">
        <v>3822</v>
      </c>
      <c r="G3091" s="242"/>
      <c r="H3091" s="246">
        <v>3</v>
      </c>
      <c r="I3091" s="247"/>
      <c r="J3091" s="242"/>
      <c r="K3091" s="242"/>
      <c r="L3091" s="248"/>
      <c r="M3091" s="249"/>
      <c r="N3091" s="250"/>
      <c r="O3091" s="250"/>
      <c r="P3091" s="250"/>
      <c r="Q3091" s="250"/>
      <c r="R3091" s="250"/>
      <c r="S3091" s="250"/>
      <c r="T3091" s="251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52" t="s">
        <v>232</v>
      </c>
      <c r="AU3091" s="252" t="s">
        <v>82</v>
      </c>
      <c r="AV3091" s="13" t="s">
        <v>82</v>
      </c>
      <c r="AW3091" s="13" t="s">
        <v>30</v>
      </c>
      <c r="AX3091" s="13" t="s">
        <v>73</v>
      </c>
      <c r="AY3091" s="252" t="s">
        <v>223</v>
      </c>
    </row>
    <row r="3092" s="14" customFormat="1">
      <c r="A3092" s="14"/>
      <c r="B3092" s="253"/>
      <c r="C3092" s="254"/>
      <c r="D3092" s="243" t="s">
        <v>232</v>
      </c>
      <c r="E3092" s="255" t="s">
        <v>1</v>
      </c>
      <c r="F3092" s="256" t="s">
        <v>394</v>
      </c>
      <c r="G3092" s="254"/>
      <c r="H3092" s="255" t="s">
        <v>1</v>
      </c>
      <c r="I3092" s="257"/>
      <c r="J3092" s="254"/>
      <c r="K3092" s="254"/>
      <c r="L3092" s="258"/>
      <c r="M3092" s="259"/>
      <c r="N3092" s="260"/>
      <c r="O3092" s="260"/>
      <c r="P3092" s="260"/>
      <c r="Q3092" s="260"/>
      <c r="R3092" s="260"/>
      <c r="S3092" s="260"/>
      <c r="T3092" s="261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T3092" s="262" t="s">
        <v>232</v>
      </c>
      <c r="AU3092" s="262" t="s">
        <v>82</v>
      </c>
      <c r="AV3092" s="14" t="s">
        <v>80</v>
      </c>
      <c r="AW3092" s="14" t="s">
        <v>30</v>
      </c>
      <c r="AX3092" s="14" t="s">
        <v>73</v>
      </c>
      <c r="AY3092" s="262" t="s">
        <v>223</v>
      </c>
    </row>
    <row r="3093" s="14" customFormat="1">
      <c r="A3093" s="14"/>
      <c r="B3093" s="253"/>
      <c r="C3093" s="254"/>
      <c r="D3093" s="243" t="s">
        <v>232</v>
      </c>
      <c r="E3093" s="255" t="s">
        <v>1</v>
      </c>
      <c r="F3093" s="256" t="s">
        <v>3823</v>
      </c>
      <c r="G3093" s="254"/>
      <c r="H3093" s="255" t="s">
        <v>1</v>
      </c>
      <c r="I3093" s="257"/>
      <c r="J3093" s="254"/>
      <c r="K3093" s="254"/>
      <c r="L3093" s="258"/>
      <c r="M3093" s="259"/>
      <c r="N3093" s="260"/>
      <c r="O3093" s="260"/>
      <c r="P3093" s="260"/>
      <c r="Q3093" s="260"/>
      <c r="R3093" s="260"/>
      <c r="S3093" s="260"/>
      <c r="T3093" s="261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62" t="s">
        <v>232</v>
      </c>
      <c r="AU3093" s="262" t="s">
        <v>82</v>
      </c>
      <c r="AV3093" s="14" t="s">
        <v>80</v>
      </c>
      <c r="AW3093" s="14" t="s">
        <v>30</v>
      </c>
      <c r="AX3093" s="14" t="s">
        <v>73</v>
      </c>
      <c r="AY3093" s="262" t="s">
        <v>223</v>
      </c>
    </row>
    <row r="3094" s="13" customFormat="1">
      <c r="A3094" s="13"/>
      <c r="B3094" s="241"/>
      <c r="C3094" s="242"/>
      <c r="D3094" s="243" t="s">
        <v>232</v>
      </c>
      <c r="E3094" s="244" t="s">
        <v>1</v>
      </c>
      <c r="F3094" s="245" t="s">
        <v>3824</v>
      </c>
      <c r="G3094" s="242"/>
      <c r="H3094" s="246">
        <v>1</v>
      </c>
      <c r="I3094" s="247"/>
      <c r="J3094" s="242"/>
      <c r="K3094" s="242"/>
      <c r="L3094" s="248"/>
      <c r="M3094" s="249"/>
      <c r="N3094" s="250"/>
      <c r="O3094" s="250"/>
      <c r="P3094" s="250"/>
      <c r="Q3094" s="250"/>
      <c r="R3094" s="250"/>
      <c r="S3094" s="250"/>
      <c r="T3094" s="251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52" t="s">
        <v>232</v>
      </c>
      <c r="AU3094" s="252" t="s">
        <v>82</v>
      </c>
      <c r="AV3094" s="13" t="s">
        <v>82</v>
      </c>
      <c r="AW3094" s="13" t="s">
        <v>30</v>
      </c>
      <c r="AX3094" s="13" t="s">
        <v>73</v>
      </c>
      <c r="AY3094" s="252" t="s">
        <v>223</v>
      </c>
    </row>
    <row r="3095" s="13" customFormat="1">
      <c r="A3095" s="13"/>
      <c r="B3095" s="241"/>
      <c r="C3095" s="242"/>
      <c r="D3095" s="243" t="s">
        <v>232</v>
      </c>
      <c r="E3095" s="244" t="s">
        <v>1</v>
      </c>
      <c r="F3095" s="245" t="s">
        <v>3825</v>
      </c>
      <c r="G3095" s="242"/>
      <c r="H3095" s="246">
        <v>2</v>
      </c>
      <c r="I3095" s="247"/>
      <c r="J3095" s="242"/>
      <c r="K3095" s="242"/>
      <c r="L3095" s="248"/>
      <c r="M3095" s="249"/>
      <c r="N3095" s="250"/>
      <c r="O3095" s="250"/>
      <c r="P3095" s="250"/>
      <c r="Q3095" s="250"/>
      <c r="R3095" s="250"/>
      <c r="S3095" s="250"/>
      <c r="T3095" s="251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52" t="s">
        <v>232</v>
      </c>
      <c r="AU3095" s="252" t="s">
        <v>82</v>
      </c>
      <c r="AV3095" s="13" t="s">
        <v>82</v>
      </c>
      <c r="AW3095" s="13" t="s">
        <v>30</v>
      </c>
      <c r="AX3095" s="13" t="s">
        <v>73</v>
      </c>
      <c r="AY3095" s="252" t="s">
        <v>223</v>
      </c>
    </row>
    <row r="3096" s="13" customFormat="1">
      <c r="A3096" s="13"/>
      <c r="B3096" s="241"/>
      <c r="C3096" s="242"/>
      <c r="D3096" s="243" t="s">
        <v>232</v>
      </c>
      <c r="E3096" s="244" t="s">
        <v>1</v>
      </c>
      <c r="F3096" s="245" t="s">
        <v>3826</v>
      </c>
      <c r="G3096" s="242"/>
      <c r="H3096" s="246">
        <v>1</v>
      </c>
      <c r="I3096" s="247"/>
      <c r="J3096" s="242"/>
      <c r="K3096" s="242"/>
      <c r="L3096" s="248"/>
      <c r="M3096" s="249"/>
      <c r="N3096" s="250"/>
      <c r="O3096" s="250"/>
      <c r="P3096" s="250"/>
      <c r="Q3096" s="250"/>
      <c r="R3096" s="250"/>
      <c r="S3096" s="250"/>
      <c r="T3096" s="251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52" t="s">
        <v>232</v>
      </c>
      <c r="AU3096" s="252" t="s">
        <v>82</v>
      </c>
      <c r="AV3096" s="13" t="s">
        <v>82</v>
      </c>
      <c r="AW3096" s="13" t="s">
        <v>30</v>
      </c>
      <c r="AX3096" s="13" t="s">
        <v>73</v>
      </c>
      <c r="AY3096" s="252" t="s">
        <v>223</v>
      </c>
    </row>
    <row r="3097" s="13" customFormat="1">
      <c r="A3097" s="13"/>
      <c r="B3097" s="241"/>
      <c r="C3097" s="242"/>
      <c r="D3097" s="243" t="s">
        <v>232</v>
      </c>
      <c r="E3097" s="244" t="s">
        <v>1</v>
      </c>
      <c r="F3097" s="245" t="s">
        <v>3827</v>
      </c>
      <c r="G3097" s="242"/>
      <c r="H3097" s="246">
        <v>3</v>
      </c>
      <c r="I3097" s="247"/>
      <c r="J3097" s="242"/>
      <c r="K3097" s="242"/>
      <c r="L3097" s="248"/>
      <c r="M3097" s="249"/>
      <c r="N3097" s="250"/>
      <c r="O3097" s="250"/>
      <c r="P3097" s="250"/>
      <c r="Q3097" s="250"/>
      <c r="R3097" s="250"/>
      <c r="S3097" s="250"/>
      <c r="T3097" s="251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52" t="s">
        <v>232</v>
      </c>
      <c r="AU3097" s="252" t="s">
        <v>82</v>
      </c>
      <c r="AV3097" s="13" t="s">
        <v>82</v>
      </c>
      <c r="AW3097" s="13" t="s">
        <v>30</v>
      </c>
      <c r="AX3097" s="13" t="s">
        <v>73</v>
      </c>
      <c r="AY3097" s="252" t="s">
        <v>223</v>
      </c>
    </row>
    <row r="3098" s="13" customFormat="1">
      <c r="A3098" s="13"/>
      <c r="B3098" s="241"/>
      <c r="C3098" s="242"/>
      <c r="D3098" s="243" t="s">
        <v>232</v>
      </c>
      <c r="E3098" s="244" t="s">
        <v>1</v>
      </c>
      <c r="F3098" s="245" t="s">
        <v>3828</v>
      </c>
      <c r="G3098" s="242"/>
      <c r="H3098" s="246">
        <v>2</v>
      </c>
      <c r="I3098" s="247"/>
      <c r="J3098" s="242"/>
      <c r="K3098" s="242"/>
      <c r="L3098" s="248"/>
      <c r="M3098" s="249"/>
      <c r="N3098" s="250"/>
      <c r="O3098" s="250"/>
      <c r="P3098" s="250"/>
      <c r="Q3098" s="250"/>
      <c r="R3098" s="250"/>
      <c r="S3098" s="250"/>
      <c r="T3098" s="251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52" t="s">
        <v>232</v>
      </c>
      <c r="AU3098" s="252" t="s">
        <v>82</v>
      </c>
      <c r="AV3098" s="13" t="s">
        <v>82</v>
      </c>
      <c r="AW3098" s="13" t="s">
        <v>30</v>
      </c>
      <c r="AX3098" s="13" t="s">
        <v>73</v>
      </c>
      <c r="AY3098" s="252" t="s">
        <v>223</v>
      </c>
    </row>
    <row r="3099" s="13" customFormat="1">
      <c r="A3099" s="13"/>
      <c r="B3099" s="241"/>
      <c r="C3099" s="242"/>
      <c r="D3099" s="243" t="s">
        <v>232</v>
      </c>
      <c r="E3099" s="244" t="s">
        <v>1</v>
      </c>
      <c r="F3099" s="245" t="s">
        <v>3829</v>
      </c>
      <c r="G3099" s="242"/>
      <c r="H3099" s="246">
        <v>1</v>
      </c>
      <c r="I3099" s="247"/>
      <c r="J3099" s="242"/>
      <c r="K3099" s="242"/>
      <c r="L3099" s="248"/>
      <c r="M3099" s="249"/>
      <c r="N3099" s="250"/>
      <c r="O3099" s="250"/>
      <c r="P3099" s="250"/>
      <c r="Q3099" s="250"/>
      <c r="R3099" s="250"/>
      <c r="S3099" s="250"/>
      <c r="T3099" s="251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52" t="s">
        <v>232</v>
      </c>
      <c r="AU3099" s="252" t="s">
        <v>82</v>
      </c>
      <c r="AV3099" s="13" t="s">
        <v>82</v>
      </c>
      <c r="AW3099" s="13" t="s">
        <v>30</v>
      </c>
      <c r="AX3099" s="13" t="s">
        <v>73</v>
      </c>
      <c r="AY3099" s="252" t="s">
        <v>223</v>
      </c>
    </row>
    <row r="3100" s="15" customFormat="1">
      <c r="A3100" s="15"/>
      <c r="B3100" s="263"/>
      <c r="C3100" s="264"/>
      <c r="D3100" s="243" t="s">
        <v>232</v>
      </c>
      <c r="E3100" s="265" t="s">
        <v>1</v>
      </c>
      <c r="F3100" s="266" t="s">
        <v>245</v>
      </c>
      <c r="G3100" s="264"/>
      <c r="H3100" s="267">
        <v>27</v>
      </c>
      <c r="I3100" s="268"/>
      <c r="J3100" s="264"/>
      <c r="K3100" s="264"/>
      <c r="L3100" s="269"/>
      <c r="M3100" s="270"/>
      <c r="N3100" s="271"/>
      <c r="O3100" s="271"/>
      <c r="P3100" s="271"/>
      <c r="Q3100" s="271"/>
      <c r="R3100" s="271"/>
      <c r="S3100" s="271"/>
      <c r="T3100" s="272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T3100" s="273" t="s">
        <v>232</v>
      </c>
      <c r="AU3100" s="273" t="s">
        <v>82</v>
      </c>
      <c r="AV3100" s="15" t="s">
        <v>230</v>
      </c>
      <c r="AW3100" s="15" t="s">
        <v>30</v>
      </c>
      <c r="AX3100" s="15" t="s">
        <v>80</v>
      </c>
      <c r="AY3100" s="273" t="s">
        <v>223</v>
      </c>
    </row>
    <row r="3101" s="2" customFormat="1" ht="37.8" customHeight="1">
      <c r="A3101" s="39"/>
      <c r="B3101" s="40"/>
      <c r="C3101" s="228" t="s">
        <v>3830</v>
      </c>
      <c r="D3101" s="228" t="s">
        <v>225</v>
      </c>
      <c r="E3101" s="229" t="s">
        <v>3831</v>
      </c>
      <c r="F3101" s="230" t="s">
        <v>3832</v>
      </c>
      <c r="G3101" s="231" t="s">
        <v>475</v>
      </c>
      <c r="H3101" s="232">
        <v>18</v>
      </c>
      <c r="I3101" s="233"/>
      <c r="J3101" s="234">
        <f>ROUND(I3101*H3101,2)</f>
        <v>0</v>
      </c>
      <c r="K3101" s="230" t="s">
        <v>229</v>
      </c>
      <c r="L3101" s="45"/>
      <c r="M3101" s="235" t="s">
        <v>1</v>
      </c>
      <c r="N3101" s="236" t="s">
        <v>38</v>
      </c>
      <c r="O3101" s="92"/>
      <c r="P3101" s="237">
        <f>O3101*H3101</f>
        <v>0</v>
      </c>
      <c r="Q3101" s="237">
        <v>0</v>
      </c>
      <c r="R3101" s="237">
        <f>Q3101*H3101</f>
        <v>0</v>
      </c>
      <c r="S3101" s="237">
        <v>0</v>
      </c>
      <c r="T3101" s="238">
        <f>S3101*H3101</f>
        <v>0</v>
      </c>
      <c r="U3101" s="39"/>
      <c r="V3101" s="39"/>
      <c r="W3101" s="39"/>
      <c r="X3101" s="39"/>
      <c r="Y3101" s="39"/>
      <c r="Z3101" s="39"/>
      <c r="AA3101" s="39"/>
      <c r="AB3101" s="39"/>
      <c r="AC3101" s="39"/>
      <c r="AD3101" s="39"/>
      <c r="AE3101" s="39"/>
      <c r="AR3101" s="239" t="s">
        <v>310</v>
      </c>
      <c r="AT3101" s="239" t="s">
        <v>225</v>
      </c>
      <c r="AU3101" s="239" t="s">
        <v>82</v>
      </c>
      <c r="AY3101" s="18" t="s">
        <v>223</v>
      </c>
      <c r="BE3101" s="240">
        <f>IF(N3101="základní",J3101,0)</f>
        <v>0</v>
      </c>
      <c r="BF3101" s="240">
        <f>IF(N3101="snížená",J3101,0)</f>
        <v>0</v>
      </c>
      <c r="BG3101" s="240">
        <f>IF(N3101="zákl. přenesená",J3101,0)</f>
        <v>0</v>
      </c>
      <c r="BH3101" s="240">
        <f>IF(N3101="sníž. přenesená",J3101,0)</f>
        <v>0</v>
      </c>
      <c r="BI3101" s="240">
        <f>IF(N3101="nulová",J3101,0)</f>
        <v>0</v>
      </c>
      <c r="BJ3101" s="18" t="s">
        <v>80</v>
      </c>
      <c r="BK3101" s="240">
        <f>ROUND(I3101*H3101,2)</f>
        <v>0</v>
      </c>
      <c r="BL3101" s="18" t="s">
        <v>310</v>
      </c>
      <c r="BM3101" s="239" t="s">
        <v>3833</v>
      </c>
    </row>
    <row r="3102" s="14" customFormat="1">
      <c r="A3102" s="14"/>
      <c r="B3102" s="253"/>
      <c r="C3102" s="254"/>
      <c r="D3102" s="243" t="s">
        <v>232</v>
      </c>
      <c r="E3102" s="255" t="s">
        <v>1</v>
      </c>
      <c r="F3102" s="256" t="s">
        <v>3834</v>
      </c>
      <c r="G3102" s="254"/>
      <c r="H3102" s="255" t="s">
        <v>1</v>
      </c>
      <c r="I3102" s="257"/>
      <c r="J3102" s="254"/>
      <c r="K3102" s="254"/>
      <c r="L3102" s="258"/>
      <c r="M3102" s="259"/>
      <c r="N3102" s="260"/>
      <c r="O3102" s="260"/>
      <c r="P3102" s="260"/>
      <c r="Q3102" s="260"/>
      <c r="R3102" s="260"/>
      <c r="S3102" s="260"/>
      <c r="T3102" s="261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62" t="s">
        <v>232</v>
      </c>
      <c r="AU3102" s="262" t="s">
        <v>82</v>
      </c>
      <c r="AV3102" s="14" t="s">
        <v>80</v>
      </c>
      <c r="AW3102" s="14" t="s">
        <v>30</v>
      </c>
      <c r="AX3102" s="14" t="s">
        <v>73</v>
      </c>
      <c r="AY3102" s="262" t="s">
        <v>223</v>
      </c>
    </row>
    <row r="3103" s="13" customFormat="1">
      <c r="A3103" s="13"/>
      <c r="B3103" s="241"/>
      <c r="C3103" s="242"/>
      <c r="D3103" s="243" t="s">
        <v>232</v>
      </c>
      <c r="E3103" s="244" t="s">
        <v>1</v>
      </c>
      <c r="F3103" s="245" t="s">
        <v>3835</v>
      </c>
      <c r="G3103" s="242"/>
      <c r="H3103" s="246">
        <v>1</v>
      </c>
      <c r="I3103" s="247"/>
      <c r="J3103" s="242"/>
      <c r="K3103" s="242"/>
      <c r="L3103" s="248"/>
      <c r="M3103" s="249"/>
      <c r="N3103" s="250"/>
      <c r="O3103" s="250"/>
      <c r="P3103" s="250"/>
      <c r="Q3103" s="250"/>
      <c r="R3103" s="250"/>
      <c r="S3103" s="250"/>
      <c r="T3103" s="251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52" t="s">
        <v>232</v>
      </c>
      <c r="AU3103" s="252" t="s">
        <v>82</v>
      </c>
      <c r="AV3103" s="13" t="s">
        <v>82</v>
      </c>
      <c r="AW3103" s="13" t="s">
        <v>30</v>
      </c>
      <c r="AX3103" s="13" t="s">
        <v>73</v>
      </c>
      <c r="AY3103" s="252" t="s">
        <v>223</v>
      </c>
    </row>
    <row r="3104" s="13" customFormat="1">
      <c r="A3104" s="13"/>
      <c r="B3104" s="241"/>
      <c r="C3104" s="242"/>
      <c r="D3104" s="243" t="s">
        <v>232</v>
      </c>
      <c r="E3104" s="244" t="s">
        <v>1</v>
      </c>
      <c r="F3104" s="245" t="s">
        <v>3836</v>
      </c>
      <c r="G3104" s="242"/>
      <c r="H3104" s="246">
        <v>1</v>
      </c>
      <c r="I3104" s="247"/>
      <c r="J3104" s="242"/>
      <c r="K3104" s="242"/>
      <c r="L3104" s="248"/>
      <c r="M3104" s="249"/>
      <c r="N3104" s="250"/>
      <c r="O3104" s="250"/>
      <c r="P3104" s="250"/>
      <c r="Q3104" s="250"/>
      <c r="R3104" s="250"/>
      <c r="S3104" s="250"/>
      <c r="T3104" s="251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252" t="s">
        <v>232</v>
      </c>
      <c r="AU3104" s="252" t="s">
        <v>82</v>
      </c>
      <c r="AV3104" s="13" t="s">
        <v>82</v>
      </c>
      <c r="AW3104" s="13" t="s">
        <v>30</v>
      </c>
      <c r="AX3104" s="13" t="s">
        <v>73</v>
      </c>
      <c r="AY3104" s="252" t="s">
        <v>223</v>
      </c>
    </row>
    <row r="3105" s="13" customFormat="1">
      <c r="A3105" s="13"/>
      <c r="B3105" s="241"/>
      <c r="C3105" s="242"/>
      <c r="D3105" s="243" t="s">
        <v>232</v>
      </c>
      <c r="E3105" s="244" t="s">
        <v>1</v>
      </c>
      <c r="F3105" s="245" t="s">
        <v>3837</v>
      </c>
      <c r="G3105" s="242"/>
      <c r="H3105" s="246">
        <v>4</v>
      </c>
      <c r="I3105" s="247"/>
      <c r="J3105" s="242"/>
      <c r="K3105" s="242"/>
      <c r="L3105" s="248"/>
      <c r="M3105" s="249"/>
      <c r="N3105" s="250"/>
      <c r="O3105" s="250"/>
      <c r="P3105" s="250"/>
      <c r="Q3105" s="250"/>
      <c r="R3105" s="250"/>
      <c r="S3105" s="250"/>
      <c r="T3105" s="251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52" t="s">
        <v>232</v>
      </c>
      <c r="AU3105" s="252" t="s">
        <v>82</v>
      </c>
      <c r="AV3105" s="13" t="s">
        <v>82</v>
      </c>
      <c r="AW3105" s="13" t="s">
        <v>30</v>
      </c>
      <c r="AX3105" s="13" t="s">
        <v>73</v>
      </c>
      <c r="AY3105" s="252" t="s">
        <v>223</v>
      </c>
    </row>
    <row r="3106" s="13" customFormat="1">
      <c r="A3106" s="13"/>
      <c r="B3106" s="241"/>
      <c r="C3106" s="242"/>
      <c r="D3106" s="243" t="s">
        <v>232</v>
      </c>
      <c r="E3106" s="244" t="s">
        <v>1</v>
      </c>
      <c r="F3106" s="245" t="s">
        <v>3838</v>
      </c>
      <c r="G3106" s="242"/>
      <c r="H3106" s="246">
        <v>7</v>
      </c>
      <c r="I3106" s="247"/>
      <c r="J3106" s="242"/>
      <c r="K3106" s="242"/>
      <c r="L3106" s="248"/>
      <c r="M3106" s="249"/>
      <c r="N3106" s="250"/>
      <c r="O3106" s="250"/>
      <c r="P3106" s="250"/>
      <c r="Q3106" s="250"/>
      <c r="R3106" s="250"/>
      <c r="S3106" s="250"/>
      <c r="T3106" s="251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52" t="s">
        <v>232</v>
      </c>
      <c r="AU3106" s="252" t="s">
        <v>82</v>
      </c>
      <c r="AV3106" s="13" t="s">
        <v>82</v>
      </c>
      <c r="AW3106" s="13" t="s">
        <v>30</v>
      </c>
      <c r="AX3106" s="13" t="s">
        <v>73</v>
      </c>
      <c r="AY3106" s="252" t="s">
        <v>223</v>
      </c>
    </row>
    <row r="3107" s="13" customFormat="1">
      <c r="A3107" s="13"/>
      <c r="B3107" s="241"/>
      <c r="C3107" s="242"/>
      <c r="D3107" s="243" t="s">
        <v>232</v>
      </c>
      <c r="E3107" s="244" t="s">
        <v>1</v>
      </c>
      <c r="F3107" s="245" t="s">
        <v>3839</v>
      </c>
      <c r="G3107" s="242"/>
      <c r="H3107" s="246">
        <v>1</v>
      </c>
      <c r="I3107" s="247"/>
      <c r="J3107" s="242"/>
      <c r="K3107" s="242"/>
      <c r="L3107" s="248"/>
      <c r="M3107" s="249"/>
      <c r="N3107" s="250"/>
      <c r="O3107" s="250"/>
      <c r="P3107" s="250"/>
      <c r="Q3107" s="250"/>
      <c r="R3107" s="250"/>
      <c r="S3107" s="250"/>
      <c r="T3107" s="251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52" t="s">
        <v>232</v>
      </c>
      <c r="AU3107" s="252" t="s">
        <v>82</v>
      </c>
      <c r="AV3107" s="13" t="s">
        <v>82</v>
      </c>
      <c r="AW3107" s="13" t="s">
        <v>30</v>
      </c>
      <c r="AX3107" s="13" t="s">
        <v>73</v>
      </c>
      <c r="AY3107" s="252" t="s">
        <v>223</v>
      </c>
    </row>
    <row r="3108" s="13" customFormat="1">
      <c r="A3108" s="13"/>
      <c r="B3108" s="241"/>
      <c r="C3108" s="242"/>
      <c r="D3108" s="243" t="s">
        <v>232</v>
      </c>
      <c r="E3108" s="244" t="s">
        <v>1</v>
      </c>
      <c r="F3108" s="245" t="s">
        <v>3840</v>
      </c>
      <c r="G3108" s="242"/>
      <c r="H3108" s="246">
        <v>1</v>
      </c>
      <c r="I3108" s="247"/>
      <c r="J3108" s="242"/>
      <c r="K3108" s="242"/>
      <c r="L3108" s="248"/>
      <c r="M3108" s="249"/>
      <c r="N3108" s="250"/>
      <c r="O3108" s="250"/>
      <c r="P3108" s="250"/>
      <c r="Q3108" s="250"/>
      <c r="R3108" s="250"/>
      <c r="S3108" s="250"/>
      <c r="T3108" s="251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52" t="s">
        <v>232</v>
      </c>
      <c r="AU3108" s="252" t="s">
        <v>82</v>
      </c>
      <c r="AV3108" s="13" t="s">
        <v>82</v>
      </c>
      <c r="AW3108" s="13" t="s">
        <v>30</v>
      </c>
      <c r="AX3108" s="13" t="s">
        <v>73</v>
      </c>
      <c r="AY3108" s="252" t="s">
        <v>223</v>
      </c>
    </row>
    <row r="3109" s="13" customFormat="1">
      <c r="A3109" s="13"/>
      <c r="B3109" s="241"/>
      <c r="C3109" s="242"/>
      <c r="D3109" s="243" t="s">
        <v>232</v>
      </c>
      <c r="E3109" s="244" t="s">
        <v>1</v>
      </c>
      <c r="F3109" s="245" t="s">
        <v>3841</v>
      </c>
      <c r="G3109" s="242"/>
      <c r="H3109" s="246">
        <v>1</v>
      </c>
      <c r="I3109" s="247"/>
      <c r="J3109" s="242"/>
      <c r="K3109" s="242"/>
      <c r="L3109" s="248"/>
      <c r="M3109" s="249"/>
      <c r="N3109" s="250"/>
      <c r="O3109" s="250"/>
      <c r="P3109" s="250"/>
      <c r="Q3109" s="250"/>
      <c r="R3109" s="250"/>
      <c r="S3109" s="250"/>
      <c r="T3109" s="251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52" t="s">
        <v>232</v>
      </c>
      <c r="AU3109" s="252" t="s">
        <v>82</v>
      </c>
      <c r="AV3109" s="13" t="s">
        <v>82</v>
      </c>
      <c r="AW3109" s="13" t="s">
        <v>30</v>
      </c>
      <c r="AX3109" s="13" t="s">
        <v>73</v>
      </c>
      <c r="AY3109" s="252" t="s">
        <v>223</v>
      </c>
    </row>
    <row r="3110" s="13" customFormat="1">
      <c r="A3110" s="13"/>
      <c r="B3110" s="241"/>
      <c r="C3110" s="242"/>
      <c r="D3110" s="243" t="s">
        <v>232</v>
      </c>
      <c r="E3110" s="244" t="s">
        <v>1</v>
      </c>
      <c r="F3110" s="245" t="s">
        <v>3842</v>
      </c>
      <c r="G3110" s="242"/>
      <c r="H3110" s="246">
        <v>1</v>
      </c>
      <c r="I3110" s="247"/>
      <c r="J3110" s="242"/>
      <c r="K3110" s="242"/>
      <c r="L3110" s="248"/>
      <c r="M3110" s="249"/>
      <c r="N3110" s="250"/>
      <c r="O3110" s="250"/>
      <c r="P3110" s="250"/>
      <c r="Q3110" s="250"/>
      <c r="R3110" s="250"/>
      <c r="S3110" s="250"/>
      <c r="T3110" s="251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52" t="s">
        <v>232</v>
      </c>
      <c r="AU3110" s="252" t="s">
        <v>82</v>
      </c>
      <c r="AV3110" s="13" t="s">
        <v>82</v>
      </c>
      <c r="AW3110" s="13" t="s">
        <v>30</v>
      </c>
      <c r="AX3110" s="13" t="s">
        <v>73</v>
      </c>
      <c r="AY3110" s="252" t="s">
        <v>223</v>
      </c>
    </row>
    <row r="3111" s="13" customFormat="1">
      <c r="A3111" s="13"/>
      <c r="B3111" s="241"/>
      <c r="C3111" s="242"/>
      <c r="D3111" s="243" t="s">
        <v>232</v>
      </c>
      <c r="E3111" s="244" t="s">
        <v>1</v>
      </c>
      <c r="F3111" s="245" t="s">
        <v>3843</v>
      </c>
      <c r="G3111" s="242"/>
      <c r="H3111" s="246">
        <v>1</v>
      </c>
      <c r="I3111" s="247"/>
      <c r="J3111" s="242"/>
      <c r="K3111" s="242"/>
      <c r="L3111" s="248"/>
      <c r="M3111" s="249"/>
      <c r="N3111" s="250"/>
      <c r="O3111" s="250"/>
      <c r="P3111" s="250"/>
      <c r="Q3111" s="250"/>
      <c r="R3111" s="250"/>
      <c r="S3111" s="250"/>
      <c r="T3111" s="251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52" t="s">
        <v>232</v>
      </c>
      <c r="AU3111" s="252" t="s">
        <v>82</v>
      </c>
      <c r="AV3111" s="13" t="s">
        <v>82</v>
      </c>
      <c r="AW3111" s="13" t="s">
        <v>30</v>
      </c>
      <c r="AX3111" s="13" t="s">
        <v>73</v>
      </c>
      <c r="AY3111" s="252" t="s">
        <v>223</v>
      </c>
    </row>
    <row r="3112" s="15" customFormat="1">
      <c r="A3112" s="15"/>
      <c r="B3112" s="263"/>
      <c r="C3112" s="264"/>
      <c r="D3112" s="243" t="s">
        <v>232</v>
      </c>
      <c r="E3112" s="265" t="s">
        <v>1</v>
      </c>
      <c r="F3112" s="266" t="s">
        <v>245</v>
      </c>
      <c r="G3112" s="264"/>
      <c r="H3112" s="267">
        <v>18</v>
      </c>
      <c r="I3112" s="268"/>
      <c r="J3112" s="264"/>
      <c r="K3112" s="264"/>
      <c r="L3112" s="269"/>
      <c r="M3112" s="270"/>
      <c r="N3112" s="271"/>
      <c r="O3112" s="271"/>
      <c r="P3112" s="271"/>
      <c r="Q3112" s="271"/>
      <c r="R3112" s="271"/>
      <c r="S3112" s="271"/>
      <c r="T3112" s="272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T3112" s="273" t="s">
        <v>232</v>
      </c>
      <c r="AU3112" s="273" t="s">
        <v>82</v>
      </c>
      <c r="AV3112" s="15" t="s">
        <v>230</v>
      </c>
      <c r="AW3112" s="15" t="s">
        <v>30</v>
      </c>
      <c r="AX3112" s="15" t="s">
        <v>80</v>
      </c>
      <c r="AY3112" s="273" t="s">
        <v>223</v>
      </c>
    </row>
    <row r="3113" s="2" customFormat="1" ht="37.8" customHeight="1">
      <c r="A3113" s="39"/>
      <c r="B3113" s="40"/>
      <c r="C3113" s="228" t="s">
        <v>3844</v>
      </c>
      <c r="D3113" s="228" t="s">
        <v>225</v>
      </c>
      <c r="E3113" s="229" t="s">
        <v>3845</v>
      </c>
      <c r="F3113" s="230" t="s">
        <v>3846</v>
      </c>
      <c r="G3113" s="231" t="s">
        <v>475</v>
      </c>
      <c r="H3113" s="232">
        <v>15</v>
      </c>
      <c r="I3113" s="233"/>
      <c r="J3113" s="234">
        <f>ROUND(I3113*H3113,2)</f>
        <v>0</v>
      </c>
      <c r="K3113" s="230" t="s">
        <v>229</v>
      </c>
      <c r="L3113" s="45"/>
      <c r="M3113" s="235" t="s">
        <v>1</v>
      </c>
      <c r="N3113" s="236" t="s">
        <v>38</v>
      </c>
      <c r="O3113" s="92"/>
      <c r="P3113" s="237">
        <f>O3113*H3113</f>
        <v>0</v>
      </c>
      <c r="Q3113" s="237">
        <v>0</v>
      </c>
      <c r="R3113" s="237">
        <f>Q3113*H3113</f>
        <v>0</v>
      </c>
      <c r="S3113" s="237">
        <v>0</v>
      </c>
      <c r="T3113" s="238">
        <f>S3113*H3113</f>
        <v>0</v>
      </c>
      <c r="U3113" s="39"/>
      <c r="V3113" s="39"/>
      <c r="W3113" s="39"/>
      <c r="X3113" s="39"/>
      <c r="Y3113" s="39"/>
      <c r="Z3113" s="39"/>
      <c r="AA3113" s="39"/>
      <c r="AB3113" s="39"/>
      <c r="AC3113" s="39"/>
      <c r="AD3113" s="39"/>
      <c r="AE3113" s="39"/>
      <c r="AR3113" s="239" t="s">
        <v>310</v>
      </c>
      <c r="AT3113" s="239" t="s">
        <v>225</v>
      </c>
      <c r="AU3113" s="239" t="s">
        <v>82</v>
      </c>
      <c r="AY3113" s="18" t="s">
        <v>223</v>
      </c>
      <c r="BE3113" s="240">
        <f>IF(N3113="základní",J3113,0)</f>
        <v>0</v>
      </c>
      <c r="BF3113" s="240">
        <f>IF(N3113="snížená",J3113,0)</f>
        <v>0</v>
      </c>
      <c r="BG3113" s="240">
        <f>IF(N3113="zákl. přenesená",J3113,0)</f>
        <v>0</v>
      </c>
      <c r="BH3113" s="240">
        <f>IF(N3113="sníž. přenesená",J3113,0)</f>
        <v>0</v>
      </c>
      <c r="BI3113" s="240">
        <f>IF(N3113="nulová",J3113,0)</f>
        <v>0</v>
      </c>
      <c r="BJ3113" s="18" t="s">
        <v>80</v>
      </c>
      <c r="BK3113" s="240">
        <f>ROUND(I3113*H3113,2)</f>
        <v>0</v>
      </c>
      <c r="BL3113" s="18" t="s">
        <v>310</v>
      </c>
      <c r="BM3113" s="239" t="s">
        <v>3847</v>
      </c>
    </row>
    <row r="3114" s="14" customFormat="1">
      <c r="A3114" s="14"/>
      <c r="B3114" s="253"/>
      <c r="C3114" s="254"/>
      <c r="D3114" s="243" t="s">
        <v>232</v>
      </c>
      <c r="E3114" s="255" t="s">
        <v>1</v>
      </c>
      <c r="F3114" s="256" t="s">
        <v>3834</v>
      </c>
      <c r="G3114" s="254"/>
      <c r="H3114" s="255" t="s">
        <v>1</v>
      </c>
      <c r="I3114" s="257"/>
      <c r="J3114" s="254"/>
      <c r="K3114" s="254"/>
      <c r="L3114" s="258"/>
      <c r="M3114" s="259"/>
      <c r="N3114" s="260"/>
      <c r="O3114" s="260"/>
      <c r="P3114" s="260"/>
      <c r="Q3114" s="260"/>
      <c r="R3114" s="260"/>
      <c r="S3114" s="260"/>
      <c r="T3114" s="261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62" t="s">
        <v>232</v>
      </c>
      <c r="AU3114" s="262" t="s">
        <v>82</v>
      </c>
      <c r="AV3114" s="14" t="s">
        <v>80</v>
      </c>
      <c r="AW3114" s="14" t="s">
        <v>30</v>
      </c>
      <c r="AX3114" s="14" t="s">
        <v>73</v>
      </c>
      <c r="AY3114" s="262" t="s">
        <v>223</v>
      </c>
    </row>
    <row r="3115" s="13" customFormat="1">
      <c r="A3115" s="13"/>
      <c r="B3115" s="241"/>
      <c r="C3115" s="242"/>
      <c r="D3115" s="243" t="s">
        <v>232</v>
      </c>
      <c r="E3115" s="244" t="s">
        <v>1</v>
      </c>
      <c r="F3115" s="245" t="s">
        <v>3848</v>
      </c>
      <c r="G3115" s="242"/>
      <c r="H3115" s="246">
        <v>2</v>
      </c>
      <c r="I3115" s="247"/>
      <c r="J3115" s="242"/>
      <c r="K3115" s="242"/>
      <c r="L3115" s="248"/>
      <c r="M3115" s="249"/>
      <c r="N3115" s="250"/>
      <c r="O3115" s="250"/>
      <c r="P3115" s="250"/>
      <c r="Q3115" s="250"/>
      <c r="R3115" s="250"/>
      <c r="S3115" s="250"/>
      <c r="T3115" s="251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52" t="s">
        <v>232</v>
      </c>
      <c r="AU3115" s="252" t="s">
        <v>82</v>
      </c>
      <c r="AV3115" s="13" t="s">
        <v>82</v>
      </c>
      <c r="AW3115" s="13" t="s">
        <v>30</v>
      </c>
      <c r="AX3115" s="13" t="s">
        <v>73</v>
      </c>
      <c r="AY3115" s="252" t="s">
        <v>223</v>
      </c>
    </row>
    <row r="3116" s="13" customFormat="1">
      <c r="A3116" s="13"/>
      <c r="B3116" s="241"/>
      <c r="C3116" s="242"/>
      <c r="D3116" s="243" t="s">
        <v>232</v>
      </c>
      <c r="E3116" s="244" t="s">
        <v>1</v>
      </c>
      <c r="F3116" s="245" t="s">
        <v>3849</v>
      </c>
      <c r="G3116" s="242"/>
      <c r="H3116" s="246">
        <v>7</v>
      </c>
      <c r="I3116" s="247"/>
      <c r="J3116" s="242"/>
      <c r="K3116" s="242"/>
      <c r="L3116" s="248"/>
      <c r="M3116" s="249"/>
      <c r="N3116" s="250"/>
      <c r="O3116" s="250"/>
      <c r="P3116" s="250"/>
      <c r="Q3116" s="250"/>
      <c r="R3116" s="250"/>
      <c r="S3116" s="250"/>
      <c r="T3116" s="251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52" t="s">
        <v>232</v>
      </c>
      <c r="AU3116" s="252" t="s">
        <v>82</v>
      </c>
      <c r="AV3116" s="13" t="s">
        <v>82</v>
      </c>
      <c r="AW3116" s="13" t="s">
        <v>30</v>
      </c>
      <c r="AX3116" s="13" t="s">
        <v>73</v>
      </c>
      <c r="AY3116" s="252" t="s">
        <v>223</v>
      </c>
    </row>
    <row r="3117" s="13" customFormat="1">
      <c r="A3117" s="13"/>
      <c r="B3117" s="241"/>
      <c r="C3117" s="242"/>
      <c r="D3117" s="243" t="s">
        <v>232</v>
      </c>
      <c r="E3117" s="244" t="s">
        <v>1</v>
      </c>
      <c r="F3117" s="245" t="s">
        <v>3850</v>
      </c>
      <c r="G3117" s="242"/>
      <c r="H3117" s="246">
        <v>6</v>
      </c>
      <c r="I3117" s="247"/>
      <c r="J3117" s="242"/>
      <c r="K3117" s="242"/>
      <c r="L3117" s="248"/>
      <c r="M3117" s="249"/>
      <c r="N3117" s="250"/>
      <c r="O3117" s="250"/>
      <c r="P3117" s="250"/>
      <c r="Q3117" s="250"/>
      <c r="R3117" s="250"/>
      <c r="S3117" s="250"/>
      <c r="T3117" s="251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52" t="s">
        <v>232</v>
      </c>
      <c r="AU3117" s="252" t="s">
        <v>82</v>
      </c>
      <c r="AV3117" s="13" t="s">
        <v>82</v>
      </c>
      <c r="AW3117" s="13" t="s">
        <v>30</v>
      </c>
      <c r="AX3117" s="13" t="s">
        <v>73</v>
      </c>
      <c r="AY3117" s="252" t="s">
        <v>223</v>
      </c>
    </row>
    <row r="3118" s="15" customFormat="1">
      <c r="A3118" s="15"/>
      <c r="B3118" s="263"/>
      <c r="C3118" s="264"/>
      <c r="D3118" s="243" t="s">
        <v>232</v>
      </c>
      <c r="E3118" s="265" t="s">
        <v>1</v>
      </c>
      <c r="F3118" s="266" t="s">
        <v>245</v>
      </c>
      <c r="G3118" s="264"/>
      <c r="H3118" s="267">
        <v>15</v>
      </c>
      <c r="I3118" s="268"/>
      <c r="J3118" s="264"/>
      <c r="K3118" s="264"/>
      <c r="L3118" s="269"/>
      <c r="M3118" s="270"/>
      <c r="N3118" s="271"/>
      <c r="O3118" s="271"/>
      <c r="P3118" s="271"/>
      <c r="Q3118" s="271"/>
      <c r="R3118" s="271"/>
      <c r="S3118" s="271"/>
      <c r="T3118" s="272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T3118" s="273" t="s">
        <v>232</v>
      </c>
      <c r="AU3118" s="273" t="s">
        <v>82</v>
      </c>
      <c r="AV3118" s="15" t="s">
        <v>230</v>
      </c>
      <c r="AW3118" s="15" t="s">
        <v>30</v>
      </c>
      <c r="AX3118" s="15" t="s">
        <v>80</v>
      </c>
      <c r="AY3118" s="273" t="s">
        <v>223</v>
      </c>
    </row>
    <row r="3119" s="2" customFormat="1" ht="37.8" customHeight="1">
      <c r="A3119" s="39"/>
      <c r="B3119" s="40"/>
      <c r="C3119" s="228" t="s">
        <v>3851</v>
      </c>
      <c r="D3119" s="228" t="s">
        <v>225</v>
      </c>
      <c r="E3119" s="229" t="s">
        <v>3852</v>
      </c>
      <c r="F3119" s="230" t="s">
        <v>3853</v>
      </c>
      <c r="G3119" s="231" t="s">
        <v>475</v>
      </c>
      <c r="H3119" s="232">
        <v>1</v>
      </c>
      <c r="I3119" s="233"/>
      <c r="J3119" s="234">
        <f>ROUND(I3119*H3119,2)</f>
        <v>0</v>
      </c>
      <c r="K3119" s="230" t="s">
        <v>229</v>
      </c>
      <c r="L3119" s="45"/>
      <c r="M3119" s="235" t="s">
        <v>1</v>
      </c>
      <c r="N3119" s="236" t="s">
        <v>38</v>
      </c>
      <c r="O3119" s="92"/>
      <c r="P3119" s="237">
        <f>O3119*H3119</f>
        <v>0</v>
      </c>
      <c r="Q3119" s="237">
        <v>0</v>
      </c>
      <c r="R3119" s="237">
        <f>Q3119*H3119</f>
        <v>0</v>
      </c>
      <c r="S3119" s="237">
        <v>0</v>
      </c>
      <c r="T3119" s="238">
        <f>S3119*H3119</f>
        <v>0</v>
      </c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39"/>
      <c r="AE3119" s="39"/>
      <c r="AR3119" s="239" t="s">
        <v>310</v>
      </c>
      <c r="AT3119" s="239" t="s">
        <v>225</v>
      </c>
      <c r="AU3119" s="239" t="s">
        <v>82</v>
      </c>
      <c r="AY3119" s="18" t="s">
        <v>223</v>
      </c>
      <c r="BE3119" s="240">
        <f>IF(N3119="základní",J3119,0)</f>
        <v>0</v>
      </c>
      <c r="BF3119" s="240">
        <f>IF(N3119="snížená",J3119,0)</f>
        <v>0</v>
      </c>
      <c r="BG3119" s="240">
        <f>IF(N3119="zákl. přenesená",J3119,0)</f>
        <v>0</v>
      </c>
      <c r="BH3119" s="240">
        <f>IF(N3119="sníž. přenesená",J3119,0)</f>
        <v>0</v>
      </c>
      <c r="BI3119" s="240">
        <f>IF(N3119="nulová",J3119,0)</f>
        <v>0</v>
      </c>
      <c r="BJ3119" s="18" t="s">
        <v>80</v>
      </c>
      <c r="BK3119" s="240">
        <f>ROUND(I3119*H3119,2)</f>
        <v>0</v>
      </c>
      <c r="BL3119" s="18" t="s">
        <v>310</v>
      </c>
      <c r="BM3119" s="239" t="s">
        <v>3854</v>
      </c>
    </row>
    <row r="3120" s="14" customFormat="1">
      <c r="A3120" s="14"/>
      <c r="B3120" s="253"/>
      <c r="C3120" s="254"/>
      <c r="D3120" s="243" t="s">
        <v>232</v>
      </c>
      <c r="E3120" s="255" t="s">
        <v>1</v>
      </c>
      <c r="F3120" s="256" t="s">
        <v>3855</v>
      </c>
      <c r="G3120" s="254"/>
      <c r="H3120" s="255" t="s">
        <v>1</v>
      </c>
      <c r="I3120" s="257"/>
      <c r="J3120" s="254"/>
      <c r="K3120" s="254"/>
      <c r="L3120" s="258"/>
      <c r="M3120" s="259"/>
      <c r="N3120" s="260"/>
      <c r="O3120" s="260"/>
      <c r="P3120" s="260"/>
      <c r="Q3120" s="260"/>
      <c r="R3120" s="260"/>
      <c r="S3120" s="260"/>
      <c r="T3120" s="261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T3120" s="262" t="s">
        <v>232</v>
      </c>
      <c r="AU3120" s="262" t="s">
        <v>82</v>
      </c>
      <c r="AV3120" s="14" t="s">
        <v>80</v>
      </c>
      <c r="AW3120" s="14" t="s">
        <v>30</v>
      </c>
      <c r="AX3120" s="14" t="s">
        <v>73</v>
      </c>
      <c r="AY3120" s="262" t="s">
        <v>223</v>
      </c>
    </row>
    <row r="3121" s="13" customFormat="1">
      <c r="A3121" s="13"/>
      <c r="B3121" s="241"/>
      <c r="C3121" s="242"/>
      <c r="D3121" s="243" t="s">
        <v>232</v>
      </c>
      <c r="E3121" s="244" t="s">
        <v>1</v>
      </c>
      <c r="F3121" s="245" t="s">
        <v>3856</v>
      </c>
      <c r="G3121" s="242"/>
      <c r="H3121" s="246">
        <v>1</v>
      </c>
      <c r="I3121" s="247"/>
      <c r="J3121" s="242"/>
      <c r="K3121" s="242"/>
      <c r="L3121" s="248"/>
      <c r="M3121" s="249"/>
      <c r="N3121" s="250"/>
      <c r="O3121" s="250"/>
      <c r="P3121" s="250"/>
      <c r="Q3121" s="250"/>
      <c r="R3121" s="250"/>
      <c r="S3121" s="250"/>
      <c r="T3121" s="251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52" t="s">
        <v>232</v>
      </c>
      <c r="AU3121" s="252" t="s">
        <v>82</v>
      </c>
      <c r="AV3121" s="13" t="s">
        <v>82</v>
      </c>
      <c r="AW3121" s="13" t="s">
        <v>30</v>
      </c>
      <c r="AX3121" s="13" t="s">
        <v>73</v>
      </c>
      <c r="AY3121" s="252" t="s">
        <v>223</v>
      </c>
    </row>
    <row r="3122" s="15" customFormat="1">
      <c r="A3122" s="15"/>
      <c r="B3122" s="263"/>
      <c r="C3122" s="264"/>
      <c r="D3122" s="243" t="s">
        <v>232</v>
      </c>
      <c r="E3122" s="265" t="s">
        <v>1</v>
      </c>
      <c r="F3122" s="266" t="s">
        <v>245</v>
      </c>
      <c r="G3122" s="264"/>
      <c r="H3122" s="267">
        <v>1</v>
      </c>
      <c r="I3122" s="268"/>
      <c r="J3122" s="264"/>
      <c r="K3122" s="264"/>
      <c r="L3122" s="269"/>
      <c r="M3122" s="270"/>
      <c r="N3122" s="271"/>
      <c r="O3122" s="271"/>
      <c r="P3122" s="271"/>
      <c r="Q3122" s="271"/>
      <c r="R3122" s="271"/>
      <c r="S3122" s="271"/>
      <c r="T3122" s="272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T3122" s="273" t="s">
        <v>232</v>
      </c>
      <c r="AU3122" s="273" t="s">
        <v>82</v>
      </c>
      <c r="AV3122" s="15" t="s">
        <v>230</v>
      </c>
      <c r="AW3122" s="15" t="s">
        <v>30</v>
      </c>
      <c r="AX3122" s="15" t="s">
        <v>80</v>
      </c>
      <c r="AY3122" s="273" t="s">
        <v>223</v>
      </c>
    </row>
    <row r="3123" s="2" customFormat="1" ht="37.8" customHeight="1">
      <c r="A3123" s="39"/>
      <c r="B3123" s="40"/>
      <c r="C3123" s="274" t="s">
        <v>3857</v>
      </c>
      <c r="D3123" s="274" t="s">
        <v>285</v>
      </c>
      <c r="E3123" s="275" t="s">
        <v>3858</v>
      </c>
      <c r="F3123" s="276" t="s">
        <v>3859</v>
      </c>
      <c r="G3123" s="277" t="s">
        <v>475</v>
      </c>
      <c r="H3123" s="278">
        <v>9</v>
      </c>
      <c r="I3123" s="279"/>
      <c r="J3123" s="280">
        <f>ROUND(I3123*H3123,2)</f>
        <v>0</v>
      </c>
      <c r="K3123" s="276" t="s">
        <v>386</v>
      </c>
      <c r="L3123" s="281"/>
      <c r="M3123" s="282" t="s">
        <v>1</v>
      </c>
      <c r="N3123" s="283" t="s">
        <v>38</v>
      </c>
      <c r="O3123" s="92"/>
      <c r="P3123" s="237">
        <f>O3123*H3123</f>
        <v>0</v>
      </c>
      <c r="Q3123" s="237">
        <v>0.024</v>
      </c>
      <c r="R3123" s="237">
        <f>Q3123*H3123</f>
        <v>0.216</v>
      </c>
      <c r="S3123" s="237">
        <v>0</v>
      </c>
      <c r="T3123" s="238">
        <f>S3123*H3123</f>
        <v>0</v>
      </c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39"/>
      <c r="AE3123" s="39"/>
      <c r="AR3123" s="239" t="s">
        <v>402</v>
      </c>
      <c r="AT3123" s="239" t="s">
        <v>285</v>
      </c>
      <c r="AU3123" s="239" t="s">
        <v>82</v>
      </c>
      <c r="AY3123" s="18" t="s">
        <v>223</v>
      </c>
      <c r="BE3123" s="240">
        <f>IF(N3123="základní",J3123,0)</f>
        <v>0</v>
      </c>
      <c r="BF3123" s="240">
        <f>IF(N3123="snížená",J3123,0)</f>
        <v>0</v>
      </c>
      <c r="BG3123" s="240">
        <f>IF(N3123="zákl. přenesená",J3123,0)</f>
        <v>0</v>
      </c>
      <c r="BH3123" s="240">
        <f>IF(N3123="sníž. přenesená",J3123,0)</f>
        <v>0</v>
      </c>
      <c r="BI3123" s="240">
        <f>IF(N3123="nulová",J3123,0)</f>
        <v>0</v>
      </c>
      <c r="BJ3123" s="18" t="s">
        <v>80</v>
      </c>
      <c r="BK3123" s="240">
        <f>ROUND(I3123*H3123,2)</f>
        <v>0</v>
      </c>
      <c r="BL3123" s="18" t="s">
        <v>310</v>
      </c>
      <c r="BM3123" s="239" t="s">
        <v>3860</v>
      </c>
    </row>
    <row r="3124" s="13" customFormat="1">
      <c r="A3124" s="13"/>
      <c r="B3124" s="241"/>
      <c r="C3124" s="242"/>
      <c r="D3124" s="243" t="s">
        <v>232</v>
      </c>
      <c r="E3124" s="244" t="s">
        <v>1</v>
      </c>
      <c r="F3124" s="245" t="s">
        <v>3861</v>
      </c>
      <c r="G3124" s="242"/>
      <c r="H3124" s="246">
        <v>9</v>
      </c>
      <c r="I3124" s="247"/>
      <c r="J3124" s="242"/>
      <c r="K3124" s="242"/>
      <c r="L3124" s="248"/>
      <c r="M3124" s="249"/>
      <c r="N3124" s="250"/>
      <c r="O3124" s="250"/>
      <c r="P3124" s="250"/>
      <c r="Q3124" s="250"/>
      <c r="R3124" s="250"/>
      <c r="S3124" s="250"/>
      <c r="T3124" s="251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52" t="s">
        <v>232</v>
      </c>
      <c r="AU3124" s="252" t="s">
        <v>82</v>
      </c>
      <c r="AV3124" s="13" t="s">
        <v>82</v>
      </c>
      <c r="AW3124" s="13" t="s">
        <v>30</v>
      </c>
      <c r="AX3124" s="13" t="s">
        <v>80</v>
      </c>
      <c r="AY3124" s="252" t="s">
        <v>223</v>
      </c>
    </row>
    <row r="3125" s="2" customFormat="1" ht="37.8" customHeight="1">
      <c r="A3125" s="39"/>
      <c r="B3125" s="40"/>
      <c r="C3125" s="274" t="s">
        <v>3862</v>
      </c>
      <c r="D3125" s="274" t="s">
        <v>285</v>
      </c>
      <c r="E3125" s="275" t="s">
        <v>3863</v>
      </c>
      <c r="F3125" s="276" t="s">
        <v>3864</v>
      </c>
      <c r="G3125" s="277" t="s">
        <v>475</v>
      </c>
      <c r="H3125" s="278">
        <v>3</v>
      </c>
      <c r="I3125" s="279"/>
      <c r="J3125" s="280">
        <f>ROUND(I3125*H3125,2)</f>
        <v>0</v>
      </c>
      <c r="K3125" s="276" t="s">
        <v>386</v>
      </c>
      <c r="L3125" s="281"/>
      <c r="M3125" s="282" t="s">
        <v>1</v>
      </c>
      <c r="N3125" s="283" t="s">
        <v>38</v>
      </c>
      <c r="O3125" s="92"/>
      <c r="P3125" s="237">
        <f>O3125*H3125</f>
        <v>0</v>
      </c>
      <c r="Q3125" s="237">
        <v>0.024</v>
      </c>
      <c r="R3125" s="237">
        <f>Q3125*H3125</f>
        <v>0.072000000000000008</v>
      </c>
      <c r="S3125" s="237">
        <v>0</v>
      </c>
      <c r="T3125" s="238">
        <f>S3125*H3125</f>
        <v>0</v>
      </c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39"/>
      <c r="AE3125" s="39"/>
      <c r="AR3125" s="239" t="s">
        <v>402</v>
      </c>
      <c r="AT3125" s="239" t="s">
        <v>285</v>
      </c>
      <c r="AU3125" s="239" t="s">
        <v>82</v>
      </c>
      <c r="AY3125" s="18" t="s">
        <v>223</v>
      </c>
      <c r="BE3125" s="240">
        <f>IF(N3125="základní",J3125,0)</f>
        <v>0</v>
      </c>
      <c r="BF3125" s="240">
        <f>IF(N3125="snížená",J3125,0)</f>
        <v>0</v>
      </c>
      <c r="BG3125" s="240">
        <f>IF(N3125="zákl. přenesená",J3125,0)</f>
        <v>0</v>
      </c>
      <c r="BH3125" s="240">
        <f>IF(N3125="sníž. přenesená",J3125,0)</f>
        <v>0</v>
      </c>
      <c r="BI3125" s="240">
        <f>IF(N3125="nulová",J3125,0)</f>
        <v>0</v>
      </c>
      <c r="BJ3125" s="18" t="s">
        <v>80</v>
      </c>
      <c r="BK3125" s="240">
        <f>ROUND(I3125*H3125,2)</f>
        <v>0</v>
      </c>
      <c r="BL3125" s="18" t="s">
        <v>310</v>
      </c>
      <c r="BM3125" s="239" t="s">
        <v>3865</v>
      </c>
    </row>
    <row r="3126" s="13" customFormat="1">
      <c r="A3126" s="13"/>
      <c r="B3126" s="241"/>
      <c r="C3126" s="242"/>
      <c r="D3126" s="243" t="s">
        <v>232</v>
      </c>
      <c r="E3126" s="244" t="s">
        <v>1</v>
      </c>
      <c r="F3126" s="245" t="s">
        <v>3866</v>
      </c>
      <c r="G3126" s="242"/>
      <c r="H3126" s="246">
        <v>3</v>
      </c>
      <c r="I3126" s="247"/>
      <c r="J3126" s="242"/>
      <c r="K3126" s="242"/>
      <c r="L3126" s="248"/>
      <c r="M3126" s="249"/>
      <c r="N3126" s="250"/>
      <c r="O3126" s="250"/>
      <c r="P3126" s="250"/>
      <c r="Q3126" s="250"/>
      <c r="R3126" s="250"/>
      <c r="S3126" s="250"/>
      <c r="T3126" s="251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52" t="s">
        <v>232</v>
      </c>
      <c r="AU3126" s="252" t="s">
        <v>82</v>
      </c>
      <c r="AV3126" s="13" t="s">
        <v>82</v>
      </c>
      <c r="AW3126" s="13" t="s">
        <v>30</v>
      </c>
      <c r="AX3126" s="13" t="s">
        <v>80</v>
      </c>
      <c r="AY3126" s="252" t="s">
        <v>223</v>
      </c>
    </row>
    <row r="3127" s="2" customFormat="1" ht="37.8" customHeight="1">
      <c r="A3127" s="39"/>
      <c r="B3127" s="40"/>
      <c r="C3127" s="274" t="s">
        <v>3867</v>
      </c>
      <c r="D3127" s="274" t="s">
        <v>285</v>
      </c>
      <c r="E3127" s="275" t="s">
        <v>3868</v>
      </c>
      <c r="F3127" s="276" t="s">
        <v>3869</v>
      </c>
      <c r="G3127" s="277" t="s">
        <v>475</v>
      </c>
      <c r="H3127" s="278">
        <v>2</v>
      </c>
      <c r="I3127" s="279"/>
      <c r="J3127" s="280">
        <f>ROUND(I3127*H3127,2)</f>
        <v>0</v>
      </c>
      <c r="K3127" s="276" t="s">
        <v>386</v>
      </c>
      <c r="L3127" s="281"/>
      <c r="M3127" s="282" t="s">
        <v>1</v>
      </c>
      <c r="N3127" s="283" t="s">
        <v>38</v>
      </c>
      <c r="O3127" s="92"/>
      <c r="P3127" s="237">
        <f>O3127*H3127</f>
        <v>0</v>
      </c>
      <c r="Q3127" s="237">
        <v>0.024</v>
      </c>
      <c r="R3127" s="237">
        <f>Q3127*H3127</f>
        <v>0.048000000000000001</v>
      </c>
      <c r="S3127" s="237">
        <v>0</v>
      </c>
      <c r="T3127" s="238">
        <f>S3127*H3127</f>
        <v>0</v>
      </c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39"/>
      <c r="AE3127" s="39"/>
      <c r="AR3127" s="239" t="s">
        <v>402</v>
      </c>
      <c r="AT3127" s="239" t="s">
        <v>285</v>
      </c>
      <c r="AU3127" s="239" t="s">
        <v>82</v>
      </c>
      <c r="AY3127" s="18" t="s">
        <v>223</v>
      </c>
      <c r="BE3127" s="240">
        <f>IF(N3127="základní",J3127,0)</f>
        <v>0</v>
      </c>
      <c r="BF3127" s="240">
        <f>IF(N3127="snížená",J3127,0)</f>
        <v>0</v>
      </c>
      <c r="BG3127" s="240">
        <f>IF(N3127="zákl. přenesená",J3127,0)</f>
        <v>0</v>
      </c>
      <c r="BH3127" s="240">
        <f>IF(N3127="sníž. přenesená",J3127,0)</f>
        <v>0</v>
      </c>
      <c r="BI3127" s="240">
        <f>IF(N3127="nulová",J3127,0)</f>
        <v>0</v>
      </c>
      <c r="BJ3127" s="18" t="s">
        <v>80</v>
      </c>
      <c r="BK3127" s="240">
        <f>ROUND(I3127*H3127,2)</f>
        <v>0</v>
      </c>
      <c r="BL3127" s="18" t="s">
        <v>310</v>
      </c>
      <c r="BM3127" s="239" t="s">
        <v>3870</v>
      </c>
    </row>
    <row r="3128" s="13" customFormat="1">
      <c r="A3128" s="13"/>
      <c r="B3128" s="241"/>
      <c r="C3128" s="242"/>
      <c r="D3128" s="243" t="s">
        <v>232</v>
      </c>
      <c r="E3128" s="244" t="s">
        <v>1</v>
      </c>
      <c r="F3128" s="245" t="s">
        <v>3871</v>
      </c>
      <c r="G3128" s="242"/>
      <c r="H3128" s="246">
        <v>2</v>
      </c>
      <c r="I3128" s="247"/>
      <c r="J3128" s="242"/>
      <c r="K3128" s="242"/>
      <c r="L3128" s="248"/>
      <c r="M3128" s="249"/>
      <c r="N3128" s="250"/>
      <c r="O3128" s="250"/>
      <c r="P3128" s="250"/>
      <c r="Q3128" s="250"/>
      <c r="R3128" s="250"/>
      <c r="S3128" s="250"/>
      <c r="T3128" s="251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52" t="s">
        <v>232</v>
      </c>
      <c r="AU3128" s="252" t="s">
        <v>82</v>
      </c>
      <c r="AV3128" s="13" t="s">
        <v>82</v>
      </c>
      <c r="AW3128" s="13" t="s">
        <v>30</v>
      </c>
      <c r="AX3128" s="13" t="s">
        <v>80</v>
      </c>
      <c r="AY3128" s="252" t="s">
        <v>223</v>
      </c>
    </row>
    <row r="3129" s="2" customFormat="1" ht="37.8" customHeight="1">
      <c r="A3129" s="39"/>
      <c r="B3129" s="40"/>
      <c r="C3129" s="274" t="s">
        <v>3872</v>
      </c>
      <c r="D3129" s="274" t="s">
        <v>285</v>
      </c>
      <c r="E3129" s="275" t="s">
        <v>3873</v>
      </c>
      <c r="F3129" s="276" t="s">
        <v>3874</v>
      </c>
      <c r="G3129" s="277" t="s">
        <v>475</v>
      </c>
      <c r="H3129" s="278">
        <v>3</v>
      </c>
      <c r="I3129" s="279"/>
      <c r="J3129" s="280">
        <f>ROUND(I3129*H3129,2)</f>
        <v>0</v>
      </c>
      <c r="K3129" s="276" t="s">
        <v>386</v>
      </c>
      <c r="L3129" s="281"/>
      <c r="M3129" s="282" t="s">
        <v>1</v>
      </c>
      <c r="N3129" s="283" t="s">
        <v>38</v>
      </c>
      <c r="O3129" s="92"/>
      <c r="P3129" s="237">
        <f>O3129*H3129</f>
        <v>0</v>
      </c>
      <c r="Q3129" s="237">
        <v>0.024</v>
      </c>
      <c r="R3129" s="237">
        <f>Q3129*H3129</f>
        <v>0.072000000000000008</v>
      </c>
      <c r="S3129" s="237">
        <v>0</v>
      </c>
      <c r="T3129" s="238">
        <f>S3129*H3129</f>
        <v>0</v>
      </c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39"/>
      <c r="AE3129" s="39"/>
      <c r="AR3129" s="239" t="s">
        <v>402</v>
      </c>
      <c r="AT3129" s="239" t="s">
        <v>285</v>
      </c>
      <c r="AU3129" s="239" t="s">
        <v>82</v>
      </c>
      <c r="AY3129" s="18" t="s">
        <v>223</v>
      </c>
      <c r="BE3129" s="240">
        <f>IF(N3129="základní",J3129,0)</f>
        <v>0</v>
      </c>
      <c r="BF3129" s="240">
        <f>IF(N3129="snížená",J3129,0)</f>
        <v>0</v>
      </c>
      <c r="BG3129" s="240">
        <f>IF(N3129="zákl. přenesená",J3129,0)</f>
        <v>0</v>
      </c>
      <c r="BH3129" s="240">
        <f>IF(N3129="sníž. přenesená",J3129,0)</f>
        <v>0</v>
      </c>
      <c r="BI3129" s="240">
        <f>IF(N3129="nulová",J3129,0)</f>
        <v>0</v>
      </c>
      <c r="BJ3129" s="18" t="s">
        <v>80</v>
      </c>
      <c r="BK3129" s="240">
        <f>ROUND(I3129*H3129,2)</f>
        <v>0</v>
      </c>
      <c r="BL3129" s="18" t="s">
        <v>310</v>
      </c>
      <c r="BM3129" s="239" t="s">
        <v>3875</v>
      </c>
    </row>
    <row r="3130" s="13" customFormat="1">
      <c r="A3130" s="13"/>
      <c r="B3130" s="241"/>
      <c r="C3130" s="242"/>
      <c r="D3130" s="243" t="s">
        <v>232</v>
      </c>
      <c r="E3130" s="244" t="s">
        <v>1</v>
      </c>
      <c r="F3130" s="245" t="s">
        <v>3876</v>
      </c>
      <c r="G3130" s="242"/>
      <c r="H3130" s="246">
        <v>3</v>
      </c>
      <c r="I3130" s="247"/>
      <c r="J3130" s="242"/>
      <c r="K3130" s="242"/>
      <c r="L3130" s="248"/>
      <c r="M3130" s="249"/>
      <c r="N3130" s="250"/>
      <c r="O3130" s="250"/>
      <c r="P3130" s="250"/>
      <c r="Q3130" s="250"/>
      <c r="R3130" s="250"/>
      <c r="S3130" s="250"/>
      <c r="T3130" s="251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52" t="s">
        <v>232</v>
      </c>
      <c r="AU3130" s="252" t="s">
        <v>82</v>
      </c>
      <c r="AV3130" s="13" t="s">
        <v>82</v>
      </c>
      <c r="AW3130" s="13" t="s">
        <v>30</v>
      </c>
      <c r="AX3130" s="13" t="s">
        <v>80</v>
      </c>
      <c r="AY3130" s="252" t="s">
        <v>223</v>
      </c>
    </row>
    <row r="3131" s="2" customFormat="1" ht="37.8" customHeight="1">
      <c r="A3131" s="39"/>
      <c r="B3131" s="40"/>
      <c r="C3131" s="274" t="s">
        <v>3877</v>
      </c>
      <c r="D3131" s="274" t="s">
        <v>285</v>
      </c>
      <c r="E3131" s="275" t="s">
        <v>3878</v>
      </c>
      <c r="F3131" s="276" t="s">
        <v>3879</v>
      </c>
      <c r="G3131" s="277" t="s">
        <v>475</v>
      </c>
      <c r="H3131" s="278">
        <v>1</v>
      </c>
      <c r="I3131" s="279"/>
      <c r="J3131" s="280">
        <f>ROUND(I3131*H3131,2)</f>
        <v>0</v>
      </c>
      <c r="K3131" s="276" t="s">
        <v>386</v>
      </c>
      <c r="L3131" s="281"/>
      <c r="M3131" s="282" t="s">
        <v>1</v>
      </c>
      <c r="N3131" s="283" t="s">
        <v>38</v>
      </c>
      <c r="O3131" s="92"/>
      <c r="P3131" s="237">
        <f>O3131*H3131</f>
        <v>0</v>
      </c>
      <c r="Q3131" s="237">
        <v>0.025999999999999999</v>
      </c>
      <c r="R3131" s="237">
        <f>Q3131*H3131</f>
        <v>0.025999999999999999</v>
      </c>
      <c r="S3131" s="237">
        <v>0</v>
      </c>
      <c r="T3131" s="238">
        <f>S3131*H3131</f>
        <v>0</v>
      </c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39"/>
      <c r="AE3131" s="39"/>
      <c r="AR3131" s="239" t="s">
        <v>402</v>
      </c>
      <c r="AT3131" s="239" t="s">
        <v>285</v>
      </c>
      <c r="AU3131" s="239" t="s">
        <v>82</v>
      </c>
      <c r="AY3131" s="18" t="s">
        <v>223</v>
      </c>
      <c r="BE3131" s="240">
        <f>IF(N3131="základní",J3131,0)</f>
        <v>0</v>
      </c>
      <c r="BF3131" s="240">
        <f>IF(N3131="snížená",J3131,0)</f>
        <v>0</v>
      </c>
      <c r="BG3131" s="240">
        <f>IF(N3131="zákl. přenesená",J3131,0)</f>
        <v>0</v>
      </c>
      <c r="BH3131" s="240">
        <f>IF(N3131="sníž. přenesená",J3131,0)</f>
        <v>0</v>
      </c>
      <c r="BI3131" s="240">
        <f>IF(N3131="nulová",J3131,0)</f>
        <v>0</v>
      </c>
      <c r="BJ3131" s="18" t="s">
        <v>80</v>
      </c>
      <c r="BK3131" s="240">
        <f>ROUND(I3131*H3131,2)</f>
        <v>0</v>
      </c>
      <c r="BL3131" s="18" t="s">
        <v>310</v>
      </c>
      <c r="BM3131" s="239" t="s">
        <v>3880</v>
      </c>
    </row>
    <row r="3132" s="13" customFormat="1">
      <c r="A3132" s="13"/>
      <c r="B3132" s="241"/>
      <c r="C3132" s="242"/>
      <c r="D3132" s="243" t="s">
        <v>232</v>
      </c>
      <c r="E3132" s="244" t="s">
        <v>1</v>
      </c>
      <c r="F3132" s="245" t="s">
        <v>3881</v>
      </c>
      <c r="G3132" s="242"/>
      <c r="H3132" s="246">
        <v>1</v>
      </c>
      <c r="I3132" s="247"/>
      <c r="J3132" s="242"/>
      <c r="K3132" s="242"/>
      <c r="L3132" s="248"/>
      <c r="M3132" s="249"/>
      <c r="N3132" s="250"/>
      <c r="O3132" s="250"/>
      <c r="P3132" s="250"/>
      <c r="Q3132" s="250"/>
      <c r="R3132" s="250"/>
      <c r="S3132" s="250"/>
      <c r="T3132" s="251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52" t="s">
        <v>232</v>
      </c>
      <c r="AU3132" s="252" t="s">
        <v>82</v>
      </c>
      <c r="AV3132" s="13" t="s">
        <v>82</v>
      </c>
      <c r="AW3132" s="13" t="s">
        <v>30</v>
      </c>
      <c r="AX3132" s="13" t="s">
        <v>80</v>
      </c>
      <c r="AY3132" s="252" t="s">
        <v>223</v>
      </c>
    </row>
    <row r="3133" s="2" customFormat="1" ht="37.8" customHeight="1">
      <c r="A3133" s="39"/>
      <c r="B3133" s="40"/>
      <c r="C3133" s="274" t="s">
        <v>3882</v>
      </c>
      <c r="D3133" s="274" t="s">
        <v>285</v>
      </c>
      <c r="E3133" s="275" t="s">
        <v>3883</v>
      </c>
      <c r="F3133" s="276" t="s">
        <v>3884</v>
      </c>
      <c r="G3133" s="277" t="s">
        <v>475</v>
      </c>
      <c r="H3133" s="278">
        <v>2</v>
      </c>
      <c r="I3133" s="279"/>
      <c r="J3133" s="280">
        <f>ROUND(I3133*H3133,2)</f>
        <v>0</v>
      </c>
      <c r="K3133" s="276" t="s">
        <v>386</v>
      </c>
      <c r="L3133" s="281"/>
      <c r="M3133" s="282" t="s">
        <v>1</v>
      </c>
      <c r="N3133" s="283" t="s">
        <v>38</v>
      </c>
      <c r="O3133" s="92"/>
      <c r="P3133" s="237">
        <f>O3133*H3133</f>
        <v>0</v>
      </c>
      <c r="Q3133" s="237">
        <v>0.025999999999999999</v>
      </c>
      <c r="R3133" s="237">
        <f>Q3133*H3133</f>
        <v>0.051999999999999998</v>
      </c>
      <c r="S3133" s="237">
        <v>0</v>
      </c>
      <c r="T3133" s="238">
        <f>S3133*H3133</f>
        <v>0</v>
      </c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39"/>
      <c r="AE3133" s="39"/>
      <c r="AR3133" s="239" t="s">
        <v>402</v>
      </c>
      <c r="AT3133" s="239" t="s">
        <v>285</v>
      </c>
      <c r="AU3133" s="239" t="s">
        <v>82</v>
      </c>
      <c r="AY3133" s="18" t="s">
        <v>223</v>
      </c>
      <c r="BE3133" s="240">
        <f>IF(N3133="základní",J3133,0)</f>
        <v>0</v>
      </c>
      <c r="BF3133" s="240">
        <f>IF(N3133="snížená",J3133,0)</f>
        <v>0</v>
      </c>
      <c r="BG3133" s="240">
        <f>IF(N3133="zákl. přenesená",J3133,0)</f>
        <v>0</v>
      </c>
      <c r="BH3133" s="240">
        <f>IF(N3133="sníž. přenesená",J3133,0)</f>
        <v>0</v>
      </c>
      <c r="BI3133" s="240">
        <f>IF(N3133="nulová",J3133,0)</f>
        <v>0</v>
      </c>
      <c r="BJ3133" s="18" t="s">
        <v>80</v>
      </c>
      <c r="BK3133" s="240">
        <f>ROUND(I3133*H3133,2)</f>
        <v>0</v>
      </c>
      <c r="BL3133" s="18" t="s">
        <v>310</v>
      </c>
      <c r="BM3133" s="239" t="s">
        <v>3885</v>
      </c>
    </row>
    <row r="3134" s="13" customFormat="1">
      <c r="A3134" s="13"/>
      <c r="B3134" s="241"/>
      <c r="C3134" s="242"/>
      <c r="D3134" s="243" t="s">
        <v>232</v>
      </c>
      <c r="E3134" s="244" t="s">
        <v>1</v>
      </c>
      <c r="F3134" s="245" t="s">
        <v>3886</v>
      </c>
      <c r="G3134" s="242"/>
      <c r="H3134" s="246">
        <v>2</v>
      </c>
      <c r="I3134" s="247"/>
      <c r="J3134" s="242"/>
      <c r="K3134" s="242"/>
      <c r="L3134" s="248"/>
      <c r="M3134" s="249"/>
      <c r="N3134" s="250"/>
      <c r="O3134" s="250"/>
      <c r="P3134" s="250"/>
      <c r="Q3134" s="250"/>
      <c r="R3134" s="250"/>
      <c r="S3134" s="250"/>
      <c r="T3134" s="251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52" t="s">
        <v>232</v>
      </c>
      <c r="AU3134" s="252" t="s">
        <v>82</v>
      </c>
      <c r="AV3134" s="13" t="s">
        <v>82</v>
      </c>
      <c r="AW3134" s="13" t="s">
        <v>30</v>
      </c>
      <c r="AX3134" s="13" t="s">
        <v>80</v>
      </c>
      <c r="AY3134" s="252" t="s">
        <v>223</v>
      </c>
    </row>
    <row r="3135" s="2" customFormat="1" ht="37.8" customHeight="1">
      <c r="A3135" s="39"/>
      <c r="B3135" s="40"/>
      <c r="C3135" s="274" t="s">
        <v>3887</v>
      </c>
      <c r="D3135" s="274" t="s">
        <v>285</v>
      </c>
      <c r="E3135" s="275" t="s">
        <v>3888</v>
      </c>
      <c r="F3135" s="276" t="s">
        <v>3889</v>
      </c>
      <c r="G3135" s="277" t="s">
        <v>475</v>
      </c>
      <c r="H3135" s="278">
        <v>1</v>
      </c>
      <c r="I3135" s="279"/>
      <c r="J3135" s="280">
        <f>ROUND(I3135*H3135,2)</f>
        <v>0</v>
      </c>
      <c r="K3135" s="276" t="s">
        <v>386</v>
      </c>
      <c r="L3135" s="281"/>
      <c r="M3135" s="282" t="s">
        <v>1</v>
      </c>
      <c r="N3135" s="283" t="s">
        <v>38</v>
      </c>
      <c r="O3135" s="92"/>
      <c r="P3135" s="237">
        <f>O3135*H3135</f>
        <v>0</v>
      </c>
      <c r="Q3135" s="237">
        <v>0.025999999999999999</v>
      </c>
      <c r="R3135" s="237">
        <f>Q3135*H3135</f>
        <v>0.025999999999999999</v>
      </c>
      <c r="S3135" s="237">
        <v>0</v>
      </c>
      <c r="T3135" s="238">
        <f>S3135*H3135</f>
        <v>0</v>
      </c>
      <c r="U3135" s="39"/>
      <c r="V3135" s="39"/>
      <c r="W3135" s="39"/>
      <c r="X3135" s="39"/>
      <c r="Y3135" s="39"/>
      <c r="Z3135" s="39"/>
      <c r="AA3135" s="39"/>
      <c r="AB3135" s="39"/>
      <c r="AC3135" s="39"/>
      <c r="AD3135" s="39"/>
      <c r="AE3135" s="39"/>
      <c r="AR3135" s="239" t="s">
        <v>402</v>
      </c>
      <c r="AT3135" s="239" t="s">
        <v>285</v>
      </c>
      <c r="AU3135" s="239" t="s">
        <v>82</v>
      </c>
      <c r="AY3135" s="18" t="s">
        <v>223</v>
      </c>
      <c r="BE3135" s="240">
        <f>IF(N3135="základní",J3135,0)</f>
        <v>0</v>
      </c>
      <c r="BF3135" s="240">
        <f>IF(N3135="snížená",J3135,0)</f>
        <v>0</v>
      </c>
      <c r="BG3135" s="240">
        <f>IF(N3135="zákl. přenesená",J3135,0)</f>
        <v>0</v>
      </c>
      <c r="BH3135" s="240">
        <f>IF(N3135="sníž. přenesená",J3135,0)</f>
        <v>0</v>
      </c>
      <c r="BI3135" s="240">
        <f>IF(N3135="nulová",J3135,0)</f>
        <v>0</v>
      </c>
      <c r="BJ3135" s="18" t="s">
        <v>80</v>
      </c>
      <c r="BK3135" s="240">
        <f>ROUND(I3135*H3135,2)</f>
        <v>0</v>
      </c>
      <c r="BL3135" s="18" t="s">
        <v>310</v>
      </c>
      <c r="BM3135" s="239" t="s">
        <v>3890</v>
      </c>
    </row>
    <row r="3136" s="13" customFormat="1">
      <c r="A3136" s="13"/>
      <c r="B3136" s="241"/>
      <c r="C3136" s="242"/>
      <c r="D3136" s="243" t="s">
        <v>232</v>
      </c>
      <c r="E3136" s="244" t="s">
        <v>1</v>
      </c>
      <c r="F3136" s="245" t="s">
        <v>3891</v>
      </c>
      <c r="G3136" s="242"/>
      <c r="H3136" s="246">
        <v>1</v>
      </c>
      <c r="I3136" s="247"/>
      <c r="J3136" s="242"/>
      <c r="K3136" s="242"/>
      <c r="L3136" s="248"/>
      <c r="M3136" s="249"/>
      <c r="N3136" s="250"/>
      <c r="O3136" s="250"/>
      <c r="P3136" s="250"/>
      <c r="Q3136" s="250"/>
      <c r="R3136" s="250"/>
      <c r="S3136" s="250"/>
      <c r="T3136" s="251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52" t="s">
        <v>232</v>
      </c>
      <c r="AU3136" s="252" t="s">
        <v>82</v>
      </c>
      <c r="AV3136" s="13" t="s">
        <v>82</v>
      </c>
      <c r="AW3136" s="13" t="s">
        <v>30</v>
      </c>
      <c r="AX3136" s="13" t="s">
        <v>80</v>
      </c>
      <c r="AY3136" s="252" t="s">
        <v>223</v>
      </c>
    </row>
    <row r="3137" s="2" customFormat="1" ht="37.8" customHeight="1">
      <c r="A3137" s="39"/>
      <c r="B3137" s="40"/>
      <c r="C3137" s="274" t="s">
        <v>3892</v>
      </c>
      <c r="D3137" s="274" t="s">
        <v>285</v>
      </c>
      <c r="E3137" s="275" t="s">
        <v>3893</v>
      </c>
      <c r="F3137" s="276" t="s">
        <v>3894</v>
      </c>
      <c r="G3137" s="277" t="s">
        <v>475</v>
      </c>
      <c r="H3137" s="278">
        <v>3</v>
      </c>
      <c r="I3137" s="279"/>
      <c r="J3137" s="280">
        <f>ROUND(I3137*H3137,2)</f>
        <v>0</v>
      </c>
      <c r="K3137" s="276" t="s">
        <v>386</v>
      </c>
      <c r="L3137" s="281"/>
      <c r="M3137" s="282" t="s">
        <v>1</v>
      </c>
      <c r="N3137" s="283" t="s">
        <v>38</v>
      </c>
      <c r="O3137" s="92"/>
      <c r="P3137" s="237">
        <f>O3137*H3137</f>
        <v>0</v>
      </c>
      <c r="Q3137" s="237">
        <v>0.025999999999999999</v>
      </c>
      <c r="R3137" s="237">
        <f>Q3137*H3137</f>
        <v>0.078</v>
      </c>
      <c r="S3137" s="237">
        <v>0</v>
      </c>
      <c r="T3137" s="238">
        <f>S3137*H3137</f>
        <v>0</v>
      </c>
      <c r="U3137" s="39"/>
      <c r="V3137" s="39"/>
      <c r="W3137" s="39"/>
      <c r="X3137" s="39"/>
      <c r="Y3137" s="39"/>
      <c r="Z3137" s="39"/>
      <c r="AA3137" s="39"/>
      <c r="AB3137" s="39"/>
      <c r="AC3137" s="39"/>
      <c r="AD3137" s="39"/>
      <c r="AE3137" s="39"/>
      <c r="AR3137" s="239" t="s">
        <v>402</v>
      </c>
      <c r="AT3137" s="239" t="s">
        <v>285</v>
      </c>
      <c r="AU3137" s="239" t="s">
        <v>82</v>
      </c>
      <c r="AY3137" s="18" t="s">
        <v>223</v>
      </c>
      <c r="BE3137" s="240">
        <f>IF(N3137="základní",J3137,0)</f>
        <v>0</v>
      </c>
      <c r="BF3137" s="240">
        <f>IF(N3137="snížená",J3137,0)</f>
        <v>0</v>
      </c>
      <c r="BG3137" s="240">
        <f>IF(N3137="zákl. přenesená",J3137,0)</f>
        <v>0</v>
      </c>
      <c r="BH3137" s="240">
        <f>IF(N3137="sníž. přenesená",J3137,0)</f>
        <v>0</v>
      </c>
      <c r="BI3137" s="240">
        <f>IF(N3137="nulová",J3137,0)</f>
        <v>0</v>
      </c>
      <c r="BJ3137" s="18" t="s">
        <v>80</v>
      </c>
      <c r="BK3137" s="240">
        <f>ROUND(I3137*H3137,2)</f>
        <v>0</v>
      </c>
      <c r="BL3137" s="18" t="s">
        <v>310</v>
      </c>
      <c r="BM3137" s="239" t="s">
        <v>3895</v>
      </c>
    </row>
    <row r="3138" s="13" customFormat="1">
      <c r="A3138" s="13"/>
      <c r="B3138" s="241"/>
      <c r="C3138" s="242"/>
      <c r="D3138" s="243" t="s">
        <v>232</v>
      </c>
      <c r="E3138" s="244" t="s">
        <v>1</v>
      </c>
      <c r="F3138" s="245" t="s">
        <v>3896</v>
      </c>
      <c r="G3138" s="242"/>
      <c r="H3138" s="246">
        <v>3</v>
      </c>
      <c r="I3138" s="247"/>
      <c r="J3138" s="242"/>
      <c r="K3138" s="242"/>
      <c r="L3138" s="248"/>
      <c r="M3138" s="249"/>
      <c r="N3138" s="250"/>
      <c r="O3138" s="250"/>
      <c r="P3138" s="250"/>
      <c r="Q3138" s="250"/>
      <c r="R3138" s="250"/>
      <c r="S3138" s="250"/>
      <c r="T3138" s="251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52" t="s">
        <v>232</v>
      </c>
      <c r="AU3138" s="252" t="s">
        <v>82</v>
      </c>
      <c r="AV3138" s="13" t="s">
        <v>82</v>
      </c>
      <c r="AW3138" s="13" t="s">
        <v>30</v>
      </c>
      <c r="AX3138" s="13" t="s">
        <v>80</v>
      </c>
      <c r="AY3138" s="252" t="s">
        <v>223</v>
      </c>
    </row>
    <row r="3139" s="2" customFormat="1" ht="44.25" customHeight="1">
      <c r="A3139" s="39"/>
      <c r="B3139" s="40"/>
      <c r="C3139" s="274" t="s">
        <v>3897</v>
      </c>
      <c r="D3139" s="274" t="s">
        <v>285</v>
      </c>
      <c r="E3139" s="275" t="s">
        <v>3898</v>
      </c>
      <c r="F3139" s="276" t="s">
        <v>3899</v>
      </c>
      <c r="G3139" s="277" t="s">
        <v>475</v>
      </c>
      <c r="H3139" s="278">
        <v>2</v>
      </c>
      <c r="I3139" s="279"/>
      <c r="J3139" s="280">
        <f>ROUND(I3139*H3139,2)</f>
        <v>0</v>
      </c>
      <c r="K3139" s="276" t="s">
        <v>386</v>
      </c>
      <c r="L3139" s="281"/>
      <c r="M3139" s="282" t="s">
        <v>1</v>
      </c>
      <c r="N3139" s="283" t="s">
        <v>38</v>
      </c>
      <c r="O3139" s="92"/>
      <c r="P3139" s="237">
        <f>O3139*H3139</f>
        <v>0</v>
      </c>
      <c r="Q3139" s="237">
        <v>0.025999999999999999</v>
      </c>
      <c r="R3139" s="237">
        <f>Q3139*H3139</f>
        <v>0.051999999999999998</v>
      </c>
      <c r="S3139" s="237">
        <v>0</v>
      </c>
      <c r="T3139" s="238">
        <f>S3139*H3139</f>
        <v>0</v>
      </c>
      <c r="U3139" s="39"/>
      <c r="V3139" s="39"/>
      <c r="W3139" s="39"/>
      <c r="X3139" s="39"/>
      <c r="Y3139" s="39"/>
      <c r="Z3139" s="39"/>
      <c r="AA3139" s="39"/>
      <c r="AB3139" s="39"/>
      <c r="AC3139" s="39"/>
      <c r="AD3139" s="39"/>
      <c r="AE3139" s="39"/>
      <c r="AR3139" s="239" t="s">
        <v>402</v>
      </c>
      <c r="AT3139" s="239" t="s">
        <v>285</v>
      </c>
      <c r="AU3139" s="239" t="s">
        <v>82</v>
      </c>
      <c r="AY3139" s="18" t="s">
        <v>223</v>
      </c>
      <c r="BE3139" s="240">
        <f>IF(N3139="základní",J3139,0)</f>
        <v>0</v>
      </c>
      <c r="BF3139" s="240">
        <f>IF(N3139="snížená",J3139,0)</f>
        <v>0</v>
      </c>
      <c r="BG3139" s="240">
        <f>IF(N3139="zákl. přenesená",J3139,0)</f>
        <v>0</v>
      </c>
      <c r="BH3139" s="240">
        <f>IF(N3139="sníž. přenesená",J3139,0)</f>
        <v>0</v>
      </c>
      <c r="BI3139" s="240">
        <f>IF(N3139="nulová",J3139,0)</f>
        <v>0</v>
      </c>
      <c r="BJ3139" s="18" t="s">
        <v>80</v>
      </c>
      <c r="BK3139" s="240">
        <f>ROUND(I3139*H3139,2)</f>
        <v>0</v>
      </c>
      <c r="BL3139" s="18" t="s">
        <v>310</v>
      </c>
      <c r="BM3139" s="239" t="s">
        <v>3900</v>
      </c>
    </row>
    <row r="3140" s="13" customFormat="1">
      <c r="A3140" s="13"/>
      <c r="B3140" s="241"/>
      <c r="C3140" s="242"/>
      <c r="D3140" s="243" t="s">
        <v>232</v>
      </c>
      <c r="E3140" s="244" t="s">
        <v>1</v>
      </c>
      <c r="F3140" s="245" t="s">
        <v>3901</v>
      </c>
      <c r="G3140" s="242"/>
      <c r="H3140" s="246">
        <v>2</v>
      </c>
      <c r="I3140" s="247"/>
      <c r="J3140" s="242"/>
      <c r="K3140" s="242"/>
      <c r="L3140" s="248"/>
      <c r="M3140" s="249"/>
      <c r="N3140" s="250"/>
      <c r="O3140" s="250"/>
      <c r="P3140" s="250"/>
      <c r="Q3140" s="250"/>
      <c r="R3140" s="250"/>
      <c r="S3140" s="250"/>
      <c r="T3140" s="251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52" t="s">
        <v>232</v>
      </c>
      <c r="AU3140" s="252" t="s">
        <v>82</v>
      </c>
      <c r="AV3140" s="13" t="s">
        <v>82</v>
      </c>
      <c r="AW3140" s="13" t="s">
        <v>30</v>
      </c>
      <c r="AX3140" s="13" t="s">
        <v>80</v>
      </c>
      <c r="AY3140" s="252" t="s">
        <v>223</v>
      </c>
    </row>
    <row r="3141" s="2" customFormat="1" ht="37.8" customHeight="1">
      <c r="A3141" s="39"/>
      <c r="B3141" s="40"/>
      <c r="C3141" s="274" t="s">
        <v>3902</v>
      </c>
      <c r="D3141" s="274" t="s">
        <v>285</v>
      </c>
      <c r="E3141" s="275" t="s">
        <v>3903</v>
      </c>
      <c r="F3141" s="276" t="s">
        <v>3904</v>
      </c>
      <c r="G3141" s="277" t="s">
        <v>475</v>
      </c>
      <c r="H3141" s="278">
        <v>1</v>
      </c>
      <c r="I3141" s="279"/>
      <c r="J3141" s="280">
        <f>ROUND(I3141*H3141,2)</f>
        <v>0</v>
      </c>
      <c r="K3141" s="276" t="s">
        <v>386</v>
      </c>
      <c r="L3141" s="281"/>
      <c r="M3141" s="282" t="s">
        <v>1</v>
      </c>
      <c r="N3141" s="283" t="s">
        <v>38</v>
      </c>
      <c r="O3141" s="92"/>
      <c r="P3141" s="237">
        <f>O3141*H3141</f>
        <v>0</v>
      </c>
      <c r="Q3141" s="237">
        <v>0.025999999999999999</v>
      </c>
      <c r="R3141" s="237">
        <f>Q3141*H3141</f>
        <v>0.025999999999999999</v>
      </c>
      <c r="S3141" s="237">
        <v>0</v>
      </c>
      <c r="T3141" s="238">
        <f>S3141*H3141</f>
        <v>0</v>
      </c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39"/>
      <c r="AE3141" s="39"/>
      <c r="AR3141" s="239" t="s">
        <v>402</v>
      </c>
      <c r="AT3141" s="239" t="s">
        <v>285</v>
      </c>
      <c r="AU3141" s="239" t="s">
        <v>82</v>
      </c>
      <c r="AY3141" s="18" t="s">
        <v>223</v>
      </c>
      <c r="BE3141" s="240">
        <f>IF(N3141="základní",J3141,0)</f>
        <v>0</v>
      </c>
      <c r="BF3141" s="240">
        <f>IF(N3141="snížená",J3141,0)</f>
        <v>0</v>
      </c>
      <c r="BG3141" s="240">
        <f>IF(N3141="zákl. přenesená",J3141,0)</f>
        <v>0</v>
      </c>
      <c r="BH3141" s="240">
        <f>IF(N3141="sníž. přenesená",J3141,0)</f>
        <v>0</v>
      </c>
      <c r="BI3141" s="240">
        <f>IF(N3141="nulová",J3141,0)</f>
        <v>0</v>
      </c>
      <c r="BJ3141" s="18" t="s">
        <v>80</v>
      </c>
      <c r="BK3141" s="240">
        <f>ROUND(I3141*H3141,2)</f>
        <v>0</v>
      </c>
      <c r="BL3141" s="18" t="s">
        <v>310</v>
      </c>
      <c r="BM3141" s="239" t="s">
        <v>3905</v>
      </c>
    </row>
    <row r="3142" s="13" customFormat="1">
      <c r="A3142" s="13"/>
      <c r="B3142" s="241"/>
      <c r="C3142" s="242"/>
      <c r="D3142" s="243" t="s">
        <v>232</v>
      </c>
      <c r="E3142" s="244" t="s">
        <v>1</v>
      </c>
      <c r="F3142" s="245" t="s">
        <v>3906</v>
      </c>
      <c r="G3142" s="242"/>
      <c r="H3142" s="246">
        <v>1</v>
      </c>
      <c r="I3142" s="247"/>
      <c r="J3142" s="242"/>
      <c r="K3142" s="242"/>
      <c r="L3142" s="248"/>
      <c r="M3142" s="249"/>
      <c r="N3142" s="250"/>
      <c r="O3142" s="250"/>
      <c r="P3142" s="250"/>
      <c r="Q3142" s="250"/>
      <c r="R3142" s="250"/>
      <c r="S3142" s="250"/>
      <c r="T3142" s="251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52" t="s">
        <v>232</v>
      </c>
      <c r="AU3142" s="252" t="s">
        <v>82</v>
      </c>
      <c r="AV3142" s="13" t="s">
        <v>82</v>
      </c>
      <c r="AW3142" s="13" t="s">
        <v>30</v>
      </c>
      <c r="AX3142" s="13" t="s">
        <v>80</v>
      </c>
      <c r="AY3142" s="252" t="s">
        <v>223</v>
      </c>
    </row>
    <row r="3143" s="2" customFormat="1" ht="37.8" customHeight="1">
      <c r="A3143" s="39"/>
      <c r="B3143" s="40"/>
      <c r="C3143" s="274" t="s">
        <v>3907</v>
      </c>
      <c r="D3143" s="274" t="s">
        <v>285</v>
      </c>
      <c r="E3143" s="275" t="s">
        <v>3908</v>
      </c>
      <c r="F3143" s="276" t="s">
        <v>3909</v>
      </c>
      <c r="G3143" s="277" t="s">
        <v>475</v>
      </c>
      <c r="H3143" s="278">
        <v>1</v>
      </c>
      <c r="I3143" s="279"/>
      <c r="J3143" s="280">
        <f>ROUND(I3143*H3143,2)</f>
        <v>0</v>
      </c>
      <c r="K3143" s="276" t="s">
        <v>386</v>
      </c>
      <c r="L3143" s="281"/>
      <c r="M3143" s="282" t="s">
        <v>1</v>
      </c>
      <c r="N3143" s="283" t="s">
        <v>38</v>
      </c>
      <c r="O3143" s="92"/>
      <c r="P3143" s="237">
        <f>O3143*H3143</f>
        <v>0</v>
      </c>
      <c r="Q3143" s="237">
        <v>0.028000000000000001</v>
      </c>
      <c r="R3143" s="237">
        <f>Q3143*H3143</f>
        <v>0.028000000000000001</v>
      </c>
      <c r="S3143" s="237">
        <v>0</v>
      </c>
      <c r="T3143" s="238">
        <f>S3143*H3143</f>
        <v>0</v>
      </c>
      <c r="U3143" s="39"/>
      <c r="V3143" s="39"/>
      <c r="W3143" s="39"/>
      <c r="X3143" s="39"/>
      <c r="Y3143" s="39"/>
      <c r="Z3143" s="39"/>
      <c r="AA3143" s="39"/>
      <c r="AB3143" s="39"/>
      <c r="AC3143" s="39"/>
      <c r="AD3143" s="39"/>
      <c r="AE3143" s="39"/>
      <c r="AR3143" s="239" t="s">
        <v>402</v>
      </c>
      <c r="AT3143" s="239" t="s">
        <v>285</v>
      </c>
      <c r="AU3143" s="239" t="s">
        <v>82</v>
      </c>
      <c r="AY3143" s="18" t="s">
        <v>223</v>
      </c>
      <c r="BE3143" s="240">
        <f>IF(N3143="základní",J3143,0)</f>
        <v>0</v>
      </c>
      <c r="BF3143" s="240">
        <f>IF(N3143="snížená",J3143,0)</f>
        <v>0</v>
      </c>
      <c r="BG3143" s="240">
        <f>IF(N3143="zákl. přenesená",J3143,0)</f>
        <v>0</v>
      </c>
      <c r="BH3143" s="240">
        <f>IF(N3143="sníž. přenesená",J3143,0)</f>
        <v>0</v>
      </c>
      <c r="BI3143" s="240">
        <f>IF(N3143="nulová",J3143,0)</f>
        <v>0</v>
      </c>
      <c r="BJ3143" s="18" t="s">
        <v>80</v>
      </c>
      <c r="BK3143" s="240">
        <f>ROUND(I3143*H3143,2)</f>
        <v>0</v>
      </c>
      <c r="BL3143" s="18" t="s">
        <v>310</v>
      </c>
      <c r="BM3143" s="239" t="s">
        <v>3910</v>
      </c>
    </row>
    <row r="3144" s="13" customFormat="1">
      <c r="A3144" s="13"/>
      <c r="B3144" s="241"/>
      <c r="C3144" s="242"/>
      <c r="D3144" s="243" t="s">
        <v>232</v>
      </c>
      <c r="E3144" s="244" t="s">
        <v>1</v>
      </c>
      <c r="F3144" s="245" t="s">
        <v>3911</v>
      </c>
      <c r="G3144" s="242"/>
      <c r="H3144" s="246">
        <v>1</v>
      </c>
      <c r="I3144" s="247"/>
      <c r="J3144" s="242"/>
      <c r="K3144" s="242"/>
      <c r="L3144" s="248"/>
      <c r="M3144" s="249"/>
      <c r="N3144" s="250"/>
      <c r="O3144" s="250"/>
      <c r="P3144" s="250"/>
      <c r="Q3144" s="250"/>
      <c r="R3144" s="250"/>
      <c r="S3144" s="250"/>
      <c r="T3144" s="251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52" t="s">
        <v>232</v>
      </c>
      <c r="AU3144" s="252" t="s">
        <v>82</v>
      </c>
      <c r="AV3144" s="13" t="s">
        <v>82</v>
      </c>
      <c r="AW3144" s="13" t="s">
        <v>30</v>
      </c>
      <c r="AX3144" s="13" t="s">
        <v>80</v>
      </c>
      <c r="AY3144" s="252" t="s">
        <v>223</v>
      </c>
    </row>
    <row r="3145" s="2" customFormat="1" ht="37.8" customHeight="1">
      <c r="A3145" s="39"/>
      <c r="B3145" s="40"/>
      <c r="C3145" s="274" t="s">
        <v>3912</v>
      </c>
      <c r="D3145" s="274" t="s">
        <v>285</v>
      </c>
      <c r="E3145" s="275" t="s">
        <v>3913</v>
      </c>
      <c r="F3145" s="276" t="s">
        <v>3914</v>
      </c>
      <c r="G3145" s="277" t="s">
        <v>475</v>
      </c>
      <c r="H3145" s="278">
        <v>1</v>
      </c>
      <c r="I3145" s="279"/>
      <c r="J3145" s="280">
        <f>ROUND(I3145*H3145,2)</f>
        <v>0</v>
      </c>
      <c r="K3145" s="276" t="s">
        <v>386</v>
      </c>
      <c r="L3145" s="281"/>
      <c r="M3145" s="282" t="s">
        <v>1</v>
      </c>
      <c r="N3145" s="283" t="s">
        <v>38</v>
      </c>
      <c r="O3145" s="92"/>
      <c r="P3145" s="237">
        <f>O3145*H3145</f>
        <v>0</v>
      </c>
      <c r="Q3145" s="237">
        <v>0.028000000000000001</v>
      </c>
      <c r="R3145" s="237">
        <f>Q3145*H3145</f>
        <v>0.028000000000000001</v>
      </c>
      <c r="S3145" s="237">
        <v>0</v>
      </c>
      <c r="T3145" s="238">
        <f>S3145*H3145</f>
        <v>0</v>
      </c>
      <c r="U3145" s="39"/>
      <c r="V3145" s="39"/>
      <c r="W3145" s="39"/>
      <c r="X3145" s="39"/>
      <c r="Y3145" s="39"/>
      <c r="Z3145" s="39"/>
      <c r="AA3145" s="39"/>
      <c r="AB3145" s="39"/>
      <c r="AC3145" s="39"/>
      <c r="AD3145" s="39"/>
      <c r="AE3145" s="39"/>
      <c r="AR3145" s="239" t="s">
        <v>402</v>
      </c>
      <c r="AT3145" s="239" t="s">
        <v>285</v>
      </c>
      <c r="AU3145" s="239" t="s">
        <v>82</v>
      </c>
      <c r="AY3145" s="18" t="s">
        <v>223</v>
      </c>
      <c r="BE3145" s="240">
        <f>IF(N3145="základní",J3145,0)</f>
        <v>0</v>
      </c>
      <c r="BF3145" s="240">
        <f>IF(N3145="snížená",J3145,0)</f>
        <v>0</v>
      </c>
      <c r="BG3145" s="240">
        <f>IF(N3145="zákl. přenesená",J3145,0)</f>
        <v>0</v>
      </c>
      <c r="BH3145" s="240">
        <f>IF(N3145="sníž. přenesená",J3145,0)</f>
        <v>0</v>
      </c>
      <c r="BI3145" s="240">
        <f>IF(N3145="nulová",J3145,0)</f>
        <v>0</v>
      </c>
      <c r="BJ3145" s="18" t="s">
        <v>80</v>
      </c>
      <c r="BK3145" s="240">
        <f>ROUND(I3145*H3145,2)</f>
        <v>0</v>
      </c>
      <c r="BL3145" s="18" t="s">
        <v>310</v>
      </c>
      <c r="BM3145" s="239" t="s">
        <v>3915</v>
      </c>
    </row>
    <row r="3146" s="13" customFormat="1">
      <c r="A3146" s="13"/>
      <c r="B3146" s="241"/>
      <c r="C3146" s="242"/>
      <c r="D3146" s="243" t="s">
        <v>232</v>
      </c>
      <c r="E3146" s="244" t="s">
        <v>1</v>
      </c>
      <c r="F3146" s="245" t="s">
        <v>3916</v>
      </c>
      <c r="G3146" s="242"/>
      <c r="H3146" s="246">
        <v>1</v>
      </c>
      <c r="I3146" s="247"/>
      <c r="J3146" s="242"/>
      <c r="K3146" s="242"/>
      <c r="L3146" s="248"/>
      <c r="M3146" s="249"/>
      <c r="N3146" s="250"/>
      <c r="O3146" s="250"/>
      <c r="P3146" s="250"/>
      <c r="Q3146" s="250"/>
      <c r="R3146" s="250"/>
      <c r="S3146" s="250"/>
      <c r="T3146" s="251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252" t="s">
        <v>232</v>
      </c>
      <c r="AU3146" s="252" t="s">
        <v>82</v>
      </c>
      <c r="AV3146" s="13" t="s">
        <v>82</v>
      </c>
      <c r="AW3146" s="13" t="s">
        <v>30</v>
      </c>
      <c r="AX3146" s="13" t="s">
        <v>80</v>
      </c>
      <c r="AY3146" s="252" t="s">
        <v>223</v>
      </c>
    </row>
    <row r="3147" s="2" customFormat="1" ht="37.8" customHeight="1">
      <c r="A3147" s="39"/>
      <c r="B3147" s="40"/>
      <c r="C3147" s="274" t="s">
        <v>3917</v>
      </c>
      <c r="D3147" s="274" t="s">
        <v>285</v>
      </c>
      <c r="E3147" s="275" t="s">
        <v>3918</v>
      </c>
      <c r="F3147" s="276" t="s">
        <v>3919</v>
      </c>
      <c r="G3147" s="277" t="s">
        <v>475</v>
      </c>
      <c r="H3147" s="278">
        <v>2</v>
      </c>
      <c r="I3147" s="279"/>
      <c r="J3147" s="280">
        <f>ROUND(I3147*H3147,2)</f>
        <v>0</v>
      </c>
      <c r="K3147" s="276" t="s">
        <v>386</v>
      </c>
      <c r="L3147" s="281"/>
      <c r="M3147" s="282" t="s">
        <v>1</v>
      </c>
      <c r="N3147" s="283" t="s">
        <v>38</v>
      </c>
      <c r="O3147" s="92"/>
      <c r="P3147" s="237">
        <f>O3147*H3147</f>
        <v>0</v>
      </c>
      <c r="Q3147" s="237">
        <v>0.028000000000000001</v>
      </c>
      <c r="R3147" s="237">
        <f>Q3147*H3147</f>
        <v>0.056000000000000001</v>
      </c>
      <c r="S3147" s="237">
        <v>0</v>
      </c>
      <c r="T3147" s="238">
        <f>S3147*H3147</f>
        <v>0</v>
      </c>
      <c r="U3147" s="39"/>
      <c r="V3147" s="39"/>
      <c r="W3147" s="39"/>
      <c r="X3147" s="39"/>
      <c r="Y3147" s="39"/>
      <c r="Z3147" s="39"/>
      <c r="AA3147" s="39"/>
      <c r="AB3147" s="39"/>
      <c r="AC3147" s="39"/>
      <c r="AD3147" s="39"/>
      <c r="AE3147" s="39"/>
      <c r="AR3147" s="239" t="s">
        <v>402</v>
      </c>
      <c r="AT3147" s="239" t="s">
        <v>285</v>
      </c>
      <c r="AU3147" s="239" t="s">
        <v>82</v>
      </c>
      <c r="AY3147" s="18" t="s">
        <v>223</v>
      </c>
      <c r="BE3147" s="240">
        <f>IF(N3147="základní",J3147,0)</f>
        <v>0</v>
      </c>
      <c r="BF3147" s="240">
        <f>IF(N3147="snížená",J3147,0)</f>
        <v>0</v>
      </c>
      <c r="BG3147" s="240">
        <f>IF(N3147="zákl. přenesená",J3147,0)</f>
        <v>0</v>
      </c>
      <c r="BH3147" s="240">
        <f>IF(N3147="sníž. přenesená",J3147,0)</f>
        <v>0</v>
      </c>
      <c r="BI3147" s="240">
        <f>IF(N3147="nulová",J3147,0)</f>
        <v>0</v>
      </c>
      <c r="BJ3147" s="18" t="s">
        <v>80</v>
      </c>
      <c r="BK3147" s="240">
        <f>ROUND(I3147*H3147,2)</f>
        <v>0</v>
      </c>
      <c r="BL3147" s="18" t="s">
        <v>310</v>
      </c>
      <c r="BM3147" s="239" t="s">
        <v>3920</v>
      </c>
    </row>
    <row r="3148" s="13" customFormat="1">
      <c r="A3148" s="13"/>
      <c r="B3148" s="241"/>
      <c r="C3148" s="242"/>
      <c r="D3148" s="243" t="s">
        <v>232</v>
      </c>
      <c r="E3148" s="244" t="s">
        <v>1</v>
      </c>
      <c r="F3148" s="245" t="s">
        <v>3921</v>
      </c>
      <c r="G3148" s="242"/>
      <c r="H3148" s="246">
        <v>2</v>
      </c>
      <c r="I3148" s="247"/>
      <c r="J3148" s="242"/>
      <c r="K3148" s="242"/>
      <c r="L3148" s="248"/>
      <c r="M3148" s="249"/>
      <c r="N3148" s="250"/>
      <c r="O3148" s="250"/>
      <c r="P3148" s="250"/>
      <c r="Q3148" s="250"/>
      <c r="R3148" s="250"/>
      <c r="S3148" s="250"/>
      <c r="T3148" s="251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52" t="s">
        <v>232</v>
      </c>
      <c r="AU3148" s="252" t="s">
        <v>82</v>
      </c>
      <c r="AV3148" s="13" t="s">
        <v>82</v>
      </c>
      <c r="AW3148" s="13" t="s">
        <v>30</v>
      </c>
      <c r="AX3148" s="13" t="s">
        <v>80</v>
      </c>
      <c r="AY3148" s="252" t="s">
        <v>223</v>
      </c>
    </row>
    <row r="3149" s="2" customFormat="1" ht="44.25" customHeight="1">
      <c r="A3149" s="39"/>
      <c r="B3149" s="40"/>
      <c r="C3149" s="274" t="s">
        <v>3922</v>
      </c>
      <c r="D3149" s="274" t="s">
        <v>285</v>
      </c>
      <c r="E3149" s="275" t="s">
        <v>3923</v>
      </c>
      <c r="F3149" s="276" t="s">
        <v>3924</v>
      </c>
      <c r="G3149" s="277" t="s">
        <v>475</v>
      </c>
      <c r="H3149" s="278">
        <v>1</v>
      </c>
      <c r="I3149" s="279"/>
      <c r="J3149" s="280">
        <f>ROUND(I3149*H3149,2)</f>
        <v>0</v>
      </c>
      <c r="K3149" s="276" t="s">
        <v>386</v>
      </c>
      <c r="L3149" s="281"/>
      <c r="M3149" s="282" t="s">
        <v>1</v>
      </c>
      <c r="N3149" s="283" t="s">
        <v>38</v>
      </c>
      <c r="O3149" s="92"/>
      <c r="P3149" s="237">
        <f>O3149*H3149</f>
        <v>0</v>
      </c>
      <c r="Q3149" s="237">
        <v>0.042000000000000003</v>
      </c>
      <c r="R3149" s="237">
        <f>Q3149*H3149</f>
        <v>0.042000000000000003</v>
      </c>
      <c r="S3149" s="237">
        <v>0</v>
      </c>
      <c r="T3149" s="238">
        <f>S3149*H3149</f>
        <v>0</v>
      </c>
      <c r="U3149" s="39"/>
      <c r="V3149" s="39"/>
      <c r="W3149" s="39"/>
      <c r="X3149" s="39"/>
      <c r="Y3149" s="39"/>
      <c r="Z3149" s="39"/>
      <c r="AA3149" s="39"/>
      <c r="AB3149" s="39"/>
      <c r="AC3149" s="39"/>
      <c r="AD3149" s="39"/>
      <c r="AE3149" s="39"/>
      <c r="AR3149" s="239" t="s">
        <v>402</v>
      </c>
      <c r="AT3149" s="239" t="s">
        <v>285</v>
      </c>
      <c r="AU3149" s="239" t="s">
        <v>82</v>
      </c>
      <c r="AY3149" s="18" t="s">
        <v>223</v>
      </c>
      <c r="BE3149" s="240">
        <f>IF(N3149="základní",J3149,0)</f>
        <v>0</v>
      </c>
      <c r="BF3149" s="240">
        <f>IF(N3149="snížená",J3149,0)</f>
        <v>0</v>
      </c>
      <c r="BG3149" s="240">
        <f>IF(N3149="zákl. přenesená",J3149,0)</f>
        <v>0</v>
      </c>
      <c r="BH3149" s="240">
        <f>IF(N3149="sníž. přenesená",J3149,0)</f>
        <v>0</v>
      </c>
      <c r="BI3149" s="240">
        <f>IF(N3149="nulová",J3149,0)</f>
        <v>0</v>
      </c>
      <c r="BJ3149" s="18" t="s">
        <v>80</v>
      </c>
      <c r="BK3149" s="240">
        <f>ROUND(I3149*H3149,2)</f>
        <v>0</v>
      </c>
      <c r="BL3149" s="18" t="s">
        <v>310</v>
      </c>
      <c r="BM3149" s="239" t="s">
        <v>3925</v>
      </c>
    </row>
    <row r="3150" s="13" customFormat="1">
      <c r="A3150" s="13"/>
      <c r="B3150" s="241"/>
      <c r="C3150" s="242"/>
      <c r="D3150" s="243" t="s">
        <v>232</v>
      </c>
      <c r="E3150" s="244" t="s">
        <v>1</v>
      </c>
      <c r="F3150" s="245" t="s">
        <v>3926</v>
      </c>
      <c r="G3150" s="242"/>
      <c r="H3150" s="246">
        <v>1</v>
      </c>
      <c r="I3150" s="247"/>
      <c r="J3150" s="242"/>
      <c r="K3150" s="242"/>
      <c r="L3150" s="248"/>
      <c r="M3150" s="249"/>
      <c r="N3150" s="250"/>
      <c r="O3150" s="250"/>
      <c r="P3150" s="250"/>
      <c r="Q3150" s="250"/>
      <c r="R3150" s="250"/>
      <c r="S3150" s="250"/>
      <c r="T3150" s="251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52" t="s">
        <v>232</v>
      </c>
      <c r="AU3150" s="252" t="s">
        <v>82</v>
      </c>
      <c r="AV3150" s="13" t="s">
        <v>82</v>
      </c>
      <c r="AW3150" s="13" t="s">
        <v>30</v>
      </c>
      <c r="AX3150" s="13" t="s">
        <v>80</v>
      </c>
      <c r="AY3150" s="252" t="s">
        <v>223</v>
      </c>
    </row>
    <row r="3151" s="2" customFormat="1" ht="37.8" customHeight="1">
      <c r="A3151" s="39"/>
      <c r="B3151" s="40"/>
      <c r="C3151" s="274" t="s">
        <v>3927</v>
      </c>
      <c r="D3151" s="274" t="s">
        <v>285</v>
      </c>
      <c r="E3151" s="275" t="s">
        <v>3928</v>
      </c>
      <c r="F3151" s="276" t="s">
        <v>3929</v>
      </c>
      <c r="G3151" s="277" t="s">
        <v>475</v>
      </c>
      <c r="H3151" s="278">
        <v>7</v>
      </c>
      <c r="I3151" s="279"/>
      <c r="J3151" s="280">
        <f>ROUND(I3151*H3151,2)</f>
        <v>0</v>
      </c>
      <c r="K3151" s="276" t="s">
        <v>386</v>
      </c>
      <c r="L3151" s="281"/>
      <c r="M3151" s="282" t="s">
        <v>1</v>
      </c>
      <c r="N3151" s="283" t="s">
        <v>38</v>
      </c>
      <c r="O3151" s="92"/>
      <c r="P3151" s="237">
        <f>O3151*H3151</f>
        <v>0</v>
      </c>
      <c r="Q3151" s="237">
        <v>0.028000000000000001</v>
      </c>
      <c r="R3151" s="237">
        <f>Q3151*H3151</f>
        <v>0.19600000000000001</v>
      </c>
      <c r="S3151" s="237">
        <v>0</v>
      </c>
      <c r="T3151" s="238">
        <f>S3151*H3151</f>
        <v>0</v>
      </c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39"/>
      <c r="AE3151" s="39"/>
      <c r="AR3151" s="239" t="s">
        <v>402</v>
      </c>
      <c r="AT3151" s="239" t="s">
        <v>285</v>
      </c>
      <c r="AU3151" s="239" t="s">
        <v>82</v>
      </c>
      <c r="AY3151" s="18" t="s">
        <v>223</v>
      </c>
      <c r="BE3151" s="240">
        <f>IF(N3151="základní",J3151,0)</f>
        <v>0</v>
      </c>
      <c r="BF3151" s="240">
        <f>IF(N3151="snížená",J3151,0)</f>
        <v>0</v>
      </c>
      <c r="BG3151" s="240">
        <f>IF(N3151="zákl. přenesená",J3151,0)</f>
        <v>0</v>
      </c>
      <c r="BH3151" s="240">
        <f>IF(N3151="sníž. přenesená",J3151,0)</f>
        <v>0</v>
      </c>
      <c r="BI3151" s="240">
        <f>IF(N3151="nulová",J3151,0)</f>
        <v>0</v>
      </c>
      <c r="BJ3151" s="18" t="s">
        <v>80</v>
      </c>
      <c r="BK3151" s="240">
        <f>ROUND(I3151*H3151,2)</f>
        <v>0</v>
      </c>
      <c r="BL3151" s="18" t="s">
        <v>310</v>
      </c>
      <c r="BM3151" s="239" t="s">
        <v>3930</v>
      </c>
    </row>
    <row r="3152" s="13" customFormat="1">
      <c r="A3152" s="13"/>
      <c r="B3152" s="241"/>
      <c r="C3152" s="242"/>
      <c r="D3152" s="243" t="s">
        <v>232</v>
      </c>
      <c r="E3152" s="244" t="s">
        <v>1</v>
      </c>
      <c r="F3152" s="245" t="s">
        <v>3931</v>
      </c>
      <c r="G3152" s="242"/>
      <c r="H3152" s="246">
        <v>7</v>
      </c>
      <c r="I3152" s="247"/>
      <c r="J3152" s="242"/>
      <c r="K3152" s="242"/>
      <c r="L3152" s="248"/>
      <c r="M3152" s="249"/>
      <c r="N3152" s="250"/>
      <c r="O3152" s="250"/>
      <c r="P3152" s="250"/>
      <c r="Q3152" s="250"/>
      <c r="R3152" s="250"/>
      <c r="S3152" s="250"/>
      <c r="T3152" s="251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52" t="s">
        <v>232</v>
      </c>
      <c r="AU3152" s="252" t="s">
        <v>82</v>
      </c>
      <c r="AV3152" s="13" t="s">
        <v>82</v>
      </c>
      <c r="AW3152" s="13" t="s">
        <v>30</v>
      </c>
      <c r="AX3152" s="13" t="s">
        <v>80</v>
      </c>
      <c r="AY3152" s="252" t="s">
        <v>223</v>
      </c>
    </row>
    <row r="3153" s="2" customFormat="1" ht="37.8" customHeight="1">
      <c r="A3153" s="39"/>
      <c r="B3153" s="40"/>
      <c r="C3153" s="274" t="s">
        <v>3932</v>
      </c>
      <c r="D3153" s="274" t="s">
        <v>285</v>
      </c>
      <c r="E3153" s="275" t="s">
        <v>3933</v>
      </c>
      <c r="F3153" s="276" t="s">
        <v>3934</v>
      </c>
      <c r="G3153" s="277" t="s">
        <v>475</v>
      </c>
      <c r="H3153" s="278">
        <v>6</v>
      </c>
      <c r="I3153" s="279"/>
      <c r="J3153" s="280">
        <f>ROUND(I3153*H3153,2)</f>
        <v>0</v>
      </c>
      <c r="K3153" s="276" t="s">
        <v>386</v>
      </c>
      <c r="L3153" s="281"/>
      <c r="M3153" s="282" t="s">
        <v>1</v>
      </c>
      <c r="N3153" s="283" t="s">
        <v>38</v>
      </c>
      <c r="O3153" s="92"/>
      <c r="P3153" s="237">
        <f>O3153*H3153</f>
        <v>0</v>
      </c>
      <c r="Q3153" s="237">
        <v>0.028000000000000001</v>
      </c>
      <c r="R3153" s="237">
        <f>Q3153*H3153</f>
        <v>0.16800000000000001</v>
      </c>
      <c r="S3153" s="237">
        <v>0</v>
      </c>
      <c r="T3153" s="238">
        <f>S3153*H3153</f>
        <v>0</v>
      </c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39"/>
      <c r="AE3153" s="39"/>
      <c r="AR3153" s="239" t="s">
        <v>402</v>
      </c>
      <c r="AT3153" s="239" t="s">
        <v>285</v>
      </c>
      <c r="AU3153" s="239" t="s">
        <v>82</v>
      </c>
      <c r="AY3153" s="18" t="s">
        <v>223</v>
      </c>
      <c r="BE3153" s="240">
        <f>IF(N3153="základní",J3153,0)</f>
        <v>0</v>
      </c>
      <c r="BF3153" s="240">
        <f>IF(N3153="snížená",J3153,0)</f>
        <v>0</v>
      </c>
      <c r="BG3153" s="240">
        <f>IF(N3153="zákl. přenesená",J3153,0)</f>
        <v>0</v>
      </c>
      <c r="BH3153" s="240">
        <f>IF(N3153="sníž. přenesená",J3153,0)</f>
        <v>0</v>
      </c>
      <c r="BI3153" s="240">
        <f>IF(N3153="nulová",J3153,0)</f>
        <v>0</v>
      </c>
      <c r="BJ3153" s="18" t="s">
        <v>80</v>
      </c>
      <c r="BK3153" s="240">
        <f>ROUND(I3153*H3153,2)</f>
        <v>0</v>
      </c>
      <c r="BL3153" s="18" t="s">
        <v>310</v>
      </c>
      <c r="BM3153" s="239" t="s">
        <v>3935</v>
      </c>
    </row>
    <row r="3154" s="13" customFormat="1">
      <c r="A3154" s="13"/>
      <c r="B3154" s="241"/>
      <c r="C3154" s="242"/>
      <c r="D3154" s="243" t="s">
        <v>232</v>
      </c>
      <c r="E3154" s="244" t="s">
        <v>1</v>
      </c>
      <c r="F3154" s="245" t="s">
        <v>3936</v>
      </c>
      <c r="G3154" s="242"/>
      <c r="H3154" s="246">
        <v>6</v>
      </c>
      <c r="I3154" s="247"/>
      <c r="J3154" s="242"/>
      <c r="K3154" s="242"/>
      <c r="L3154" s="248"/>
      <c r="M3154" s="249"/>
      <c r="N3154" s="250"/>
      <c r="O3154" s="250"/>
      <c r="P3154" s="250"/>
      <c r="Q3154" s="250"/>
      <c r="R3154" s="250"/>
      <c r="S3154" s="250"/>
      <c r="T3154" s="251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52" t="s">
        <v>232</v>
      </c>
      <c r="AU3154" s="252" t="s">
        <v>82</v>
      </c>
      <c r="AV3154" s="13" t="s">
        <v>82</v>
      </c>
      <c r="AW3154" s="13" t="s">
        <v>30</v>
      </c>
      <c r="AX3154" s="13" t="s">
        <v>80</v>
      </c>
      <c r="AY3154" s="252" t="s">
        <v>223</v>
      </c>
    </row>
    <row r="3155" s="2" customFormat="1" ht="37.8" customHeight="1">
      <c r="A3155" s="39"/>
      <c r="B3155" s="40"/>
      <c r="C3155" s="274" t="s">
        <v>3937</v>
      </c>
      <c r="D3155" s="274" t="s">
        <v>285</v>
      </c>
      <c r="E3155" s="275" t="s">
        <v>3938</v>
      </c>
      <c r="F3155" s="276" t="s">
        <v>3939</v>
      </c>
      <c r="G3155" s="277" t="s">
        <v>475</v>
      </c>
      <c r="H3155" s="278">
        <v>4</v>
      </c>
      <c r="I3155" s="279"/>
      <c r="J3155" s="280">
        <f>ROUND(I3155*H3155,2)</f>
        <v>0</v>
      </c>
      <c r="K3155" s="276" t="s">
        <v>386</v>
      </c>
      <c r="L3155" s="281"/>
      <c r="M3155" s="282" t="s">
        <v>1</v>
      </c>
      <c r="N3155" s="283" t="s">
        <v>38</v>
      </c>
      <c r="O3155" s="92"/>
      <c r="P3155" s="237">
        <f>O3155*H3155</f>
        <v>0</v>
      </c>
      <c r="Q3155" s="237">
        <v>0.028000000000000001</v>
      </c>
      <c r="R3155" s="237">
        <f>Q3155*H3155</f>
        <v>0.112</v>
      </c>
      <c r="S3155" s="237">
        <v>0</v>
      </c>
      <c r="T3155" s="238">
        <f>S3155*H3155</f>
        <v>0</v>
      </c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39"/>
      <c r="AE3155" s="39"/>
      <c r="AR3155" s="239" t="s">
        <v>402</v>
      </c>
      <c r="AT3155" s="239" t="s">
        <v>285</v>
      </c>
      <c r="AU3155" s="239" t="s">
        <v>82</v>
      </c>
      <c r="AY3155" s="18" t="s">
        <v>223</v>
      </c>
      <c r="BE3155" s="240">
        <f>IF(N3155="základní",J3155,0)</f>
        <v>0</v>
      </c>
      <c r="BF3155" s="240">
        <f>IF(N3155="snížená",J3155,0)</f>
        <v>0</v>
      </c>
      <c r="BG3155" s="240">
        <f>IF(N3155="zákl. přenesená",J3155,0)</f>
        <v>0</v>
      </c>
      <c r="BH3155" s="240">
        <f>IF(N3155="sníž. přenesená",J3155,0)</f>
        <v>0</v>
      </c>
      <c r="BI3155" s="240">
        <f>IF(N3155="nulová",J3155,0)</f>
        <v>0</v>
      </c>
      <c r="BJ3155" s="18" t="s">
        <v>80</v>
      </c>
      <c r="BK3155" s="240">
        <f>ROUND(I3155*H3155,2)</f>
        <v>0</v>
      </c>
      <c r="BL3155" s="18" t="s">
        <v>310</v>
      </c>
      <c r="BM3155" s="239" t="s">
        <v>3940</v>
      </c>
    </row>
    <row r="3156" s="13" customFormat="1">
      <c r="A3156" s="13"/>
      <c r="B3156" s="241"/>
      <c r="C3156" s="242"/>
      <c r="D3156" s="243" t="s">
        <v>232</v>
      </c>
      <c r="E3156" s="244" t="s">
        <v>1</v>
      </c>
      <c r="F3156" s="245" t="s">
        <v>3941</v>
      </c>
      <c r="G3156" s="242"/>
      <c r="H3156" s="246">
        <v>4</v>
      </c>
      <c r="I3156" s="247"/>
      <c r="J3156" s="242"/>
      <c r="K3156" s="242"/>
      <c r="L3156" s="248"/>
      <c r="M3156" s="249"/>
      <c r="N3156" s="250"/>
      <c r="O3156" s="250"/>
      <c r="P3156" s="250"/>
      <c r="Q3156" s="250"/>
      <c r="R3156" s="250"/>
      <c r="S3156" s="250"/>
      <c r="T3156" s="251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52" t="s">
        <v>232</v>
      </c>
      <c r="AU3156" s="252" t="s">
        <v>82</v>
      </c>
      <c r="AV3156" s="13" t="s">
        <v>82</v>
      </c>
      <c r="AW3156" s="13" t="s">
        <v>30</v>
      </c>
      <c r="AX3156" s="13" t="s">
        <v>80</v>
      </c>
      <c r="AY3156" s="252" t="s">
        <v>223</v>
      </c>
    </row>
    <row r="3157" s="2" customFormat="1" ht="37.8" customHeight="1">
      <c r="A3157" s="39"/>
      <c r="B3157" s="40"/>
      <c r="C3157" s="274" t="s">
        <v>3942</v>
      </c>
      <c r="D3157" s="274" t="s">
        <v>285</v>
      </c>
      <c r="E3157" s="275" t="s">
        <v>3943</v>
      </c>
      <c r="F3157" s="276" t="s">
        <v>3944</v>
      </c>
      <c r="G3157" s="277" t="s">
        <v>475</v>
      </c>
      <c r="H3157" s="278">
        <v>7</v>
      </c>
      <c r="I3157" s="279"/>
      <c r="J3157" s="280">
        <f>ROUND(I3157*H3157,2)</f>
        <v>0</v>
      </c>
      <c r="K3157" s="276" t="s">
        <v>386</v>
      </c>
      <c r="L3157" s="281"/>
      <c r="M3157" s="282" t="s">
        <v>1</v>
      </c>
      <c r="N3157" s="283" t="s">
        <v>38</v>
      </c>
      <c r="O3157" s="92"/>
      <c r="P3157" s="237">
        <f>O3157*H3157</f>
        <v>0</v>
      </c>
      <c r="Q3157" s="237">
        <v>0.028000000000000001</v>
      </c>
      <c r="R3157" s="237">
        <f>Q3157*H3157</f>
        <v>0.19600000000000001</v>
      </c>
      <c r="S3157" s="237">
        <v>0</v>
      </c>
      <c r="T3157" s="238">
        <f>S3157*H3157</f>
        <v>0</v>
      </c>
      <c r="U3157" s="39"/>
      <c r="V3157" s="39"/>
      <c r="W3157" s="39"/>
      <c r="X3157" s="39"/>
      <c r="Y3157" s="39"/>
      <c r="Z3157" s="39"/>
      <c r="AA3157" s="39"/>
      <c r="AB3157" s="39"/>
      <c r="AC3157" s="39"/>
      <c r="AD3157" s="39"/>
      <c r="AE3157" s="39"/>
      <c r="AR3157" s="239" t="s">
        <v>402</v>
      </c>
      <c r="AT3157" s="239" t="s">
        <v>285</v>
      </c>
      <c r="AU3157" s="239" t="s">
        <v>82</v>
      </c>
      <c r="AY3157" s="18" t="s">
        <v>223</v>
      </c>
      <c r="BE3157" s="240">
        <f>IF(N3157="základní",J3157,0)</f>
        <v>0</v>
      </c>
      <c r="BF3157" s="240">
        <f>IF(N3157="snížená",J3157,0)</f>
        <v>0</v>
      </c>
      <c r="BG3157" s="240">
        <f>IF(N3157="zákl. přenesená",J3157,0)</f>
        <v>0</v>
      </c>
      <c r="BH3157" s="240">
        <f>IF(N3157="sníž. přenesená",J3157,0)</f>
        <v>0</v>
      </c>
      <c r="BI3157" s="240">
        <f>IF(N3157="nulová",J3157,0)</f>
        <v>0</v>
      </c>
      <c r="BJ3157" s="18" t="s">
        <v>80</v>
      </c>
      <c r="BK3157" s="240">
        <f>ROUND(I3157*H3157,2)</f>
        <v>0</v>
      </c>
      <c r="BL3157" s="18" t="s">
        <v>310</v>
      </c>
      <c r="BM3157" s="239" t="s">
        <v>3945</v>
      </c>
    </row>
    <row r="3158" s="13" customFormat="1">
      <c r="A3158" s="13"/>
      <c r="B3158" s="241"/>
      <c r="C3158" s="242"/>
      <c r="D3158" s="243" t="s">
        <v>232</v>
      </c>
      <c r="E3158" s="244" t="s">
        <v>1</v>
      </c>
      <c r="F3158" s="245" t="s">
        <v>3946</v>
      </c>
      <c r="G3158" s="242"/>
      <c r="H3158" s="246">
        <v>7</v>
      </c>
      <c r="I3158" s="247"/>
      <c r="J3158" s="242"/>
      <c r="K3158" s="242"/>
      <c r="L3158" s="248"/>
      <c r="M3158" s="249"/>
      <c r="N3158" s="250"/>
      <c r="O3158" s="250"/>
      <c r="P3158" s="250"/>
      <c r="Q3158" s="250"/>
      <c r="R3158" s="250"/>
      <c r="S3158" s="250"/>
      <c r="T3158" s="251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52" t="s">
        <v>232</v>
      </c>
      <c r="AU3158" s="252" t="s">
        <v>82</v>
      </c>
      <c r="AV3158" s="13" t="s">
        <v>82</v>
      </c>
      <c r="AW3158" s="13" t="s">
        <v>30</v>
      </c>
      <c r="AX3158" s="13" t="s">
        <v>80</v>
      </c>
      <c r="AY3158" s="252" t="s">
        <v>223</v>
      </c>
    </row>
    <row r="3159" s="2" customFormat="1" ht="37.8" customHeight="1">
      <c r="A3159" s="39"/>
      <c r="B3159" s="40"/>
      <c r="C3159" s="274" t="s">
        <v>3947</v>
      </c>
      <c r="D3159" s="274" t="s">
        <v>285</v>
      </c>
      <c r="E3159" s="275" t="s">
        <v>3948</v>
      </c>
      <c r="F3159" s="276" t="s">
        <v>3949</v>
      </c>
      <c r="G3159" s="277" t="s">
        <v>475</v>
      </c>
      <c r="H3159" s="278">
        <v>1</v>
      </c>
      <c r="I3159" s="279"/>
      <c r="J3159" s="280">
        <f>ROUND(I3159*H3159,2)</f>
        <v>0</v>
      </c>
      <c r="K3159" s="276" t="s">
        <v>386</v>
      </c>
      <c r="L3159" s="281"/>
      <c r="M3159" s="282" t="s">
        <v>1</v>
      </c>
      <c r="N3159" s="283" t="s">
        <v>38</v>
      </c>
      <c r="O3159" s="92"/>
      <c r="P3159" s="237">
        <f>O3159*H3159</f>
        <v>0</v>
      </c>
      <c r="Q3159" s="237">
        <v>0.028000000000000001</v>
      </c>
      <c r="R3159" s="237">
        <f>Q3159*H3159</f>
        <v>0.028000000000000001</v>
      </c>
      <c r="S3159" s="237">
        <v>0</v>
      </c>
      <c r="T3159" s="238">
        <f>S3159*H3159</f>
        <v>0</v>
      </c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39"/>
      <c r="AE3159" s="39"/>
      <c r="AR3159" s="239" t="s">
        <v>402</v>
      </c>
      <c r="AT3159" s="239" t="s">
        <v>285</v>
      </c>
      <c r="AU3159" s="239" t="s">
        <v>82</v>
      </c>
      <c r="AY3159" s="18" t="s">
        <v>223</v>
      </c>
      <c r="BE3159" s="240">
        <f>IF(N3159="základní",J3159,0)</f>
        <v>0</v>
      </c>
      <c r="BF3159" s="240">
        <f>IF(N3159="snížená",J3159,0)</f>
        <v>0</v>
      </c>
      <c r="BG3159" s="240">
        <f>IF(N3159="zákl. přenesená",J3159,0)</f>
        <v>0</v>
      </c>
      <c r="BH3159" s="240">
        <f>IF(N3159="sníž. přenesená",J3159,0)</f>
        <v>0</v>
      </c>
      <c r="BI3159" s="240">
        <f>IF(N3159="nulová",J3159,0)</f>
        <v>0</v>
      </c>
      <c r="BJ3159" s="18" t="s">
        <v>80</v>
      </c>
      <c r="BK3159" s="240">
        <f>ROUND(I3159*H3159,2)</f>
        <v>0</v>
      </c>
      <c r="BL3159" s="18" t="s">
        <v>310</v>
      </c>
      <c r="BM3159" s="239" t="s">
        <v>3950</v>
      </c>
    </row>
    <row r="3160" s="13" customFormat="1">
      <c r="A3160" s="13"/>
      <c r="B3160" s="241"/>
      <c r="C3160" s="242"/>
      <c r="D3160" s="243" t="s">
        <v>232</v>
      </c>
      <c r="E3160" s="244" t="s">
        <v>1</v>
      </c>
      <c r="F3160" s="245" t="s">
        <v>3951</v>
      </c>
      <c r="G3160" s="242"/>
      <c r="H3160" s="246">
        <v>1</v>
      </c>
      <c r="I3160" s="247"/>
      <c r="J3160" s="242"/>
      <c r="K3160" s="242"/>
      <c r="L3160" s="248"/>
      <c r="M3160" s="249"/>
      <c r="N3160" s="250"/>
      <c r="O3160" s="250"/>
      <c r="P3160" s="250"/>
      <c r="Q3160" s="250"/>
      <c r="R3160" s="250"/>
      <c r="S3160" s="250"/>
      <c r="T3160" s="251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252" t="s">
        <v>232</v>
      </c>
      <c r="AU3160" s="252" t="s">
        <v>82</v>
      </c>
      <c r="AV3160" s="13" t="s">
        <v>82</v>
      </c>
      <c r="AW3160" s="13" t="s">
        <v>30</v>
      </c>
      <c r="AX3160" s="13" t="s">
        <v>80</v>
      </c>
      <c r="AY3160" s="252" t="s">
        <v>223</v>
      </c>
    </row>
    <row r="3161" s="2" customFormat="1" ht="37.8" customHeight="1">
      <c r="A3161" s="39"/>
      <c r="B3161" s="40"/>
      <c r="C3161" s="274" t="s">
        <v>3952</v>
      </c>
      <c r="D3161" s="274" t="s">
        <v>285</v>
      </c>
      <c r="E3161" s="275" t="s">
        <v>3953</v>
      </c>
      <c r="F3161" s="276" t="s">
        <v>3954</v>
      </c>
      <c r="G3161" s="277" t="s">
        <v>475</v>
      </c>
      <c r="H3161" s="278">
        <v>1</v>
      </c>
      <c r="I3161" s="279"/>
      <c r="J3161" s="280">
        <f>ROUND(I3161*H3161,2)</f>
        <v>0</v>
      </c>
      <c r="K3161" s="276" t="s">
        <v>386</v>
      </c>
      <c r="L3161" s="281"/>
      <c r="M3161" s="282" t="s">
        <v>1</v>
      </c>
      <c r="N3161" s="283" t="s">
        <v>38</v>
      </c>
      <c r="O3161" s="92"/>
      <c r="P3161" s="237">
        <f>O3161*H3161</f>
        <v>0</v>
      </c>
      <c r="Q3161" s="237">
        <v>0.028000000000000001</v>
      </c>
      <c r="R3161" s="237">
        <f>Q3161*H3161</f>
        <v>0.028000000000000001</v>
      </c>
      <c r="S3161" s="237">
        <v>0</v>
      </c>
      <c r="T3161" s="238">
        <f>S3161*H3161</f>
        <v>0</v>
      </c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39"/>
      <c r="AE3161" s="39"/>
      <c r="AR3161" s="239" t="s">
        <v>402</v>
      </c>
      <c r="AT3161" s="239" t="s">
        <v>285</v>
      </c>
      <c r="AU3161" s="239" t="s">
        <v>82</v>
      </c>
      <c r="AY3161" s="18" t="s">
        <v>223</v>
      </c>
      <c r="BE3161" s="240">
        <f>IF(N3161="základní",J3161,0)</f>
        <v>0</v>
      </c>
      <c r="BF3161" s="240">
        <f>IF(N3161="snížená",J3161,0)</f>
        <v>0</v>
      </c>
      <c r="BG3161" s="240">
        <f>IF(N3161="zákl. přenesená",J3161,0)</f>
        <v>0</v>
      </c>
      <c r="BH3161" s="240">
        <f>IF(N3161="sníž. přenesená",J3161,0)</f>
        <v>0</v>
      </c>
      <c r="BI3161" s="240">
        <f>IF(N3161="nulová",J3161,0)</f>
        <v>0</v>
      </c>
      <c r="BJ3161" s="18" t="s">
        <v>80</v>
      </c>
      <c r="BK3161" s="240">
        <f>ROUND(I3161*H3161,2)</f>
        <v>0</v>
      </c>
      <c r="BL3161" s="18" t="s">
        <v>310</v>
      </c>
      <c r="BM3161" s="239" t="s">
        <v>3955</v>
      </c>
    </row>
    <row r="3162" s="13" customFormat="1">
      <c r="A3162" s="13"/>
      <c r="B3162" s="241"/>
      <c r="C3162" s="242"/>
      <c r="D3162" s="243" t="s">
        <v>232</v>
      </c>
      <c r="E3162" s="244" t="s">
        <v>1</v>
      </c>
      <c r="F3162" s="245" t="s">
        <v>3956</v>
      </c>
      <c r="G3162" s="242"/>
      <c r="H3162" s="246">
        <v>1</v>
      </c>
      <c r="I3162" s="247"/>
      <c r="J3162" s="242"/>
      <c r="K3162" s="242"/>
      <c r="L3162" s="248"/>
      <c r="M3162" s="249"/>
      <c r="N3162" s="250"/>
      <c r="O3162" s="250"/>
      <c r="P3162" s="250"/>
      <c r="Q3162" s="250"/>
      <c r="R3162" s="250"/>
      <c r="S3162" s="250"/>
      <c r="T3162" s="251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52" t="s">
        <v>232</v>
      </c>
      <c r="AU3162" s="252" t="s">
        <v>82</v>
      </c>
      <c r="AV3162" s="13" t="s">
        <v>82</v>
      </c>
      <c r="AW3162" s="13" t="s">
        <v>30</v>
      </c>
      <c r="AX3162" s="13" t="s">
        <v>80</v>
      </c>
      <c r="AY3162" s="252" t="s">
        <v>223</v>
      </c>
    </row>
    <row r="3163" s="2" customFormat="1" ht="37.8" customHeight="1">
      <c r="A3163" s="39"/>
      <c r="B3163" s="40"/>
      <c r="C3163" s="274" t="s">
        <v>3957</v>
      </c>
      <c r="D3163" s="274" t="s">
        <v>285</v>
      </c>
      <c r="E3163" s="275" t="s">
        <v>3958</v>
      </c>
      <c r="F3163" s="276" t="s">
        <v>3959</v>
      </c>
      <c r="G3163" s="277" t="s">
        <v>475</v>
      </c>
      <c r="H3163" s="278">
        <v>1</v>
      </c>
      <c r="I3163" s="279"/>
      <c r="J3163" s="280">
        <f>ROUND(I3163*H3163,2)</f>
        <v>0</v>
      </c>
      <c r="K3163" s="276" t="s">
        <v>386</v>
      </c>
      <c r="L3163" s="281"/>
      <c r="M3163" s="282" t="s">
        <v>1</v>
      </c>
      <c r="N3163" s="283" t="s">
        <v>38</v>
      </c>
      <c r="O3163" s="92"/>
      <c r="P3163" s="237">
        <f>O3163*H3163</f>
        <v>0</v>
      </c>
      <c r="Q3163" s="237">
        <v>0.028000000000000001</v>
      </c>
      <c r="R3163" s="237">
        <f>Q3163*H3163</f>
        <v>0.028000000000000001</v>
      </c>
      <c r="S3163" s="237">
        <v>0</v>
      </c>
      <c r="T3163" s="238">
        <f>S3163*H3163</f>
        <v>0</v>
      </c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39"/>
      <c r="AE3163" s="39"/>
      <c r="AR3163" s="239" t="s">
        <v>402</v>
      </c>
      <c r="AT3163" s="239" t="s">
        <v>285</v>
      </c>
      <c r="AU3163" s="239" t="s">
        <v>82</v>
      </c>
      <c r="AY3163" s="18" t="s">
        <v>223</v>
      </c>
      <c r="BE3163" s="240">
        <f>IF(N3163="základní",J3163,0)</f>
        <v>0</v>
      </c>
      <c r="BF3163" s="240">
        <f>IF(N3163="snížená",J3163,0)</f>
        <v>0</v>
      </c>
      <c r="BG3163" s="240">
        <f>IF(N3163="zákl. přenesená",J3163,0)</f>
        <v>0</v>
      </c>
      <c r="BH3163" s="240">
        <f>IF(N3163="sníž. přenesená",J3163,0)</f>
        <v>0</v>
      </c>
      <c r="BI3163" s="240">
        <f>IF(N3163="nulová",J3163,0)</f>
        <v>0</v>
      </c>
      <c r="BJ3163" s="18" t="s">
        <v>80</v>
      </c>
      <c r="BK3163" s="240">
        <f>ROUND(I3163*H3163,2)</f>
        <v>0</v>
      </c>
      <c r="BL3163" s="18" t="s">
        <v>310</v>
      </c>
      <c r="BM3163" s="239" t="s">
        <v>3960</v>
      </c>
    </row>
    <row r="3164" s="13" customFormat="1">
      <c r="A3164" s="13"/>
      <c r="B3164" s="241"/>
      <c r="C3164" s="242"/>
      <c r="D3164" s="243" t="s">
        <v>232</v>
      </c>
      <c r="E3164" s="244" t="s">
        <v>1</v>
      </c>
      <c r="F3164" s="245" t="s">
        <v>3961</v>
      </c>
      <c r="G3164" s="242"/>
      <c r="H3164" s="246">
        <v>1</v>
      </c>
      <c r="I3164" s="247"/>
      <c r="J3164" s="242"/>
      <c r="K3164" s="242"/>
      <c r="L3164" s="248"/>
      <c r="M3164" s="249"/>
      <c r="N3164" s="250"/>
      <c r="O3164" s="250"/>
      <c r="P3164" s="250"/>
      <c r="Q3164" s="250"/>
      <c r="R3164" s="250"/>
      <c r="S3164" s="250"/>
      <c r="T3164" s="251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52" t="s">
        <v>232</v>
      </c>
      <c r="AU3164" s="252" t="s">
        <v>82</v>
      </c>
      <c r="AV3164" s="13" t="s">
        <v>82</v>
      </c>
      <c r="AW3164" s="13" t="s">
        <v>30</v>
      </c>
      <c r="AX3164" s="13" t="s">
        <v>80</v>
      </c>
      <c r="AY3164" s="252" t="s">
        <v>223</v>
      </c>
    </row>
    <row r="3165" s="2" customFormat="1" ht="37.8" customHeight="1">
      <c r="A3165" s="39"/>
      <c r="B3165" s="40"/>
      <c r="C3165" s="274" t="s">
        <v>3962</v>
      </c>
      <c r="D3165" s="274" t="s">
        <v>285</v>
      </c>
      <c r="E3165" s="275" t="s">
        <v>3963</v>
      </c>
      <c r="F3165" s="276" t="s">
        <v>3964</v>
      </c>
      <c r="G3165" s="277" t="s">
        <v>475</v>
      </c>
      <c r="H3165" s="278">
        <v>1</v>
      </c>
      <c r="I3165" s="279"/>
      <c r="J3165" s="280">
        <f>ROUND(I3165*H3165,2)</f>
        <v>0</v>
      </c>
      <c r="K3165" s="276" t="s">
        <v>386</v>
      </c>
      <c r="L3165" s="281"/>
      <c r="M3165" s="282" t="s">
        <v>1</v>
      </c>
      <c r="N3165" s="283" t="s">
        <v>38</v>
      </c>
      <c r="O3165" s="92"/>
      <c r="P3165" s="237">
        <f>O3165*H3165</f>
        <v>0</v>
      </c>
      <c r="Q3165" s="237">
        <v>0.028000000000000001</v>
      </c>
      <c r="R3165" s="237">
        <f>Q3165*H3165</f>
        <v>0.028000000000000001</v>
      </c>
      <c r="S3165" s="237">
        <v>0</v>
      </c>
      <c r="T3165" s="238">
        <f>S3165*H3165</f>
        <v>0</v>
      </c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39"/>
      <c r="AE3165" s="39"/>
      <c r="AR3165" s="239" t="s">
        <v>402</v>
      </c>
      <c r="AT3165" s="239" t="s">
        <v>285</v>
      </c>
      <c r="AU3165" s="239" t="s">
        <v>82</v>
      </c>
      <c r="AY3165" s="18" t="s">
        <v>223</v>
      </c>
      <c r="BE3165" s="240">
        <f>IF(N3165="základní",J3165,0)</f>
        <v>0</v>
      </c>
      <c r="BF3165" s="240">
        <f>IF(N3165="snížená",J3165,0)</f>
        <v>0</v>
      </c>
      <c r="BG3165" s="240">
        <f>IF(N3165="zákl. přenesená",J3165,0)</f>
        <v>0</v>
      </c>
      <c r="BH3165" s="240">
        <f>IF(N3165="sníž. přenesená",J3165,0)</f>
        <v>0</v>
      </c>
      <c r="BI3165" s="240">
        <f>IF(N3165="nulová",J3165,0)</f>
        <v>0</v>
      </c>
      <c r="BJ3165" s="18" t="s">
        <v>80</v>
      </c>
      <c r="BK3165" s="240">
        <f>ROUND(I3165*H3165,2)</f>
        <v>0</v>
      </c>
      <c r="BL3165" s="18" t="s">
        <v>310</v>
      </c>
      <c r="BM3165" s="239" t="s">
        <v>3965</v>
      </c>
    </row>
    <row r="3166" s="13" customFormat="1">
      <c r="A3166" s="13"/>
      <c r="B3166" s="241"/>
      <c r="C3166" s="242"/>
      <c r="D3166" s="243" t="s">
        <v>232</v>
      </c>
      <c r="E3166" s="244" t="s">
        <v>1</v>
      </c>
      <c r="F3166" s="245" t="s">
        <v>3966</v>
      </c>
      <c r="G3166" s="242"/>
      <c r="H3166" s="246">
        <v>1</v>
      </c>
      <c r="I3166" s="247"/>
      <c r="J3166" s="242"/>
      <c r="K3166" s="242"/>
      <c r="L3166" s="248"/>
      <c r="M3166" s="249"/>
      <c r="N3166" s="250"/>
      <c r="O3166" s="250"/>
      <c r="P3166" s="250"/>
      <c r="Q3166" s="250"/>
      <c r="R3166" s="250"/>
      <c r="S3166" s="250"/>
      <c r="T3166" s="251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52" t="s">
        <v>232</v>
      </c>
      <c r="AU3166" s="252" t="s">
        <v>82</v>
      </c>
      <c r="AV3166" s="13" t="s">
        <v>82</v>
      </c>
      <c r="AW3166" s="13" t="s">
        <v>30</v>
      </c>
      <c r="AX3166" s="13" t="s">
        <v>80</v>
      </c>
      <c r="AY3166" s="252" t="s">
        <v>223</v>
      </c>
    </row>
    <row r="3167" s="2" customFormat="1" ht="44.25" customHeight="1">
      <c r="A3167" s="39"/>
      <c r="B3167" s="40"/>
      <c r="C3167" s="274" t="s">
        <v>3967</v>
      </c>
      <c r="D3167" s="274" t="s">
        <v>285</v>
      </c>
      <c r="E3167" s="275" t="s">
        <v>3968</v>
      </c>
      <c r="F3167" s="276" t="s">
        <v>3969</v>
      </c>
      <c r="G3167" s="277" t="s">
        <v>475</v>
      </c>
      <c r="H3167" s="278">
        <v>1</v>
      </c>
      <c r="I3167" s="279"/>
      <c r="J3167" s="280">
        <f>ROUND(I3167*H3167,2)</f>
        <v>0</v>
      </c>
      <c r="K3167" s="276" t="s">
        <v>386</v>
      </c>
      <c r="L3167" s="281"/>
      <c r="M3167" s="282" t="s">
        <v>1</v>
      </c>
      <c r="N3167" s="283" t="s">
        <v>38</v>
      </c>
      <c r="O3167" s="92"/>
      <c r="P3167" s="237">
        <f>O3167*H3167</f>
        <v>0</v>
      </c>
      <c r="Q3167" s="237">
        <v>0.028000000000000001</v>
      </c>
      <c r="R3167" s="237">
        <f>Q3167*H3167</f>
        <v>0.028000000000000001</v>
      </c>
      <c r="S3167" s="237">
        <v>0</v>
      </c>
      <c r="T3167" s="238">
        <f>S3167*H3167</f>
        <v>0</v>
      </c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39"/>
      <c r="AE3167" s="39"/>
      <c r="AR3167" s="239" t="s">
        <v>402</v>
      </c>
      <c r="AT3167" s="239" t="s">
        <v>285</v>
      </c>
      <c r="AU3167" s="239" t="s">
        <v>82</v>
      </c>
      <c r="AY3167" s="18" t="s">
        <v>223</v>
      </c>
      <c r="BE3167" s="240">
        <f>IF(N3167="základní",J3167,0)</f>
        <v>0</v>
      </c>
      <c r="BF3167" s="240">
        <f>IF(N3167="snížená",J3167,0)</f>
        <v>0</v>
      </c>
      <c r="BG3167" s="240">
        <f>IF(N3167="zákl. přenesená",J3167,0)</f>
        <v>0</v>
      </c>
      <c r="BH3167" s="240">
        <f>IF(N3167="sníž. přenesená",J3167,0)</f>
        <v>0</v>
      </c>
      <c r="BI3167" s="240">
        <f>IF(N3167="nulová",J3167,0)</f>
        <v>0</v>
      </c>
      <c r="BJ3167" s="18" t="s">
        <v>80</v>
      </c>
      <c r="BK3167" s="240">
        <f>ROUND(I3167*H3167,2)</f>
        <v>0</v>
      </c>
      <c r="BL3167" s="18" t="s">
        <v>310</v>
      </c>
      <c r="BM3167" s="239" t="s">
        <v>3970</v>
      </c>
    </row>
    <row r="3168" s="13" customFormat="1">
      <c r="A3168" s="13"/>
      <c r="B3168" s="241"/>
      <c r="C3168" s="242"/>
      <c r="D3168" s="243" t="s">
        <v>232</v>
      </c>
      <c r="E3168" s="244" t="s">
        <v>1</v>
      </c>
      <c r="F3168" s="245" t="s">
        <v>3971</v>
      </c>
      <c r="G3168" s="242"/>
      <c r="H3168" s="246">
        <v>1</v>
      </c>
      <c r="I3168" s="247"/>
      <c r="J3168" s="242"/>
      <c r="K3168" s="242"/>
      <c r="L3168" s="248"/>
      <c r="M3168" s="249"/>
      <c r="N3168" s="250"/>
      <c r="O3168" s="250"/>
      <c r="P3168" s="250"/>
      <c r="Q3168" s="250"/>
      <c r="R3168" s="250"/>
      <c r="S3168" s="250"/>
      <c r="T3168" s="251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52" t="s">
        <v>232</v>
      </c>
      <c r="AU3168" s="252" t="s">
        <v>82</v>
      </c>
      <c r="AV3168" s="13" t="s">
        <v>82</v>
      </c>
      <c r="AW3168" s="13" t="s">
        <v>30</v>
      </c>
      <c r="AX3168" s="13" t="s">
        <v>80</v>
      </c>
      <c r="AY3168" s="252" t="s">
        <v>223</v>
      </c>
    </row>
    <row r="3169" s="2" customFormat="1" ht="24.15" customHeight="1">
      <c r="A3169" s="39"/>
      <c r="B3169" s="40"/>
      <c r="C3169" s="228" t="s">
        <v>3972</v>
      </c>
      <c r="D3169" s="228" t="s">
        <v>225</v>
      </c>
      <c r="E3169" s="229" t="s">
        <v>3973</v>
      </c>
      <c r="F3169" s="230" t="s">
        <v>3974</v>
      </c>
      <c r="G3169" s="231" t="s">
        <v>475</v>
      </c>
      <c r="H3169" s="232">
        <v>16</v>
      </c>
      <c r="I3169" s="233"/>
      <c r="J3169" s="234">
        <f>ROUND(I3169*H3169,2)</f>
        <v>0</v>
      </c>
      <c r="K3169" s="230" t="s">
        <v>229</v>
      </c>
      <c r="L3169" s="45"/>
      <c r="M3169" s="235" t="s">
        <v>1</v>
      </c>
      <c r="N3169" s="236" t="s">
        <v>38</v>
      </c>
      <c r="O3169" s="92"/>
      <c r="P3169" s="237">
        <f>O3169*H3169</f>
        <v>0</v>
      </c>
      <c r="Q3169" s="237">
        <v>0</v>
      </c>
      <c r="R3169" s="237">
        <f>Q3169*H3169</f>
        <v>0</v>
      </c>
      <c r="S3169" s="237">
        <v>0</v>
      </c>
      <c r="T3169" s="238">
        <f>S3169*H3169</f>
        <v>0</v>
      </c>
      <c r="U3169" s="39"/>
      <c r="V3169" s="39"/>
      <c r="W3169" s="39"/>
      <c r="X3169" s="39"/>
      <c r="Y3169" s="39"/>
      <c r="Z3169" s="39"/>
      <c r="AA3169" s="39"/>
      <c r="AB3169" s="39"/>
      <c r="AC3169" s="39"/>
      <c r="AD3169" s="39"/>
      <c r="AE3169" s="39"/>
      <c r="AR3169" s="239" t="s">
        <v>310</v>
      </c>
      <c r="AT3169" s="239" t="s">
        <v>225</v>
      </c>
      <c r="AU3169" s="239" t="s">
        <v>82</v>
      </c>
      <c r="AY3169" s="18" t="s">
        <v>223</v>
      </c>
      <c r="BE3169" s="240">
        <f>IF(N3169="základní",J3169,0)</f>
        <v>0</v>
      </c>
      <c r="BF3169" s="240">
        <f>IF(N3169="snížená",J3169,0)</f>
        <v>0</v>
      </c>
      <c r="BG3169" s="240">
        <f>IF(N3169="zákl. přenesená",J3169,0)</f>
        <v>0</v>
      </c>
      <c r="BH3169" s="240">
        <f>IF(N3169="sníž. přenesená",J3169,0)</f>
        <v>0</v>
      </c>
      <c r="BI3169" s="240">
        <f>IF(N3169="nulová",J3169,0)</f>
        <v>0</v>
      </c>
      <c r="BJ3169" s="18" t="s">
        <v>80</v>
      </c>
      <c r="BK3169" s="240">
        <f>ROUND(I3169*H3169,2)</f>
        <v>0</v>
      </c>
      <c r="BL3169" s="18" t="s">
        <v>310</v>
      </c>
      <c r="BM3169" s="239" t="s">
        <v>3975</v>
      </c>
    </row>
    <row r="3170" s="14" customFormat="1">
      <c r="A3170" s="14"/>
      <c r="B3170" s="253"/>
      <c r="C3170" s="254"/>
      <c r="D3170" s="243" t="s">
        <v>232</v>
      </c>
      <c r="E3170" s="255" t="s">
        <v>1</v>
      </c>
      <c r="F3170" s="256" t="s">
        <v>3976</v>
      </c>
      <c r="G3170" s="254"/>
      <c r="H3170" s="255" t="s">
        <v>1</v>
      </c>
      <c r="I3170" s="257"/>
      <c r="J3170" s="254"/>
      <c r="K3170" s="254"/>
      <c r="L3170" s="258"/>
      <c r="M3170" s="259"/>
      <c r="N3170" s="260"/>
      <c r="O3170" s="260"/>
      <c r="P3170" s="260"/>
      <c r="Q3170" s="260"/>
      <c r="R3170" s="260"/>
      <c r="S3170" s="260"/>
      <c r="T3170" s="261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62" t="s">
        <v>232</v>
      </c>
      <c r="AU3170" s="262" t="s">
        <v>82</v>
      </c>
      <c r="AV3170" s="14" t="s">
        <v>80</v>
      </c>
      <c r="AW3170" s="14" t="s">
        <v>30</v>
      </c>
      <c r="AX3170" s="14" t="s">
        <v>73</v>
      </c>
      <c r="AY3170" s="262" t="s">
        <v>223</v>
      </c>
    </row>
    <row r="3171" s="13" customFormat="1">
      <c r="A3171" s="13"/>
      <c r="B3171" s="241"/>
      <c r="C3171" s="242"/>
      <c r="D3171" s="243" t="s">
        <v>232</v>
      </c>
      <c r="E3171" s="244" t="s">
        <v>1</v>
      </c>
      <c r="F3171" s="245" t="s">
        <v>3977</v>
      </c>
      <c r="G3171" s="242"/>
      <c r="H3171" s="246">
        <v>16</v>
      </c>
      <c r="I3171" s="247"/>
      <c r="J3171" s="242"/>
      <c r="K3171" s="242"/>
      <c r="L3171" s="248"/>
      <c r="M3171" s="249"/>
      <c r="N3171" s="250"/>
      <c r="O3171" s="250"/>
      <c r="P3171" s="250"/>
      <c r="Q3171" s="250"/>
      <c r="R3171" s="250"/>
      <c r="S3171" s="250"/>
      <c r="T3171" s="251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52" t="s">
        <v>232</v>
      </c>
      <c r="AU3171" s="252" t="s">
        <v>82</v>
      </c>
      <c r="AV3171" s="13" t="s">
        <v>82</v>
      </c>
      <c r="AW3171" s="13" t="s">
        <v>30</v>
      </c>
      <c r="AX3171" s="13" t="s">
        <v>80</v>
      </c>
      <c r="AY3171" s="252" t="s">
        <v>223</v>
      </c>
    </row>
    <row r="3172" s="2" customFormat="1" ht="16.5" customHeight="1">
      <c r="A3172" s="39"/>
      <c r="B3172" s="40"/>
      <c r="C3172" s="274" t="s">
        <v>3978</v>
      </c>
      <c r="D3172" s="274" t="s">
        <v>285</v>
      </c>
      <c r="E3172" s="275" t="s">
        <v>3979</v>
      </c>
      <c r="F3172" s="276" t="s">
        <v>3980</v>
      </c>
      <c r="G3172" s="277" t="s">
        <v>475</v>
      </c>
      <c r="H3172" s="278">
        <v>16</v>
      </c>
      <c r="I3172" s="279"/>
      <c r="J3172" s="280">
        <f>ROUND(I3172*H3172,2)</f>
        <v>0</v>
      </c>
      <c r="K3172" s="276" t="s">
        <v>229</v>
      </c>
      <c r="L3172" s="281"/>
      <c r="M3172" s="282" t="s">
        <v>1</v>
      </c>
      <c r="N3172" s="283" t="s">
        <v>38</v>
      </c>
      <c r="O3172" s="92"/>
      <c r="P3172" s="237">
        <f>O3172*H3172</f>
        <v>0</v>
      </c>
      <c r="Q3172" s="237">
        <v>0.0023999999999999998</v>
      </c>
      <c r="R3172" s="237">
        <f>Q3172*H3172</f>
        <v>0.038399999999999997</v>
      </c>
      <c r="S3172" s="237">
        <v>0</v>
      </c>
      <c r="T3172" s="238">
        <f>S3172*H3172</f>
        <v>0</v>
      </c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39"/>
      <c r="AE3172" s="39"/>
      <c r="AR3172" s="239" t="s">
        <v>402</v>
      </c>
      <c r="AT3172" s="239" t="s">
        <v>285</v>
      </c>
      <c r="AU3172" s="239" t="s">
        <v>82</v>
      </c>
      <c r="AY3172" s="18" t="s">
        <v>223</v>
      </c>
      <c r="BE3172" s="240">
        <f>IF(N3172="základní",J3172,0)</f>
        <v>0</v>
      </c>
      <c r="BF3172" s="240">
        <f>IF(N3172="snížená",J3172,0)</f>
        <v>0</v>
      </c>
      <c r="BG3172" s="240">
        <f>IF(N3172="zákl. přenesená",J3172,0)</f>
        <v>0</v>
      </c>
      <c r="BH3172" s="240">
        <f>IF(N3172="sníž. přenesená",J3172,0)</f>
        <v>0</v>
      </c>
      <c r="BI3172" s="240">
        <f>IF(N3172="nulová",J3172,0)</f>
        <v>0</v>
      </c>
      <c r="BJ3172" s="18" t="s">
        <v>80</v>
      </c>
      <c r="BK3172" s="240">
        <f>ROUND(I3172*H3172,2)</f>
        <v>0</v>
      </c>
      <c r="BL3172" s="18" t="s">
        <v>310</v>
      </c>
      <c r="BM3172" s="239" t="s">
        <v>3981</v>
      </c>
    </row>
    <row r="3173" s="2" customFormat="1" ht="24.15" customHeight="1">
      <c r="A3173" s="39"/>
      <c r="B3173" s="40"/>
      <c r="C3173" s="228" t="s">
        <v>3982</v>
      </c>
      <c r="D3173" s="228" t="s">
        <v>225</v>
      </c>
      <c r="E3173" s="229" t="s">
        <v>3983</v>
      </c>
      <c r="F3173" s="230" t="s">
        <v>3984</v>
      </c>
      <c r="G3173" s="231" t="s">
        <v>475</v>
      </c>
      <c r="H3173" s="232">
        <v>38</v>
      </c>
      <c r="I3173" s="233"/>
      <c r="J3173" s="234">
        <f>ROUND(I3173*H3173,2)</f>
        <v>0</v>
      </c>
      <c r="K3173" s="230" t="s">
        <v>229</v>
      </c>
      <c r="L3173" s="45"/>
      <c r="M3173" s="235" t="s">
        <v>1</v>
      </c>
      <c r="N3173" s="236" t="s">
        <v>38</v>
      </c>
      <c r="O3173" s="92"/>
      <c r="P3173" s="237">
        <f>O3173*H3173</f>
        <v>0</v>
      </c>
      <c r="Q3173" s="237">
        <v>0</v>
      </c>
      <c r="R3173" s="237">
        <f>Q3173*H3173</f>
        <v>0</v>
      </c>
      <c r="S3173" s="237">
        <v>0</v>
      </c>
      <c r="T3173" s="238">
        <f>S3173*H3173</f>
        <v>0</v>
      </c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39"/>
      <c r="AE3173" s="39"/>
      <c r="AR3173" s="239" t="s">
        <v>310</v>
      </c>
      <c r="AT3173" s="239" t="s">
        <v>225</v>
      </c>
      <c r="AU3173" s="239" t="s">
        <v>82</v>
      </c>
      <c r="AY3173" s="18" t="s">
        <v>223</v>
      </c>
      <c r="BE3173" s="240">
        <f>IF(N3173="základní",J3173,0)</f>
        <v>0</v>
      </c>
      <c r="BF3173" s="240">
        <f>IF(N3173="snížená",J3173,0)</f>
        <v>0</v>
      </c>
      <c r="BG3173" s="240">
        <f>IF(N3173="zákl. přenesená",J3173,0)</f>
        <v>0</v>
      </c>
      <c r="BH3173" s="240">
        <f>IF(N3173="sníž. přenesená",J3173,0)</f>
        <v>0</v>
      </c>
      <c r="BI3173" s="240">
        <f>IF(N3173="nulová",J3173,0)</f>
        <v>0</v>
      </c>
      <c r="BJ3173" s="18" t="s">
        <v>80</v>
      </c>
      <c r="BK3173" s="240">
        <f>ROUND(I3173*H3173,2)</f>
        <v>0</v>
      </c>
      <c r="BL3173" s="18" t="s">
        <v>310</v>
      </c>
      <c r="BM3173" s="239" t="s">
        <v>3985</v>
      </c>
    </row>
    <row r="3174" s="13" customFormat="1">
      <c r="A3174" s="13"/>
      <c r="B3174" s="241"/>
      <c r="C3174" s="242"/>
      <c r="D3174" s="243" t="s">
        <v>232</v>
      </c>
      <c r="E3174" s="244" t="s">
        <v>1</v>
      </c>
      <c r="F3174" s="245" t="s">
        <v>3986</v>
      </c>
      <c r="G3174" s="242"/>
      <c r="H3174" s="246">
        <v>38</v>
      </c>
      <c r="I3174" s="247"/>
      <c r="J3174" s="242"/>
      <c r="K3174" s="242"/>
      <c r="L3174" s="248"/>
      <c r="M3174" s="249"/>
      <c r="N3174" s="250"/>
      <c r="O3174" s="250"/>
      <c r="P3174" s="250"/>
      <c r="Q3174" s="250"/>
      <c r="R3174" s="250"/>
      <c r="S3174" s="250"/>
      <c r="T3174" s="251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52" t="s">
        <v>232</v>
      </c>
      <c r="AU3174" s="252" t="s">
        <v>82</v>
      </c>
      <c r="AV3174" s="13" t="s">
        <v>82</v>
      </c>
      <c r="AW3174" s="13" t="s">
        <v>30</v>
      </c>
      <c r="AX3174" s="13" t="s">
        <v>80</v>
      </c>
      <c r="AY3174" s="252" t="s">
        <v>223</v>
      </c>
    </row>
    <row r="3175" s="2" customFormat="1" ht="33" customHeight="1">
      <c r="A3175" s="39"/>
      <c r="B3175" s="40"/>
      <c r="C3175" s="274" t="s">
        <v>3987</v>
      </c>
      <c r="D3175" s="274" t="s">
        <v>285</v>
      </c>
      <c r="E3175" s="275" t="s">
        <v>3988</v>
      </c>
      <c r="F3175" s="276" t="s">
        <v>3989</v>
      </c>
      <c r="G3175" s="277" t="s">
        <v>3990</v>
      </c>
      <c r="H3175" s="278">
        <v>13</v>
      </c>
      <c r="I3175" s="279"/>
      <c r="J3175" s="280">
        <f>ROUND(I3175*H3175,2)</f>
        <v>0</v>
      </c>
      <c r="K3175" s="276" t="s">
        <v>386</v>
      </c>
      <c r="L3175" s="281"/>
      <c r="M3175" s="282" t="s">
        <v>1</v>
      </c>
      <c r="N3175" s="283" t="s">
        <v>38</v>
      </c>
      <c r="O3175" s="92"/>
      <c r="P3175" s="237">
        <f>O3175*H3175</f>
        <v>0</v>
      </c>
      <c r="Q3175" s="237">
        <v>0.00050000000000000001</v>
      </c>
      <c r="R3175" s="237">
        <f>Q3175*H3175</f>
        <v>0.0065000000000000006</v>
      </c>
      <c r="S3175" s="237">
        <v>0</v>
      </c>
      <c r="T3175" s="238">
        <f>S3175*H3175</f>
        <v>0</v>
      </c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39"/>
      <c r="AE3175" s="39"/>
      <c r="AR3175" s="239" t="s">
        <v>402</v>
      </c>
      <c r="AT3175" s="239" t="s">
        <v>285</v>
      </c>
      <c r="AU3175" s="239" t="s">
        <v>82</v>
      </c>
      <c r="AY3175" s="18" t="s">
        <v>223</v>
      </c>
      <c r="BE3175" s="240">
        <f>IF(N3175="základní",J3175,0)</f>
        <v>0</v>
      </c>
      <c r="BF3175" s="240">
        <f>IF(N3175="snížená",J3175,0)</f>
        <v>0</v>
      </c>
      <c r="BG3175" s="240">
        <f>IF(N3175="zákl. přenesená",J3175,0)</f>
        <v>0</v>
      </c>
      <c r="BH3175" s="240">
        <f>IF(N3175="sníž. přenesená",J3175,0)</f>
        <v>0</v>
      </c>
      <c r="BI3175" s="240">
        <f>IF(N3175="nulová",J3175,0)</f>
        <v>0</v>
      </c>
      <c r="BJ3175" s="18" t="s">
        <v>80</v>
      </c>
      <c r="BK3175" s="240">
        <f>ROUND(I3175*H3175,2)</f>
        <v>0</v>
      </c>
      <c r="BL3175" s="18" t="s">
        <v>310</v>
      </c>
      <c r="BM3175" s="239" t="s">
        <v>3991</v>
      </c>
    </row>
    <row r="3176" s="13" customFormat="1">
      <c r="A3176" s="13"/>
      <c r="B3176" s="241"/>
      <c r="C3176" s="242"/>
      <c r="D3176" s="243" t="s">
        <v>232</v>
      </c>
      <c r="E3176" s="244" t="s">
        <v>1</v>
      </c>
      <c r="F3176" s="245" t="s">
        <v>3992</v>
      </c>
      <c r="G3176" s="242"/>
      <c r="H3176" s="246">
        <v>13</v>
      </c>
      <c r="I3176" s="247"/>
      <c r="J3176" s="242"/>
      <c r="K3176" s="242"/>
      <c r="L3176" s="248"/>
      <c r="M3176" s="249"/>
      <c r="N3176" s="250"/>
      <c r="O3176" s="250"/>
      <c r="P3176" s="250"/>
      <c r="Q3176" s="250"/>
      <c r="R3176" s="250"/>
      <c r="S3176" s="250"/>
      <c r="T3176" s="251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52" t="s">
        <v>232</v>
      </c>
      <c r="AU3176" s="252" t="s">
        <v>82</v>
      </c>
      <c r="AV3176" s="13" t="s">
        <v>82</v>
      </c>
      <c r="AW3176" s="13" t="s">
        <v>30</v>
      </c>
      <c r="AX3176" s="13" t="s">
        <v>80</v>
      </c>
      <c r="AY3176" s="252" t="s">
        <v>223</v>
      </c>
    </row>
    <row r="3177" s="2" customFormat="1" ht="33" customHeight="1">
      <c r="A3177" s="39"/>
      <c r="B3177" s="40"/>
      <c r="C3177" s="274" t="s">
        <v>3993</v>
      </c>
      <c r="D3177" s="274" t="s">
        <v>285</v>
      </c>
      <c r="E3177" s="275" t="s">
        <v>3994</v>
      </c>
      <c r="F3177" s="276" t="s">
        <v>3995</v>
      </c>
      <c r="G3177" s="277" t="s">
        <v>3990</v>
      </c>
      <c r="H3177" s="278">
        <v>8</v>
      </c>
      <c r="I3177" s="279"/>
      <c r="J3177" s="280">
        <f>ROUND(I3177*H3177,2)</f>
        <v>0</v>
      </c>
      <c r="K3177" s="276" t="s">
        <v>386</v>
      </c>
      <c r="L3177" s="281"/>
      <c r="M3177" s="282" t="s">
        <v>1</v>
      </c>
      <c r="N3177" s="283" t="s">
        <v>38</v>
      </c>
      <c r="O3177" s="92"/>
      <c r="P3177" s="237">
        <f>O3177*H3177</f>
        <v>0</v>
      </c>
      <c r="Q3177" s="237">
        <v>0.00050000000000000001</v>
      </c>
      <c r="R3177" s="237">
        <f>Q3177*H3177</f>
        <v>0.0040000000000000001</v>
      </c>
      <c r="S3177" s="237">
        <v>0</v>
      </c>
      <c r="T3177" s="238">
        <f>S3177*H3177</f>
        <v>0</v>
      </c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39"/>
      <c r="AE3177" s="39"/>
      <c r="AR3177" s="239" t="s">
        <v>402</v>
      </c>
      <c r="AT3177" s="239" t="s">
        <v>285</v>
      </c>
      <c r="AU3177" s="239" t="s">
        <v>82</v>
      </c>
      <c r="AY3177" s="18" t="s">
        <v>223</v>
      </c>
      <c r="BE3177" s="240">
        <f>IF(N3177="základní",J3177,0)</f>
        <v>0</v>
      </c>
      <c r="BF3177" s="240">
        <f>IF(N3177="snížená",J3177,0)</f>
        <v>0</v>
      </c>
      <c r="BG3177" s="240">
        <f>IF(N3177="zákl. přenesená",J3177,0)</f>
        <v>0</v>
      </c>
      <c r="BH3177" s="240">
        <f>IF(N3177="sníž. přenesená",J3177,0)</f>
        <v>0</v>
      </c>
      <c r="BI3177" s="240">
        <f>IF(N3177="nulová",J3177,0)</f>
        <v>0</v>
      </c>
      <c r="BJ3177" s="18" t="s">
        <v>80</v>
      </c>
      <c r="BK3177" s="240">
        <f>ROUND(I3177*H3177,2)</f>
        <v>0</v>
      </c>
      <c r="BL3177" s="18" t="s">
        <v>310</v>
      </c>
      <c r="BM3177" s="239" t="s">
        <v>3996</v>
      </c>
    </row>
    <row r="3178" s="13" customFormat="1">
      <c r="A3178" s="13"/>
      <c r="B3178" s="241"/>
      <c r="C3178" s="242"/>
      <c r="D3178" s="243" t="s">
        <v>232</v>
      </c>
      <c r="E3178" s="244" t="s">
        <v>1</v>
      </c>
      <c r="F3178" s="245" t="s">
        <v>3997</v>
      </c>
      <c r="G3178" s="242"/>
      <c r="H3178" s="246">
        <v>8</v>
      </c>
      <c r="I3178" s="247"/>
      <c r="J3178" s="242"/>
      <c r="K3178" s="242"/>
      <c r="L3178" s="248"/>
      <c r="M3178" s="249"/>
      <c r="N3178" s="250"/>
      <c r="O3178" s="250"/>
      <c r="P3178" s="250"/>
      <c r="Q3178" s="250"/>
      <c r="R3178" s="250"/>
      <c r="S3178" s="250"/>
      <c r="T3178" s="251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52" t="s">
        <v>232</v>
      </c>
      <c r="AU3178" s="252" t="s">
        <v>82</v>
      </c>
      <c r="AV3178" s="13" t="s">
        <v>82</v>
      </c>
      <c r="AW3178" s="13" t="s">
        <v>30</v>
      </c>
      <c r="AX3178" s="13" t="s">
        <v>80</v>
      </c>
      <c r="AY3178" s="252" t="s">
        <v>223</v>
      </c>
    </row>
    <row r="3179" s="2" customFormat="1" ht="33" customHeight="1">
      <c r="A3179" s="39"/>
      <c r="B3179" s="40"/>
      <c r="C3179" s="274" t="s">
        <v>3998</v>
      </c>
      <c r="D3179" s="274" t="s">
        <v>285</v>
      </c>
      <c r="E3179" s="275" t="s">
        <v>3999</v>
      </c>
      <c r="F3179" s="276" t="s">
        <v>4000</v>
      </c>
      <c r="G3179" s="277" t="s">
        <v>3990</v>
      </c>
      <c r="H3179" s="278">
        <v>15</v>
      </c>
      <c r="I3179" s="279"/>
      <c r="J3179" s="280">
        <f>ROUND(I3179*H3179,2)</f>
        <v>0</v>
      </c>
      <c r="K3179" s="276" t="s">
        <v>386</v>
      </c>
      <c r="L3179" s="281"/>
      <c r="M3179" s="282" t="s">
        <v>1</v>
      </c>
      <c r="N3179" s="283" t="s">
        <v>38</v>
      </c>
      <c r="O3179" s="92"/>
      <c r="P3179" s="237">
        <f>O3179*H3179</f>
        <v>0</v>
      </c>
      <c r="Q3179" s="237">
        <v>0.00050000000000000001</v>
      </c>
      <c r="R3179" s="237">
        <f>Q3179*H3179</f>
        <v>0.0074999999999999997</v>
      </c>
      <c r="S3179" s="237">
        <v>0</v>
      </c>
      <c r="T3179" s="238">
        <f>S3179*H3179</f>
        <v>0</v>
      </c>
      <c r="U3179" s="39"/>
      <c r="V3179" s="39"/>
      <c r="W3179" s="39"/>
      <c r="X3179" s="39"/>
      <c r="Y3179" s="39"/>
      <c r="Z3179" s="39"/>
      <c r="AA3179" s="39"/>
      <c r="AB3179" s="39"/>
      <c r="AC3179" s="39"/>
      <c r="AD3179" s="39"/>
      <c r="AE3179" s="39"/>
      <c r="AR3179" s="239" t="s">
        <v>402</v>
      </c>
      <c r="AT3179" s="239" t="s">
        <v>285</v>
      </c>
      <c r="AU3179" s="239" t="s">
        <v>82</v>
      </c>
      <c r="AY3179" s="18" t="s">
        <v>223</v>
      </c>
      <c r="BE3179" s="240">
        <f>IF(N3179="základní",J3179,0)</f>
        <v>0</v>
      </c>
      <c r="BF3179" s="240">
        <f>IF(N3179="snížená",J3179,0)</f>
        <v>0</v>
      </c>
      <c r="BG3179" s="240">
        <f>IF(N3179="zákl. přenesená",J3179,0)</f>
        <v>0</v>
      </c>
      <c r="BH3179" s="240">
        <f>IF(N3179="sníž. přenesená",J3179,0)</f>
        <v>0</v>
      </c>
      <c r="BI3179" s="240">
        <f>IF(N3179="nulová",J3179,0)</f>
        <v>0</v>
      </c>
      <c r="BJ3179" s="18" t="s">
        <v>80</v>
      </c>
      <c r="BK3179" s="240">
        <f>ROUND(I3179*H3179,2)</f>
        <v>0</v>
      </c>
      <c r="BL3179" s="18" t="s">
        <v>310</v>
      </c>
      <c r="BM3179" s="239" t="s">
        <v>4001</v>
      </c>
    </row>
    <row r="3180" s="13" customFormat="1">
      <c r="A3180" s="13"/>
      <c r="B3180" s="241"/>
      <c r="C3180" s="242"/>
      <c r="D3180" s="243" t="s">
        <v>232</v>
      </c>
      <c r="E3180" s="244" t="s">
        <v>1</v>
      </c>
      <c r="F3180" s="245" t="s">
        <v>4002</v>
      </c>
      <c r="G3180" s="242"/>
      <c r="H3180" s="246">
        <v>15</v>
      </c>
      <c r="I3180" s="247"/>
      <c r="J3180" s="242"/>
      <c r="K3180" s="242"/>
      <c r="L3180" s="248"/>
      <c r="M3180" s="249"/>
      <c r="N3180" s="250"/>
      <c r="O3180" s="250"/>
      <c r="P3180" s="250"/>
      <c r="Q3180" s="250"/>
      <c r="R3180" s="250"/>
      <c r="S3180" s="250"/>
      <c r="T3180" s="251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52" t="s">
        <v>232</v>
      </c>
      <c r="AU3180" s="252" t="s">
        <v>82</v>
      </c>
      <c r="AV3180" s="13" t="s">
        <v>82</v>
      </c>
      <c r="AW3180" s="13" t="s">
        <v>30</v>
      </c>
      <c r="AX3180" s="13" t="s">
        <v>80</v>
      </c>
      <c r="AY3180" s="252" t="s">
        <v>223</v>
      </c>
    </row>
    <row r="3181" s="2" customFormat="1" ht="33" customHeight="1">
      <c r="A3181" s="39"/>
      <c r="B3181" s="40"/>
      <c r="C3181" s="274" t="s">
        <v>4003</v>
      </c>
      <c r="D3181" s="274" t="s">
        <v>285</v>
      </c>
      <c r="E3181" s="275" t="s">
        <v>4004</v>
      </c>
      <c r="F3181" s="276" t="s">
        <v>4005</v>
      </c>
      <c r="G3181" s="277" t="s">
        <v>3990</v>
      </c>
      <c r="H3181" s="278">
        <v>2</v>
      </c>
      <c r="I3181" s="279"/>
      <c r="J3181" s="280">
        <f>ROUND(I3181*H3181,2)</f>
        <v>0</v>
      </c>
      <c r="K3181" s="276" t="s">
        <v>386</v>
      </c>
      <c r="L3181" s="281"/>
      <c r="M3181" s="282" t="s">
        <v>1</v>
      </c>
      <c r="N3181" s="283" t="s">
        <v>38</v>
      </c>
      <c r="O3181" s="92"/>
      <c r="P3181" s="237">
        <f>O3181*H3181</f>
        <v>0</v>
      </c>
      <c r="Q3181" s="237">
        <v>0.00050000000000000001</v>
      </c>
      <c r="R3181" s="237">
        <f>Q3181*H3181</f>
        <v>0.001</v>
      </c>
      <c r="S3181" s="237">
        <v>0</v>
      </c>
      <c r="T3181" s="238">
        <f>S3181*H3181</f>
        <v>0</v>
      </c>
      <c r="U3181" s="39"/>
      <c r="V3181" s="39"/>
      <c r="W3181" s="39"/>
      <c r="X3181" s="39"/>
      <c r="Y3181" s="39"/>
      <c r="Z3181" s="39"/>
      <c r="AA3181" s="39"/>
      <c r="AB3181" s="39"/>
      <c r="AC3181" s="39"/>
      <c r="AD3181" s="39"/>
      <c r="AE3181" s="39"/>
      <c r="AR3181" s="239" t="s">
        <v>402</v>
      </c>
      <c r="AT3181" s="239" t="s">
        <v>285</v>
      </c>
      <c r="AU3181" s="239" t="s">
        <v>82</v>
      </c>
      <c r="AY3181" s="18" t="s">
        <v>223</v>
      </c>
      <c r="BE3181" s="240">
        <f>IF(N3181="základní",J3181,0)</f>
        <v>0</v>
      </c>
      <c r="BF3181" s="240">
        <f>IF(N3181="snížená",J3181,0)</f>
        <v>0</v>
      </c>
      <c r="BG3181" s="240">
        <f>IF(N3181="zákl. přenesená",J3181,0)</f>
        <v>0</v>
      </c>
      <c r="BH3181" s="240">
        <f>IF(N3181="sníž. přenesená",J3181,0)</f>
        <v>0</v>
      </c>
      <c r="BI3181" s="240">
        <f>IF(N3181="nulová",J3181,0)</f>
        <v>0</v>
      </c>
      <c r="BJ3181" s="18" t="s">
        <v>80</v>
      </c>
      <c r="BK3181" s="240">
        <f>ROUND(I3181*H3181,2)</f>
        <v>0</v>
      </c>
      <c r="BL3181" s="18" t="s">
        <v>310</v>
      </c>
      <c r="BM3181" s="239" t="s">
        <v>4006</v>
      </c>
    </row>
    <row r="3182" s="13" customFormat="1">
      <c r="A3182" s="13"/>
      <c r="B3182" s="241"/>
      <c r="C3182" s="242"/>
      <c r="D3182" s="243" t="s">
        <v>232</v>
      </c>
      <c r="E3182" s="244" t="s">
        <v>1</v>
      </c>
      <c r="F3182" s="245" t="s">
        <v>4007</v>
      </c>
      <c r="G3182" s="242"/>
      <c r="H3182" s="246">
        <v>2</v>
      </c>
      <c r="I3182" s="247"/>
      <c r="J3182" s="242"/>
      <c r="K3182" s="242"/>
      <c r="L3182" s="248"/>
      <c r="M3182" s="249"/>
      <c r="N3182" s="250"/>
      <c r="O3182" s="250"/>
      <c r="P3182" s="250"/>
      <c r="Q3182" s="250"/>
      <c r="R3182" s="250"/>
      <c r="S3182" s="250"/>
      <c r="T3182" s="251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52" t="s">
        <v>232</v>
      </c>
      <c r="AU3182" s="252" t="s">
        <v>82</v>
      </c>
      <c r="AV3182" s="13" t="s">
        <v>82</v>
      </c>
      <c r="AW3182" s="13" t="s">
        <v>30</v>
      </c>
      <c r="AX3182" s="13" t="s">
        <v>80</v>
      </c>
      <c r="AY3182" s="252" t="s">
        <v>223</v>
      </c>
    </row>
    <row r="3183" s="2" customFormat="1" ht="24.15" customHeight="1">
      <c r="A3183" s="39"/>
      <c r="B3183" s="40"/>
      <c r="C3183" s="228" t="s">
        <v>4008</v>
      </c>
      <c r="D3183" s="228" t="s">
        <v>225</v>
      </c>
      <c r="E3183" s="229" t="s">
        <v>4009</v>
      </c>
      <c r="F3183" s="230" t="s">
        <v>4010</v>
      </c>
      <c r="G3183" s="231" t="s">
        <v>475</v>
      </c>
      <c r="H3183" s="232">
        <v>61</v>
      </c>
      <c r="I3183" s="233"/>
      <c r="J3183" s="234">
        <f>ROUND(I3183*H3183,2)</f>
        <v>0</v>
      </c>
      <c r="K3183" s="230" t="s">
        <v>229</v>
      </c>
      <c r="L3183" s="45"/>
      <c r="M3183" s="235" t="s">
        <v>1</v>
      </c>
      <c r="N3183" s="236" t="s">
        <v>38</v>
      </c>
      <c r="O3183" s="92"/>
      <c r="P3183" s="237">
        <f>O3183*H3183</f>
        <v>0</v>
      </c>
      <c r="Q3183" s="237">
        <v>0</v>
      </c>
      <c r="R3183" s="237">
        <f>Q3183*H3183</f>
        <v>0</v>
      </c>
      <c r="S3183" s="237">
        <v>0</v>
      </c>
      <c r="T3183" s="238">
        <f>S3183*H3183</f>
        <v>0</v>
      </c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39"/>
      <c r="AE3183" s="39"/>
      <c r="AR3183" s="239" t="s">
        <v>310</v>
      </c>
      <c r="AT3183" s="239" t="s">
        <v>225</v>
      </c>
      <c r="AU3183" s="239" t="s">
        <v>82</v>
      </c>
      <c r="AY3183" s="18" t="s">
        <v>223</v>
      </c>
      <c r="BE3183" s="240">
        <f>IF(N3183="základní",J3183,0)</f>
        <v>0</v>
      </c>
      <c r="BF3183" s="240">
        <f>IF(N3183="snížená",J3183,0)</f>
        <v>0</v>
      </c>
      <c r="BG3183" s="240">
        <f>IF(N3183="zákl. přenesená",J3183,0)</f>
        <v>0</v>
      </c>
      <c r="BH3183" s="240">
        <f>IF(N3183="sníž. přenesená",J3183,0)</f>
        <v>0</v>
      </c>
      <c r="BI3183" s="240">
        <f>IF(N3183="nulová",J3183,0)</f>
        <v>0</v>
      </c>
      <c r="BJ3183" s="18" t="s">
        <v>80</v>
      </c>
      <c r="BK3183" s="240">
        <f>ROUND(I3183*H3183,2)</f>
        <v>0</v>
      </c>
      <c r="BL3183" s="18" t="s">
        <v>310</v>
      </c>
      <c r="BM3183" s="239" t="s">
        <v>4011</v>
      </c>
    </row>
    <row r="3184" s="2" customFormat="1" ht="16.5" customHeight="1">
      <c r="A3184" s="39"/>
      <c r="B3184" s="40"/>
      <c r="C3184" s="274" t="s">
        <v>4012</v>
      </c>
      <c r="D3184" s="274" t="s">
        <v>285</v>
      </c>
      <c r="E3184" s="275" t="s">
        <v>4013</v>
      </c>
      <c r="F3184" s="276" t="s">
        <v>4014</v>
      </c>
      <c r="G3184" s="277" t="s">
        <v>475</v>
      </c>
      <c r="H3184" s="278">
        <v>61</v>
      </c>
      <c r="I3184" s="279"/>
      <c r="J3184" s="280">
        <f>ROUND(I3184*H3184,2)</f>
        <v>0</v>
      </c>
      <c r="K3184" s="276" t="s">
        <v>229</v>
      </c>
      <c r="L3184" s="281"/>
      <c r="M3184" s="282" t="s">
        <v>1</v>
      </c>
      <c r="N3184" s="283" t="s">
        <v>38</v>
      </c>
      <c r="O3184" s="92"/>
      <c r="P3184" s="237">
        <f>O3184*H3184</f>
        <v>0</v>
      </c>
      <c r="Q3184" s="237">
        <v>0.0022000000000000001</v>
      </c>
      <c r="R3184" s="237">
        <f>Q3184*H3184</f>
        <v>0.13420000000000001</v>
      </c>
      <c r="S3184" s="237">
        <v>0</v>
      </c>
      <c r="T3184" s="238">
        <f>S3184*H3184</f>
        <v>0</v>
      </c>
      <c r="U3184" s="39"/>
      <c r="V3184" s="39"/>
      <c r="W3184" s="39"/>
      <c r="X3184" s="39"/>
      <c r="Y3184" s="39"/>
      <c r="Z3184" s="39"/>
      <c r="AA3184" s="39"/>
      <c r="AB3184" s="39"/>
      <c r="AC3184" s="39"/>
      <c r="AD3184" s="39"/>
      <c r="AE3184" s="39"/>
      <c r="AR3184" s="239" t="s">
        <v>402</v>
      </c>
      <c r="AT3184" s="239" t="s">
        <v>285</v>
      </c>
      <c r="AU3184" s="239" t="s">
        <v>82</v>
      </c>
      <c r="AY3184" s="18" t="s">
        <v>223</v>
      </c>
      <c r="BE3184" s="240">
        <f>IF(N3184="základní",J3184,0)</f>
        <v>0</v>
      </c>
      <c r="BF3184" s="240">
        <f>IF(N3184="snížená",J3184,0)</f>
        <v>0</v>
      </c>
      <c r="BG3184" s="240">
        <f>IF(N3184="zákl. přenesená",J3184,0)</f>
        <v>0</v>
      </c>
      <c r="BH3184" s="240">
        <f>IF(N3184="sníž. přenesená",J3184,0)</f>
        <v>0</v>
      </c>
      <c r="BI3184" s="240">
        <f>IF(N3184="nulová",J3184,0)</f>
        <v>0</v>
      </c>
      <c r="BJ3184" s="18" t="s">
        <v>80</v>
      </c>
      <c r="BK3184" s="240">
        <f>ROUND(I3184*H3184,2)</f>
        <v>0</v>
      </c>
      <c r="BL3184" s="18" t="s">
        <v>310</v>
      </c>
      <c r="BM3184" s="239" t="s">
        <v>4015</v>
      </c>
    </row>
    <row r="3185" s="2" customFormat="1" ht="24.15" customHeight="1">
      <c r="A3185" s="39"/>
      <c r="B3185" s="40"/>
      <c r="C3185" s="228" t="s">
        <v>4016</v>
      </c>
      <c r="D3185" s="228" t="s">
        <v>225</v>
      </c>
      <c r="E3185" s="229" t="s">
        <v>4017</v>
      </c>
      <c r="F3185" s="230" t="s">
        <v>4018</v>
      </c>
      <c r="G3185" s="231" t="s">
        <v>475</v>
      </c>
      <c r="H3185" s="232">
        <v>42</v>
      </c>
      <c r="I3185" s="233"/>
      <c r="J3185" s="234">
        <f>ROUND(I3185*H3185,2)</f>
        <v>0</v>
      </c>
      <c r="K3185" s="230" t="s">
        <v>229</v>
      </c>
      <c r="L3185" s="45"/>
      <c r="M3185" s="235" t="s">
        <v>1</v>
      </c>
      <c r="N3185" s="236" t="s">
        <v>38</v>
      </c>
      <c r="O3185" s="92"/>
      <c r="P3185" s="237">
        <f>O3185*H3185</f>
        <v>0</v>
      </c>
      <c r="Q3185" s="237">
        <v>0</v>
      </c>
      <c r="R3185" s="237">
        <f>Q3185*H3185</f>
        <v>0</v>
      </c>
      <c r="S3185" s="237">
        <v>0</v>
      </c>
      <c r="T3185" s="238">
        <f>S3185*H3185</f>
        <v>0</v>
      </c>
      <c r="U3185" s="39"/>
      <c r="V3185" s="39"/>
      <c r="W3185" s="39"/>
      <c r="X3185" s="39"/>
      <c r="Y3185" s="39"/>
      <c r="Z3185" s="39"/>
      <c r="AA3185" s="39"/>
      <c r="AB3185" s="39"/>
      <c r="AC3185" s="39"/>
      <c r="AD3185" s="39"/>
      <c r="AE3185" s="39"/>
      <c r="AR3185" s="239" t="s">
        <v>310</v>
      </c>
      <c r="AT3185" s="239" t="s">
        <v>225</v>
      </c>
      <c r="AU3185" s="239" t="s">
        <v>82</v>
      </c>
      <c r="AY3185" s="18" t="s">
        <v>223</v>
      </c>
      <c r="BE3185" s="240">
        <f>IF(N3185="základní",J3185,0)</f>
        <v>0</v>
      </c>
      <c r="BF3185" s="240">
        <f>IF(N3185="snížená",J3185,0)</f>
        <v>0</v>
      </c>
      <c r="BG3185" s="240">
        <f>IF(N3185="zákl. přenesená",J3185,0)</f>
        <v>0</v>
      </c>
      <c r="BH3185" s="240">
        <f>IF(N3185="sníž. přenesená",J3185,0)</f>
        <v>0</v>
      </c>
      <c r="BI3185" s="240">
        <f>IF(N3185="nulová",J3185,0)</f>
        <v>0</v>
      </c>
      <c r="BJ3185" s="18" t="s">
        <v>80</v>
      </c>
      <c r="BK3185" s="240">
        <f>ROUND(I3185*H3185,2)</f>
        <v>0</v>
      </c>
      <c r="BL3185" s="18" t="s">
        <v>310</v>
      </c>
      <c r="BM3185" s="239" t="s">
        <v>4019</v>
      </c>
    </row>
    <row r="3186" s="13" customFormat="1">
      <c r="A3186" s="13"/>
      <c r="B3186" s="241"/>
      <c r="C3186" s="242"/>
      <c r="D3186" s="243" t="s">
        <v>232</v>
      </c>
      <c r="E3186" s="244" t="s">
        <v>1</v>
      </c>
      <c r="F3186" s="245" t="s">
        <v>4020</v>
      </c>
      <c r="G3186" s="242"/>
      <c r="H3186" s="246">
        <v>42</v>
      </c>
      <c r="I3186" s="247"/>
      <c r="J3186" s="242"/>
      <c r="K3186" s="242"/>
      <c r="L3186" s="248"/>
      <c r="M3186" s="249"/>
      <c r="N3186" s="250"/>
      <c r="O3186" s="250"/>
      <c r="P3186" s="250"/>
      <c r="Q3186" s="250"/>
      <c r="R3186" s="250"/>
      <c r="S3186" s="250"/>
      <c r="T3186" s="251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52" t="s">
        <v>232</v>
      </c>
      <c r="AU3186" s="252" t="s">
        <v>82</v>
      </c>
      <c r="AV3186" s="13" t="s">
        <v>82</v>
      </c>
      <c r="AW3186" s="13" t="s">
        <v>30</v>
      </c>
      <c r="AX3186" s="13" t="s">
        <v>80</v>
      </c>
      <c r="AY3186" s="252" t="s">
        <v>223</v>
      </c>
    </row>
    <row r="3187" s="2" customFormat="1" ht="16.5" customHeight="1">
      <c r="A3187" s="39"/>
      <c r="B3187" s="40"/>
      <c r="C3187" s="274" t="s">
        <v>4021</v>
      </c>
      <c r="D3187" s="274" t="s">
        <v>285</v>
      </c>
      <c r="E3187" s="275" t="s">
        <v>4022</v>
      </c>
      <c r="F3187" s="276" t="s">
        <v>4023</v>
      </c>
      <c r="G3187" s="277" t="s">
        <v>475</v>
      </c>
      <c r="H3187" s="278">
        <v>42</v>
      </c>
      <c r="I3187" s="279"/>
      <c r="J3187" s="280">
        <f>ROUND(I3187*H3187,2)</f>
        <v>0</v>
      </c>
      <c r="K3187" s="276" t="s">
        <v>229</v>
      </c>
      <c r="L3187" s="281"/>
      <c r="M3187" s="282" t="s">
        <v>1</v>
      </c>
      <c r="N3187" s="283" t="s">
        <v>38</v>
      </c>
      <c r="O3187" s="92"/>
      <c r="P3187" s="237">
        <f>O3187*H3187</f>
        <v>0</v>
      </c>
      <c r="Q3187" s="237">
        <v>0.00014999999999999999</v>
      </c>
      <c r="R3187" s="237">
        <f>Q3187*H3187</f>
        <v>0.0062999999999999992</v>
      </c>
      <c r="S3187" s="237">
        <v>0</v>
      </c>
      <c r="T3187" s="238">
        <f>S3187*H3187</f>
        <v>0</v>
      </c>
      <c r="U3187" s="39"/>
      <c r="V3187" s="39"/>
      <c r="W3187" s="39"/>
      <c r="X3187" s="39"/>
      <c r="Y3187" s="39"/>
      <c r="Z3187" s="39"/>
      <c r="AA3187" s="39"/>
      <c r="AB3187" s="39"/>
      <c r="AC3187" s="39"/>
      <c r="AD3187" s="39"/>
      <c r="AE3187" s="39"/>
      <c r="AR3187" s="239" t="s">
        <v>402</v>
      </c>
      <c r="AT3187" s="239" t="s">
        <v>285</v>
      </c>
      <c r="AU3187" s="239" t="s">
        <v>82</v>
      </c>
      <c r="AY3187" s="18" t="s">
        <v>223</v>
      </c>
      <c r="BE3187" s="240">
        <f>IF(N3187="základní",J3187,0)</f>
        <v>0</v>
      </c>
      <c r="BF3187" s="240">
        <f>IF(N3187="snížená",J3187,0)</f>
        <v>0</v>
      </c>
      <c r="BG3187" s="240">
        <f>IF(N3187="zákl. přenesená",J3187,0)</f>
        <v>0</v>
      </c>
      <c r="BH3187" s="240">
        <f>IF(N3187="sníž. přenesená",J3187,0)</f>
        <v>0</v>
      </c>
      <c r="BI3187" s="240">
        <f>IF(N3187="nulová",J3187,0)</f>
        <v>0</v>
      </c>
      <c r="BJ3187" s="18" t="s">
        <v>80</v>
      </c>
      <c r="BK3187" s="240">
        <f>ROUND(I3187*H3187,2)</f>
        <v>0</v>
      </c>
      <c r="BL3187" s="18" t="s">
        <v>310</v>
      </c>
      <c r="BM3187" s="239" t="s">
        <v>4024</v>
      </c>
    </row>
    <row r="3188" s="2" customFormat="1" ht="33" customHeight="1">
      <c r="A3188" s="39"/>
      <c r="B3188" s="40"/>
      <c r="C3188" s="228" t="s">
        <v>4025</v>
      </c>
      <c r="D3188" s="228" t="s">
        <v>225</v>
      </c>
      <c r="E3188" s="229" t="s">
        <v>4026</v>
      </c>
      <c r="F3188" s="230" t="s">
        <v>4027</v>
      </c>
      <c r="G3188" s="231" t="s">
        <v>351</v>
      </c>
      <c r="H3188" s="232">
        <v>6.2000000000000002</v>
      </c>
      <c r="I3188" s="233"/>
      <c r="J3188" s="234">
        <f>ROUND(I3188*H3188,2)</f>
        <v>0</v>
      </c>
      <c r="K3188" s="230" t="s">
        <v>229</v>
      </c>
      <c r="L3188" s="45"/>
      <c r="M3188" s="235" t="s">
        <v>1</v>
      </c>
      <c r="N3188" s="236" t="s">
        <v>38</v>
      </c>
      <c r="O3188" s="92"/>
      <c r="P3188" s="237">
        <f>O3188*H3188</f>
        <v>0</v>
      </c>
      <c r="Q3188" s="237">
        <v>0</v>
      </c>
      <c r="R3188" s="237">
        <f>Q3188*H3188</f>
        <v>0</v>
      </c>
      <c r="S3188" s="237">
        <v>0</v>
      </c>
      <c r="T3188" s="238">
        <f>S3188*H3188</f>
        <v>0</v>
      </c>
      <c r="U3188" s="39"/>
      <c r="V3188" s="39"/>
      <c r="W3188" s="39"/>
      <c r="X3188" s="39"/>
      <c r="Y3188" s="39"/>
      <c r="Z3188" s="39"/>
      <c r="AA3188" s="39"/>
      <c r="AB3188" s="39"/>
      <c r="AC3188" s="39"/>
      <c r="AD3188" s="39"/>
      <c r="AE3188" s="39"/>
      <c r="AR3188" s="239" t="s">
        <v>310</v>
      </c>
      <c r="AT3188" s="239" t="s">
        <v>225</v>
      </c>
      <c r="AU3188" s="239" t="s">
        <v>82</v>
      </c>
      <c r="AY3188" s="18" t="s">
        <v>223</v>
      </c>
      <c r="BE3188" s="240">
        <f>IF(N3188="základní",J3188,0)</f>
        <v>0</v>
      </c>
      <c r="BF3188" s="240">
        <f>IF(N3188="snížená",J3188,0)</f>
        <v>0</v>
      </c>
      <c r="BG3188" s="240">
        <f>IF(N3188="zákl. přenesená",J3188,0)</f>
        <v>0</v>
      </c>
      <c r="BH3188" s="240">
        <f>IF(N3188="sníž. přenesená",J3188,0)</f>
        <v>0</v>
      </c>
      <c r="BI3188" s="240">
        <f>IF(N3188="nulová",J3188,0)</f>
        <v>0</v>
      </c>
      <c r="BJ3188" s="18" t="s">
        <v>80</v>
      </c>
      <c r="BK3188" s="240">
        <f>ROUND(I3188*H3188,2)</f>
        <v>0</v>
      </c>
      <c r="BL3188" s="18" t="s">
        <v>310</v>
      </c>
      <c r="BM3188" s="239" t="s">
        <v>4028</v>
      </c>
    </row>
    <row r="3189" s="14" customFormat="1">
      <c r="A3189" s="14"/>
      <c r="B3189" s="253"/>
      <c r="C3189" s="254"/>
      <c r="D3189" s="243" t="s">
        <v>232</v>
      </c>
      <c r="E3189" s="255" t="s">
        <v>1</v>
      </c>
      <c r="F3189" s="256" t="s">
        <v>3780</v>
      </c>
      <c r="G3189" s="254"/>
      <c r="H3189" s="255" t="s">
        <v>1</v>
      </c>
      <c r="I3189" s="257"/>
      <c r="J3189" s="254"/>
      <c r="K3189" s="254"/>
      <c r="L3189" s="258"/>
      <c r="M3189" s="259"/>
      <c r="N3189" s="260"/>
      <c r="O3189" s="260"/>
      <c r="P3189" s="260"/>
      <c r="Q3189" s="260"/>
      <c r="R3189" s="260"/>
      <c r="S3189" s="260"/>
      <c r="T3189" s="261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62" t="s">
        <v>232</v>
      </c>
      <c r="AU3189" s="262" t="s">
        <v>82</v>
      </c>
      <c r="AV3189" s="14" t="s">
        <v>80</v>
      </c>
      <c r="AW3189" s="14" t="s">
        <v>30</v>
      </c>
      <c r="AX3189" s="14" t="s">
        <v>73</v>
      </c>
      <c r="AY3189" s="262" t="s">
        <v>223</v>
      </c>
    </row>
    <row r="3190" s="13" customFormat="1">
      <c r="A3190" s="13"/>
      <c r="B3190" s="241"/>
      <c r="C3190" s="242"/>
      <c r="D3190" s="243" t="s">
        <v>232</v>
      </c>
      <c r="E3190" s="244" t="s">
        <v>1</v>
      </c>
      <c r="F3190" s="245" t="s">
        <v>4029</v>
      </c>
      <c r="G3190" s="242"/>
      <c r="H3190" s="246">
        <v>6.2000000000000002</v>
      </c>
      <c r="I3190" s="247"/>
      <c r="J3190" s="242"/>
      <c r="K3190" s="242"/>
      <c r="L3190" s="248"/>
      <c r="M3190" s="249"/>
      <c r="N3190" s="250"/>
      <c r="O3190" s="250"/>
      <c r="P3190" s="250"/>
      <c r="Q3190" s="250"/>
      <c r="R3190" s="250"/>
      <c r="S3190" s="250"/>
      <c r="T3190" s="251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52" t="s">
        <v>232</v>
      </c>
      <c r="AU3190" s="252" t="s">
        <v>82</v>
      </c>
      <c r="AV3190" s="13" t="s">
        <v>82</v>
      </c>
      <c r="AW3190" s="13" t="s">
        <v>30</v>
      </c>
      <c r="AX3190" s="13" t="s">
        <v>73</v>
      </c>
      <c r="AY3190" s="252" t="s">
        <v>223</v>
      </c>
    </row>
    <row r="3191" s="15" customFormat="1">
      <c r="A3191" s="15"/>
      <c r="B3191" s="263"/>
      <c r="C3191" s="264"/>
      <c r="D3191" s="243" t="s">
        <v>232</v>
      </c>
      <c r="E3191" s="265" t="s">
        <v>1</v>
      </c>
      <c r="F3191" s="266" t="s">
        <v>245</v>
      </c>
      <c r="G3191" s="264"/>
      <c r="H3191" s="267">
        <v>6.2000000000000002</v>
      </c>
      <c r="I3191" s="268"/>
      <c r="J3191" s="264"/>
      <c r="K3191" s="264"/>
      <c r="L3191" s="269"/>
      <c r="M3191" s="270"/>
      <c r="N3191" s="271"/>
      <c r="O3191" s="271"/>
      <c r="P3191" s="271"/>
      <c r="Q3191" s="271"/>
      <c r="R3191" s="271"/>
      <c r="S3191" s="271"/>
      <c r="T3191" s="272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T3191" s="273" t="s">
        <v>232</v>
      </c>
      <c r="AU3191" s="273" t="s">
        <v>82</v>
      </c>
      <c r="AV3191" s="15" t="s">
        <v>230</v>
      </c>
      <c r="AW3191" s="15" t="s">
        <v>30</v>
      </c>
      <c r="AX3191" s="15" t="s">
        <v>80</v>
      </c>
      <c r="AY3191" s="273" t="s">
        <v>223</v>
      </c>
    </row>
    <row r="3192" s="2" customFormat="1" ht="16.5" customHeight="1">
      <c r="A3192" s="39"/>
      <c r="B3192" s="40"/>
      <c r="C3192" s="274" t="s">
        <v>4030</v>
      </c>
      <c r="D3192" s="274" t="s">
        <v>285</v>
      </c>
      <c r="E3192" s="275" t="s">
        <v>4031</v>
      </c>
      <c r="F3192" s="276" t="s">
        <v>4032</v>
      </c>
      <c r="G3192" s="277" t="s">
        <v>351</v>
      </c>
      <c r="H3192" s="278">
        <v>6.8200000000000003</v>
      </c>
      <c r="I3192" s="279"/>
      <c r="J3192" s="280">
        <f>ROUND(I3192*H3192,2)</f>
        <v>0</v>
      </c>
      <c r="K3192" s="276" t="s">
        <v>229</v>
      </c>
      <c r="L3192" s="281"/>
      <c r="M3192" s="282" t="s">
        <v>1</v>
      </c>
      <c r="N3192" s="283" t="s">
        <v>38</v>
      </c>
      <c r="O3192" s="92"/>
      <c r="P3192" s="237">
        <f>O3192*H3192</f>
        <v>0</v>
      </c>
      <c r="Q3192" s="237">
        <v>0.001</v>
      </c>
      <c r="R3192" s="237">
        <f>Q3192*H3192</f>
        <v>0.0068200000000000005</v>
      </c>
      <c r="S3192" s="237">
        <v>0</v>
      </c>
      <c r="T3192" s="238">
        <f>S3192*H3192</f>
        <v>0</v>
      </c>
      <c r="U3192" s="39"/>
      <c r="V3192" s="39"/>
      <c r="W3192" s="39"/>
      <c r="X3192" s="39"/>
      <c r="Y3192" s="39"/>
      <c r="Z3192" s="39"/>
      <c r="AA3192" s="39"/>
      <c r="AB3192" s="39"/>
      <c r="AC3192" s="39"/>
      <c r="AD3192" s="39"/>
      <c r="AE3192" s="39"/>
      <c r="AR3192" s="239" t="s">
        <v>402</v>
      </c>
      <c r="AT3192" s="239" t="s">
        <v>285</v>
      </c>
      <c r="AU3192" s="239" t="s">
        <v>82</v>
      </c>
      <c r="AY3192" s="18" t="s">
        <v>223</v>
      </c>
      <c r="BE3192" s="240">
        <f>IF(N3192="základní",J3192,0)</f>
        <v>0</v>
      </c>
      <c r="BF3192" s="240">
        <f>IF(N3192="snížená",J3192,0)</f>
        <v>0</v>
      </c>
      <c r="BG3192" s="240">
        <f>IF(N3192="zákl. přenesená",J3192,0)</f>
        <v>0</v>
      </c>
      <c r="BH3192" s="240">
        <f>IF(N3192="sníž. přenesená",J3192,0)</f>
        <v>0</v>
      </c>
      <c r="BI3192" s="240">
        <f>IF(N3192="nulová",J3192,0)</f>
        <v>0</v>
      </c>
      <c r="BJ3192" s="18" t="s">
        <v>80</v>
      </c>
      <c r="BK3192" s="240">
        <f>ROUND(I3192*H3192,2)</f>
        <v>0</v>
      </c>
      <c r="BL3192" s="18" t="s">
        <v>310</v>
      </c>
      <c r="BM3192" s="239" t="s">
        <v>4033</v>
      </c>
    </row>
    <row r="3193" s="13" customFormat="1">
      <c r="A3193" s="13"/>
      <c r="B3193" s="241"/>
      <c r="C3193" s="242"/>
      <c r="D3193" s="243" t="s">
        <v>232</v>
      </c>
      <c r="E3193" s="242"/>
      <c r="F3193" s="245" t="s">
        <v>4034</v>
      </c>
      <c r="G3193" s="242"/>
      <c r="H3193" s="246">
        <v>6.8200000000000003</v>
      </c>
      <c r="I3193" s="247"/>
      <c r="J3193" s="242"/>
      <c r="K3193" s="242"/>
      <c r="L3193" s="248"/>
      <c r="M3193" s="249"/>
      <c r="N3193" s="250"/>
      <c r="O3193" s="250"/>
      <c r="P3193" s="250"/>
      <c r="Q3193" s="250"/>
      <c r="R3193" s="250"/>
      <c r="S3193" s="250"/>
      <c r="T3193" s="251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52" t="s">
        <v>232</v>
      </c>
      <c r="AU3193" s="252" t="s">
        <v>82</v>
      </c>
      <c r="AV3193" s="13" t="s">
        <v>82</v>
      </c>
      <c r="AW3193" s="13" t="s">
        <v>4</v>
      </c>
      <c r="AX3193" s="13" t="s">
        <v>80</v>
      </c>
      <c r="AY3193" s="252" t="s">
        <v>223</v>
      </c>
    </row>
    <row r="3194" s="2" customFormat="1" ht="33" customHeight="1">
      <c r="A3194" s="39"/>
      <c r="B3194" s="40"/>
      <c r="C3194" s="228" t="s">
        <v>4035</v>
      </c>
      <c r="D3194" s="228" t="s">
        <v>225</v>
      </c>
      <c r="E3194" s="229" t="s">
        <v>4036</v>
      </c>
      <c r="F3194" s="230" t="s">
        <v>4037</v>
      </c>
      <c r="G3194" s="231" t="s">
        <v>351</v>
      </c>
      <c r="H3194" s="232">
        <v>40.200000000000003</v>
      </c>
      <c r="I3194" s="233"/>
      <c r="J3194" s="234">
        <f>ROUND(I3194*H3194,2)</f>
        <v>0</v>
      </c>
      <c r="K3194" s="230" t="s">
        <v>229</v>
      </c>
      <c r="L3194" s="45"/>
      <c r="M3194" s="235" t="s">
        <v>1</v>
      </c>
      <c r="N3194" s="236" t="s">
        <v>38</v>
      </c>
      <c r="O3194" s="92"/>
      <c r="P3194" s="237">
        <f>O3194*H3194</f>
        <v>0</v>
      </c>
      <c r="Q3194" s="237">
        <v>0</v>
      </c>
      <c r="R3194" s="237">
        <f>Q3194*H3194</f>
        <v>0</v>
      </c>
      <c r="S3194" s="237">
        <v>0</v>
      </c>
      <c r="T3194" s="238">
        <f>S3194*H3194</f>
        <v>0</v>
      </c>
      <c r="U3194" s="39"/>
      <c r="V3194" s="39"/>
      <c r="W3194" s="39"/>
      <c r="X3194" s="39"/>
      <c r="Y3194" s="39"/>
      <c r="Z3194" s="39"/>
      <c r="AA3194" s="39"/>
      <c r="AB3194" s="39"/>
      <c r="AC3194" s="39"/>
      <c r="AD3194" s="39"/>
      <c r="AE3194" s="39"/>
      <c r="AR3194" s="239" t="s">
        <v>310</v>
      </c>
      <c r="AT3194" s="239" t="s">
        <v>225</v>
      </c>
      <c r="AU3194" s="239" t="s">
        <v>82</v>
      </c>
      <c r="AY3194" s="18" t="s">
        <v>223</v>
      </c>
      <c r="BE3194" s="240">
        <f>IF(N3194="základní",J3194,0)</f>
        <v>0</v>
      </c>
      <c r="BF3194" s="240">
        <f>IF(N3194="snížená",J3194,0)</f>
        <v>0</v>
      </c>
      <c r="BG3194" s="240">
        <f>IF(N3194="zákl. přenesená",J3194,0)</f>
        <v>0</v>
      </c>
      <c r="BH3194" s="240">
        <f>IF(N3194="sníž. přenesená",J3194,0)</f>
        <v>0</v>
      </c>
      <c r="BI3194" s="240">
        <f>IF(N3194="nulová",J3194,0)</f>
        <v>0</v>
      </c>
      <c r="BJ3194" s="18" t="s">
        <v>80</v>
      </c>
      <c r="BK3194" s="240">
        <f>ROUND(I3194*H3194,2)</f>
        <v>0</v>
      </c>
      <c r="BL3194" s="18" t="s">
        <v>310</v>
      </c>
      <c r="BM3194" s="239" t="s">
        <v>4038</v>
      </c>
    </row>
    <row r="3195" s="14" customFormat="1">
      <c r="A3195" s="14"/>
      <c r="B3195" s="253"/>
      <c r="C3195" s="254"/>
      <c r="D3195" s="243" t="s">
        <v>232</v>
      </c>
      <c r="E3195" s="255" t="s">
        <v>1</v>
      </c>
      <c r="F3195" s="256" t="s">
        <v>3780</v>
      </c>
      <c r="G3195" s="254"/>
      <c r="H3195" s="255" t="s">
        <v>1</v>
      </c>
      <c r="I3195" s="257"/>
      <c r="J3195" s="254"/>
      <c r="K3195" s="254"/>
      <c r="L3195" s="258"/>
      <c r="M3195" s="259"/>
      <c r="N3195" s="260"/>
      <c r="O3195" s="260"/>
      <c r="P3195" s="260"/>
      <c r="Q3195" s="260"/>
      <c r="R3195" s="260"/>
      <c r="S3195" s="260"/>
      <c r="T3195" s="261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T3195" s="262" t="s">
        <v>232</v>
      </c>
      <c r="AU3195" s="262" t="s">
        <v>82</v>
      </c>
      <c r="AV3195" s="14" t="s">
        <v>80</v>
      </c>
      <c r="AW3195" s="14" t="s">
        <v>30</v>
      </c>
      <c r="AX3195" s="14" t="s">
        <v>73</v>
      </c>
      <c r="AY3195" s="262" t="s">
        <v>223</v>
      </c>
    </row>
    <row r="3196" s="13" customFormat="1">
      <c r="A3196" s="13"/>
      <c r="B3196" s="241"/>
      <c r="C3196" s="242"/>
      <c r="D3196" s="243" t="s">
        <v>232</v>
      </c>
      <c r="E3196" s="244" t="s">
        <v>1</v>
      </c>
      <c r="F3196" s="245" t="s">
        <v>4039</v>
      </c>
      <c r="G3196" s="242"/>
      <c r="H3196" s="246">
        <v>7.2000000000000002</v>
      </c>
      <c r="I3196" s="247"/>
      <c r="J3196" s="242"/>
      <c r="K3196" s="242"/>
      <c r="L3196" s="248"/>
      <c r="M3196" s="249"/>
      <c r="N3196" s="250"/>
      <c r="O3196" s="250"/>
      <c r="P3196" s="250"/>
      <c r="Q3196" s="250"/>
      <c r="R3196" s="250"/>
      <c r="S3196" s="250"/>
      <c r="T3196" s="251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52" t="s">
        <v>232</v>
      </c>
      <c r="AU3196" s="252" t="s">
        <v>82</v>
      </c>
      <c r="AV3196" s="13" t="s">
        <v>82</v>
      </c>
      <c r="AW3196" s="13" t="s">
        <v>30</v>
      </c>
      <c r="AX3196" s="13" t="s">
        <v>73</v>
      </c>
      <c r="AY3196" s="252" t="s">
        <v>223</v>
      </c>
    </row>
    <row r="3197" s="13" customFormat="1">
      <c r="A3197" s="13"/>
      <c r="B3197" s="241"/>
      <c r="C3197" s="242"/>
      <c r="D3197" s="243" t="s">
        <v>232</v>
      </c>
      <c r="E3197" s="244" t="s">
        <v>1</v>
      </c>
      <c r="F3197" s="245" t="s">
        <v>4040</v>
      </c>
      <c r="G3197" s="242"/>
      <c r="H3197" s="246">
        <v>14.4</v>
      </c>
      <c r="I3197" s="247"/>
      <c r="J3197" s="242"/>
      <c r="K3197" s="242"/>
      <c r="L3197" s="248"/>
      <c r="M3197" s="249"/>
      <c r="N3197" s="250"/>
      <c r="O3197" s="250"/>
      <c r="P3197" s="250"/>
      <c r="Q3197" s="250"/>
      <c r="R3197" s="250"/>
      <c r="S3197" s="250"/>
      <c r="T3197" s="251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52" t="s">
        <v>232</v>
      </c>
      <c r="AU3197" s="252" t="s">
        <v>82</v>
      </c>
      <c r="AV3197" s="13" t="s">
        <v>82</v>
      </c>
      <c r="AW3197" s="13" t="s">
        <v>30</v>
      </c>
      <c r="AX3197" s="13" t="s">
        <v>73</v>
      </c>
      <c r="AY3197" s="252" t="s">
        <v>223</v>
      </c>
    </row>
    <row r="3198" s="13" customFormat="1">
      <c r="A3198" s="13"/>
      <c r="B3198" s="241"/>
      <c r="C3198" s="242"/>
      <c r="D3198" s="243" t="s">
        <v>232</v>
      </c>
      <c r="E3198" s="244" t="s">
        <v>1</v>
      </c>
      <c r="F3198" s="245" t="s">
        <v>4041</v>
      </c>
      <c r="G3198" s="242"/>
      <c r="H3198" s="246">
        <v>5.4000000000000004</v>
      </c>
      <c r="I3198" s="247"/>
      <c r="J3198" s="242"/>
      <c r="K3198" s="242"/>
      <c r="L3198" s="248"/>
      <c r="M3198" s="249"/>
      <c r="N3198" s="250"/>
      <c r="O3198" s="250"/>
      <c r="P3198" s="250"/>
      <c r="Q3198" s="250"/>
      <c r="R3198" s="250"/>
      <c r="S3198" s="250"/>
      <c r="T3198" s="251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52" t="s">
        <v>232</v>
      </c>
      <c r="AU3198" s="252" t="s">
        <v>82</v>
      </c>
      <c r="AV3198" s="13" t="s">
        <v>82</v>
      </c>
      <c r="AW3198" s="13" t="s">
        <v>30</v>
      </c>
      <c r="AX3198" s="13" t="s">
        <v>73</v>
      </c>
      <c r="AY3198" s="252" t="s">
        <v>223</v>
      </c>
    </row>
    <row r="3199" s="13" customFormat="1">
      <c r="A3199" s="13"/>
      <c r="B3199" s="241"/>
      <c r="C3199" s="242"/>
      <c r="D3199" s="243" t="s">
        <v>232</v>
      </c>
      <c r="E3199" s="244" t="s">
        <v>1</v>
      </c>
      <c r="F3199" s="245" t="s">
        <v>4042</v>
      </c>
      <c r="G3199" s="242"/>
      <c r="H3199" s="246">
        <v>5.4000000000000004</v>
      </c>
      <c r="I3199" s="247"/>
      <c r="J3199" s="242"/>
      <c r="K3199" s="242"/>
      <c r="L3199" s="248"/>
      <c r="M3199" s="249"/>
      <c r="N3199" s="250"/>
      <c r="O3199" s="250"/>
      <c r="P3199" s="250"/>
      <c r="Q3199" s="250"/>
      <c r="R3199" s="250"/>
      <c r="S3199" s="250"/>
      <c r="T3199" s="251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52" t="s">
        <v>232</v>
      </c>
      <c r="AU3199" s="252" t="s">
        <v>82</v>
      </c>
      <c r="AV3199" s="13" t="s">
        <v>82</v>
      </c>
      <c r="AW3199" s="13" t="s">
        <v>30</v>
      </c>
      <c r="AX3199" s="13" t="s">
        <v>73</v>
      </c>
      <c r="AY3199" s="252" t="s">
        <v>223</v>
      </c>
    </row>
    <row r="3200" s="13" customFormat="1">
      <c r="A3200" s="13"/>
      <c r="B3200" s="241"/>
      <c r="C3200" s="242"/>
      <c r="D3200" s="243" t="s">
        <v>232</v>
      </c>
      <c r="E3200" s="244" t="s">
        <v>1</v>
      </c>
      <c r="F3200" s="245" t="s">
        <v>4043</v>
      </c>
      <c r="G3200" s="242"/>
      <c r="H3200" s="246">
        <v>3.7999999999999998</v>
      </c>
      <c r="I3200" s="247"/>
      <c r="J3200" s="242"/>
      <c r="K3200" s="242"/>
      <c r="L3200" s="248"/>
      <c r="M3200" s="249"/>
      <c r="N3200" s="250"/>
      <c r="O3200" s="250"/>
      <c r="P3200" s="250"/>
      <c r="Q3200" s="250"/>
      <c r="R3200" s="250"/>
      <c r="S3200" s="250"/>
      <c r="T3200" s="251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52" t="s">
        <v>232</v>
      </c>
      <c r="AU3200" s="252" t="s">
        <v>82</v>
      </c>
      <c r="AV3200" s="13" t="s">
        <v>82</v>
      </c>
      <c r="AW3200" s="13" t="s">
        <v>30</v>
      </c>
      <c r="AX3200" s="13" t="s">
        <v>73</v>
      </c>
      <c r="AY3200" s="252" t="s">
        <v>223</v>
      </c>
    </row>
    <row r="3201" s="13" customFormat="1">
      <c r="A3201" s="13"/>
      <c r="B3201" s="241"/>
      <c r="C3201" s="242"/>
      <c r="D3201" s="243" t="s">
        <v>232</v>
      </c>
      <c r="E3201" s="244" t="s">
        <v>1</v>
      </c>
      <c r="F3201" s="245" t="s">
        <v>4044</v>
      </c>
      <c r="G3201" s="242"/>
      <c r="H3201" s="246">
        <v>4</v>
      </c>
      <c r="I3201" s="247"/>
      <c r="J3201" s="242"/>
      <c r="K3201" s="242"/>
      <c r="L3201" s="248"/>
      <c r="M3201" s="249"/>
      <c r="N3201" s="250"/>
      <c r="O3201" s="250"/>
      <c r="P3201" s="250"/>
      <c r="Q3201" s="250"/>
      <c r="R3201" s="250"/>
      <c r="S3201" s="250"/>
      <c r="T3201" s="251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52" t="s">
        <v>232</v>
      </c>
      <c r="AU3201" s="252" t="s">
        <v>82</v>
      </c>
      <c r="AV3201" s="13" t="s">
        <v>82</v>
      </c>
      <c r="AW3201" s="13" t="s">
        <v>30</v>
      </c>
      <c r="AX3201" s="13" t="s">
        <v>73</v>
      </c>
      <c r="AY3201" s="252" t="s">
        <v>223</v>
      </c>
    </row>
    <row r="3202" s="15" customFormat="1">
      <c r="A3202" s="15"/>
      <c r="B3202" s="263"/>
      <c r="C3202" s="264"/>
      <c r="D3202" s="243" t="s">
        <v>232</v>
      </c>
      <c r="E3202" s="265" t="s">
        <v>1</v>
      </c>
      <c r="F3202" s="266" t="s">
        <v>245</v>
      </c>
      <c r="G3202" s="264"/>
      <c r="H3202" s="267">
        <v>40.200000000000003</v>
      </c>
      <c r="I3202" s="268"/>
      <c r="J3202" s="264"/>
      <c r="K3202" s="264"/>
      <c r="L3202" s="269"/>
      <c r="M3202" s="270"/>
      <c r="N3202" s="271"/>
      <c r="O3202" s="271"/>
      <c r="P3202" s="271"/>
      <c r="Q3202" s="271"/>
      <c r="R3202" s="271"/>
      <c r="S3202" s="271"/>
      <c r="T3202" s="272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T3202" s="273" t="s">
        <v>232</v>
      </c>
      <c r="AU3202" s="273" t="s">
        <v>82</v>
      </c>
      <c r="AV3202" s="15" t="s">
        <v>230</v>
      </c>
      <c r="AW3202" s="15" t="s">
        <v>30</v>
      </c>
      <c r="AX3202" s="15" t="s">
        <v>80</v>
      </c>
      <c r="AY3202" s="273" t="s">
        <v>223</v>
      </c>
    </row>
    <row r="3203" s="2" customFormat="1" ht="16.5" customHeight="1">
      <c r="A3203" s="39"/>
      <c r="B3203" s="40"/>
      <c r="C3203" s="274" t="s">
        <v>4045</v>
      </c>
      <c r="D3203" s="274" t="s">
        <v>285</v>
      </c>
      <c r="E3203" s="275" t="s">
        <v>4046</v>
      </c>
      <c r="F3203" s="276" t="s">
        <v>4047</v>
      </c>
      <c r="G3203" s="277" t="s">
        <v>351</v>
      </c>
      <c r="H3203" s="278">
        <v>44.219999999999999</v>
      </c>
      <c r="I3203" s="279"/>
      <c r="J3203" s="280">
        <f>ROUND(I3203*H3203,2)</f>
        <v>0</v>
      </c>
      <c r="K3203" s="276" t="s">
        <v>229</v>
      </c>
      <c r="L3203" s="281"/>
      <c r="M3203" s="282" t="s">
        <v>1</v>
      </c>
      <c r="N3203" s="283" t="s">
        <v>38</v>
      </c>
      <c r="O3203" s="92"/>
      <c r="P3203" s="237">
        <f>O3203*H3203</f>
        <v>0</v>
      </c>
      <c r="Q3203" s="237">
        <v>0.0020999999999999999</v>
      </c>
      <c r="R3203" s="237">
        <f>Q3203*H3203</f>
        <v>0.092861999999999986</v>
      </c>
      <c r="S3203" s="237">
        <v>0</v>
      </c>
      <c r="T3203" s="238">
        <f>S3203*H3203</f>
        <v>0</v>
      </c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39"/>
      <c r="AE3203" s="39"/>
      <c r="AR3203" s="239" t="s">
        <v>402</v>
      </c>
      <c r="AT3203" s="239" t="s">
        <v>285</v>
      </c>
      <c r="AU3203" s="239" t="s">
        <v>82</v>
      </c>
      <c r="AY3203" s="18" t="s">
        <v>223</v>
      </c>
      <c r="BE3203" s="240">
        <f>IF(N3203="základní",J3203,0)</f>
        <v>0</v>
      </c>
      <c r="BF3203" s="240">
        <f>IF(N3203="snížená",J3203,0)</f>
        <v>0</v>
      </c>
      <c r="BG3203" s="240">
        <f>IF(N3203="zákl. přenesená",J3203,0)</f>
        <v>0</v>
      </c>
      <c r="BH3203" s="240">
        <f>IF(N3203="sníž. přenesená",J3203,0)</f>
        <v>0</v>
      </c>
      <c r="BI3203" s="240">
        <f>IF(N3203="nulová",J3203,0)</f>
        <v>0</v>
      </c>
      <c r="BJ3203" s="18" t="s">
        <v>80</v>
      </c>
      <c r="BK3203" s="240">
        <f>ROUND(I3203*H3203,2)</f>
        <v>0</v>
      </c>
      <c r="BL3203" s="18" t="s">
        <v>310</v>
      </c>
      <c r="BM3203" s="239" t="s">
        <v>4048</v>
      </c>
    </row>
    <row r="3204" s="13" customFormat="1">
      <c r="A3204" s="13"/>
      <c r="B3204" s="241"/>
      <c r="C3204" s="242"/>
      <c r="D3204" s="243" t="s">
        <v>232</v>
      </c>
      <c r="E3204" s="242"/>
      <c r="F3204" s="245" t="s">
        <v>4049</v>
      </c>
      <c r="G3204" s="242"/>
      <c r="H3204" s="246">
        <v>44.219999999999999</v>
      </c>
      <c r="I3204" s="247"/>
      <c r="J3204" s="242"/>
      <c r="K3204" s="242"/>
      <c r="L3204" s="248"/>
      <c r="M3204" s="249"/>
      <c r="N3204" s="250"/>
      <c r="O3204" s="250"/>
      <c r="P3204" s="250"/>
      <c r="Q3204" s="250"/>
      <c r="R3204" s="250"/>
      <c r="S3204" s="250"/>
      <c r="T3204" s="251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52" t="s">
        <v>232</v>
      </c>
      <c r="AU3204" s="252" t="s">
        <v>82</v>
      </c>
      <c r="AV3204" s="13" t="s">
        <v>82</v>
      </c>
      <c r="AW3204" s="13" t="s">
        <v>4</v>
      </c>
      <c r="AX3204" s="13" t="s">
        <v>80</v>
      </c>
      <c r="AY3204" s="252" t="s">
        <v>223</v>
      </c>
    </row>
    <row r="3205" s="2" customFormat="1" ht="16.5" customHeight="1">
      <c r="A3205" s="39"/>
      <c r="B3205" s="40"/>
      <c r="C3205" s="228" t="s">
        <v>4050</v>
      </c>
      <c r="D3205" s="228" t="s">
        <v>225</v>
      </c>
      <c r="E3205" s="229" t="s">
        <v>4051</v>
      </c>
      <c r="F3205" s="230" t="s">
        <v>4052</v>
      </c>
      <c r="G3205" s="231" t="s">
        <v>475</v>
      </c>
      <c r="H3205" s="232">
        <v>5</v>
      </c>
      <c r="I3205" s="233"/>
      <c r="J3205" s="234">
        <f>ROUND(I3205*H3205,2)</f>
        <v>0</v>
      </c>
      <c r="K3205" s="230" t="s">
        <v>386</v>
      </c>
      <c r="L3205" s="45"/>
      <c r="M3205" s="235" t="s">
        <v>1</v>
      </c>
      <c r="N3205" s="236" t="s">
        <v>38</v>
      </c>
      <c r="O3205" s="92"/>
      <c r="P3205" s="237">
        <f>O3205*H3205</f>
        <v>0</v>
      </c>
      <c r="Q3205" s="237">
        <v>0</v>
      </c>
      <c r="R3205" s="237">
        <f>Q3205*H3205</f>
        <v>0</v>
      </c>
      <c r="S3205" s="237">
        <v>0</v>
      </c>
      <c r="T3205" s="238">
        <f>S3205*H3205</f>
        <v>0</v>
      </c>
      <c r="U3205" s="39"/>
      <c r="V3205" s="39"/>
      <c r="W3205" s="39"/>
      <c r="X3205" s="39"/>
      <c r="Y3205" s="39"/>
      <c r="Z3205" s="39"/>
      <c r="AA3205" s="39"/>
      <c r="AB3205" s="39"/>
      <c r="AC3205" s="39"/>
      <c r="AD3205" s="39"/>
      <c r="AE3205" s="39"/>
      <c r="AR3205" s="239" t="s">
        <v>310</v>
      </c>
      <c r="AT3205" s="239" t="s">
        <v>225</v>
      </c>
      <c r="AU3205" s="239" t="s">
        <v>82</v>
      </c>
      <c r="AY3205" s="18" t="s">
        <v>223</v>
      </c>
      <c r="BE3205" s="240">
        <f>IF(N3205="základní",J3205,0)</f>
        <v>0</v>
      </c>
      <c r="BF3205" s="240">
        <f>IF(N3205="snížená",J3205,0)</f>
        <v>0</v>
      </c>
      <c r="BG3205" s="240">
        <f>IF(N3205="zákl. přenesená",J3205,0)</f>
        <v>0</v>
      </c>
      <c r="BH3205" s="240">
        <f>IF(N3205="sníž. přenesená",J3205,0)</f>
        <v>0</v>
      </c>
      <c r="BI3205" s="240">
        <f>IF(N3205="nulová",J3205,0)</f>
        <v>0</v>
      </c>
      <c r="BJ3205" s="18" t="s">
        <v>80</v>
      </c>
      <c r="BK3205" s="240">
        <f>ROUND(I3205*H3205,2)</f>
        <v>0</v>
      </c>
      <c r="BL3205" s="18" t="s">
        <v>310</v>
      </c>
      <c r="BM3205" s="239" t="s">
        <v>4053</v>
      </c>
    </row>
    <row r="3206" s="13" customFormat="1">
      <c r="A3206" s="13"/>
      <c r="B3206" s="241"/>
      <c r="C3206" s="242"/>
      <c r="D3206" s="243" t="s">
        <v>232</v>
      </c>
      <c r="E3206" s="244" t="s">
        <v>1</v>
      </c>
      <c r="F3206" s="245" t="s">
        <v>4054</v>
      </c>
      <c r="G3206" s="242"/>
      <c r="H3206" s="246">
        <v>5</v>
      </c>
      <c r="I3206" s="247"/>
      <c r="J3206" s="242"/>
      <c r="K3206" s="242"/>
      <c r="L3206" s="248"/>
      <c r="M3206" s="249"/>
      <c r="N3206" s="250"/>
      <c r="O3206" s="250"/>
      <c r="P3206" s="250"/>
      <c r="Q3206" s="250"/>
      <c r="R3206" s="250"/>
      <c r="S3206" s="250"/>
      <c r="T3206" s="251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52" t="s">
        <v>232</v>
      </c>
      <c r="AU3206" s="252" t="s">
        <v>82</v>
      </c>
      <c r="AV3206" s="13" t="s">
        <v>82</v>
      </c>
      <c r="AW3206" s="13" t="s">
        <v>30</v>
      </c>
      <c r="AX3206" s="13" t="s">
        <v>80</v>
      </c>
      <c r="AY3206" s="252" t="s">
        <v>223</v>
      </c>
    </row>
    <row r="3207" s="2" customFormat="1" ht="16.5" customHeight="1">
      <c r="A3207" s="39"/>
      <c r="B3207" s="40"/>
      <c r="C3207" s="228" t="s">
        <v>4055</v>
      </c>
      <c r="D3207" s="228" t="s">
        <v>225</v>
      </c>
      <c r="E3207" s="229" t="s">
        <v>4056</v>
      </c>
      <c r="F3207" s="230" t="s">
        <v>4057</v>
      </c>
      <c r="G3207" s="231" t="s">
        <v>475</v>
      </c>
      <c r="H3207" s="232">
        <v>2</v>
      </c>
      <c r="I3207" s="233"/>
      <c r="J3207" s="234">
        <f>ROUND(I3207*H3207,2)</f>
        <v>0</v>
      </c>
      <c r="K3207" s="230" t="s">
        <v>386</v>
      </c>
      <c r="L3207" s="45"/>
      <c r="M3207" s="235" t="s">
        <v>1</v>
      </c>
      <c r="N3207" s="236" t="s">
        <v>38</v>
      </c>
      <c r="O3207" s="92"/>
      <c r="P3207" s="237">
        <f>O3207*H3207</f>
        <v>0</v>
      </c>
      <c r="Q3207" s="237">
        <v>0</v>
      </c>
      <c r="R3207" s="237">
        <f>Q3207*H3207</f>
        <v>0</v>
      </c>
      <c r="S3207" s="237">
        <v>0</v>
      </c>
      <c r="T3207" s="238">
        <f>S3207*H3207</f>
        <v>0</v>
      </c>
      <c r="U3207" s="39"/>
      <c r="V3207" s="39"/>
      <c r="W3207" s="39"/>
      <c r="X3207" s="39"/>
      <c r="Y3207" s="39"/>
      <c r="Z3207" s="39"/>
      <c r="AA3207" s="39"/>
      <c r="AB3207" s="39"/>
      <c r="AC3207" s="39"/>
      <c r="AD3207" s="39"/>
      <c r="AE3207" s="39"/>
      <c r="AR3207" s="239" t="s">
        <v>310</v>
      </c>
      <c r="AT3207" s="239" t="s">
        <v>225</v>
      </c>
      <c r="AU3207" s="239" t="s">
        <v>82</v>
      </c>
      <c r="AY3207" s="18" t="s">
        <v>223</v>
      </c>
      <c r="BE3207" s="240">
        <f>IF(N3207="základní",J3207,0)</f>
        <v>0</v>
      </c>
      <c r="BF3207" s="240">
        <f>IF(N3207="snížená",J3207,0)</f>
        <v>0</v>
      </c>
      <c r="BG3207" s="240">
        <f>IF(N3207="zákl. přenesená",J3207,0)</f>
        <v>0</v>
      </c>
      <c r="BH3207" s="240">
        <f>IF(N3207="sníž. přenesená",J3207,0)</f>
        <v>0</v>
      </c>
      <c r="BI3207" s="240">
        <f>IF(N3207="nulová",J3207,0)</f>
        <v>0</v>
      </c>
      <c r="BJ3207" s="18" t="s">
        <v>80</v>
      </c>
      <c r="BK3207" s="240">
        <f>ROUND(I3207*H3207,2)</f>
        <v>0</v>
      </c>
      <c r="BL3207" s="18" t="s">
        <v>310</v>
      </c>
      <c r="BM3207" s="239" t="s">
        <v>4058</v>
      </c>
    </row>
    <row r="3208" s="13" customFormat="1">
      <c r="A3208" s="13"/>
      <c r="B3208" s="241"/>
      <c r="C3208" s="242"/>
      <c r="D3208" s="243" t="s">
        <v>232</v>
      </c>
      <c r="E3208" s="244" t="s">
        <v>1</v>
      </c>
      <c r="F3208" s="245" t="s">
        <v>4059</v>
      </c>
      <c r="G3208" s="242"/>
      <c r="H3208" s="246">
        <v>2</v>
      </c>
      <c r="I3208" s="247"/>
      <c r="J3208" s="242"/>
      <c r="K3208" s="242"/>
      <c r="L3208" s="248"/>
      <c r="M3208" s="249"/>
      <c r="N3208" s="250"/>
      <c r="O3208" s="250"/>
      <c r="P3208" s="250"/>
      <c r="Q3208" s="250"/>
      <c r="R3208" s="250"/>
      <c r="S3208" s="250"/>
      <c r="T3208" s="251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52" t="s">
        <v>232</v>
      </c>
      <c r="AU3208" s="252" t="s">
        <v>82</v>
      </c>
      <c r="AV3208" s="13" t="s">
        <v>82</v>
      </c>
      <c r="AW3208" s="13" t="s">
        <v>30</v>
      </c>
      <c r="AX3208" s="13" t="s">
        <v>80</v>
      </c>
      <c r="AY3208" s="252" t="s">
        <v>223</v>
      </c>
    </row>
    <row r="3209" s="2" customFormat="1" ht="33" customHeight="1">
      <c r="A3209" s="39"/>
      <c r="B3209" s="40"/>
      <c r="C3209" s="274" t="s">
        <v>4060</v>
      </c>
      <c r="D3209" s="274" t="s">
        <v>285</v>
      </c>
      <c r="E3209" s="275" t="s">
        <v>4061</v>
      </c>
      <c r="F3209" s="276" t="s">
        <v>4062</v>
      </c>
      <c r="G3209" s="277" t="s">
        <v>475</v>
      </c>
      <c r="H3209" s="278">
        <v>2</v>
      </c>
      <c r="I3209" s="279"/>
      <c r="J3209" s="280">
        <f>ROUND(I3209*H3209,2)</f>
        <v>0</v>
      </c>
      <c r="K3209" s="276" t="s">
        <v>386</v>
      </c>
      <c r="L3209" s="281"/>
      <c r="M3209" s="282" t="s">
        <v>1</v>
      </c>
      <c r="N3209" s="283" t="s">
        <v>38</v>
      </c>
      <c r="O3209" s="92"/>
      <c r="P3209" s="237">
        <f>O3209*H3209</f>
        <v>0</v>
      </c>
      <c r="Q3209" s="237">
        <v>0.0016000000000000001</v>
      </c>
      <c r="R3209" s="237">
        <f>Q3209*H3209</f>
        <v>0.0032000000000000002</v>
      </c>
      <c r="S3209" s="237">
        <v>0</v>
      </c>
      <c r="T3209" s="238">
        <f>S3209*H3209</f>
        <v>0</v>
      </c>
      <c r="U3209" s="39"/>
      <c r="V3209" s="39"/>
      <c r="W3209" s="39"/>
      <c r="X3209" s="39"/>
      <c r="Y3209" s="39"/>
      <c r="Z3209" s="39"/>
      <c r="AA3209" s="39"/>
      <c r="AB3209" s="39"/>
      <c r="AC3209" s="39"/>
      <c r="AD3209" s="39"/>
      <c r="AE3209" s="39"/>
      <c r="AR3209" s="239" t="s">
        <v>402</v>
      </c>
      <c r="AT3209" s="239" t="s">
        <v>285</v>
      </c>
      <c r="AU3209" s="239" t="s">
        <v>82</v>
      </c>
      <c r="AY3209" s="18" t="s">
        <v>223</v>
      </c>
      <c r="BE3209" s="240">
        <f>IF(N3209="základní",J3209,0)</f>
        <v>0</v>
      </c>
      <c r="BF3209" s="240">
        <f>IF(N3209="snížená",J3209,0)</f>
        <v>0</v>
      </c>
      <c r="BG3209" s="240">
        <f>IF(N3209="zákl. přenesená",J3209,0)</f>
        <v>0</v>
      </c>
      <c r="BH3209" s="240">
        <f>IF(N3209="sníž. přenesená",J3209,0)</f>
        <v>0</v>
      </c>
      <c r="BI3209" s="240">
        <f>IF(N3209="nulová",J3209,0)</f>
        <v>0</v>
      </c>
      <c r="BJ3209" s="18" t="s">
        <v>80</v>
      </c>
      <c r="BK3209" s="240">
        <f>ROUND(I3209*H3209,2)</f>
        <v>0</v>
      </c>
      <c r="BL3209" s="18" t="s">
        <v>310</v>
      </c>
      <c r="BM3209" s="239" t="s">
        <v>4063</v>
      </c>
    </row>
    <row r="3210" s="2" customFormat="1" ht="21.75" customHeight="1">
      <c r="A3210" s="39"/>
      <c r="B3210" s="40"/>
      <c r="C3210" s="228" t="s">
        <v>4064</v>
      </c>
      <c r="D3210" s="228" t="s">
        <v>225</v>
      </c>
      <c r="E3210" s="229" t="s">
        <v>4065</v>
      </c>
      <c r="F3210" s="230" t="s">
        <v>4066</v>
      </c>
      <c r="G3210" s="231" t="s">
        <v>475</v>
      </c>
      <c r="H3210" s="232">
        <v>37</v>
      </c>
      <c r="I3210" s="233"/>
      <c r="J3210" s="234">
        <f>ROUND(I3210*H3210,2)</f>
        <v>0</v>
      </c>
      <c r="K3210" s="230" t="s">
        <v>386</v>
      </c>
      <c r="L3210" s="45"/>
      <c r="M3210" s="235" t="s">
        <v>1</v>
      </c>
      <c r="N3210" s="236" t="s">
        <v>38</v>
      </c>
      <c r="O3210" s="92"/>
      <c r="P3210" s="237">
        <f>O3210*H3210</f>
        <v>0</v>
      </c>
      <c r="Q3210" s="237">
        <v>0</v>
      </c>
      <c r="R3210" s="237">
        <f>Q3210*H3210</f>
        <v>0</v>
      </c>
      <c r="S3210" s="237">
        <v>0</v>
      </c>
      <c r="T3210" s="238">
        <f>S3210*H3210</f>
        <v>0</v>
      </c>
      <c r="U3210" s="39"/>
      <c r="V3210" s="39"/>
      <c r="W3210" s="39"/>
      <c r="X3210" s="39"/>
      <c r="Y3210" s="39"/>
      <c r="Z3210" s="39"/>
      <c r="AA3210" s="39"/>
      <c r="AB3210" s="39"/>
      <c r="AC3210" s="39"/>
      <c r="AD3210" s="39"/>
      <c r="AE3210" s="39"/>
      <c r="AR3210" s="239" t="s">
        <v>310</v>
      </c>
      <c r="AT3210" s="239" t="s">
        <v>225</v>
      </c>
      <c r="AU3210" s="239" t="s">
        <v>82</v>
      </c>
      <c r="AY3210" s="18" t="s">
        <v>223</v>
      </c>
      <c r="BE3210" s="240">
        <f>IF(N3210="základní",J3210,0)</f>
        <v>0</v>
      </c>
      <c r="BF3210" s="240">
        <f>IF(N3210="snížená",J3210,0)</f>
        <v>0</v>
      </c>
      <c r="BG3210" s="240">
        <f>IF(N3210="zákl. přenesená",J3210,0)</f>
        <v>0</v>
      </c>
      <c r="BH3210" s="240">
        <f>IF(N3210="sníž. přenesená",J3210,0)</f>
        <v>0</v>
      </c>
      <c r="BI3210" s="240">
        <f>IF(N3210="nulová",J3210,0)</f>
        <v>0</v>
      </c>
      <c r="BJ3210" s="18" t="s">
        <v>80</v>
      </c>
      <c r="BK3210" s="240">
        <f>ROUND(I3210*H3210,2)</f>
        <v>0</v>
      </c>
      <c r="BL3210" s="18" t="s">
        <v>310</v>
      </c>
      <c r="BM3210" s="239" t="s">
        <v>4067</v>
      </c>
    </row>
    <row r="3211" s="14" customFormat="1">
      <c r="A3211" s="14"/>
      <c r="B3211" s="253"/>
      <c r="C3211" s="254"/>
      <c r="D3211" s="243" t="s">
        <v>232</v>
      </c>
      <c r="E3211" s="255" t="s">
        <v>1</v>
      </c>
      <c r="F3211" s="256" t="s">
        <v>3976</v>
      </c>
      <c r="G3211" s="254"/>
      <c r="H3211" s="255" t="s">
        <v>1</v>
      </c>
      <c r="I3211" s="257"/>
      <c r="J3211" s="254"/>
      <c r="K3211" s="254"/>
      <c r="L3211" s="258"/>
      <c r="M3211" s="259"/>
      <c r="N3211" s="260"/>
      <c r="O3211" s="260"/>
      <c r="P3211" s="260"/>
      <c r="Q3211" s="260"/>
      <c r="R3211" s="260"/>
      <c r="S3211" s="260"/>
      <c r="T3211" s="261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T3211" s="262" t="s">
        <v>232</v>
      </c>
      <c r="AU3211" s="262" t="s">
        <v>82</v>
      </c>
      <c r="AV3211" s="14" t="s">
        <v>80</v>
      </c>
      <c r="AW3211" s="14" t="s">
        <v>30</v>
      </c>
      <c r="AX3211" s="14" t="s">
        <v>73</v>
      </c>
      <c r="AY3211" s="262" t="s">
        <v>223</v>
      </c>
    </row>
    <row r="3212" s="13" customFormat="1">
      <c r="A3212" s="13"/>
      <c r="B3212" s="241"/>
      <c r="C3212" s="242"/>
      <c r="D3212" s="243" t="s">
        <v>232</v>
      </c>
      <c r="E3212" s="244" t="s">
        <v>1</v>
      </c>
      <c r="F3212" s="245" t="s">
        <v>4068</v>
      </c>
      <c r="G3212" s="242"/>
      <c r="H3212" s="246">
        <v>32</v>
      </c>
      <c r="I3212" s="247"/>
      <c r="J3212" s="242"/>
      <c r="K3212" s="242"/>
      <c r="L3212" s="248"/>
      <c r="M3212" s="249"/>
      <c r="N3212" s="250"/>
      <c r="O3212" s="250"/>
      <c r="P3212" s="250"/>
      <c r="Q3212" s="250"/>
      <c r="R3212" s="250"/>
      <c r="S3212" s="250"/>
      <c r="T3212" s="251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52" t="s">
        <v>232</v>
      </c>
      <c r="AU3212" s="252" t="s">
        <v>82</v>
      </c>
      <c r="AV3212" s="13" t="s">
        <v>82</v>
      </c>
      <c r="AW3212" s="13" t="s">
        <v>30</v>
      </c>
      <c r="AX3212" s="13" t="s">
        <v>73</v>
      </c>
      <c r="AY3212" s="252" t="s">
        <v>223</v>
      </c>
    </row>
    <row r="3213" s="13" customFormat="1">
      <c r="A3213" s="13"/>
      <c r="B3213" s="241"/>
      <c r="C3213" s="242"/>
      <c r="D3213" s="243" t="s">
        <v>232</v>
      </c>
      <c r="E3213" s="244" t="s">
        <v>1</v>
      </c>
      <c r="F3213" s="245" t="s">
        <v>4069</v>
      </c>
      <c r="G3213" s="242"/>
      <c r="H3213" s="246">
        <v>5</v>
      </c>
      <c r="I3213" s="247"/>
      <c r="J3213" s="242"/>
      <c r="K3213" s="242"/>
      <c r="L3213" s="248"/>
      <c r="M3213" s="249"/>
      <c r="N3213" s="250"/>
      <c r="O3213" s="250"/>
      <c r="P3213" s="250"/>
      <c r="Q3213" s="250"/>
      <c r="R3213" s="250"/>
      <c r="S3213" s="250"/>
      <c r="T3213" s="251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52" t="s">
        <v>232</v>
      </c>
      <c r="AU3213" s="252" t="s">
        <v>82</v>
      </c>
      <c r="AV3213" s="13" t="s">
        <v>82</v>
      </c>
      <c r="AW3213" s="13" t="s">
        <v>30</v>
      </c>
      <c r="AX3213" s="13" t="s">
        <v>73</v>
      </c>
      <c r="AY3213" s="252" t="s">
        <v>223</v>
      </c>
    </row>
    <row r="3214" s="15" customFormat="1">
      <c r="A3214" s="15"/>
      <c r="B3214" s="263"/>
      <c r="C3214" s="264"/>
      <c r="D3214" s="243" t="s">
        <v>232</v>
      </c>
      <c r="E3214" s="265" t="s">
        <v>1</v>
      </c>
      <c r="F3214" s="266" t="s">
        <v>245</v>
      </c>
      <c r="G3214" s="264"/>
      <c r="H3214" s="267">
        <v>37</v>
      </c>
      <c r="I3214" s="268"/>
      <c r="J3214" s="264"/>
      <c r="K3214" s="264"/>
      <c r="L3214" s="269"/>
      <c r="M3214" s="270"/>
      <c r="N3214" s="271"/>
      <c r="O3214" s="271"/>
      <c r="P3214" s="271"/>
      <c r="Q3214" s="271"/>
      <c r="R3214" s="271"/>
      <c r="S3214" s="271"/>
      <c r="T3214" s="272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T3214" s="273" t="s">
        <v>232</v>
      </c>
      <c r="AU3214" s="273" t="s">
        <v>82</v>
      </c>
      <c r="AV3214" s="15" t="s">
        <v>230</v>
      </c>
      <c r="AW3214" s="15" t="s">
        <v>30</v>
      </c>
      <c r="AX3214" s="15" t="s">
        <v>80</v>
      </c>
      <c r="AY3214" s="273" t="s">
        <v>223</v>
      </c>
    </row>
    <row r="3215" s="2" customFormat="1" ht="55.5" customHeight="1">
      <c r="A3215" s="39"/>
      <c r="B3215" s="40"/>
      <c r="C3215" s="228" t="s">
        <v>4070</v>
      </c>
      <c r="D3215" s="228" t="s">
        <v>225</v>
      </c>
      <c r="E3215" s="229" t="s">
        <v>4071</v>
      </c>
      <c r="F3215" s="230" t="s">
        <v>4072</v>
      </c>
      <c r="G3215" s="231" t="s">
        <v>265</v>
      </c>
      <c r="H3215" s="232">
        <v>3.887</v>
      </c>
      <c r="I3215" s="233"/>
      <c r="J3215" s="234">
        <f>ROUND(I3215*H3215,2)</f>
        <v>0</v>
      </c>
      <c r="K3215" s="230" t="s">
        <v>229</v>
      </c>
      <c r="L3215" s="45"/>
      <c r="M3215" s="235" t="s">
        <v>1</v>
      </c>
      <c r="N3215" s="236" t="s">
        <v>38</v>
      </c>
      <c r="O3215" s="92"/>
      <c r="P3215" s="237">
        <f>O3215*H3215</f>
        <v>0</v>
      </c>
      <c r="Q3215" s="237">
        <v>0</v>
      </c>
      <c r="R3215" s="237">
        <f>Q3215*H3215</f>
        <v>0</v>
      </c>
      <c r="S3215" s="237">
        <v>0</v>
      </c>
      <c r="T3215" s="238">
        <f>S3215*H3215</f>
        <v>0</v>
      </c>
      <c r="U3215" s="39"/>
      <c r="V3215" s="39"/>
      <c r="W3215" s="39"/>
      <c r="X3215" s="39"/>
      <c r="Y3215" s="39"/>
      <c r="Z3215" s="39"/>
      <c r="AA3215" s="39"/>
      <c r="AB3215" s="39"/>
      <c r="AC3215" s="39"/>
      <c r="AD3215" s="39"/>
      <c r="AE3215" s="39"/>
      <c r="AR3215" s="239" t="s">
        <v>310</v>
      </c>
      <c r="AT3215" s="239" t="s">
        <v>225</v>
      </c>
      <c r="AU3215" s="239" t="s">
        <v>82</v>
      </c>
      <c r="AY3215" s="18" t="s">
        <v>223</v>
      </c>
      <c r="BE3215" s="240">
        <f>IF(N3215="základní",J3215,0)</f>
        <v>0</v>
      </c>
      <c r="BF3215" s="240">
        <f>IF(N3215="snížená",J3215,0)</f>
        <v>0</v>
      </c>
      <c r="BG3215" s="240">
        <f>IF(N3215="zákl. přenesená",J3215,0)</f>
        <v>0</v>
      </c>
      <c r="BH3215" s="240">
        <f>IF(N3215="sníž. přenesená",J3215,0)</f>
        <v>0</v>
      </c>
      <c r="BI3215" s="240">
        <f>IF(N3215="nulová",J3215,0)</f>
        <v>0</v>
      </c>
      <c r="BJ3215" s="18" t="s">
        <v>80</v>
      </c>
      <c r="BK3215" s="240">
        <f>ROUND(I3215*H3215,2)</f>
        <v>0</v>
      </c>
      <c r="BL3215" s="18" t="s">
        <v>310</v>
      </c>
      <c r="BM3215" s="239" t="s">
        <v>4073</v>
      </c>
    </row>
    <row r="3216" s="12" customFormat="1" ht="22.8" customHeight="1">
      <c r="A3216" s="12"/>
      <c r="B3216" s="212"/>
      <c r="C3216" s="213"/>
      <c r="D3216" s="214" t="s">
        <v>72</v>
      </c>
      <c r="E3216" s="226" t="s">
        <v>4074</v>
      </c>
      <c r="F3216" s="226" t="s">
        <v>4075</v>
      </c>
      <c r="G3216" s="213"/>
      <c r="H3216" s="213"/>
      <c r="I3216" s="216"/>
      <c r="J3216" s="227">
        <f>BK3216</f>
        <v>0</v>
      </c>
      <c r="K3216" s="213"/>
      <c r="L3216" s="218"/>
      <c r="M3216" s="219"/>
      <c r="N3216" s="220"/>
      <c r="O3216" s="220"/>
      <c r="P3216" s="221">
        <f>SUM(P3217:P3648)</f>
        <v>0</v>
      </c>
      <c r="Q3216" s="220"/>
      <c r="R3216" s="221">
        <f>SUM(R3217:R3648)</f>
        <v>49.935640849999999</v>
      </c>
      <c r="S3216" s="220"/>
      <c r="T3216" s="222">
        <f>SUM(T3217:T3648)</f>
        <v>44.912112</v>
      </c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R3216" s="223" t="s">
        <v>82</v>
      </c>
      <c r="AT3216" s="224" t="s">
        <v>72</v>
      </c>
      <c r="AU3216" s="224" t="s">
        <v>80</v>
      </c>
      <c r="AY3216" s="223" t="s">
        <v>223</v>
      </c>
      <c r="BK3216" s="225">
        <f>SUM(BK3217:BK3648)</f>
        <v>0</v>
      </c>
    </row>
    <row r="3217" s="2" customFormat="1" ht="24.15" customHeight="1">
      <c r="A3217" s="39"/>
      <c r="B3217" s="40"/>
      <c r="C3217" s="228" t="s">
        <v>4076</v>
      </c>
      <c r="D3217" s="228" t="s">
        <v>225</v>
      </c>
      <c r="E3217" s="229" t="s">
        <v>4077</v>
      </c>
      <c r="F3217" s="230" t="s">
        <v>4078</v>
      </c>
      <c r="G3217" s="231" t="s">
        <v>293</v>
      </c>
      <c r="H3217" s="232">
        <v>189.96000000000001</v>
      </c>
      <c r="I3217" s="233"/>
      <c r="J3217" s="234">
        <f>ROUND(I3217*H3217,2)</f>
        <v>0</v>
      </c>
      <c r="K3217" s="230" t="s">
        <v>229</v>
      </c>
      <c r="L3217" s="45"/>
      <c r="M3217" s="235" t="s">
        <v>1</v>
      </c>
      <c r="N3217" s="236" t="s">
        <v>38</v>
      </c>
      <c r="O3217" s="92"/>
      <c r="P3217" s="237">
        <f>O3217*H3217</f>
        <v>0</v>
      </c>
      <c r="Q3217" s="237">
        <v>0</v>
      </c>
      <c r="R3217" s="237">
        <f>Q3217*H3217</f>
        <v>0</v>
      </c>
      <c r="S3217" s="237">
        <v>0.032000000000000001</v>
      </c>
      <c r="T3217" s="238">
        <f>S3217*H3217</f>
        <v>6.0787200000000006</v>
      </c>
      <c r="U3217" s="39"/>
      <c r="V3217" s="39"/>
      <c r="W3217" s="39"/>
      <c r="X3217" s="39"/>
      <c r="Y3217" s="39"/>
      <c r="Z3217" s="39"/>
      <c r="AA3217" s="39"/>
      <c r="AB3217" s="39"/>
      <c r="AC3217" s="39"/>
      <c r="AD3217" s="39"/>
      <c r="AE3217" s="39"/>
      <c r="AR3217" s="239" t="s">
        <v>310</v>
      </c>
      <c r="AT3217" s="239" t="s">
        <v>225</v>
      </c>
      <c r="AU3217" s="239" t="s">
        <v>82</v>
      </c>
      <c r="AY3217" s="18" t="s">
        <v>223</v>
      </c>
      <c r="BE3217" s="240">
        <f>IF(N3217="základní",J3217,0)</f>
        <v>0</v>
      </c>
      <c r="BF3217" s="240">
        <f>IF(N3217="snížená",J3217,0)</f>
        <v>0</v>
      </c>
      <c r="BG3217" s="240">
        <f>IF(N3217="zákl. přenesená",J3217,0)</f>
        <v>0</v>
      </c>
      <c r="BH3217" s="240">
        <f>IF(N3217="sníž. přenesená",J3217,0)</f>
        <v>0</v>
      </c>
      <c r="BI3217" s="240">
        <f>IF(N3217="nulová",J3217,0)</f>
        <v>0</v>
      </c>
      <c r="BJ3217" s="18" t="s">
        <v>80</v>
      </c>
      <c r="BK3217" s="240">
        <f>ROUND(I3217*H3217,2)</f>
        <v>0</v>
      </c>
      <c r="BL3217" s="18" t="s">
        <v>310</v>
      </c>
      <c r="BM3217" s="239" t="s">
        <v>4079</v>
      </c>
    </row>
    <row r="3218" s="13" customFormat="1">
      <c r="A3218" s="13"/>
      <c r="B3218" s="241"/>
      <c r="C3218" s="242"/>
      <c r="D3218" s="243" t="s">
        <v>232</v>
      </c>
      <c r="E3218" s="244" t="s">
        <v>1</v>
      </c>
      <c r="F3218" s="245" t="s">
        <v>4080</v>
      </c>
      <c r="G3218" s="242"/>
      <c r="H3218" s="246">
        <v>189.96000000000001</v>
      </c>
      <c r="I3218" s="247"/>
      <c r="J3218" s="242"/>
      <c r="K3218" s="242"/>
      <c r="L3218" s="248"/>
      <c r="M3218" s="249"/>
      <c r="N3218" s="250"/>
      <c r="O3218" s="250"/>
      <c r="P3218" s="250"/>
      <c r="Q3218" s="250"/>
      <c r="R3218" s="250"/>
      <c r="S3218" s="250"/>
      <c r="T3218" s="251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52" t="s">
        <v>232</v>
      </c>
      <c r="AU3218" s="252" t="s">
        <v>82</v>
      </c>
      <c r="AV3218" s="13" t="s">
        <v>82</v>
      </c>
      <c r="AW3218" s="13" t="s">
        <v>30</v>
      </c>
      <c r="AX3218" s="13" t="s">
        <v>80</v>
      </c>
      <c r="AY3218" s="252" t="s">
        <v>223</v>
      </c>
    </row>
    <row r="3219" s="2" customFormat="1" ht="21.75" customHeight="1">
      <c r="A3219" s="39"/>
      <c r="B3219" s="40"/>
      <c r="C3219" s="228" t="s">
        <v>4081</v>
      </c>
      <c r="D3219" s="228" t="s">
        <v>225</v>
      </c>
      <c r="E3219" s="229" t="s">
        <v>4082</v>
      </c>
      <c r="F3219" s="230" t="s">
        <v>4083</v>
      </c>
      <c r="G3219" s="231" t="s">
        <v>293</v>
      </c>
      <c r="H3219" s="232">
        <v>2109.3820000000001</v>
      </c>
      <c r="I3219" s="233"/>
      <c r="J3219" s="234">
        <f>ROUND(I3219*H3219,2)</f>
        <v>0</v>
      </c>
      <c r="K3219" s="230" t="s">
        <v>229</v>
      </c>
      <c r="L3219" s="45"/>
      <c r="M3219" s="235" t="s">
        <v>1</v>
      </c>
      <c r="N3219" s="236" t="s">
        <v>38</v>
      </c>
      <c r="O3219" s="92"/>
      <c r="P3219" s="237">
        <f>O3219*H3219</f>
        <v>0</v>
      </c>
      <c r="Q3219" s="237">
        <v>0</v>
      </c>
      <c r="R3219" s="237">
        <f>Q3219*H3219</f>
        <v>0</v>
      </c>
      <c r="S3219" s="237">
        <v>0.0070000000000000001</v>
      </c>
      <c r="T3219" s="238">
        <f>S3219*H3219</f>
        <v>14.765674000000001</v>
      </c>
      <c r="U3219" s="39"/>
      <c r="V3219" s="39"/>
      <c r="W3219" s="39"/>
      <c r="X3219" s="39"/>
      <c r="Y3219" s="39"/>
      <c r="Z3219" s="39"/>
      <c r="AA3219" s="39"/>
      <c r="AB3219" s="39"/>
      <c r="AC3219" s="39"/>
      <c r="AD3219" s="39"/>
      <c r="AE3219" s="39"/>
      <c r="AR3219" s="239" t="s">
        <v>230</v>
      </c>
      <c r="AT3219" s="239" t="s">
        <v>225</v>
      </c>
      <c r="AU3219" s="239" t="s">
        <v>82</v>
      </c>
      <c r="AY3219" s="18" t="s">
        <v>223</v>
      </c>
      <c r="BE3219" s="240">
        <f>IF(N3219="základní",J3219,0)</f>
        <v>0</v>
      </c>
      <c r="BF3219" s="240">
        <f>IF(N3219="snížená",J3219,0)</f>
        <v>0</v>
      </c>
      <c r="BG3219" s="240">
        <f>IF(N3219="zákl. přenesená",J3219,0)</f>
        <v>0</v>
      </c>
      <c r="BH3219" s="240">
        <f>IF(N3219="sníž. přenesená",J3219,0)</f>
        <v>0</v>
      </c>
      <c r="BI3219" s="240">
        <f>IF(N3219="nulová",J3219,0)</f>
        <v>0</v>
      </c>
      <c r="BJ3219" s="18" t="s">
        <v>80</v>
      </c>
      <c r="BK3219" s="240">
        <f>ROUND(I3219*H3219,2)</f>
        <v>0</v>
      </c>
      <c r="BL3219" s="18" t="s">
        <v>230</v>
      </c>
      <c r="BM3219" s="239" t="s">
        <v>4084</v>
      </c>
    </row>
    <row r="3220" s="14" customFormat="1">
      <c r="A3220" s="14"/>
      <c r="B3220" s="253"/>
      <c r="C3220" s="254"/>
      <c r="D3220" s="243" t="s">
        <v>232</v>
      </c>
      <c r="E3220" s="255" t="s">
        <v>1</v>
      </c>
      <c r="F3220" s="256" t="s">
        <v>4085</v>
      </c>
      <c r="G3220" s="254"/>
      <c r="H3220" s="255" t="s">
        <v>1</v>
      </c>
      <c r="I3220" s="257"/>
      <c r="J3220" s="254"/>
      <c r="K3220" s="254"/>
      <c r="L3220" s="258"/>
      <c r="M3220" s="259"/>
      <c r="N3220" s="260"/>
      <c r="O3220" s="260"/>
      <c r="P3220" s="260"/>
      <c r="Q3220" s="260"/>
      <c r="R3220" s="260"/>
      <c r="S3220" s="260"/>
      <c r="T3220" s="261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62" t="s">
        <v>232</v>
      </c>
      <c r="AU3220" s="262" t="s">
        <v>82</v>
      </c>
      <c r="AV3220" s="14" t="s">
        <v>80</v>
      </c>
      <c r="AW3220" s="14" t="s">
        <v>30</v>
      </c>
      <c r="AX3220" s="14" t="s">
        <v>73</v>
      </c>
      <c r="AY3220" s="262" t="s">
        <v>223</v>
      </c>
    </row>
    <row r="3221" s="13" customFormat="1">
      <c r="A3221" s="13"/>
      <c r="B3221" s="241"/>
      <c r="C3221" s="242"/>
      <c r="D3221" s="243" t="s">
        <v>232</v>
      </c>
      <c r="E3221" s="244" t="s">
        <v>1</v>
      </c>
      <c r="F3221" s="245" t="s">
        <v>3146</v>
      </c>
      <c r="G3221" s="242"/>
      <c r="H3221" s="246">
        <v>1244.6510000000001</v>
      </c>
      <c r="I3221" s="247"/>
      <c r="J3221" s="242"/>
      <c r="K3221" s="242"/>
      <c r="L3221" s="248"/>
      <c r="M3221" s="249"/>
      <c r="N3221" s="250"/>
      <c r="O3221" s="250"/>
      <c r="P3221" s="250"/>
      <c r="Q3221" s="250"/>
      <c r="R3221" s="250"/>
      <c r="S3221" s="250"/>
      <c r="T3221" s="251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52" t="s">
        <v>232</v>
      </c>
      <c r="AU3221" s="252" t="s">
        <v>82</v>
      </c>
      <c r="AV3221" s="13" t="s">
        <v>82</v>
      </c>
      <c r="AW3221" s="13" t="s">
        <v>30</v>
      </c>
      <c r="AX3221" s="13" t="s">
        <v>73</v>
      </c>
      <c r="AY3221" s="252" t="s">
        <v>223</v>
      </c>
    </row>
    <row r="3222" s="13" customFormat="1">
      <c r="A3222" s="13"/>
      <c r="B3222" s="241"/>
      <c r="C3222" s="242"/>
      <c r="D3222" s="243" t="s">
        <v>232</v>
      </c>
      <c r="E3222" s="244" t="s">
        <v>1</v>
      </c>
      <c r="F3222" s="245" t="s">
        <v>3147</v>
      </c>
      <c r="G3222" s="242"/>
      <c r="H3222" s="246">
        <v>-189.96000000000001</v>
      </c>
      <c r="I3222" s="247"/>
      <c r="J3222" s="242"/>
      <c r="K3222" s="242"/>
      <c r="L3222" s="248"/>
      <c r="M3222" s="249"/>
      <c r="N3222" s="250"/>
      <c r="O3222" s="250"/>
      <c r="P3222" s="250"/>
      <c r="Q3222" s="250"/>
      <c r="R3222" s="250"/>
      <c r="S3222" s="250"/>
      <c r="T3222" s="251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T3222" s="252" t="s">
        <v>232</v>
      </c>
      <c r="AU3222" s="252" t="s">
        <v>82</v>
      </c>
      <c r="AV3222" s="13" t="s">
        <v>82</v>
      </c>
      <c r="AW3222" s="13" t="s">
        <v>30</v>
      </c>
      <c r="AX3222" s="13" t="s">
        <v>73</v>
      </c>
      <c r="AY3222" s="252" t="s">
        <v>223</v>
      </c>
    </row>
    <row r="3223" s="16" customFormat="1">
      <c r="A3223" s="16"/>
      <c r="B3223" s="288"/>
      <c r="C3223" s="289"/>
      <c r="D3223" s="243" t="s">
        <v>232</v>
      </c>
      <c r="E3223" s="290" t="s">
        <v>1</v>
      </c>
      <c r="F3223" s="291" t="s">
        <v>608</v>
      </c>
      <c r="G3223" s="289"/>
      <c r="H3223" s="292">
        <v>1054.691</v>
      </c>
      <c r="I3223" s="293"/>
      <c r="J3223" s="289"/>
      <c r="K3223" s="289"/>
      <c r="L3223" s="294"/>
      <c r="M3223" s="295"/>
      <c r="N3223" s="296"/>
      <c r="O3223" s="296"/>
      <c r="P3223" s="296"/>
      <c r="Q3223" s="296"/>
      <c r="R3223" s="296"/>
      <c r="S3223" s="296"/>
      <c r="T3223" s="297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T3223" s="298" t="s">
        <v>232</v>
      </c>
      <c r="AU3223" s="298" t="s">
        <v>82</v>
      </c>
      <c r="AV3223" s="16" t="s">
        <v>102</v>
      </c>
      <c r="AW3223" s="16" t="s">
        <v>30</v>
      </c>
      <c r="AX3223" s="16" t="s">
        <v>73</v>
      </c>
      <c r="AY3223" s="298" t="s">
        <v>223</v>
      </c>
    </row>
    <row r="3224" s="13" customFormat="1">
      <c r="A3224" s="13"/>
      <c r="B3224" s="241"/>
      <c r="C3224" s="242"/>
      <c r="D3224" s="243" t="s">
        <v>232</v>
      </c>
      <c r="E3224" s="244" t="s">
        <v>1</v>
      </c>
      <c r="F3224" s="245" t="s">
        <v>4086</v>
      </c>
      <c r="G3224" s="242"/>
      <c r="H3224" s="246">
        <v>2109.3820000000001</v>
      </c>
      <c r="I3224" s="247"/>
      <c r="J3224" s="242"/>
      <c r="K3224" s="242"/>
      <c r="L3224" s="248"/>
      <c r="M3224" s="249"/>
      <c r="N3224" s="250"/>
      <c r="O3224" s="250"/>
      <c r="P3224" s="250"/>
      <c r="Q3224" s="250"/>
      <c r="R3224" s="250"/>
      <c r="S3224" s="250"/>
      <c r="T3224" s="251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52" t="s">
        <v>232</v>
      </c>
      <c r="AU3224" s="252" t="s">
        <v>82</v>
      </c>
      <c r="AV3224" s="13" t="s">
        <v>82</v>
      </c>
      <c r="AW3224" s="13" t="s">
        <v>30</v>
      </c>
      <c r="AX3224" s="13" t="s">
        <v>80</v>
      </c>
      <c r="AY3224" s="252" t="s">
        <v>223</v>
      </c>
    </row>
    <row r="3225" s="2" customFormat="1" ht="24.15" customHeight="1">
      <c r="A3225" s="39"/>
      <c r="B3225" s="40"/>
      <c r="C3225" s="228" t="s">
        <v>4087</v>
      </c>
      <c r="D3225" s="228" t="s">
        <v>225</v>
      </c>
      <c r="E3225" s="229" t="s">
        <v>4088</v>
      </c>
      <c r="F3225" s="230" t="s">
        <v>4089</v>
      </c>
      <c r="G3225" s="231" t="s">
        <v>293</v>
      </c>
      <c r="H3225" s="232">
        <v>556.35000000000002</v>
      </c>
      <c r="I3225" s="233"/>
      <c r="J3225" s="234">
        <f>ROUND(I3225*H3225,2)</f>
        <v>0</v>
      </c>
      <c r="K3225" s="230" t="s">
        <v>229</v>
      </c>
      <c r="L3225" s="45"/>
      <c r="M3225" s="235" t="s">
        <v>1</v>
      </c>
      <c r="N3225" s="236" t="s">
        <v>38</v>
      </c>
      <c r="O3225" s="92"/>
      <c r="P3225" s="237">
        <f>O3225*H3225</f>
        <v>0</v>
      </c>
      <c r="Q3225" s="237">
        <v>0</v>
      </c>
      <c r="R3225" s="237">
        <f>Q3225*H3225</f>
        <v>0</v>
      </c>
      <c r="S3225" s="237">
        <v>0.0030000000000000001</v>
      </c>
      <c r="T3225" s="238">
        <f>S3225*H3225</f>
        <v>1.6690500000000001</v>
      </c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39"/>
      <c r="AE3225" s="39"/>
      <c r="AR3225" s="239" t="s">
        <v>310</v>
      </c>
      <c r="AT3225" s="239" t="s">
        <v>225</v>
      </c>
      <c r="AU3225" s="239" t="s">
        <v>82</v>
      </c>
      <c r="AY3225" s="18" t="s">
        <v>223</v>
      </c>
      <c r="BE3225" s="240">
        <f>IF(N3225="základní",J3225,0)</f>
        <v>0</v>
      </c>
      <c r="BF3225" s="240">
        <f>IF(N3225="snížená",J3225,0)</f>
        <v>0</v>
      </c>
      <c r="BG3225" s="240">
        <f>IF(N3225="zákl. přenesená",J3225,0)</f>
        <v>0</v>
      </c>
      <c r="BH3225" s="240">
        <f>IF(N3225="sníž. přenesená",J3225,0)</f>
        <v>0</v>
      </c>
      <c r="BI3225" s="240">
        <f>IF(N3225="nulová",J3225,0)</f>
        <v>0</v>
      </c>
      <c r="BJ3225" s="18" t="s">
        <v>80</v>
      </c>
      <c r="BK3225" s="240">
        <f>ROUND(I3225*H3225,2)</f>
        <v>0</v>
      </c>
      <c r="BL3225" s="18" t="s">
        <v>310</v>
      </c>
      <c r="BM3225" s="239" t="s">
        <v>4090</v>
      </c>
    </row>
    <row r="3226" s="13" customFormat="1">
      <c r="A3226" s="13"/>
      <c r="B3226" s="241"/>
      <c r="C3226" s="242"/>
      <c r="D3226" s="243" t="s">
        <v>232</v>
      </c>
      <c r="E3226" s="244" t="s">
        <v>1</v>
      </c>
      <c r="F3226" s="245" t="s">
        <v>4091</v>
      </c>
      <c r="G3226" s="242"/>
      <c r="H3226" s="246">
        <v>168</v>
      </c>
      <c r="I3226" s="247"/>
      <c r="J3226" s="242"/>
      <c r="K3226" s="242"/>
      <c r="L3226" s="248"/>
      <c r="M3226" s="249"/>
      <c r="N3226" s="250"/>
      <c r="O3226" s="250"/>
      <c r="P3226" s="250"/>
      <c r="Q3226" s="250"/>
      <c r="R3226" s="250"/>
      <c r="S3226" s="250"/>
      <c r="T3226" s="251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52" t="s">
        <v>232</v>
      </c>
      <c r="AU3226" s="252" t="s">
        <v>82</v>
      </c>
      <c r="AV3226" s="13" t="s">
        <v>82</v>
      </c>
      <c r="AW3226" s="13" t="s">
        <v>30</v>
      </c>
      <c r="AX3226" s="13" t="s">
        <v>73</v>
      </c>
      <c r="AY3226" s="252" t="s">
        <v>223</v>
      </c>
    </row>
    <row r="3227" s="13" customFormat="1">
      <c r="A3227" s="13"/>
      <c r="B3227" s="241"/>
      <c r="C3227" s="242"/>
      <c r="D3227" s="243" t="s">
        <v>232</v>
      </c>
      <c r="E3227" s="244" t="s">
        <v>1</v>
      </c>
      <c r="F3227" s="245" t="s">
        <v>4092</v>
      </c>
      <c r="G3227" s="242"/>
      <c r="H3227" s="246">
        <v>388.35000000000002</v>
      </c>
      <c r="I3227" s="247"/>
      <c r="J3227" s="242"/>
      <c r="K3227" s="242"/>
      <c r="L3227" s="248"/>
      <c r="M3227" s="249"/>
      <c r="N3227" s="250"/>
      <c r="O3227" s="250"/>
      <c r="P3227" s="250"/>
      <c r="Q3227" s="250"/>
      <c r="R3227" s="250"/>
      <c r="S3227" s="250"/>
      <c r="T3227" s="251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52" t="s">
        <v>232</v>
      </c>
      <c r="AU3227" s="252" t="s">
        <v>82</v>
      </c>
      <c r="AV3227" s="13" t="s">
        <v>82</v>
      </c>
      <c r="AW3227" s="13" t="s">
        <v>30</v>
      </c>
      <c r="AX3227" s="13" t="s">
        <v>73</v>
      </c>
      <c r="AY3227" s="252" t="s">
        <v>223</v>
      </c>
    </row>
    <row r="3228" s="15" customFormat="1">
      <c r="A3228" s="15"/>
      <c r="B3228" s="263"/>
      <c r="C3228" s="264"/>
      <c r="D3228" s="243" t="s">
        <v>232</v>
      </c>
      <c r="E3228" s="265" t="s">
        <v>1</v>
      </c>
      <c r="F3228" s="266" t="s">
        <v>245</v>
      </c>
      <c r="G3228" s="264"/>
      <c r="H3228" s="267">
        <v>556.35000000000002</v>
      </c>
      <c r="I3228" s="268"/>
      <c r="J3228" s="264"/>
      <c r="K3228" s="264"/>
      <c r="L3228" s="269"/>
      <c r="M3228" s="270"/>
      <c r="N3228" s="271"/>
      <c r="O3228" s="271"/>
      <c r="P3228" s="271"/>
      <c r="Q3228" s="271"/>
      <c r="R3228" s="271"/>
      <c r="S3228" s="271"/>
      <c r="T3228" s="272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T3228" s="273" t="s">
        <v>232</v>
      </c>
      <c r="AU3228" s="273" t="s">
        <v>82</v>
      </c>
      <c r="AV3228" s="15" t="s">
        <v>230</v>
      </c>
      <c r="AW3228" s="15" t="s">
        <v>30</v>
      </c>
      <c r="AX3228" s="15" t="s">
        <v>80</v>
      </c>
      <c r="AY3228" s="273" t="s">
        <v>223</v>
      </c>
    </row>
    <row r="3229" s="2" customFormat="1" ht="33" customHeight="1">
      <c r="A3229" s="39"/>
      <c r="B3229" s="40"/>
      <c r="C3229" s="228" t="s">
        <v>4093</v>
      </c>
      <c r="D3229" s="228" t="s">
        <v>225</v>
      </c>
      <c r="E3229" s="229" t="s">
        <v>4094</v>
      </c>
      <c r="F3229" s="230" t="s">
        <v>4095</v>
      </c>
      <c r="G3229" s="231" t="s">
        <v>293</v>
      </c>
      <c r="H3229" s="232">
        <v>229.5</v>
      </c>
      <c r="I3229" s="233"/>
      <c r="J3229" s="234">
        <f>ROUND(I3229*H3229,2)</f>
        <v>0</v>
      </c>
      <c r="K3229" s="230" t="s">
        <v>229</v>
      </c>
      <c r="L3229" s="45"/>
      <c r="M3229" s="235" t="s">
        <v>1</v>
      </c>
      <c r="N3229" s="236" t="s">
        <v>38</v>
      </c>
      <c r="O3229" s="92"/>
      <c r="P3229" s="237">
        <f>O3229*H3229</f>
        <v>0</v>
      </c>
      <c r="Q3229" s="237">
        <v>0</v>
      </c>
      <c r="R3229" s="237">
        <f>Q3229*H3229</f>
        <v>0</v>
      </c>
      <c r="S3229" s="237">
        <v>0.040000000000000001</v>
      </c>
      <c r="T3229" s="238">
        <f>S3229*H3229</f>
        <v>9.1799999999999997</v>
      </c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39"/>
      <c r="AE3229" s="39"/>
      <c r="AR3229" s="239" t="s">
        <v>310</v>
      </c>
      <c r="AT3229" s="239" t="s">
        <v>225</v>
      </c>
      <c r="AU3229" s="239" t="s">
        <v>82</v>
      </c>
      <c r="AY3229" s="18" t="s">
        <v>223</v>
      </c>
      <c r="BE3229" s="240">
        <f>IF(N3229="základní",J3229,0)</f>
        <v>0</v>
      </c>
      <c r="BF3229" s="240">
        <f>IF(N3229="snížená",J3229,0)</f>
        <v>0</v>
      </c>
      <c r="BG3229" s="240">
        <f>IF(N3229="zákl. přenesená",J3229,0)</f>
        <v>0</v>
      </c>
      <c r="BH3229" s="240">
        <f>IF(N3229="sníž. přenesená",J3229,0)</f>
        <v>0</v>
      </c>
      <c r="BI3229" s="240">
        <f>IF(N3229="nulová",J3229,0)</f>
        <v>0</v>
      </c>
      <c r="BJ3229" s="18" t="s">
        <v>80</v>
      </c>
      <c r="BK3229" s="240">
        <f>ROUND(I3229*H3229,2)</f>
        <v>0</v>
      </c>
      <c r="BL3229" s="18" t="s">
        <v>310</v>
      </c>
      <c r="BM3229" s="239" t="s">
        <v>4096</v>
      </c>
    </row>
    <row r="3230" s="13" customFormat="1">
      <c r="A3230" s="13"/>
      <c r="B3230" s="241"/>
      <c r="C3230" s="242"/>
      <c r="D3230" s="243" t="s">
        <v>232</v>
      </c>
      <c r="E3230" s="244" t="s">
        <v>1</v>
      </c>
      <c r="F3230" s="245" t="s">
        <v>4097</v>
      </c>
      <c r="G3230" s="242"/>
      <c r="H3230" s="246">
        <v>58.5</v>
      </c>
      <c r="I3230" s="247"/>
      <c r="J3230" s="242"/>
      <c r="K3230" s="242"/>
      <c r="L3230" s="248"/>
      <c r="M3230" s="249"/>
      <c r="N3230" s="250"/>
      <c r="O3230" s="250"/>
      <c r="P3230" s="250"/>
      <c r="Q3230" s="250"/>
      <c r="R3230" s="250"/>
      <c r="S3230" s="250"/>
      <c r="T3230" s="251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52" t="s">
        <v>232</v>
      </c>
      <c r="AU3230" s="252" t="s">
        <v>82</v>
      </c>
      <c r="AV3230" s="13" t="s">
        <v>82</v>
      </c>
      <c r="AW3230" s="13" t="s">
        <v>30</v>
      </c>
      <c r="AX3230" s="13" t="s">
        <v>73</v>
      </c>
      <c r="AY3230" s="252" t="s">
        <v>223</v>
      </c>
    </row>
    <row r="3231" s="13" customFormat="1">
      <c r="A3231" s="13"/>
      <c r="B3231" s="241"/>
      <c r="C3231" s="242"/>
      <c r="D3231" s="243" t="s">
        <v>232</v>
      </c>
      <c r="E3231" s="244" t="s">
        <v>1</v>
      </c>
      <c r="F3231" s="245" t="s">
        <v>4098</v>
      </c>
      <c r="G3231" s="242"/>
      <c r="H3231" s="246">
        <v>49.5</v>
      </c>
      <c r="I3231" s="247"/>
      <c r="J3231" s="242"/>
      <c r="K3231" s="242"/>
      <c r="L3231" s="248"/>
      <c r="M3231" s="249"/>
      <c r="N3231" s="250"/>
      <c r="O3231" s="250"/>
      <c r="P3231" s="250"/>
      <c r="Q3231" s="250"/>
      <c r="R3231" s="250"/>
      <c r="S3231" s="250"/>
      <c r="T3231" s="251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52" t="s">
        <v>232</v>
      </c>
      <c r="AU3231" s="252" t="s">
        <v>82</v>
      </c>
      <c r="AV3231" s="13" t="s">
        <v>82</v>
      </c>
      <c r="AW3231" s="13" t="s">
        <v>30</v>
      </c>
      <c r="AX3231" s="13" t="s">
        <v>73</v>
      </c>
      <c r="AY3231" s="252" t="s">
        <v>223</v>
      </c>
    </row>
    <row r="3232" s="13" customFormat="1">
      <c r="A3232" s="13"/>
      <c r="B3232" s="241"/>
      <c r="C3232" s="242"/>
      <c r="D3232" s="243" t="s">
        <v>232</v>
      </c>
      <c r="E3232" s="244" t="s">
        <v>1</v>
      </c>
      <c r="F3232" s="245" t="s">
        <v>4099</v>
      </c>
      <c r="G3232" s="242"/>
      <c r="H3232" s="246">
        <v>121.5</v>
      </c>
      <c r="I3232" s="247"/>
      <c r="J3232" s="242"/>
      <c r="K3232" s="242"/>
      <c r="L3232" s="248"/>
      <c r="M3232" s="249"/>
      <c r="N3232" s="250"/>
      <c r="O3232" s="250"/>
      <c r="P3232" s="250"/>
      <c r="Q3232" s="250"/>
      <c r="R3232" s="250"/>
      <c r="S3232" s="250"/>
      <c r="T3232" s="251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52" t="s">
        <v>232</v>
      </c>
      <c r="AU3232" s="252" t="s">
        <v>82</v>
      </c>
      <c r="AV3232" s="13" t="s">
        <v>82</v>
      </c>
      <c r="AW3232" s="13" t="s">
        <v>30</v>
      </c>
      <c r="AX3232" s="13" t="s">
        <v>73</v>
      </c>
      <c r="AY3232" s="252" t="s">
        <v>223</v>
      </c>
    </row>
    <row r="3233" s="15" customFormat="1">
      <c r="A3233" s="15"/>
      <c r="B3233" s="263"/>
      <c r="C3233" s="264"/>
      <c r="D3233" s="243" t="s">
        <v>232</v>
      </c>
      <c r="E3233" s="265" t="s">
        <v>1</v>
      </c>
      <c r="F3233" s="266" t="s">
        <v>245</v>
      </c>
      <c r="G3233" s="264"/>
      <c r="H3233" s="267">
        <v>229.5</v>
      </c>
      <c r="I3233" s="268"/>
      <c r="J3233" s="264"/>
      <c r="K3233" s="264"/>
      <c r="L3233" s="269"/>
      <c r="M3233" s="270"/>
      <c r="N3233" s="271"/>
      <c r="O3233" s="271"/>
      <c r="P3233" s="271"/>
      <c r="Q3233" s="271"/>
      <c r="R3233" s="271"/>
      <c r="S3233" s="271"/>
      <c r="T3233" s="272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T3233" s="273" t="s">
        <v>232</v>
      </c>
      <c r="AU3233" s="273" t="s">
        <v>82</v>
      </c>
      <c r="AV3233" s="15" t="s">
        <v>230</v>
      </c>
      <c r="AW3233" s="15" t="s">
        <v>30</v>
      </c>
      <c r="AX3233" s="15" t="s">
        <v>80</v>
      </c>
      <c r="AY3233" s="273" t="s">
        <v>223</v>
      </c>
    </row>
    <row r="3234" s="2" customFormat="1" ht="33" customHeight="1">
      <c r="A3234" s="39"/>
      <c r="B3234" s="40"/>
      <c r="C3234" s="228" t="s">
        <v>4100</v>
      </c>
      <c r="D3234" s="228" t="s">
        <v>225</v>
      </c>
      <c r="E3234" s="229" t="s">
        <v>4101</v>
      </c>
      <c r="F3234" s="230" t="s">
        <v>4102</v>
      </c>
      <c r="G3234" s="231" t="s">
        <v>293</v>
      </c>
      <c r="H3234" s="232">
        <v>293.79000000000002</v>
      </c>
      <c r="I3234" s="233"/>
      <c r="J3234" s="234">
        <f>ROUND(I3234*H3234,2)</f>
        <v>0</v>
      </c>
      <c r="K3234" s="230" t="s">
        <v>229</v>
      </c>
      <c r="L3234" s="45"/>
      <c r="M3234" s="235" t="s">
        <v>1</v>
      </c>
      <c r="N3234" s="236" t="s">
        <v>38</v>
      </c>
      <c r="O3234" s="92"/>
      <c r="P3234" s="237">
        <f>O3234*H3234</f>
        <v>0</v>
      </c>
      <c r="Q3234" s="237">
        <v>0</v>
      </c>
      <c r="R3234" s="237">
        <f>Q3234*H3234</f>
        <v>0</v>
      </c>
      <c r="S3234" s="237">
        <v>0.025000000000000001</v>
      </c>
      <c r="T3234" s="238">
        <f>S3234*H3234</f>
        <v>7.3447500000000012</v>
      </c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39"/>
      <c r="AE3234" s="39"/>
      <c r="AR3234" s="239" t="s">
        <v>230</v>
      </c>
      <c r="AT3234" s="239" t="s">
        <v>225</v>
      </c>
      <c r="AU3234" s="239" t="s">
        <v>82</v>
      </c>
      <c r="AY3234" s="18" t="s">
        <v>223</v>
      </c>
      <c r="BE3234" s="240">
        <f>IF(N3234="základní",J3234,0)</f>
        <v>0</v>
      </c>
      <c r="BF3234" s="240">
        <f>IF(N3234="snížená",J3234,0)</f>
        <v>0</v>
      </c>
      <c r="BG3234" s="240">
        <f>IF(N3234="zákl. přenesená",J3234,0)</f>
        <v>0</v>
      </c>
      <c r="BH3234" s="240">
        <f>IF(N3234="sníž. přenesená",J3234,0)</f>
        <v>0</v>
      </c>
      <c r="BI3234" s="240">
        <f>IF(N3234="nulová",J3234,0)</f>
        <v>0</v>
      </c>
      <c r="BJ3234" s="18" t="s">
        <v>80</v>
      </c>
      <c r="BK3234" s="240">
        <f>ROUND(I3234*H3234,2)</f>
        <v>0</v>
      </c>
      <c r="BL3234" s="18" t="s">
        <v>230</v>
      </c>
      <c r="BM3234" s="239" t="s">
        <v>4103</v>
      </c>
    </row>
    <row r="3235" s="14" customFormat="1">
      <c r="A3235" s="14"/>
      <c r="B3235" s="253"/>
      <c r="C3235" s="254"/>
      <c r="D3235" s="243" t="s">
        <v>232</v>
      </c>
      <c r="E3235" s="255" t="s">
        <v>1</v>
      </c>
      <c r="F3235" s="256" t="s">
        <v>4104</v>
      </c>
      <c r="G3235" s="254"/>
      <c r="H3235" s="255" t="s">
        <v>1</v>
      </c>
      <c r="I3235" s="257"/>
      <c r="J3235" s="254"/>
      <c r="K3235" s="254"/>
      <c r="L3235" s="258"/>
      <c r="M3235" s="259"/>
      <c r="N3235" s="260"/>
      <c r="O3235" s="260"/>
      <c r="P3235" s="260"/>
      <c r="Q3235" s="260"/>
      <c r="R3235" s="260"/>
      <c r="S3235" s="260"/>
      <c r="T3235" s="261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62" t="s">
        <v>232</v>
      </c>
      <c r="AU3235" s="262" t="s">
        <v>82</v>
      </c>
      <c r="AV3235" s="14" t="s">
        <v>80</v>
      </c>
      <c r="AW3235" s="14" t="s">
        <v>30</v>
      </c>
      <c r="AX3235" s="14" t="s">
        <v>73</v>
      </c>
      <c r="AY3235" s="262" t="s">
        <v>223</v>
      </c>
    </row>
    <row r="3236" s="13" customFormat="1">
      <c r="A3236" s="13"/>
      <c r="B3236" s="241"/>
      <c r="C3236" s="242"/>
      <c r="D3236" s="243" t="s">
        <v>232</v>
      </c>
      <c r="E3236" s="244" t="s">
        <v>1</v>
      </c>
      <c r="F3236" s="245" t="s">
        <v>4091</v>
      </c>
      <c r="G3236" s="242"/>
      <c r="H3236" s="246">
        <v>168</v>
      </c>
      <c r="I3236" s="247"/>
      <c r="J3236" s="242"/>
      <c r="K3236" s="242"/>
      <c r="L3236" s="248"/>
      <c r="M3236" s="249"/>
      <c r="N3236" s="250"/>
      <c r="O3236" s="250"/>
      <c r="P3236" s="250"/>
      <c r="Q3236" s="250"/>
      <c r="R3236" s="250"/>
      <c r="S3236" s="250"/>
      <c r="T3236" s="251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52" t="s">
        <v>232</v>
      </c>
      <c r="AU3236" s="252" t="s">
        <v>82</v>
      </c>
      <c r="AV3236" s="13" t="s">
        <v>82</v>
      </c>
      <c r="AW3236" s="13" t="s">
        <v>30</v>
      </c>
      <c r="AX3236" s="13" t="s">
        <v>73</v>
      </c>
      <c r="AY3236" s="252" t="s">
        <v>223</v>
      </c>
    </row>
    <row r="3237" s="13" customFormat="1">
      <c r="A3237" s="13"/>
      <c r="B3237" s="241"/>
      <c r="C3237" s="242"/>
      <c r="D3237" s="243" t="s">
        <v>232</v>
      </c>
      <c r="E3237" s="244" t="s">
        <v>1</v>
      </c>
      <c r="F3237" s="245" t="s">
        <v>4092</v>
      </c>
      <c r="G3237" s="242"/>
      <c r="H3237" s="246">
        <v>388.35000000000002</v>
      </c>
      <c r="I3237" s="247"/>
      <c r="J3237" s="242"/>
      <c r="K3237" s="242"/>
      <c r="L3237" s="248"/>
      <c r="M3237" s="249"/>
      <c r="N3237" s="250"/>
      <c r="O3237" s="250"/>
      <c r="P3237" s="250"/>
      <c r="Q3237" s="250"/>
      <c r="R3237" s="250"/>
      <c r="S3237" s="250"/>
      <c r="T3237" s="251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52" t="s">
        <v>232</v>
      </c>
      <c r="AU3237" s="252" t="s">
        <v>82</v>
      </c>
      <c r="AV3237" s="13" t="s">
        <v>82</v>
      </c>
      <c r="AW3237" s="13" t="s">
        <v>30</v>
      </c>
      <c r="AX3237" s="13" t="s">
        <v>73</v>
      </c>
      <c r="AY3237" s="252" t="s">
        <v>223</v>
      </c>
    </row>
    <row r="3238" s="14" customFormat="1">
      <c r="A3238" s="14"/>
      <c r="B3238" s="253"/>
      <c r="C3238" s="254"/>
      <c r="D3238" s="243" t="s">
        <v>232</v>
      </c>
      <c r="E3238" s="255" t="s">
        <v>1</v>
      </c>
      <c r="F3238" s="256" t="s">
        <v>394</v>
      </c>
      <c r="G3238" s="254"/>
      <c r="H3238" s="255" t="s">
        <v>1</v>
      </c>
      <c r="I3238" s="257"/>
      <c r="J3238" s="254"/>
      <c r="K3238" s="254"/>
      <c r="L3238" s="258"/>
      <c r="M3238" s="259"/>
      <c r="N3238" s="260"/>
      <c r="O3238" s="260"/>
      <c r="P3238" s="260"/>
      <c r="Q3238" s="260"/>
      <c r="R3238" s="260"/>
      <c r="S3238" s="260"/>
      <c r="T3238" s="261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T3238" s="262" t="s">
        <v>232</v>
      </c>
      <c r="AU3238" s="262" t="s">
        <v>82</v>
      </c>
      <c r="AV3238" s="14" t="s">
        <v>80</v>
      </c>
      <c r="AW3238" s="14" t="s">
        <v>30</v>
      </c>
      <c r="AX3238" s="14" t="s">
        <v>73</v>
      </c>
      <c r="AY3238" s="262" t="s">
        <v>223</v>
      </c>
    </row>
    <row r="3239" s="14" customFormat="1">
      <c r="A3239" s="14"/>
      <c r="B3239" s="253"/>
      <c r="C3239" s="254"/>
      <c r="D3239" s="243" t="s">
        <v>232</v>
      </c>
      <c r="E3239" s="255" t="s">
        <v>1</v>
      </c>
      <c r="F3239" s="256" t="s">
        <v>4105</v>
      </c>
      <c r="G3239" s="254"/>
      <c r="H3239" s="255" t="s">
        <v>1</v>
      </c>
      <c r="I3239" s="257"/>
      <c r="J3239" s="254"/>
      <c r="K3239" s="254"/>
      <c r="L3239" s="258"/>
      <c r="M3239" s="259"/>
      <c r="N3239" s="260"/>
      <c r="O3239" s="260"/>
      <c r="P3239" s="260"/>
      <c r="Q3239" s="260"/>
      <c r="R3239" s="260"/>
      <c r="S3239" s="260"/>
      <c r="T3239" s="261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T3239" s="262" t="s">
        <v>232</v>
      </c>
      <c r="AU3239" s="262" t="s">
        <v>82</v>
      </c>
      <c r="AV3239" s="14" t="s">
        <v>80</v>
      </c>
      <c r="AW3239" s="14" t="s">
        <v>30</v>
      </c>
      <c r="AX3239" s="14" t="s">
        <v>73</v>
      </c>
      <c r="AY3239" s="262" t="s">
        <v>223</v>
      </c>
    </row>
    <row r="3240" s="13" customFormat="1">
      <c r="A3240" s="13"/>
      <c r="B3240" s="241"/>
      <c r="C3240" s="242"/>
      <c r="D3240" s="243" t="s">
        <v>232</v>
      </c>
      <c r="E3240" s="244" t="s">
        <v>1</v>
      </c>
      <c r="F3240" s="245" t="s">
        <v>4106</v>
      </c>
      <c r="G3240" s="242"/>
      <c r="H3240" s="246">
        <v>-58.5</v>
      </c>
      <c r="I3240" s="247"/>
      <c r="J3240" s="242"/>
      <c r="K3240" s="242"/>
      <c r="L3240" s="248"/>
      <c r="M3240" s="249"/>
      <c r="N3240" s="250"/>
      <c r="O3240" s="250"/>
      <c r="P3240" s="250"/>
      <c r="Q3240" s="250"/>
      <c r="R3240" s="250"/>
      <c r="S3240" s="250"/>
      <c r="T3240" s="251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52" t="s">
        <v>232</v>
      </c>
      <c r="AU3240" s="252" t="s">
        <v>82</v>
      </c>
      <c r="AV3240" s="13" t="s">
        <v>82</v>
      </c>
      <c r="AW3240" s="13" t="s">
        <v>30</v>
      </c>
      <c r="AX3240" s="13" t="s">
        <v>73</v>
      </c>
      <c r="AY3240" s="252" t="s">
        <v>223</v>
      </c>
    </row>
    <row r="3241" s="13" customFormat="1">
      <c r="A3241" s="13"/>
      <c r="B3241" s="241"/>
      <c r="C3241" s="242"/>
      <c r="D3241" s="243" t="s">
        <v>232</v>
      </c>
      <c r="E3241" s="244" t="s">
        <v>1</v>
      </c>
      <c r="F3241" s="245" t="s">
        <v>4107</v>
      </c>
      <c r="G3241" s="242"/>
      <c r="H3241" s="246">
        <v>-49.5</v>
      </c>
      <c r="I3241" s="247"/>
      <c r="J3241" s="242"/>
      <c r="K3241" s="242"/>
      <c r="L3241" s="248"/>
      <c r="M3241" s="249"/>
      <c r="N3241" s="250"/>
      <c r="O3241" s="250"/>
      <c r="P3241" s="250"/>
      <c r="Q3241" s="250"/>
      <c r="R3241" s="250"/>
      <c r="S3241" s="250"/>
      <c r="T3241" s="251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52" t="s">
        <v>232</v>
      </c>
      <c r="AU3241" s="252" t="s">
        <v>82</v>
      </c>
      <c r="AV3241" s="13" t="s">
        <v>82</v>
      </c>
      <c r="AW3241" s="13" t="s">
        <v>30</v>
      </c>
      <c r="AX3241" s="13" t="s">
        <v>73</v>
      </c>
      <c r="AY3241" s="252" t="s">
        <v>223</v>
      </c>
    </row>
    <row r="3242" s="13" customFormat="1">
      <c r="A3242" s="13"/>
      <c r="B3242" s="241"/>
      <c r="C3242" s="242"/>
      <c r="D3242" s="243" t="s">
        <v>232</v>
      </c>
      <c r="E3242" s="244" t="s">
        <v>1</v>
      </c>
      <c r="F3242" s="245" t="s">
        <v>4108</v>
      </c>
      <c r="G3242" s="242"/>
      <c r="H3242" s="246">
        <v>-121.5</v>
      </c>
      <c r="I3242" s="247"/>
      <c r="J3242" s="242"/>
      <c r="K3242" s="242"/>
      <c r="L3242" s="248"/>
      <c r="M3242" s="249"/>
      <c r="N3242" s="250"/>
      <c r="O3242" s="250"/>
      <c r="P3242" s="250"/>
      <c r="Q3242" s="250"/>
      <c r="R3242" s="250"/>
      <c r="S3242" s="250"/>
      <c r="T3242" s="251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52" t="s">
        <v>232</v>
      </c>
      <c r="AU3242" s="252" t="s">
        <v>82</v>
      </c>
      <c r="AV3242" s="13" t="s">
        <v>82</v>
      </c>
      <c r="AW3242" s="13" t="s">
        <v>30</v>
      </c>
      <c r="AX3242" s="13" t="s">
        <v>73</v>
      </c>
      <c r="AY3242" s="252" t="s">
        <v>223</v>
      </c>
    </row>
    <row r="3243" s="14" customFormat="1">
      <c r="A3243" s="14"/>
      <c r="B3243" s="253"/>
      <c r="C3243" s="254"/>
      <c r="D3243" s="243" t="s">
        <v>232</v>
      </c>
      <c r="E3243" s="255" t="s">
        <v>1</v>
      </c>
      <c r="F3243" s="256" t="s">
        <v>394</v>
      </c>
      <c r="G3243" s="254"/>
      <c r="H3243" s="255" t="s">
        <v>1</v>
      </c>
      <c r="I3243" s="257"/>
      <c r="J3243" s="254"/>
      <c r="K3243" s="254"/>
      <c r="L3243" s="258"/>
      <c r="M3243" s="259"/>
      <c r="N3243" s="260"/>
      <c r="O3243" s="260"/>
      <c r="P3243" s="260"/>
      <c r="Q3243" s="260"/>
      <c r="R3243" s="260"/>
      <c r="S3243" s="260"/>
      <c r="T3243" s="261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62" t="s">
        <v>232</v>
      </c>
      <c r="AU3243" s="262" t="s">
        <v>82</v>
      </c>
      <c r="AV3243" s="14" t="s">
        <v>80</v>
      </c>
      <c r="AW3243" s="14" t="s">
        <v>30</v>
      </c>
      <c r="AX3243" s="14" t="s">
        <v>73</v>
      </c>
      <c r="AY3243" s="262" t="s">
        <v>223</v>
      </c>
    </row>
    <row r="3244" s="14" customFormat="1">
      <c r="A3244" s="14"/>
      <c r="B3244" s="253"/>
      <c r="C3244" s="254"/>
      <c r="D3244" s="243" t="s">
        <v>232</v>
      </c>
      <c r="E3244" s="255" t="s">
        <v>1</v>
      </c>
      <c r="F3244" s="256" t="s">
        <v>4109</v>
      </c>
      <c r="G3244" s="254"/>
      <c r="H3244" s="255" t="s">
        <v>1</v>
      </c>
      <c r="I3244" s="257"/>
      <c r="J3244" s="254"/>
      <c r="K3244" s="254"/>
      <c r="L3244" s="258"/>
      <c r="M3244" s="259"/>
      <c r="N3244" s="260"/>
      <c r="O3244" s="260"/>
      <c r="P3244" s="260"/>
      <c r="Q3244" s="260"/>
      <c r="R3244" s="260"/>
      <c r="S3244" s="260"/>
      <c r="T3244" s="261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62" t="s">
        <v>232</v>
      </c>
      <c r="AU3244" s="262" t="s">
        <v>82</v>
      </c>
      <c r="AV3244" s="14" t="s">
        <v>80</v>
      </c>
      <c r="AW3244" s="14" t="s">
        <v>30</v>
      </c>
      <c r="AX3244" s="14" t="s">
        <v>73</v>
      </c>
      <c r="AY3244" s="262" t="s">
        <v>223</v>
      </c>
    </row>
    <row r="3245" s="13" customFormat="1">
      <c r="A3245" s="13"/>
      <c r="B3245" s="241"/>
      <c r="C3245" s="242"/>
      <c r="D3245" s="243" t="s">
        <v>232</v>
      </c>
      <c r="E3245" s="244" t="s">
        <v>1</v>
      </c>
      <c r="F3245" s="245" t="s">
        <v>4110</v>
      </c>
      <c r="G3245" s="242"/>
      <c r="H3245" s="246">
        <v>-33.060000000000002</v>
      </c>
      <c r="I3245" s="247"/>
      <c r="J3245" s="242"/>
      <c r="K3245" s="242"/>
      <c r="L3245" s="248"/>
      <c r="M3245" s="249"/>
      <c r="N3245" s="250"/>
      <c r="O3245" s="250"/>
      <c r="P3245" s="250"/>
      <c r="Q3245" s="250"/>
      <c r="R3245" s="250"/>
      <c r="S3245" s="250"/>
      <c r="T3245" s="251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52" t="s">
        <v>232</v>
      </c>
      <c r="AU3245" s="252" t="s">
        <v>82</v>
      </c>
      <c r="AV3245" s="13" t="s">
        <v>82</v>
      </c>
      <c r="AW3245" s="13" t="s">
        <v>30</v>
      </c>
      <c r="AX3245" s="13" t="s">
        <v>73</v>
      </c>
      <c r="AY3245" s="252" t="s">
        <v>223</v>
      </c>
    </row>
    <row r="3246" s="15" customFormat="1">
      <c r="A3246" s="15"/>
      <c r="B3246" s="263"/>
      <c r="C3246" s="264"/>
      <c r="D3246" s="243" t="s">
        <v>232</v>
      </c>
      <c r="E3246" s="265" t="s">
        <v>1</v>
      </c>
      <c r="F3246" s="266" t="s">
        <v>245</v>
      </c>
      <c r="G3246" s="264"/>
      <c r="H3246" s="267">
        <v>293.79000000000002</v>
      </c>
      <c r="I3246" s="268"/>
      <c r="J3246" s="264"/>
      <c r="K3246" s="264"/>
      <c r="L3246" s="269"/>
      <c r="M3246" s="270"/>
      <c r="N3246" s="271"/>
      <c r="O3246" s="271"/>
      <c r="P3246" s="271"/>
      <c r="Q3246" s="271"/>
      <c r="R3246" s="271"/>
      <c r="S3246" s="271"/>
      <c r="T3246" s="272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T3246" s="273" t="s">
        <v>232</v>
      </c>
      <c r="AU3246" s="273" t="s">
        <v>82</v>
      </c>
      <c r="AV3246" s="15" t="s">
        <v>230</v>
      </c>
      <c r="AW3246" s="15" t="s">
        <v>30</v>
      </c>
      <c r="AX3246" s="15" t="s">
        <v>80</v>
      </c>
      <c r="AY3246" s="273" t="s">
        <v>223</v>
      </c>
    </row>
    <row r="3247" s="2" customFormat="1" ht="24.15" customHeight="1">
      <c r="A3247" s="39"/>
      <c r="B3247" s="40"/>
      <c r="C3247" s="228" t="s">
        <v>4111</v>
      </c>
      <c r="D3247" s="228" t="s">
        <v>225</v>
      </c>
      <c r="E3247" s="229" t="s">
        <v>4112</v>
      </c>
      <c r="F3247" s="230" t="s">
        <v>4113</v>
      </c>
      <c r="G3247" s="231" t="s">
        <v>847</v>
      </c>
      <c r="H3247" s="232">
        <v>1</v>
      </c>
      <c r="I3247" s="233"/>
      <c r="J3247" s="234">
        <f>ROUND(I3247*H3247,2)</f>
        <v>0</v>
      </c>
      <c r="K3247" s="230" t="s">
        <v>386</v>
      </c>
      <c r="L3247" s="45"/>
      <c r="M3247" s="235" t="s">
        <v>1</v>
      </c>
      <c r="N3247" s="236" t="s">
        <v>38</v>
      </c>
      <c r="O3247" s="92"/>
      <c r="P3247" s="237">
        <f>O3247*H3247</f>
        <v>0</v>
      </c>
      <c r="Q3247" s="237">
        <v>0</v>
      </c>
      <c r="R3247" s="237">
        <f>Q3247*H3247</f>
        <v>0</v>
      </c>
      <c r="S3247" s="237">
        <v>0.20000000000000001</v>
      </c>
      <c r="T3247" s="238">
        <f>S3247*H3247</f>
        <v>0.20000000000000001</v>
      </c>
      <c r="U3247" s="39"/>
      <c r="V3247" s="39"/>
      <c r="W3247" s="39"/>
      <c r="X3247" s="39"/>
      <c r="Y3247" s="39"/>
      <c r="Z3247" s="39"/>
      <c r="AA3247" s="39"/>
      <c r="AB3247" s="39"/>
      <c r="AC3247" s="39"/>
      <c r="AD3247" s="39"/>
      <c r="AE3247" s="39"/>
      <c r="AR3247" s="239" t="s">
        <v>310</v>
      </c>
      <c r="AT3247" s="239" t="s">
        <v>225</v>
      </c>
      <c r="AU3247" s="239" t="s">
        <v>82</v>
      </c>
      <c r="AY3247" s="18" t="s">
        <v>223</v>
      </c>
      <c r="BE3247" s="240">
        <f>IF(N3247="základní",J3247,0)</f>
        <v>0</v>
      </c>
      <c r="BF3247" s="240">
        <f>IF(N3247="snížená",J3247,0)</f>
        <v>0</v>
      </c>
      <c r="BG3247" s="240">
        <f>IF(N3247="zákl. přenesená",J3247,0)</f>
        <v>0</v>
      </c>
      <c r="BH3247" s="240">
        <f>IF(N3247="sníž. přenesená",J3247,0)</f>
        <v>0</v>
      </c>
      <c r="BI3247" s="240">
        <f>IF(N3247="nulová",J3247,0)</f>
        <v>0</v>
      </c>
      <c r="BJ3247" s="18" t="s">
        <v>80</v>
      </c>
      <c r="BK3247" s="240">
        <f>ROUND(I3247*H3247,2)</f>
        <v>0</v>
      </c>
      <c r="BL3247" s="18" t="s">
        <v>310</v>
      </c>
      <c r="BM3247" s="239" t="s">
        <v>4114</v>
      </c>
    </row>
    <row r="3248" s="2" customFormat="1" ht="24.15" customHeight="1">
      <c r="A3248" s="39"/>
      <c r="B3248" s="40"/>
      <c r="C3248" s="228" t="s">
        <v>4115</v>
      </c>
      <c r="D3248" s="228" t="s">
        <v>225</v>
      </c>
      <c r="E3248" s="229" t="s">
        <v>4116</v>
      </c>
      <c r="F3248" s="230" t="s">
        <v>4117</v>
      </c>
      <c r="G3248" s="231" t="s">
        <v>847</v>
      </c>
      <c r="H3248" s="232">
        <v>1</v>
      </c>
      <c r="I3248" s="233"/>
      <c r="J3248" s="234">
        <f>ROUND(I3248*H3248,2)</f>
        <v>0</v>
      </c>
      <c r="K3248" s="230" t="s">
        <v>386</v>
      </c>
      <c r="L3248" s="45"/>
      <c r="M3248" s="235" t="s">
        <v>1</v>
      </c>
      <c r="N3248" s="236" t="s">
        <v>38</v>
      </c>
      <c r="O3248" s="92"/>
      <c r="P3248" s="237">
        <f>O3248*H3248</f>
        <v>0</v>
      </c>
      <c r="Q3248" s="237">
        <v>0</v>
      </c>
      <c r="R3248" s="237">
        <f>Q3248*H3248</f>
        <v>0</v>
      </c>
      <c r="S3248" s="237">
        <v>0.20000000000000001</v>
      </c>
      <c r="T3248" s="238">
        <f>S3248*H3248</f>
        <v>0.20000000000000001</v>
      </c>
      <c r="U3248" s="39"/>
      <c r="V3248" s="39"/>
      <c r="W3248" s="39"/>
      <c r="X3248" s="39"/>
      <c r="Y3248" s="39"/>
      <c r="Z3248" s="39"/>
      <c r="AA3248" s="39"/>
      <c r="AB3248" s="39"/>
      <c r="AC3248" s="39"/>
      <c r="AD3248" s="39"/>
      <c r="AE3248" s="39"/>
      <c r="AR3248" s="239" t="s">
        <v>310</v>
      </c>
      <c r="AT3248" s="239" t="s">
        <v>225</v>
      </c>
      <c r="AU3248" s="239" t="s">
        <v>82</v>
      </c>
      <c r="AY3248" s="18" t="s">
        <v>223</v>
      </c>
      <c r="BE3248" s="240">
        <f>IF(N3248="základní",J3248,0)</f>
        <v>0</v>
      </c>
      <c r="BF3248" s="240">
        <f>IF(N3248="snížená",J3248,0)</f>
        <v>0</v>
      </c>
      <c r="BG3248" s="240">
        <f>IF(N3248="zákl. přenesená",J3248,0)</f>
        <v>0</v>
      </c>
      <c r="BH3248" s="240">
        <f>IF(N3248="sníž. přenesená",J3248,0)</f>
        <v>0</v>
      </c>
      <c r="BI3248" s="240">
        <f>IF(N3248="nulová",J3248,0)</f>
        <v>0</v>
      </c>
      <c r="BJ3248" s="18" t="s">
        <v>80</v>
      </c>
      <c r="BK3248" s="240">
        <f>ROUND(I3248*H3248,2)</f>
        <v>0</v>
      </c>
      <c r="BL3248" s="18" t="s">
        <v>310</v>
      </c>
      <c r="BM3248" s="239" t="s">
        <v>4118</v>
      </c>
    </row>
    <row r="3249" s="2" customFormat="1" ht="16.5" customHeight="1">
      <c r="A3249" s="39"/>
      <c r="B3249" s="40"/>
      <c r="C3249" s="228" t="s">
        <v>4119</v>
      </c>
      <c r="D3249" s="228" t="s">
        <v>225</v>
      </c>
      <c r="E3249" s="229" t="s">
        <v>4120</v>
      </c>
      <c r="F3249" s="230" t="s">
        <v>4121</v>
      </c>
      <c r="G3249" s="231" t="s">
        <v>1327</v>
      </c>
      <c r="H3249" s="232">
        <v>2</v>
      </c>
      <c r="I3249" s="233"/>
      <c r="J3249" s="234">
        <f>ROUND(I3249*H3249,2)</f>
        <v>0</v>
      </c>
      <c r="K3249" s="230" t="s">
        <v>386</v>
      </c>
      <c r="L3249" s="45"/>
      <c r="M3249" s="235" t="s">
        <v>1</v>
      </c>
      <c r="N3249" s="236" t="s">
        <v>38</v>
      </c>
      <c r="O3249" s="92"/>
      <c r="P3249" s="237">
        <f>O3249*H3249</f>
        <v>0</v>
      </c>
      <c r="Q3249" s="237">
        <v>0</v>
      </c>
      <c r="R3249" s="237">
        <f>Q3249*H3249</f>
        <v>0</v>
      </c>
      <c r="S3249" s="237">
        <v>1</v>
      </c>
      <c r="T3249" s="238">
        <f>S3249*H3249</f>
        <v>2</v>
      </c>
      <c r="U3249" s="39"/>
      <c r="V3249" s="39"/>
      <c r="W3249" s="39"/>
      <c r="X3249" s="39"/>
      <c r="Y3249" s="39"/>
      <c r="Z3249" s="39"/>
      <c r="AA3249" s="39"/>
      <c r="AB3249" s="39"/>
      <c r="AC3249" s="39"/>
      <c r="AD3249" s="39"/>
      <c r="AE3249" s="39"/>
      <c r="AR3249" s="239" t="s">
        <v>310</v>
      </c>
      <c r="AT3249" s="239" t="s">
        <v>225</v>
      </c>
      <c r="AU3249" s="239" t="s">
        <v>82</v>
      </c>
      <c r="AY3249" s="18" t="s">
        <v>223</v>
      </c>
      <c r="BE3249" s="240">
        <f>IF(N3249="základní",J3249,0)</f>
        <v>0</v>
      </c>
      <c r="BF3249" s="240">
        <f>IF(N3249="snížená",J3249,0)</f>
        <v>0</v>
      </c>
      <c r="BG3249" s="240">
        <f>IF(N3249="zákl. přenesená",J3249,0)</f>
        <v>0</v>
      </c>
      <c r="BH3249" s="240">
        <f>IF(N3249="sníž. přenesená",J3249,0)</f>
        <v>0</v>
      </c>
      <c r="BI3249" s="240">
        <f>IF(N3249="nulová",J3249,0)</f>
        <v>0</v>
      </c>
      <c r="BJ3249" s="18" t="s">
        <v>80</v>
      </c>
      <c r="BK3249" s="240">
        <f>ROUND(I3249*H3249,2)</f>
        <v>0</v>
      </c>
      <c r="BL3249" s="18" t="s">
        <v>310</v>
      </c>
      <c r="BM3249" s="239" t="s">
        <v>4122</v>
      </c>
    </row>
    <row r="3250" s="13" customFormat="1">
      <c r="A3250" s="13"/>
      <c r="B3250" s="241"/>
      <c r="C3250" s="242"/>
      <c r="D3250" s="243" t="s">
        <v>232</v>
      </c>
      <c r="E3250" s="244" t="s">
        <v>1</v>
      </c>
      <c r="F3250" s="245" t="s">
        <v>4123</v>
      </c>
      <c r="G3250" s="242"/>
      <c r="H3250" s="246">
        <v>1</v>
      </c>
      <c r="I3250" s="247"/>
      <c r="J3250" s="242"/>
      <c r="K3250" s="242"/>
      <c r="L3250" s="248"/>
      <c r="M3250" s="249"/>
      <c r="N3250" s="250"/>
      <c r="O3250" s="250"/>
      <c r="P3250" s="250"/>
      <c r="Q3250" s="250"/>
      <c r="R3250" s="250"/>
      <c r="S3250" s="250"/>
      <c r="T3250" s="251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52" t="s">
        <v>232</v>
      </c>
      <c r="AU3250" s="252" t="s">
        <v>82</v>
      </c>
      <c r="AV3250" s="13" t="s">
        <v>82</v>
      </c>
      <c r="AW3250" s="13" t="s">
        <v>30</v>
      </c>
      <c r="AX3250" s="13" t="s">
        <v>73</v>
      </c>
      <c r="AY3250" s="252" t="s">
        <v>223</v>
      </c>
    </row>
    <row r="3251" s="13" customFormat="1">
      <c r="A3251" s="13"/>
      <c r="B3251" s="241"/>
      <c r="C3251" s="242"/>
      <c r="D3251" s="243" t="s">
        <v>232</v>
      </c>
      <c r="E3251" s="244" t="s">
        <v>1</v>
      </c>
      <c r="F3251" s="245" t="s">
        <v>4124</v>
      </c>
      <c r="G3251" s="242"/>
      <c r="H3251" s="246">
        <v>1</v>
      </c>
      <c r="I3251" s="247"/>
      <c r="J3251" s="242"/>
      <c r="K3251" s="242"/>
      <c r="L3251" s="248"/>
      <c r="M3251" s="249"/>
      <c r="N3251" s="250"/>
      <c r="O3251" s="250"/>
      <c r="P3251" s="250"/>
      <c r="Q3251" s="250"/>
      <c r="R3251" s="250"/>
      <c r="S3251" s="250"/>
      <c r="T3251" s="251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52" t="s">
        <v>232</v>
      </c>
      <c r="AU3251" s="252" t="s">
        <v>82</v>
      </c>
      <c r="AV3251" s="13" t="s">
        <v>82</v>
      </c>
      <c r="AW3251" s="13" t="s">
        <v>30</v>
      </c>
      <c r="AX3251" s="13" t="s">
        <v>73</v>
      </c>
      <c r="AY3251" s="252" t="s">
        <v>223</v>
      </c>
    </row>
    <row r="3252" s="15" customFormat="1">
      <c r="A3252" s="15"/>
      <c r="B3252" s="263"/>
      <c r="C3252" s="264"/>
      <c r="D3252" s="243" t="s">
        <v>232</v>
      </c>
      <c r="E3252" s="265" t="s">
        <v>1</v>
      </c>
      <c r="F3252" s="266" t="s">
        <v>245</v>
      </c>
      <c r="G3252" s="264"/>
      <c r="H3252" s="267">
        <v>2</v>
      </c>
      <c r="I3252" s="268"/>
      <c r="J3252" s="264"/>
      <c r="K3252" s="264"/>
      <c r="L3252" s="269"/>
      <c r="M3252" s="270"/>
      <c r="N3252" s="271"/>
      <c r="O3252" s="271"/>
      <c r="P3252" s="271"/>
      <c r="Q3252" s="271"/>
      <c r="R3252" s="271"/>
      <c r="S3252" s="271"/>
      <c r="T3252" s="272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T3252" s="273" t="s">
        <v>232</v>
      </c>
      <c r="AU3252" s="273" t="s">
        <v>82</v>
      </c>
      <c r="AV3252" s="15" t="s">
        <v>230</v>
      </c>
      <c r="AW3252" s="15" t="s">
        <v>30</v>
      </c>
      <c r="AX3252" s="15" t="s">
        <v>80</v>
      </c>
      <c r="AY3252" s="273" t="s">
        <v>223</v>
      </c>
    </row>
    <row r="3253" s="2" customFormat="1" ht="37.8" customHeight="1">
      <c r="A3253" s="39"/>
      <c r="B3253" s="40"/>
      <c r="C3253" s="228" t="s">
        <v>4125</v>
      </c>
      <c r="D3253" s="228" t="s">
        <v>225</v>
      </c>
      <c r="E3253" s="229" t="s">
        <v>4126</v>
      </c>
      <c r="F3253" s="230" t="s">
        <v>4127</v>
      </c>
      <c r="G3253" s="231" t="s">
        <v>293</v>
      </c>
      <c r="H3253" s="232">
        <v>28.140000000000001</v>
      </c>
      <c r="I3253" s="233"/>
      <c r="J3253" s="234">
        <f>ROUND(I3253*H3253,2)</f>
        <v>0</v>
      </c>
      <c r="K3253" s="230" t="s">
        <v>229</v>
      </c>
      <c r="L3253" s="45"/>
      <c r="M3253" s="235" t="s">
        <v>1</v>
      </c>
      <c r="N3253" s="236" t="s">
        <v>38</v>
      </c>
      <c r="O3253" s="92"/>
      <c r="P3253" s="237">
        <f>O3253*H3253</f>
        <v>0</v>
      </c>
      <c r="Q3253" s="237">
        <v>0.00024000000000000001</v>
      </c>
      <c r="R3253" s="237">
        <f>Q3253*H3253</f>
        <v>0.0067536000000000002</v>
      </c>
      <c r="S3253" s="237">
        <v>0</v>
      </c>
      <c r="T3253" s="238">
        <f>S3253*H3253</f>
        <v>0</v>
      </c>
      <c r="U3253" s="39"/>
      <c r="V3253" s="39"/>
      <c r="W3253" s="39"/>
      <c r="X3253" s="39"/>
      <c r="Y3253" s="39"/>
      <c r="Z3253" s="39"/>
      <c r="AA3253" s="39"/>
      <c r="AB3253" s="39"/>
      <c r="AC3253" s="39"/>
      <c r="AD3253" s="39"/>
      <c r="AE3253" s="39"/>
      <c r="AR3253" s="239" t="s">
        <v>310</v>
      </c>
      <c r="AT3253" s="239" t="s">
        <v>225</v>
      </c>
      <c r="AU3253" s="239" t="s">
        <v>82</v>
      </c>
      <c r="AY3253" s="18" t="s">
        <v>223</v>
      </c>
      <c r="BE3253" s="240">
        <f>IF(N3253="základní",J3253,0)</f>
        <v>0</v>
      </c>
      <c r="BF3253" s="240">
        <f>IF(N3253="snížená",J3253,0)</f>
        <v>0</v>
      </c>
      <c r="BG3253" s="240">
        <f>IF(N3253="zákl. přenesená",J3253,0)</f>
        <v>0</v>
      </c>
      <c r="BH3253" s="240">
        <f>IF(N3253="sníž. přenesená",J3253,0)</f>
        <v>0</v>
      </c>
      <c r="BI3253" s="240">
        <f>IF(N3253="nulová",J3253,0)</f>
        <v>0</v>
      </c>
      <c r="BJ3253" s="18" t="s">
        <v>80</v>
      </c>
      <c r="BK3253" s="240">
        <f>ROUND(I3253*H3253,2)</f>
        <v>0</v>
      </c>
      <c r="BL3253" s="18" t="s">
        <v>310</v>
      </c>
      <c r="BM3253" s="239" t="s">
        <v>4128</v>
      </c>
    </row>
    <row r="3254" s="14" customFormat="1">
      <c r="A3254" s="14"/>
      <c r="B3254" s="253"/>
      <c r="C3254" s="254"/>
      <c r="D3254" s="243" t="s">
        <v>232</v>
      </c>
      <c r="E3254" s="255" t="s">
        <v>1</v>
      </c>
      <c r="F3254" s="256" t="s">
        <v>4129</v>
      </c>
      <c r="G3254" s="254"/>
      <c r="H3254" s="255" t="s">
        <v>1</v>
      </c>
      <c r="I3254" s="257"/>
      <c r="J3254" s="254"/>
      <c r="K3254" s="254"/>
      <c r="L3254" s="258"/>
      <c r="M3254" s="259"/>
      <c r="N3254" s="260"/>
      <c r="O3254" s="260"/>
      <c r="P3254" s="260"/>
      <c r="Q3254" s="260"/>
      <c r="R3254" s="260"/>
      <c r="S3254" s="260"/>
      <c r="T3254" s="261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62" t="s">
        <v>232</v>
      </c>
      <c r="AU3254" s="262" t="s">
        <v>82</v>
      </c>
      <c r="AV3254" s="14" t="s">
        <v>80</v>
      </c>
      <c r="AW3254" s="14" t="s">
        <v>30</v>
      </c>
      <c r="AX3254" s="14" t="s">
        <v>73</v>
      </c>
      <c r="AY3254" s="262" t="s">
        <v>223</v>
      </c>
    </row>
    <row r="3255" s="13" customFormat="1">
      <c r="A3255" s="13"/>
      <c r="B3255" s="241"/>
      <c r="C3255" s="242"/>
      <c r="D3255" s="243" t="s">
        <v>232</v>
      </c>
      <c r="E3255" s="244" t="s">
        <v>1</v>
      </c>
      <c r="F3255" s="245" t="s">
        <v>4130</v>
      </c>
      <c r="G3255" s="242"/>
      <c r="H3255" s="246">
        <v>28.140000000000001</v>
      </c>
      <c r="I3255" s="247"/>
      <c r="J3255" s="242"/>
      <c r="K3255" s="242"/>
      <c r="L3255" s="248"/>
      <c r="M3255" s="249"/>
      <c r="N3255" s="250"/>
      <c r="O3255" s="250"/>
      <c r="P3255" s="250"/>
      <c r="Q3255" s="250"/>
      <c r="R3255" s="250"/>
      <c r="S3255" s="250"/>
      <c r="T3255" s="251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52" t="s">
        <v>232</v>
      </c>
      <c r="AU3255" s="252" t="s">
        <v>82</v>
      </c>
      <c r="AV3255" s="13" t="s">
        <v>82</v>
      </c>
      <c r="AW3255" s="13" t="s">
        <v>30</v>
      </c>
      <c r="AX3255" s="13" t="s">
        <v>80</v>
      </c>
      <c r="AY3255" s="252" t="s">
        <v>223</v>
      </c>
    </row>
    <row r="3256" s="2" customFormat="1" ht="37.8" customHeight="1">
      <c r="A3256" s="39"/>
      <c r="B3256" s="40"/>
      <c r="C3256" s="228" t="s">
        <v>4131</v>
      </c>
      <c r="D3256" s="228" t="s">
        <v>225</v>
      </c>
      <c r="E3256" s="229" t="s">
        <v>4132</v>
      </c>
      <c r="F3256" s="230" t="s">
        <v>4133</v>
      </c>
      <c r="G3256" s="231" t="s">
        <v>293</v>
      </c>
      <c r="H3256" s="232">
        <v>40.850000000000001</v>
      </c>
      <c r="I3256" s="233"/>
      <c r="J3256" s="234">
        <f>ROUND(I3256*H3256,2)</f>
        <v>0</v>
      </c>
      <c r="K3256" s="230" t="s">
        <v>229</v>
      </c>
      <c r="L3256" s="45"/>
      <c r="M3256" s="235" t="s">
        <v>1</v>
      </c>
      <c r="N3256" s="236" t="s">
        <v>38</v>
      </c>
      <c r="O3256" s="92"/>
      <c r="P3256" s="237">
        <f>O3256*H3256</f>
        <v>0</v>
      </c>
      <c r="Q3256" s="237">
        <v>0.00023000000000000001</v>
      </c>
      <c r="R3256" s="237">
        <f>Q3256*H3256</f>
        <v>0.0093955000000000011</v>
      </c>
      <c r="S3256" s="237">
        <v>0</v>
      </c>
      <c r="T3256" s="238">
        <f>S3256*H3256</f>
        <v>0</v>
      </c>
      <c r="U3256" s="39"/>
      <c r="V3256" s="39"/>
      <c r="W3256" s="39"/>
      <c r="X3256" s="39"/>
      <c r="Y3256" s="39"/>
      <c r="Z3256" s="39"/>
      <c r="AA3256" s="39"/>
      <c r="AB3256" s="39"/>
      <c r="AC3256" s="39"/>
      <c r="AD3256" s="39"/>
      <c r="AE3256" s="39"/>
      <c r="AR3256" s="239" t="s">
        <v>310</v>
      </c>
      <c r="AT3256" s="239" t="s">
        <v>225</v>
      </c>
      <c r="AU3256" s="239" t="s">
        <v>82</v>
      </c>
      <c r="AY3256" s="18" t="s">
        <v>223</v>
      </c>
      <c r="BE3256" s="240">
        <f>IF(N3256="základní",J3256,0)</f>
        <v>0</v>
      </c>
      <c r="BF3256" s="240">
        <f>IF(N3256="snížená",J3256,0)</f>
        <v>0</v>
      </c>
      <c r="BG3256" s="240">
        <f>IF(N3256="zákl. přenesená",J3256,0)</f>
        <v>0</v>
      </c>
      <c r="BH3256" s="240">
        <f>IF(N3256="sníž. přenesená",J3256,0)</f>
        <v>0</v>
      </c>
      <c r="BI3256" s="240">
        <f>IF(N3256="nulová",J3256,0)</f>
        <v>0</v>
      </c>
      <c r="BJ3256" s="18" t="s">
        <v>80</v>
      </c>
      <c r="BK3256" s="240">
        <f>ROUND(I3256*H3256,2)</f>
        <v>0</v>
      </c>
      <c r="BL3256" s="18" t="s">
        <v>310</v>
      </c>
      <c r="BM3256" s="239" t="s">
        <v>4134</v>
      </c>
    </row>
    <row r="3257" s="14" customFormat="1">
      <c r="A3257" s="14"/>
      <c r="B3257" s="253"/>
      <c r="C3257" s="254"/>
      <c r="D3257" s="243" t="s">
        <v>232</v>
      </c>
      <c r="E3257" s="255" t="s">
        <v>1</v>
      </c>
      <c r="F3257" s="256" t="s">
        <v>4129</v>
      </c>
      <c r="G3257" s="254"/>
      <c r="H3257" s="255" t="s">
        <v>1</v>
      </c>
      <c r="I3257" s="257"/>
      <c r="J3257" s="254"/>
      <c r="K3257" s="254"/>
      <c r="L3257" s="258"/>
      <c r="M3257" s="259"/>
      <c r="N3257" s="260"/>
      <c r="O3257" s="260"/>
      <c r="P3257" s="260"/>
      <c r="Q3257" s="260"/>
      <c r="R3257" s="260"/>
      <c r="S3257" s="260"/>
      <c r="T3257" s="261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62" t="s">
        <v>232</v>
      </c>
      <c r="AU3257" s="262" t="s">
        <v>82</v>
      </c>
      <c r="AV3257" s="14" t="s">
        <v>80</v>
      </c>
      <c r="AW3257" s="14" t="s">
        <v>30</v>
      </c>
      <c r="AX3257" s="14" t="s">
        <v>73</v>
      </c>
      <c r="AY3257" s="262" t="s">
        <v>223</v>
      </c>
    </row>
    <row r="3258" s="13" customFormat="1">
      <c r="A3258" s="13"/>
      <c r="B3258" s="241"/>
      <c r="C3258" s="242"/>
      <c r="D3258" s="243" t="s">
        <v>232</v>
      </c>
      <c r="E3258" s="244" t="s">
        <v>1</v>
      </c>
      <c r="F3258" s="245" t="s">
        <v>4135</v>
      </c>
      <c r="G3258" s="242"/>
      <c r="H3258" s="246">
        <v>40.850000000000001</v>
      </c>
      <c r="I3258" s="247"/>
      <c r="J3258" s="242"/>
      <c r="K3258" s="242"/>
      <c r="L3258" s="248"/>
      <c r="M3258" s="249"/>
      <c r="N3258" s="250"/>
      <c r="O3258" s="250"/>
      <c r="P3258" s="250"/>
      <c r="Q3258" s="250"/>
      <c r="R3258" s="250"/>
      <c r="S3258" s="250"/>
      <c r="T3258" s="251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52" t="s">
        <v>232</v>
      </c>
      <c r="AU3258" s="252" t="s">
        <v>82</v>
      </c>
      <c r="AV3258" s="13" t="s">
        <v>82</v>
      </c>
      <c r="AW3258" s="13" t="s">
        <v>30</v>
      </c>
      <c r="AX3258" s="13" t="s">
        <v>80</v>
      </c>
      <c r="AY3258" s="252" t="s">
        <v>223</v>
      </c>
    </row>
    <row r="3259" s="2" customFormat="1" ht="37.8" customHeight="1">
      <c r="A3259" s="39"/>
      <c r="B3259" s="40"/>
      <c r="C3259" s="228" t="s">
        <v>4136</v>
      </c>
      <c r="D3259" s="228" t="s">
        <v>225</v>
      </c>
      <c r="E3259" s="229" t="s">
        <v>4137</v>
      </c>
      <c r="F3259" s="230" t="s">
        <v>4138</v>
      </c>
      <c r="G3259" s="231" t="s">
        <v>293</v>
      </c>
      <c r="H3259" s="232">
        <v>10.529999999999999</v>
      </c>
      <c r="I3259" s="233"/>
      <c r="J3259" s="234">
        <f>ROUND(I3259*H3259,2)</f>
        <v>0</v>
      </c>
      <c r="K3259" s="230" t="s">
        <v>229</v>
      </c>
      <c r="L3259" s="45"/>
      <c r="M3259" s="235" t="s">
        <v>1</v>
      </c>
      <c r="N3259" s="236" t="s">
        <v>38</v>
      </c>
      <c r="O3259" s="92"/>
      <c r="P3259" s="237">
        <f>O3259*H3259</f>
        <v>0</v>
      </c>
      <c r="Q3259" s="237">
        <v>0.00023000000000000001</v>
      </c>
      <c r="R3259" s="237">
        <f>Q3259*H3259</f>
        <v>0.0024218999999999998</v>
      </c>
      <c r="S3259" s="237">
        <v>0</v>
      </c>
      <c r="T3259" s="238">
        <f>S3259*H3259</f>
        <v>0</v>
      </c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39"/>
      <c r="AE3259" s="39"/>
      <c r="AR3259" s="239" t="s">
        <v>310</v>
      </c>
      <c r="AT3259" s="239" t="s">
        <v>225</v>
      </c>
      <c r="AU3259" s="239" t="s">
        <v>82</v>
      </c>
      <c r="AY3259" s="18" t="s">
        <v>223</v>
      </c>
      <c r="BE3259" s="240">
        <f>IF(N3259="základní",J3259,0)</f>
        <v>0</v>
      </c>
      <c r="BF3259" s="240">
        <f>IF(N3259="snížená",J3259,0)</f>
        <v>0</v>
      </c>
      <c r="BG3259" s="240">
        <f>IF(N3259="zákl. přenesená",J3259,0)</f>
        <v>0</v>
      </c>
      <c r="BH3259" s="240">
        <f>IF(N3259="sníž. přenesená",J3259,0)</f>
        <v>0</v>
      </c>
      <c r="BI3259" s="240">
        <f>IF(N3259="nulová",J3259,0)</f>
        <v>0</v>
      </c>
      <c r="BJ3259" s="18" t="s">
        <v>80</v>
      </c>
      <c r="BK3259" s="240">
        <f>ROUND(I3259*H3259,2)</f>
        <v>0</v>
      </c>
      <c r="BL3259" s="18" t="s">
        <v>310</v>
      </c>
      <c r="BM3259" s="239" t="s">
        <v>4139</v>
      </c>
    </row>
    <row r="3260" s="14" customFormat="1">
      <c r="A3260" s="14"/>
      <c r="B3260" s="253"/>
      <c r="C3260" s="254"/>
      <c r="D3260" s="243" t="s">
        <v>232</v>
      </c>
      <c r="E3260" s="255" t="s">
        <v>1</v>
      </c>
      <c r="F3260" s="256" t="s">
        <v>4129</v>
      </c>
      <c r="G3260" s="254"/>
      <c r="H3260" s="255" t="s">
        <v>1</v>
      </c>
      <c r="I3260" s="257"/>
      <c r="J3260" s="254"/>
      <c r="K3260" s="254"/>
      <c r="L3260" s="258"/>
      <c r="M3260" s="259"/>
      <c r="N3260" s="260"/>
      <c r="O3260" s="260"/>
      <c r="P3260" s="260"/>
      <c r="Q3260" s="260"/>
      <c r="R3260" s="260"/>
      <c r="S3260" s="260"/>
      <c r="T3260" s="261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62" t="s">
        <v>232</v>
      </c>
      <c r="AU3260" s="262" t="s">
        <v>82</v>
      </c>
      <c r="AV3260" s="14" t="s">
        <v>80</v>
      </c>
      <c r="AW3260" s="14" t="s">
        <v>30</v>
      </c>
      <c r="AX3260" s="14" t="s">
        <v>73</v>
      </c>
      <c r="AY3260" s="262" t="s">
        <v>223</v>
      </c>
    </row>
    <row r="3261" s="13" customFormat="1">
      <c r="A3261" s="13"/>
      <c r="B3261" s="241"/>
      <c r="C3261" s="242"/>
      <c r="D3261" s="243" t="s">
        <v>232</v>
      </c>
      <c r="E3261" s="244" t="s">
        <v>1</v>
      </c>
      <c r="F3261" s="245" t="s">
        <v>4140</v>
      </c>
      <c r="G3261" s="242"/>
      <c r="H3261" s="246">
        <v>10.529999999999999</v>
      </c>
      <c r="I3261" s="247"/>
      <c r="J3261" s="242"/>
      <c r="K3261" s="242"/>
      <c r="L3261" s="248"/>
      <c r="M3261" s="249"/>
      <c r="N3261" s="250"/>
      <c r="O3261" s="250"/>
      <c r="P3261" s="250"/>
      <c r="Q3261" s="250"/>
      <c r="R3261" s="250"/>
      <c r="S3261" s="250"/>
      <c r="T3261" s="251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52" t="s">
        <v>232</v>
      </c>
      <c r="AU3261" s="252" t="s">
        <v>82</v>
      </c>
      <c r="AV3261" s="13" t="s">
        <v>82</v>
      </c>
      <c r="AW3261" s="13" t="s">
        <v>30</v>
      </c>
      <c r="AX3261" s="13" t="s">
        <v>80</v>
      </c>
      <c r="AY3261" s="252" t="s">
        <v>223</v>
      </c>
    </row>
    <row r="3262" s="2" customFormat="1" ht="37.8" customHeight="1">
      <c r="A3262" s="39"/>
      <c r="B3262" s="40"/>
      <c r="C3262" s="228" t="s">
        <v>4141</v>
      </c>
      <c r="D3262" s="228" t="s">
        <v>225</v>
      </c>
      <c r="E3262" s="229" t="s">
        <v>4142</v>
      </c>
      <c r="F3262" s="230" t="s">
        <v>4143</v>
      </c>
      <c r="G3262" s="231" t="s">
        <v>293</v>
      </c>
      <c r="H3262" s="232">
        <v>8.5999999999999996</v>
      </c>
      <c r="I3262" s="233"/>
      <c r="J3262" s="234">
        <f>ROUND(I3262*H3262,2)</f>
        <v>0</v>
      </c>
      <c r="K3262" s="230" t="s">
        <v>229</v>
      </c>
      <c r="L3262" s="45"/>
      <c r="M3262" s="235" t="s">
        <v>1</v>
      </c>
      <c r="N3262" s="236" t="s">
        <v>38</v>
      </c>
      <c r="O3262" s="92"/>
      <c r="P3262" s="237">
        <f>O3262*H3262</f>
        <v>0</v>
      </c>
      <c r="Q3262" s="237">
        <v>0.00027999999999999998</v>
      </c>
      <c r="R3262" s="237">
        <f>Q3262*H3262</f>
        <v>0.0024079999999999996</v>
      </c>
      <c r="S3262" s="237">
        <v>0</v>
      </c>
      <c r="T3262" s="238">
        <f>S3262*H3262</f>
        <v>0</v>
      </c>
      <c r="U3262" s="39"/>
      <c r="V3262" s="39"/>
      <c r="W3262" s="39"/>
      <c r="X3262" s="39"/>
      <c r="Y3262" s="39"/>
      <c r="Z3262" s="39"/>
      <c r="AA3262" s="39"/>
      <c r="AB3262" s="39"/>
      <c r="AC3262" s="39"/>
      <c r="AD3262" s="39"/>
      <c r="AE3262" s="39"/>
      <c r="AR3262" s="239" t="s">
        <v>310</v>
      </c>
      <c r="AT3262" s="239" t="s">
        <v>225</v>
      </c>
      <c r="AU3262" s="239" t="s">
        <v>82</v>
      </c>
      <c r="AY3262" s="18" t="s">
        <v>223</v>
      </c>
      <c r="BE3262" s="240">
        <f>IF(N3262="základní",J3262,0)</f>
        <v>0</v>
      </c>
      <c r="BF3262" s="240">
        <f>IF(N3262="snížená",J3262,0)</f>
        <v>0</v>
      </c>
      <c r="BG3262" s="240">
        <f>IF(N3262="zákl. přenesená",J3262,0)</f>
        <v>0</v>
      </c>
      <c r="BH3262" s="240">
        <f>IF(N3262="sníž. přenesená",J3262,0)</f>
        <v>0</v>
      </c>
      <c r="BI3262" s="240">
        <f>IF(N3262="nulová",J3262,0)</f>
        <v>0</v>
      </c>
      <c r="BJ3262" s="18" t="s">
        <v>80</v>
      </c>
      <c r="BK3262" s="240">
        <f>ROUND(I3262*H3262,2)</f>
        <v>0</v>
      </c>
      <c r="BL3262" s="18" t="s">
        <v>310</v>
      </c>
      <c r="BM3262" s="239" t="s">
        <v>4144</v>
      </c>
    </row>
    <row r="3263" s="14" customFormat="1">
      <c r="A3263" s="14"/>
      <c r="B3263" s="253"/>
      <c r="C3263" s="254"/>
      <c r="D3263" s="243" t="s">
        <v>232</v>
      </c>
      <c r="E3263" s="255" t="s">
        <v>1</v>
      </c>
      <c r="F3263" s="256" t="s">
        <v>4129</v>
      </c>
      <c r="G3263" s="254"/>
      <c r="H3263" s="255" t="s">
        <v>1</v>
      </c>
      <c r="I3263" s="257"/>
      <c r="J3263" s="254"/>
      <c r="K3263" s="254"/>
      <c r="L3263" s="258"/>
      <c r="M3263" s="259"/>
      <c r="N3263" s="260"/>
      <c r="O3263" s="260"/>
      <c r="P3263" s="260"/>
      <c r="Q3263" s="260"/>
      <c r="R3263" s="260"/>
      <c r="S3263" s="260"/>
      <c r="T3263" s="261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62" t="s">
        <v>232</v>
      </c>
      <c r="AU3263" s="262" t="s">
        <v>82</v>
      </c>
      <c r="AV3263" s="14" t="s">
        <v>80</v>
      </c>
      <c r="AW3263" s="14" t="s">
        <v>30</v>
      </c>
      <c r="AX3263" s="14" t="s">
        <v>73</v>
      </c>
      <c r="AY3263" s="262" t="s">
        <v>223</v>
      </c>
    </row>
    <row r="3264" s="13" customFormat="1">
      <c r="A3264" s="13"/>
      <c r="B3264" s="241"/>
      <c r="C3264" s="242"/>
      <c r="D3264" s="243" t="s">
        <v>232</v>
      </c>
      <c r="E3264" s="244" t="s">
        <v>1</v>
      </c>
      <c r="F3264" s="245" t="s">
        <v>4145</v>
      </c>
      <c r="G3264" s="242"/>
      <c r="H3264" s="246">
        <v>8.5999999999999996</v>
      </c>
      <c r="I3264" s="247"/>
      <c r="J3264" s="242"/>
      <c r="K3264" s="242"/>
      <c r="L3264" s="248"/>
      <c r="M3264" s="249"/>
      <c r="N3264" s="250"/>
      <c r="O3264" s="250"/>
      <c r="P3264" s="250"/>
      <c r="Q3264" s="250"/>
      <c r="R3264" s="250"/>
      <c r="S3264" s="250"/>
      <c r="T3264" s="251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52" t="s">
        <v>232</v>
      </c>
      <c r="AU3264" s="252" t="s">
        <v>82</v>
      </c>
      <c r="AV3264" s="13" t="s">
        <v>82</v>
      </c>
      <c r="AW3264" s="13" t="s">
        <v>30</v>
      </c>
      <c r="AX3264" s="13" t="s">
        <v>80</v>
      </c>
      <c r="AY3264" s="252" t="s">
        <v>223</v>
      </c>
    </row>
    <row r="3265" s="2" customFormat="1" ht="37.8" customHeight="1">
      <c r="A3265" s="39"/>
      <c r="B3265" s="40"/>
      <c r="C3265" s="228" t="s">
        <v>4146</v>
      </c>
      <c r="D3265" s="228" t="s">
        <v>225</v>
      </c>
      <c r="E3265" s="229" t="s">
        <v>4147</v>
      </c>
      <c r="F3265" s="230" t="s">
        <v>4148</v>
      </c>
      <c r="G3265" s="231" t="s">
        <v>293</v>
      </c>
      <c r="H3265" s="232">
        <v>7.5250000000000004</v>
      </c>
      <c r="I3265" s="233"/>
      <c r="J3265" s="234">
        <f>ROUND(I3265*H3265,2)</f>
        <v>0</v>
      </c>
      <c r="K3265" s="230" t="s">
        <v>229</v>
      </c>
      <c r="L3265" s="45"/>
      <c r="M3265" s="235" t="s">
        <v>1</v>
      </c>
      <c r="N3265" s="236" t="s">
        <v>38</v>
      </c>
      <c r="O3265" s="92"/>
      <c r="P3265" s="237">
        <f>O3265*H3265</f>
        <v>0</v>
      </c>
      <c r="Q3265" s="237">
        <v>0.00027</v>
      </c>
      <c r="R3265" s="237">
        <f>Q3265*H3265</f>
        <v>0.0020317500000000001</v>
      </c>
      <c r="S3265" s="237">
        <v>0</v>
      </c>
      <c r="T3265" s="238">
        <f>S3265*H3265</f>
        <v>0</v>
      </c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39"/>
      <c r="AE3265" s="39"/>
      <c r="AR3265" s="239" t="s">
        <v>310</v>
      </c>
      <c r="AT3265" s="239" t="s">
        <v>225</v>
      </c>
      <c r="AU3265" s="239" t="s">
        <v>82</v>
      </c>
      <c r="AY3265" s="18" t="s">
        <v>223</v>
      </c>
      <c r="BE3265" s="240">
        <f>IF(N3265="základní",J3265,0)</f>
        <v>0</v>
      </c>
      <c r="BF3265" s="240">
        <f>IF(N3265="snížená",J3265,0)</f>
        <v>0</v>
      </c>
      <c r="BG3265" s="240">
        <f>IF(N3265="zákl. přenesená",J3265,0)</f>
        <v>0</v>
      </c>
      <c r="BH3265" s="240">
        <f>IF(N3265="sníž. přenesená",J3265,0)</f>
        <v>0</v>
      </c>
      <c r="BI3265" s="240">
        <f>IF(N3265="nulová",J3265,0)</f>
        <v>0</v>
      </c>
      <c r="BJ3265" s="18" t="s">
        <v>80</v>
      </c>
      <c r="BK3265" s="240">
        <f>ROUND(I3265*H3265,2)</f>
        <v>0</v>
      </c>
      <c r="BL3265" s="18" t="s">
        <v>310</v>
      </c>
      <c r="BM3265" s="239" t="s">
        <v>4149</v>
      </c>
    </row>
    <row r="3266" s="14" customFormat="1">
      <c r="A3266" s="14"/>
      <c r="B3266" s="253"/>
      <c r="C3266" s="254"/>
      <c r="D3266" s="243" t="s">
        <v>232</v>
      </c>
      <c r="E3266" s="255" t="s">
        <v>1</v>
      </c>
      <c r="F3266" s="256" t="s">
        <v>4129</v>
      </c>
      <c r="G3266" s="254"/>
      <c r="H3266" s="255" t="s">
        <v>1</v>
      </c>
      <c r="I3266" s="257"/>
      <c r="J3266" s="254"/>
      <c r="K3266" s="254"/>
      <c r="L3266" s="258"/>
      <c r="M3266" s="259"/>
      <c r="N3266" s="260"/>
      <c r="O3266" s="260"/>
      <c r="P3266" s="260"/>
      <c r="Q3266" s="260"/>
      <c r="R3266" s="260"/>
      <c r="S3266" s="260"/>
      <c r="T3266" s="261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62" t="s">
        <v>232</v>
      </c>
      <c r="AU3266" s="262" t="s">
        <v>82</v>
      </c>
      <c r="AV3266" s="14" t="s">
        <v>80</v>
      </c>
      <c r="AW3266" s="14" t="s">
        <v>30</v>
      </c>
      <c r="AX3266" s="14" t="s">
        <v>73</v>
      </c>
      <c r="AY3266" s="262" t="s">
        <v>223</v>
      </c>
    </row>
    <row r="3267" s="13" customFormat="1">
      <c r="A3267" s="13"/>
      <c r="B3267" s="241"/>
      <c r="C3267" s="242"/>
      <c r="D3267" s="243" t="s">
        <v>232</v>
      </c>
      <c r="E3267" s="244" t="s">
        <v>1</v>
      </c>
      <c r="F3267" s="245" t="s">
        <v>4150</v>
      </c>
      <c r="G3267" s="242"/>
      <c r="H3267" s="246">
        <v>7.5250000000000004</v>
      </c>
      <c r="I3267" s="247"/>
      <c r="J3267" s="242"/>
      <c r="K3267" s="242"/>
      <c r="L3267" s="248"/>
      <c r="M3267" s="249"/>
      <c r="N3267" s="250"/>
      <c r="O3267" s="250"/>
      <c r="P3267" s="250"/>
      <c r="Q3267" s="250"/>
      <c r="R3267" s="250"/>
      <c r="S3267" s="250"/>
      <c r="T3267" s="251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52" t="s">
        <v>232</v>
      </c>
      <c r="AU3267" s="252" t="s">
        <v>82</v>
      </c>
      <c r="AV3267" s="13" t="s">
        <v>82</v>
      </c>
      <c r="AW3267" s="13" t="s">
        <v>30</v>
      </c>
      <c r="AX3267" s="13" t="s">
        <v>80</v>
      </c>
      <c r="AY3267" s="252" t="s">
        <v>223</v>
      </c>
    </row>
    <row r="3268" s="2" customFormat="1" ht="37.8" customHeight="1">
      <c r="A3268" s="39"/>
      <c r="B3268" s="40"/>
      <c r="C3268" s="274" t="s">
        <v>4151</v>
      </c>
      <c r="D3268" s="274" t="s">
        <v>285</v>
      </c>
      <c r="E3268" s="275" t="s">
        <v>4152</v>
      </c>
      <c r="F3268" s="276" t="s">
        <v>4153</v>
      </c>
      <c r="G3268" s="277" t="s">
        <v>475</v>
      </c>
      <c r="H3268" s="278">
        <v>1</v>
      </c>
      <c r="I3268" s="279"/>
      <c r="J3268" s="280">
        <f>ROUND(I3268*H3268,2)</f>
        <v>0</v>
      </c>
      <c r="K3268" s="276" t="s">
        <v>386</v>
      </c>
      <c r="L3268" s="281"/>
      <c r="M3268" s="282" t="s">
        <v>1</v>
      </c>
      <c r="N3268" s="283" t="s">
        <v>38</v>
      </c>
      <c r="O3268" s="92"/>
      <c r="P3268" s="237">
        <f>O3268*H3268</f>
        <v>0</v>
      </c>
      <c r="Q3268" s="237">
        <v>0</v>
      </c>
      <c r="R3268" s="237">
        <f>Q3268*H3268</f>
        <v>0</v>
      </c>
      <c r="S3268" s="237">
        <v>0</v>
      </c>
      <c r="T3268" s="238">
        <f>S3268*H3268</f>
        <v>0</v>
      </c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39"/>
      <c r="AE3268" s="39"/>
      <c r="AR3268" s="239" t="s">
        <v>402</v>
      </c>
      <c r="AT3268" s="239" t="s">
        <v>285</v>
      </c>
      <c r="AU3268" s="239" t="s">
        <v>82</v>
      </c>
      <c r="AY3268" s="18" t="s">
        <v>223</v>
      </c>
      <c r="BE3268" s="240">
        <f>IF(N3268="základní",J3268,0)</f>
        <v>0</v>
      </c>
      <c r="BF3268" s="240">
        <f>IF(N3268="snížená",J3268,0)</f>
        <v>0</v>
      </c>
      <c r="BG3268" s="240">
        <f>IF(N3268="zákl. přenesená",J3268,0)</f>
        <v>0</v>
      </c>
      <c r="BH3268" s="240">
        <f>IF(N3268="sníž. přenesená",J3268,0)</f>
        <v>0</v>
      </c>
      <c r="BI3268" s="240">
        <f>IF(N3268="nulová",J3268,0)</f>
        <v>0</v>
      </c>
      <c r="BJ3268" s="18" t="s">
        <v>80</v>
      </c>
      <c r="BK3268" s="240">
        <f>ROUND(I3268*H3268,2)</f>
        <v>0</v>
      </c>
      <c r="BL3268" s="18" t="s">
        <v>310</v>
      </c>
      <c r="BM3268" s="239" t="s">
        <v>4154</v>
      </c>
    </row>
    <row r="3269" s="13" customFormat="1">
      <c r="A3269" s="13"/>
      <c r="B3269" s="241"/>
      <c r="C3269" s="242"/>
      <c r="D3269" s="243" t="s">
        <v>232</v>
      </c>
      <c r="E3269" s="244" t="s">
        <v>1</v>
      </c>
      <c r="F3269" s="245" t="s">
        <v>4155</v>
      </c>
      <c r="G3269" s="242"/>
      <c r="H3269" s="246">
        <v>1</v>
      </c>
      <c r="I3269" s="247"/>
      <c r="J3269" s="242"/>
      <c r="K3269" s="242"/>
      <c r="L3269" s="248"/>
      <c r="M3269" s="249"/>
      <c r="N3269" s="250"/>
      <c r="O3269" s="250"/>
      <c r="P3269" s="250"/>
      <c r="Q3269" s="250"/>
      <c r="R3269" s="250"/>
      <c r="S3269" s="250"/>
      <c r="T3269" s="251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T3269" s="252" t="s">
        <v>232</v>
      </c>
      <c r="AU3269" s="252" t="s">
        <v>82</v>
      </c>
      <c r="AV3269" s="13" t="s">
        <v>82</v>
      </c>
      <c r="AW3269" s="13" t="s">
        <v>30</v>
      </c>
      <c r="AX3269" s="13" t="s">
        <v>80</v>
      </c>
      <c r="AY3269" s="252" t="s">
        <v>223</v>
      </c>
    </row>
    <row r="3270" s="2" customFormat="1" ht="37.8" customHeight="1">
      <c r="A3270" s="39"/>
      <c r="B3270" s="40"/>
      <c r="C3270" s="274" t="s">
        <v>4156</v>
      </c>
      <c r="D3270" s="274" t="s">
        <v>285</v>
      </c>
      <c r="E3270" s="275" t="s">
        <v>4157</v>
      </c>
      <c r="F3270" s="276" t="s">
        <v>4158</v>
      </c>
      <c r="G3270" s="277" t="s">
        <v>475</v>
      </c>
      <c r="H3270" s="278">
        <v>3</v>
      </c>
      <c r="I3270" s="279"/>
      <c r="J3270" s="280">
        <f>ROUND(I3270*H3270,2)</f>
        <v>0</v>
      </c>
      <c r="K3270" s="276" t="s">
        <v>386</v>
      </c>
      <c r="L3270" s="281"/>
      <c r="M3270" s="282" t="s">
        <v>1</v>
      </c>
      <c r="N3270" s="283" t="s">
        <v>38</v>
      </c>
      <c r="O3270" s="92"/>
      <c r="P3270" s="237">
        <f>O3270*H3270</f>
        <v>0</v>
      </c>
      <c r="Q3270" s="237">
        <v>0</v>
      </c>
      <c r="R3270" s="237">
        <f>Q3270*H3270</f>
        <v>0</v>
      </c>
      <c r="S3270" s="237">
        <v>0</v>
      </c>
      <c r="T3270" s="238">
        <f>S3270*H3270</f>
        <v>0</v>
      </c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39"/>
      <c r="AE3270" s="39"/>
      <c r="AR3270" s="239" t="s">
        <v>402</v>
      </c>
      <c r="AT3270" s="239" t="s">
        <v>285</v>
      </c>
      <c r="AU3270" s="239" t="s">
        <v>82</v>
      </c>
      <c r="AY3270" s="18" t="s">
        <v>223</v>
      </c>
      <c r="BE3270" s="240">
        <f>IF(N3270="základní",J3270,0)</f>
        <v>0</v>
      </c>
      <c r="BF3270" s="240">
        <f>IF(N3270="snížená",J3270,0)</f>
        <v>0</v>
      </c>
      <c r="BG3270" s="240">
        <f>IF(N3270="zákl. přenesená",J3270,0)</f>
        <v>0</v>
      </c>
      <c r="BH3270" s="240">
        <f>IF(N3270="sníž. přenesená",J3270,0)</f>
        <v>0</v>
      </c>
      <c r="BI3270" s="240">
        <f>IF(N3270="nulová",J3270,0)</f>
        <v>0</v>
      </c>
      <c r="BJ3270" s="18" t="s">
        <v>80</v>
      </c>
      <c r="BK3270" s="240">
        <f>ROUND(I3270*H3270,2)</f>
        <v>0</v>
      </c>
      <c r="BL3270" s="18" t="s">
        <v>310</v>
      </c>
      <c r="BM3270" s="239" t="s">
        <v>4159</v>
      </c>
    </row>
    <row r="3271" s="13" customFormat="1">
      <c r="A3271" s="13"/>
      <c r="B3271" s="241"/>
      <c r="C3271" s="242"/>
      <c r="D3271" s="243" t="s">
        <v>232</v>
      </c>
      <c r="E3271" s="244" t="s">
        <v>1</v>
      </c>
      <c r="F3271" s="245" t="s">
        <v>4160</v>
      </c>
      <c r="G3271" s="242"/>
      <c r="H3271" s="246">
        <v>3</v>
      </c>
      <c r="I3271" s="247"/>
      <c r="J3271" s="242"/>
      <c r="K3271" s="242"/>
      <c r="L3271" s="248"/>
      <c r="M3271" s="249"/>
      <c r="N3271" s="250"/>
      <c r="O3271" s="250"/>
      <c r="P3271" s="250"/>
      <c r="Q3271" s="250"/>
      <c r="R3271" s="250"/>
      <c r="S3271" s="250"/>
      <c r="T3271" s="251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T3271" s="252" t="s">
        <v>232</v>
      </c>
      <c r="AU3271" s="252" t="s">
        <v>82</v>
      </c>
      <c r="AV3271" s="13" t="s">
        <v>82</v>
      </c>
      <c r="AW3271" s="13" t="s">
        <v>30</v>
      </c>
      <c r="AX3271" s="13" t="s">
        <v>80</v>
      </c>
      <c r="AY3271" s="252" t="s">
        <v>223</v>
      </c>
    </row>
    <row r="3272" s="2" customFormat="1" ht="37.8" customHeight="1">
      <c r="A3272" s="39"/>
      <c r="B3272" s="40"/>
      <c r="C3272" s="274" t="s">
        <v>4161</v>
      </c>
      <c r="D3272" s="274" t="s">
        <v>285</v>
      </c>
      <c r="E3272" s="275" t="s">
        <v>4162</v>
      </c>
      <c r="F3272" s="276" t="s">
        <v>4163</v>
      </c>
      <c r="G3272" s="277" t="s">
        <v>475</v>
      </c>
      <c r="H3272" s="278">
        <v>2</v>
      </c>
      <c r="I3272" s="279"/>
      <c r="J3272" s="280">
        <f>ROUND(I3272*H3272,2)</f>
        <v>0</v>
      </c>
      <c r="K3272" s="276" t="s">
        <v>386</v>
      </c>
      <c r="L3272" s="281"/>
      <c r="M3272" s="282" t="s">
        <v>1</v>
      </c>
      <c r="N3272" s="283" t="s">
        <v>38</v>
      </c>
      <c r="O3272" s="92"/>
      <c r="P3272" s="237">
        <f>O3272*H3272</f>
        <v>0</v>
      </c>
      <c r="Q3272" s="237">
        <v>0</v>
      </c>
      <c r="R3272" s="237">
        <f>Q3272*H3272</f>
        <v>0</v>
      </c>
      <c r="S3272" s="237">
        <v>0</v>
      </c>
      <c r="T3272" s="238">
        <f>S3272*H3272</f>
        <v>0</v>
      </c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39"/>
      <c r="AE3272" s="39"/>
      <c r="AR3272" s="239" t="s">
        <v>402</v>
      </c>
      <c r="AT3272" s="239" t="s">
        <v>285</v>
      </c>
      <c r="AU3272" s="239" t="s">
        <v>82</v>
      </c>
      <c r="AY3272" s="18" t="s">
        <v>223</v>
      </c>
      <c r="BE3272" s="240">
        <f>IF(N3272="základní",J3272,0)</f>
        <v>0</v>
      </c>
      <c r="BF3272" s="240">
        <f>IF(N3272="snížená",J3272,0)</f>
        <v>0</v>
      </c>
      <c r="BG3272" s="240">
        <f>IF(N3272="zákl. přenesená",J3272,0)</f>
        <v>0</v>
      </c>
      <c r="BH3272" s="240">
        <f>IF(N3272="sníž. přenesená",J3272,0)</f>
        <v>0</v>
      </c>
      <c r="BI3272" s="240">
        <f>IF(N3272="nulová",J3272,0)</f>
        <v>0</v>
      </c>
      <c r="BJ3272" s="18" t="s">
        <v>80</v>
      </c>
      <c r="BK3272" s="240">
        <f>ROUND(I3272*H3272,2)</f>
        <v>0</v>
      </c>
      <c r="BL3272" s="18" t="s">
        <v>310</v>
      </c>
      <c r="BM3272" s="239" t="s">
        <v>4164</v>
      </c>
    </row>
    <row r="3273" s="13" customFormat="1">
      <c r="A3273" s="13"/>
      <c r="B3273" s="241"/>
      <c r="C3273" s="242"/>
      <c r="D3273" s="243" t="s">
        <v>232</v>
      </c>
      <c r="E3273" s="244" t="s">
        <v>1</v>
      </c>
      <c r="F3273" s="245" t="s">
        <v>4165</v>
      </c>
      <c r="G3273" s="242"/>
      <c r="H3273" s="246">
        <v>2</v>
      </c>
      <c r="I3273" s="247"/>
      <c r="J3273" s="242"/>
      <c r="K3273" s="242"/>
      <c r="L3273" s="248"/>
      <c r="M3273" s="249"/>
      <c r="N3273" s="250"/>
      <c r="O3273" s="250"/>
      <c r="P3273" s="250"/>
      <c r="Q3273" s="250"/>
      <c r="R3273" s="250"/>
      <c r="S3273" s="250"/>
      <c r="T3273" s="251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52" t="s">
        <v>232</v>
      </c>
      <c r="AU3273" s="252" t="s">
        <v>82</v>
      </c>
      <c r="AV3273" s="13" t="s">
        <v>82</v>
      </c>
      <c r="AW3273" s="13" t="s">
        <v>30</v>
      </c>
      <c r="AX3273" s="13" t="s">
        <v>80</v>
      </c>
      <c r="AY3273" s="252" t="s">
        <v>223</v>
      </c>
    </row>
    <row r="3274" s="2" customFormat="1" ht="37.8" customHeight="1">
      <c r="A3274" s="39"/>
      <c r="B3274" s="40"/>
      <c r="C3274" s="274" t="s">
        <v>4166</v>
      </c>
      <c r="D3274" s="274" t="s">
        <v>285</v>
      </c>
      <c r="E3274" s="275" t="s">
        <v>4167</v>
      </c>
      <c r="F3274" s="276" t="s">
        <v>4168</v>
      </c>
      <c r="G3274" s="277" t="s">
        <v>475</v>
      </c>
      <c r="H3274" s="278">
        <v>1</v>
      </c>
      <c r="I3274" s="279"/>
      <c r="J3274" s="280">
        <f>ROUND(I3274*H3274,2)</f>
        <v>0</v>
      </c>
      <c r="K3274" s="276" t="s">
        <v>386</v>
      </c>
      <c r="L3274" s="281"/>
      <c r="M3274" s="282" t="s">
        <v>1</v>
      </c>
      <c r="N3274" s="283" t="s">
        <v>38</v>
      </c>
      <c r="O3274" s="92"/>
      <c r="P3274" s="237">
        <f>O3274*H3274</f>
        <v>0</v>
      </c>
      <c r="Q3274" s="237">
        <v>0</v>
      </c>
      <c r="R3274" s="237">
        <f>Q3274*H3274</f>
        <v>0</v>
      </c>
      <c r="S3274" s="237">
        <v>0</v>
      </c>
      <c r="T3274" s="238">
        <f>S3274*H3274</f>
        <v>0</v>
      </c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39"/>
      <c r="AE3274" s="39"/>
      <c r="AR3274" s="239" t="s">
        <v>402</v>
      </c>
      <c r="AT3274" s="239" t="s">
        <v>285</v>
      </c>
      <c r="AU3274" s="239" t="s">
        <v>82</v>
      </c>
      <c r="AY3274" s="18" t="s">
        <v>223</v>
      </c>
      <c r="BE3274" s="240">
        <f>IF(N3274="základní",J3274,0)</f>
        <v>0</v>
      </c>
      <c r="BF3274" s="240">
        <f>IF(N3274="snížená",J3274,0)</f>
        <v>0</v>
      </c>
      <c r="BG3274" s="240">
        <f>IF(N3274="zákl. přenesená",J3274,0)</f>
        <v>0</v>
      </c>
      <c r="BH3274" s="240">
        <f>IF(N3274="sníž. přenesená",J3274,0)</f>
        <v>0</v>
      </c>
      <c r="BI3274" s="240">
        <f>IF(N3274="nulová",J3274,0)</f>
        <v>0</v>
      </c>
      <c r="BJ3274" s="18" t="s">
        <v>80</v>
      </c>
      <c r="BK3274" s="240">
        <f>ROUND(I3274*H3274,2)</f>
        <v>0</v>
      </c>
      <c r="BL3274" s="18" t="s">
        <v>310</v>
      </c>
      <c r="BM3274" s="239" t="s">
        <v>4169</v>
      </c>
    </row>
    <row r="3275" s="13" customFormat="1">
      <c r="A3275" s="13"/>
      <c r="B3275" s="241"/>
      <c r="C3275" s="242"/>
      <c r="D3275" s="243" t="s">
        <v>232</v>
      </c>
      <c r="E3275" s="244" t="s">
        <v>1</v>
      </c>
      <c r="F3275" s="245" t="s">
        <v>4170</v>
      </c>
      <c r="G3275" s="242"/>
      <c r="H3275" s="246">
        <v>1</v>
      </c>
      <c r="I3275" s="247"/>
      <c r="J3275" s="242"/>
      <c r="K3275" s="242"/>
      <c r="L3275" s="248"/>
      <c r="M3275" s="249"/>
      <c r="N3275" s="250"/>
      <c r="O3275" s="250"/>
      <c r="P3275" s="250"/>
      <c r="Q3275" s="250"/>
      <c r="R3275" s="250"/>
      <c r="S3275" s="250"/>
      <c r="T3275" s="251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52" t="s">
        <v>232</v>
      </c>
      <c r="AU3275" s="252" t="s">
        <v>82</v>
      </c>
      <c r="AV3275" s="13" t="s">
        <v>82</v>
      </c>
      <c r="AW3275" s="13" t="s">
        <v>30</v>
      </c>
      <c r="AX3275" s="13" t="s">
        <v>80</v>
      </c>
      <c r="AY3275" s="252" t="s">
        <v>223</v>
      </c>
    </row>
    <row r="3276" s="2" customFormat="1" ht="37.8" customHeight="1">
      <c r="A3276" s="39"/>
      <c r="B3276" s="40"/>
      <c r="C3276" s="274" t="s">
        <v>4171</v>
      </c>
      <c r="D3276" s="274" t="s">
        <v>285</v>
      </c>
      <c r="E3276" s="275" t="s">
        <v>4172</v>
      </c>
      <c r="F3276" s="276" t="s">
        <v>4173</v>
      </c>
      <c r="G3276" s="277" t="s">
        <v>475</v>
      </c>
      <c r="H3276" s="278">
        <v>1</v>
      </c>
      <c r="I3276" s="279"/>
      <c r="J3276" s="280">
        <f>ROUND(I3276*H3276,2)</f>
        <v>0</v>
      </c>
      <c r="K3276" s="276" t="s">
        <v>386</v>
      </c>
      <c r="L3276" s="281"/>
      <c r="M3276" s="282" t="s">
        <v>1</v>
      </c>
      <c r="N3276" s="283" t="s">
        <v>38</v>
      </c>
      <c r="O3276" s="92"/>
      <c r="P3276" s="237">
        <f>O3276*H3276</f>
        <v>0</v>
      </c>
      <c r="Q3276" s="237">
        <v>0</v>
      </c>
      <c r="R3276" s="237">
        <f>Q3276*H3276</f>
        <v>0</v>
      </c>
      <c r="S3276" s="237">
        <v>0</v>
      </c>
      <c r="T3276" s="238">
        <f>S3276*H3276</f>
        <v>0</v>
      </c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39"/>
      <c r="AE3276" s="39"/>
      <c r="AR3276" s="239" t="s">
        <v>402</v>
      </c>
      <c r="AT3276" s="239" t="s">
        <v>285</v>
      </c>
      <c r="AU3276" s="239" t="s">
        <v>82</v>
      </c>
      <c r="AY3276" s="18" t="s">
        <v>223</v>
      </c>
      <c r="BE3276" s="240">
        <f>IF(N3276="základní",J3276,0)</f>
        <v>0</v>
      </c>
      <c r="BF3276" s="240">
        <f>IF(N3276="snížená",J3276,0)</f>
        <v>0</v>
      </c>
      <c r="BG3276" s="240">
        <f>IF(N3276="zákl. přenesená",J3276,0)</f>
        <v>0</v>
      </c>
      <c r="BH3276" s="240">
        <f>IF(N3276="sníž. přenesená",J3276,0)</f>
        <v>0</v>
      </c>
      <c r="BI3276" s="240">
        <f>IF(N3276="nulová",J3276,0)</f>
        <v>0</v>
      </c>
      <c r="BJ3276" s="18" t="s">
        <v>80</v>
      </c>
      <c r="BK3276" s="240">
        <f>ROUND(I3276*H3276,2)</f>
        <v>0</v>
      </c>
      <c r="BL3276" s="18" t="s">
        <v>310</v>
      </c>
      <c r="BM3276" s="239" t="s">
        <v>4174</v>
      </c>
    </row>
    <row r="3277" s="13" customFormat="1">
      <c r="A3277" s="13"/>
      <c r="B3277" s="241"/>
      <c r="C3277" s="242"/>
      <c r="D3277" s="243" t="s">
        <v>232</v>
      </c>
      <c r="E3277" s="244" t="s">
        <v>1</v>
      </c>
      <c r="F3277" s="245" t="s">
        <v>4175</v>
      </c>
      <c r="G3277" s="242"/>
      <c r="H3277" s="246">
        <v>1</v>
      </c>
      <c r="I3277" s="247"/>
      <c r="J3277" s="242"/>
      <c r="K3277" s="242"/>
      <c r="L3277" s="248"/>
      <c r="M3277" s="249"/>
      <c r="N3277" s="250"/>
      <c r="O3277" s="250"/>
      <c r="P3277" s="250"/>
      <c r="Q3277" s="250"/>
      <c r="R3277" s="250"/>
      <c r="S3277" s="250"/>
      <c r="T3277" s="251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52" t="s">
        <v>232</v>
      </c>
      <c r="AU3277" s="252" t="s">
        <v>82</v>
      </c>
      <c r="AV3277" s="13" t="s">
        <v>82</v>
      </c>
      <c r="AW3277" s="13" t="s">
        <v>30</v>
      </c>
      <c r="AX3277" s="13" t="s">
        <v>80</v>
      </c>
      <c r="AY3277" s="252" t="s">
        <v>223</v>
      </c>
    </row>
    <row r="3278" s="2" customFormat="1" ht="37.8" customHeight="1">
      <c r="A3278" s="39"/>
      <c r="B3278" s="40"/>
      <c r="C3278" s="274" t="s">
        <v>4176</v>
      </c>
      <c r="D3278" s="274" t="s">
        <v>285</v>
      </c>
      <c r="E3278" s="275" t="s">
        <v>4177</v>
      </c>
      <c r="F3278" s="276" t="s">
        <v>4178</v>
      </c>
      <c r="G3278" s="277" t="s">
        <v>475</v>
      </c>
      <c r="H3278" s="278">
        <v>1</v>
      </c>
      <c r="I3278" s="279"/>
      <c r="J3278" s="280">
        <f>ROUND(I3278*H3278,2)</f>
        <v>0</v>
      </c>
      <c r="K3278" s="276" t="s">
        <v>386</v>
      </c>
      <c r="L3278" s="281"/>
      <c r="M3278" s="282" t="s">
        <v>1</v>
      </c>
      <c r="N3278" s="283" t="s">
        <v>38</v>
      </c>
      <c r="O3278" s="92"/>
      <c r="P3278" s="237">
        <f>O3278*H3278</f>
        <v>0</v>
      </c>
      <c r="Q3278" s="237">
        <v>0</v>
      </c>
      <c r="R3278" s="237">
        <f>Q3278*H3278</f>
        <v>0</v>
      </c>
      <c r="S3278" s="237">
        <v>0</v>
      </c>
      <c r="T3278" s="238">
        <f>S3278*H3278</f>
        <v>0</v>
      </c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39"/>
      <c r="AE3278" s="39"/>
      <c r="AR3278" s="239" t="s">
        <v>402</v>
      </c>
      <c r="AT3278" s="239" t="s">
        <v>285</v>
      </c>
      <c r="AU3278" s="239" t="s">
        <v>82</v>
      </c>
      <c r="AY3278" s="18" t="s">
        <v>223</v>
      </c>
      <c r="BE3278" s="240">
        <f>IF(N3278="základní",J3278,0)</f>
        <v>0</v>
      </c>
      <c r="BF3278" s="240">
        <f>IF(N3278="snížená",J3278,0)</f>
        <v>0</v>
      </c>
      <c r="BG3278" s="240">
        <f>IF(N3278="zákl. přenesená",J3278,0)</f>
        <v>0</v>
      </c>
      <c r="BH3278" s="240">
        <f>IF(N3278="sníž. přenesená",J3278,0)</f>
        <v>0</v>
      </c>
      <c r="BI3278" s="240">
        <f>IF(N3278="nulová",J3278,0)</f>
        <v>0</v>
      </c>
      <c r="BJ3278" s="18" t="s">
        <v>80</v>
      </c>
      <c r="BK3278" s="240">
        <f>ROUND(I3278*H3278,2)</f>
        <v>0</v>
      </c>
      <c r="BL3278" s="18" t="s">
        <v>310</v>
      </c>
      <c r="BM3278" s="239" t="s">
        <v>4179</v>
      </c>
    </row>
    <row r="3279" s="13" customFormat="1">
      <c r="A3279" s="13"/>
      <c r="B3279" s="241"/>
      <c r="C3279" s="242"/>
      <c r="D3279" s="243" t="s">
        <v>232</v>
      </c>
      <c r="E3279" s="244" t="s">
        <v>1</v>
      </c>
      <c r="F3279" s="245" t="s">
        <v>4180</v>
      </c>
      <c r="G3279" s="242"/>
      <c r="H3279" s="246">
        <v>1</v>
      </c>
      <c r="I3279" s="247"/>
      <c r="J3279" s="242"/>
      <c r="K3279" s="242"/>
      <c r="L3279" s="248"/>
      <c r="M3279" s="249"/>
      <c r="N3279" s="250"/>
      <c r="O3279" s="250"/>
      <c r="P3279" s="250"/>
      <c r="Q3279" s="250"/>
      <c r="R3279" s="250"/>
      <c r="S3279" s="250"/>
      <c r="T3279" s="251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52" t="s">
        <v>232</v>
      </c>
      <c r="AU3279" s="252" t="s">
        <v>82</v>
      </c>
      <c r="AV3279" s="13" t="s">
        <v>82</v>
      </c>
      <c r="AW3279" s="13" t="s">
        <v>30</v>
      </c>
      <c r="AX3279" s="13" t="s">
        <v>80</v>
      </c>
      <c r="AY3279" s="252" t="s">
        <v>223</v>
      </c>
    </row>
    <row r="3280" s="2" customFormat="1" ht="37.8" customHeight="1">
      <c r="A3280" s="39"/>
      <c r="B3280" s="40"/>
      <c r="C3280" s="274" t="s">
        <v>4181</v>
      </c>
      <c r="D3280" s="274" t="s">
        <v>285</v>
      </c>
      <c r="E3280" s="275" t="s">
        <v>4182</v>
      </c>
      <c r="F3280" s="276" t="s">
        <v>4183</v>
      </c>
      <c r="G3280" s="277" t="s">
        <v>475</v>
      </c>
      <c r="H3280" s="278">
        <v>1</v>
      </c>
      <c r="I3280" s="279"/>
      <c r="J3280" s="280">
        <f>ROUND(I3280*H3280,2)</f>
        <v>0</v>
      </c>
      <c r="K3280" s="276" t="s">
        <v>386</v>
      </c>
      <c r="L3280" s="281"/>
      <c r="M3280" s="282" t="s">
        <v>1</v>
      </c>
      <c r="N3280" s="283" t="s">
        <v>38</v>
      </c>
      <c r="O3280" s="92"/>
      <c r="P3280" s="237">
        <f>O3280*H3280</f>
        <v>0</v>
      </c>
      <c r="Q3280" s="237">
        <v>0</v>
      </c>
      <c r="R3280" s="237">
        <f>Q3280*H3280</f>
        <v>0</v>
      </c>
      <c r="S3280" s="237">
        <v>0</v>
      </c>
      <c r="T3280" s="238">
        <f>S3280*H3280</f>
        <v>0</v>
      </c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39"/>
      <c r="AE3280" s="39"/>
      <c r="AR3280" s="239" t="s">
        <v>402</v>
      </c>
      <c r="AT3280" s="239" t="s">
        <v>285</v>
      </c>
      <c r="AU3280" s="239" t="s">
        <v>82</v>
      </c>
      <c r="AY3280" s="18" t="s">
        <v>223</v>
      </c>
      <c r="BE3280" s="240">
        <f>IF(N3280="základní",J3280,0)</f>
        <v>0</v>
      </c>
      <c r="BF3280" s="240">
        <f>IF(N3280="snížená",J3280,0)</f>
        <v>0</v>
      </c>
      <c r="BG3280" s="240">
        <f>IF(N3280="zákl. přenesená",J3280,0)</f>
        <v>0</v>
      </c>
      <c r="BH3280" s="240">
        <f>IF(N3280="sníž. přenesená",J3280,0)</f>
        <v>0</v>
      </c>
      <c r="BI3280" s="240">
        <f>IF(N3280="nulová",J3280,0)</f>
        <v>0</v>
      </c>
      <c r="BJ3280" s="18" t="s">
        <v>80</v>
      </c>
      <c r="BK3280" s="240">
        <f>ROUND(I3280*H3280,2)</f>
        <v>0</v>
      </c>
      <c r="BL3280" s="18" t="s">
        <v>310</v>
      </c>
      <c r="BM3280" s="239" t="s">
        <v>4184</v>
      </c>
    </row>
    <row r="3281" s="13" customFormat="1">
      <c r="A3281" s="13"/>
      <c r="B3281" s="241"/>
      <c r="C3281" s="242"/>
      <c r="D3281" s="243" t="s">
        <v>232</v>
      </c>
      <c r="E3281" s="244" t="s">
        <v>1</v>
      </c>
      <c r="F3281" s="245" t="s">
        <v>4185</v>
      </c>
      <c r="G3281" s="242"/>
      <c r="H3281" s="246">
        <v>1</v>
      </c>
      <c r="I3281" s="247"/>
      <c r="J3281" s="242"/>
      <c r="K3281" s="242"/>
      <c r="L3281" s="248"/>
      <c r="M3281" s="249"/>
      <c r="N3281" s="250"/>
      <c r="O3281" s="250"/>
      <c r="P3281" s="250"/>
      <c r="Q3281" s="250"/>
      <c r="R3281" s="250"/>
      <c r="S3281" s="250"/>
      <c r="T3281" s="251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52" t="s">
        <v>232</v>
      </c>
      <c r="AU3281" s="252" t="s">
        <v>82</v>
      </c>
      <c r="AV3281" s="13" t="s">
        <v>82</v>
      </c>
      <c r="AW3281" s="13" t="s">
        <v>30</v>
      </c>
      <c r="AX3281" s="13" t="s">
        <v>80</v>
      </c>
      <c r="AY3281" s="252" t="s">
        <v>223</v>
      </c>
    </row>
    <row r="3282" s="2" customFormat="1" ht="37.8" customHeight="1">
      <c r="A3282" s="39"/>
      <c r="B3282" s="40"/>
      <c r="C3282" s="274" t="s">
        <v>4186</v>
      </c>
      <c r="D3282" s="274" t="s">
        <v>285</v>
      </c>
      <c r="E3282" s="275" t="s">
        <v>4187</v>
      </c>
      <c r="F3282" s="276" t="s">
        <v>4188</v>
      </c>
      <c r="G3282" s="277" t="s">
        <v>475</v>
      </c>
      <c r="H3282" s="278">
        <v>1</v>
      </c>
      <c r="I3282" s="279"/>
      <c r="J3282" s="280">
        <f>ROUND(I3282*H3282,2)</f>
        <v>0</v>
      </c>
      <c r="K3282" s="276" t="s">
        <v>386</v>
      </c>
      <c r="L3282" s="281"/>
      <c r="M3282" s="282" t="s">
        <v>1</v>
      </c>
      <c r="N3282" s="283" t="s">
        <v>38</v>
      </c>
      <c r="O3282" s="92"/>
      <c r="P3282" s="237">
        <f>O3282*H3282</f>
        <v>0</v>
      </c>
      <c r="Q3282" s="237">
        <v>0</v>
      </c>
      <c r="R3282" s="237">
        <f>Q3282*H3282</f>
        <v>0</v>
      </c>
      <c r="S3282" s="237">
        <v>0</v>
      </c>
      <c r="T3282" s="238">
        <f>S3282*H3282</f>
        <v>0</v>
      </c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39"/>
      <c r="AE3282" s="39"/>
      <c r="AR3282" s="239" t="s">
        <v>402</v>
      </c>
      <c r="AT3282" s="239" t="s">
        <v>285</v>
      </c>
      <c r="AU3282" s="239" t="s">
        <v>82</v>
      </c>
      <c r="AY3282" s="18" t="s">
        <v>223</v>
      </c>
      <c r="BE3282" s="240">
        <f>IF(N3282="základní",J3282,0)</f>
        <v>0</v>
      </c>
      <c r="BF3282" s="240">
        <f>IF(N3282="snížená",J3282,0)</f>
        <v>0</v>
      </c>
      <c r="BG3282" s="240">
        <f>IF(N3282="zákl. přenesená",J3282,0)</f>
        <v>0</v>
      </c>
      <c r="BH3282" s="240">
        <f>IF(N3282="sníž. přenesená",J3282,0)</f>
        <v>0</v>
      </c>
      <c r="BI3282" s="240">
        <f>IF(N3282="nulová",J3282,0)</f>
        <v>0</v>
      </c>
      <c r="BJ3282" s="18" t="s">
        <v>80</v>
      </c>
      <c r="BK3282" s="240">
        <f>ROUND(I3282*H3282,2)</f>
        <v>0</v>
      </c>
      <c r="BL3282" s="18" t="s">
        <v>310</v>
      </c>
      <c r="BM3282" s="239" t="s">
        <v>4189</v>
      </c>
    </row>
    <row r="3283" s="13" customFormat="1">
      <c r="A3283" s="13"/>
      <c r="B3283" s="241"/>
      <c r="C3283" s="242"/>
      <c r="D3283" s="243" t="s">
        <v>232</v>
      </c>
      <c r="E3283" s="244" t="s">
        <v>1</v>
      </c>
      <c r="F3283" s="245" t="s">
        <v>4190</v>
      </c>
      <c r="G3283" s="242"/>
      <c r="H3283" s="246">
        <v>1</v>
      </c>
      <c r="I3283" s="247"/>
      <c r="J3283" s="242"/>
      <c r="K3283" s="242"/>
      <c r="L3283" s="248"/>
      <c r="M3283" s="249"/>
      <c r="N3283" s="250"/>
      <c r="O3283" s="250"/>
      <c r="P3283" s="250"/>
      <c r="Q3283" s="250"/>
      <c r="R3283" s="250"/>
      <c r="S3283" s="250"/>
      <c r="T3283" s="251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52" t="s">
        <v>232</v>
      </c>
      <c r="AU3283" s="252" t="s">
        <v>82</v>
      </c>
      <c r="AV3283" s="13" t="s">
        <v>82</v>
      </c>
      <c r="AW3283" s="13" t="s">
        <v>30</v>
      </c>
      <c r="AX3283" s="13" t="s">
        <v>80</v>
      </c>
      <c r="AY3283" s="252" t="s">
        <v>223</v>
      </c>
    </row>
    <row r="3284" s="2" customFormat="1" ht="37.8" customHeight="1">
      <c r="A3284" s="39"/>
      <c r="B3284" s="40"/>
      <c r="C3284" s="274" t="s">
        <v>4191</v>
      </c>
      <c r="D3284" s="274" t="s">
        <v>285</v>
      </c>
      <c r="E3284" s="275" t="s">
        <v>4192</v>
      </c>
      <c r="F3284" s="276" t="s">
        <v>4193</v>
      </c>
      <c r="G3284" s="277" t="s">
        <v>475</v>
      </c>
      <c r="H3284" s="278">
        <v>1</v>
      </c>
      <c r="I3284" s="279"/>
      <c r="J3284" s="280">
        <f>ROUND(I3284*H3284,2)</f>
        <v>0</v>
      </c>
      <c r="K3284" s="276" t="s">
        <v>386</v>
      </c>
      <c r="L3284" s="281"/>
      <c r="M3284" s="282" t="s">
        <v>1</v>
      </c>
      <c r="N3284" s="283" t="s">
        <v>38</v>
      </c>
      <c r="O3284" s="92"/>
      <c r="P3284" s="237">
        <f>O3284*H3284</f>
        <v>0</v>
      </c>
      <c r="Q3284" s="237">
        <v>0</v>
      </c>
      <c r="R3284" s="237">
        <f>Q3284*H3284</f>
        <v>0</v>
      </c>
      <c r="S3284" s="237">
        <v>0</v>
      </c>
      <c r="T3284" s="238">
        <f>S3284*H3284</f>
        <v>0</v>
      </c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39"/>
      <c r="AE3284" s="39"/>
      <c r="AR3284" s="239" t="s">
        <v>402</v>
      </c>
      <c r="AT3284" s="239" t="s">
        <v>285</v>
      </c>
      <c r="AU3284" s="239" t="s">
        <v>82</v>
      </c>
      <c r="AY3284" s="18" t="s">
        <v>223</v>
      </c>
      <c r="BE3284" s="240">
        <f>IF(N3284="základní",J3284,0)</f>
        <v>0</v>
      </c>
      <c r="BF3284" s="240">
        <f>IF(N3284="snížená",J3284,0)</f>
        <v>0</v>
      </c>
      <c r="BG3284" s="240">
        <f>IF(N3284="zákl. přenesená",J3284,0)</f>
        <v>0</v>
      </c>
      <c r="BH3284" s="240">
        <f>IF(N3284="sníž. přenesená",J3284,0)</f>
        <v>0</v>
      </c>
      <c r="BI3284" s="240">
        <f>IF(N3284="nulová",J3284,0)</f>
        <v>0</v>
      </c>
      <c r="BJ3284" s="18" t="s">
        <v>80</v>
      </c>
      <c r="BK3284" s="240">
        <f>ROUND(I3284*H3284,2)</f>
        <v>0</v>
      </c>
      <c r="BL3284" s="18" t="s">
        <v>310</v>
      </c>
      <c r="BM3284" s="239" t="s">
        <v>4194</v>
      </c>
    </row>
    <row r="3285" s="13" customFormat="1">
      <c r="A3285" s="13"/>
      <c r="B3285" s="241"/>
      <c r="C3285" s="242"/>
      <c r="D3285" s="243" t="s">
        <v>232</v>
      </c>
      <c r="E3285" s="244" t="s">
        <v>1</v>
      </c>
      <c r="F3285" s="245" t="s">
        <v>4195</v>
      </c>
      <c r="G3285" s="242"/>
      <c r="H3285" s="246">
        <v>1</v>
      </c>
      <c r="I3285" s="247"/>
      <c r="J3285" s="242"/>
      <c r="K3285" s="242"/>
      <c r="L3285" s="248"/>
      <c r="M3285" s="249"/>
      <c r="N3285" s="250"/>
      <c r="O3285" s="250"/>
      <c r="P3285" s="250"/>
      <c r="Q3285" s="250"/>
      <c r="R3285" s="250"/>
      <c r="S3285" s="250"/>
      <c r="T3285" s="251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52" t="s">
        <v>232</v>
      </c>
      <c r="AU3285" s="252" t="s">
        <v>82</v>
      </c>
      <c r="AV3285" s="13" t="s">
        <v>82</v>
      </c>
      <c r="AW3285" s="13" t="s">
        <v>30</v>
      </c>
      <c r="AX3285" s="13" t="s">
        <v>80</v>
      </c>
      <c r="AY3285" s="252" t="s">
        <v>223</v>
      </c>
    </row>
    <row r="3286" s="2" customFormat="1" ht="37.8" customHeight="1">
      <c r="A3286" s="39"/>
      <c r="B3286" s="40"/>
      <c r="C3286" s="274" t="s">
        <v>4196</v>
      </c>
      <c r="D3286" s="274" t="s">
        <v>285</v>
      </c>
      <c r="E3286" s="275" t="s">
        <v>4197</v>
      </c>
      <c r="F3286" s="276" t="s">
        <v>4198</v>
      </c>
      <c r="G3286" s="277" t="s">
        <v>475</v>
      </c>
      <c r="H3286" s="278">
        <v>2</v>
      </c>
      <c r="I3286" s="279"/>
      <c r="J3286" s="280">
        <f>ROUND(I3286*H3286,2)</f>
        <v>0</v>
      </c>
      <c r="K3286" s="276" t="s">
        <v>386</v>
      </c>
      <c r="L3286" s="281"/>
      <c r="M3286" s="282" t="s">
        <v>1</v>
      </c>
      <c r="N3286" s="283" t="s">
        <v>38</v>
      </c>
      <c r="O3286" s="92"/>
      <c r="P3286" s="237">
        <f>O3286*H3286</f>
        <v>0</v>
      </c>
      <c r="Q3286" s="237">
        <v>0</v>
      </c>
      <c r="R3286" s="237">
        <f>Q3286*H3286</f>
        <v>0</v>
      </c>
      <c r="S3286" s="237">
        <v>0</v>
      </c>
      <c r="T3286" s="238">
        <f>S3286*H3286</f>
        <v>0</v>
      </c>
      <c r="U3286" s="39"/>
      <c r="V3286" s="39"/>
      <c r="W3286" s="39"/>
      <c r="X3286" s="39"/>
      <c r="Y3286" s="39"/>
      <c r="Z3286" s="39"/>
      <c r="AA3286" s="39"/>
      <c r="AB3286" s="39"/>
      <c r="AC3286" s="39"/>
      <c r="AD3286" s="39"/>
      <c r="AE3286" s="39"/>
      <c r="AR3286" s="239" t="s">
        <v>402</v>
      </c>
      <c r="AT3286" s="239" t="s">
        <v>285</v>
      </c>
      <c r="AU3286" s="239" t="s">
        <v>82</v>
      </c>
      <c r="AY3286" s="18" t="s">
        <v>223</v>
      </c>
      <c r="BE3286" s="240">
        <f>IF(N3286="základní",J3286,0)</f>
        <v>0</v>
      </c>
      <c r="BF3286" s="240">
        <f>IF(N3286="snížená",J3286,0)</f>
        <v>0</v>
      </c>
      <c r="BG3286" s="240">
        <f>IF(N3286="zákl. přenesená",J3286,0)</f>
        <v>0</v>
      </c>
      <c r="BH3286" s="240">
        <f>IF(N3286="sníž. přenesená",J3286,0)</f>
        <v>0</v>
      </c>
      <c r="BI3286" s="240">
        <f>IF(N3286="nulová",J3286,0)</f>
        <v>0</v>
      </c>
      <c r="BJ3286" s="18" t="s">
        <v>80</v>
      </c>
      <c r="BK3286" s="240">
        <f>ROUND(I3286*H3286,2)</f>
        <v>0</v>
      </c>
      <c r="BL3286" s="18" t="s">
        <v>310</v>
      </c>
      <c r="BM3286" s="239" t="s">
        <v>4199</v>
      </c>
    </row>
    <row r="3287" s="13" customFormat="1">
      <c r="A3287" s="13"/>
      <c r="B3287" s="241"/>
      <c r="C3287" s="242"/>
      <c r="D3287" s="243" t="s">
        <v>232</v>
      </c>
      <c r="E3287" s="244" t="s">
        <v>1</v>
      </c>
      <c r="F3287" s="245" t="s">
        <v>4200</v>
      </c>
      <c r="G3287" s="242"/>
      <c r="H3287" s="246">
        <v>2</v>
      </c>
      <c r="I3287" s="247"/>
      <c r="J3287" s="242"/>
      <c r="K3287" s="242"/>
      <c r="L3287" s="248"/>
      <c r="M3287" s="249"/>
      <c r="N3287" s="250"/>
      <c r="O3287" s="250"/>
      <c r="P3287" s="250"/>
      <c r="Q3287" s="250"/>
      <c r="R3287" s="250"/>
      <c r="S3287" s="250"/>
      <c r="T3287" s="251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52" t="s">
        <v>232</v>
      </c>
      <c r="AU3287" s="252" t="s">
        <v>82</v>
      </c>
      <c r="AV3287" s="13" t="s">
        <v>82</v>
      </c>
      <c r="AW3287" s="13" t="s">
        <v>30</v>
      </c>
      <c r="AX3287" s="13" t="s">
        <v>80</v>
      </c>
      <c r="AY3287" s="252" t="s">
        <v>223</v>
      </c>
    </row>
    <row r="3288" s="2" customFormat="1" ht="37.8" customHeight="1">
      <c r="A3288" s="39"/>
      <c r="B3288" s="40"/>
      <c r="C3288" s="274" t="s">
        <v>4201</v>
      </c>
      <c r="D3288" s="274" t="s">
        <v>285</v>
      </c>
      <c r="E3288" s="275" t="s">
        <v>4202</v>
      </c>
      <c r="F3288" s="276" t="s">
        <v>4203</v>
      </c>
      <c r="G3288" s="277" t="s">
        <v>475</v>
      </c>
      <c r="H3288" s="278">
        <v>2</v>
      </c>
      <c r="I3288" s="279"/>
      <c r="J3288" s="280">
        <f>ROUND(I3288*H3288,2)</f>
        <v>0</v>
      </c>
      <c r="K3288" s="276" t="s">
        <v>386</v>
      </c>
      <c r="L3288" s="281"/>
      <c r="M3288" s="282" t="s">
        <v>1</v>
      </c>
      <c r="N3288" s="283" t="s">
        <v>38</v>
      </c>
      <c r="O3288" s="92"/>
      <c r="P3288" s="237">
        <f>O3288*H3288</f>
        <v>0</v>
      </c>
      <c r="Q3288" s="237">
        <v>0</v>
      </c>
      <c r="R3288" s="237">
        <f>Q3288*H3288</f>
        <v>0</v>
      </c>
      <c r="S3288" s="237">
        <v>0</v>
      </c>
      <c r="T3288" s="238">
        <f>S3288*H3288</f>
        <v>0</v>
      </c>
      <c r="U3288" s="39"/>
      <c r="V3288" s="39"/>
      <c r="W3288" s="39"/>
      <c r="X3288" s="39"/>
      <c r="Y3288" s="39"/>
      <c r="Z3288" s="39"/>
      <c r="AA3288" s="39"/>
      <c r="AB3288" s="39"/>
      <c r="AC3288" s="39"/>
      <c r="AD3288" s="39"/>
      <c r="AE3288" s="39"/>
      <c r="AR3288" s="239" t="s">
        <v>402</v>
      </c>
      <c r="AT3288" s="239" t="s">
        <v>285</v>
      </c>
      <c r="AU3288" s="239" t="s">
        <v>82</v>
      </c>
      <c r="AY3288" s="18" t="s">
        <v>223</v>
      </c>
      <c r="BE3288" s="240">
        <f>IF(N3288="základní",J3288,0)</f>
        <v>0</v>
      </c>
      <c r="BF3288" s="240">
        <f>IF(N3288="snížená",J3288,0)</f>
        <v>0</v>
      </c>
      <c r="BG3288" s="240">
        <f>IF(N3288="zákl. přenesená",J3288,0)</f>
        <v>0</v>
      </c>
      <c r="BH3288" s="240">
        <f>IF(N3288="sníž. přenesená",J3288,0)</f>
        <v>0</v>
      </c>
      <c r="BI3288" s="240">
        <f>IF(N3288="nulová",J3288,0)</f>
        <v>0</v>
      </c>
      <c r="BJ3288" s="18" t="s">
        <v>80</v>
      </c>
      <c r="BK3288" s="240">
        <f>ROUND(I3288*H3288,2)</f>
        <v>0</v>
      </c>
      <c r="BL3288" s="18" t="s">
        <v>310</v>
      </c>
      <c r="BM3288" s="239" t="s">
        <v>4204</v>
      </c>
    </row>
    <row r="3289" s="13" customFormat="1">
      <c r="A3289" s="13"/>
      <c r="B3289" s="241"/>
      <c r="C3289" s="242"/>
      <c r="D3289" s="243" t="s">
        <v>232</v>
      </c>
      <c r="E3289" s="244" t="s">
        <v>1</v>
      </c>
      <c r="F3289" s="245" t="s">
        <v>4205</v>
      </c>
      <c r="G3289" s="242"/>
      <c r="H3289" s="246">
        <v>2</v>
      </c>
      <c r="I3289" s="247"/>
      <c r="J3289" s="242"/>
      <c r="K3289" s="242"/>
      <c r="L3289" s="248"/>
      <c r="M3289" s="249"/>
      <c r="N3289" s="250"/>
      <c r="O3289" s="250"/>
      <c r="P3289" s="250"/>
      <c r="Q3289" s="250"/>
      <c r="R3289" s="250"/>
      <c r="S3289" s="250"/>
      <c r="T3289" s="251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52" t="s">
        <v>232</v>
      </c>
      <c r="AU3289" s="252" t="s">
        <v>82</v>
      </c>
      <c r="AV3289" s="13" t="s">
        <v>82</v>
      </c>
      <c r="AW3289" s="13" t="s">
        <v>30</v>
      </c>
      <c r="AX3289" s="13" t="s">
        <v>80</v>
      </c>
      <c r="AY3289" s="252" t="s">
        <v>223</v>
      </c>
    </row>
    <row r="3290" s="2" customFormat="1" ht="37.8" customHeight="1">
      <c r="A3290" s="39"/>
      <c r="B3290" s="40"/>
      <c r="C3290" s="274" t="s">
        <v>4206</v>
      </c>
      <c r="D3290" s="274" t="s">
        <v>285</v>
      </c>
      <c r="E3290" s="275" t="s">
        <v>4207</v>
      </c>
      <c r="F3290" s="276" t="s">
        <v>4208</v>
      </c>
      <c r="G3290" s="277" t="s">
        <v>475</v>
      </c>
      <c r="H3290" s="278">
        <v>1</v>
      </c>
      <c r="I3290" s="279"/>
      <c r="J3290" s="280">
        <f>ROUND(I3290*H3290,2)</f>
        <v>0</v>
      </c>
      <c r="K3290" s="276" t="s">
        <v>386</v>
      </c>
      <c r="L3290" s="281"/>
      <c r="M3290" s="282" t="s">
        <v>1</v>
      </c>
      <c r="N3290" s="283" t="s">
        <v>38</v>
      </c>
      <c r="O3290" s="92"/>
      <c r="P3290" s="237">
        <f>O3290*H3290</f>
        <v>0</v>
      </c>
      <c r="Q3290" s="237">
        <v>0</v>
      </c>
      <c r="R3290" s="237">
        <f>Q3290*H3290</f>
        <v>0</v>
      </c>
      <c r="S3290" s="237">
        <v>0</v>
      </c>
      <c r="T3290" s="238">
        <f>S3290*H3290</f>
        <v>0</v>
      </c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39"/>
      <c r="AE3290" s="39"/>
      <c r="AR3290" s="239" t="s">
        <v>402</v>
      </c>
      <c r="AT3290" s="239" t="s">
        <v>285</v>
      </c>
      <c r="AU3290" s="239" t="s">
        <v>82</v>
      </c>
      <c r="AY3290" s="18" t="s">
        <v>223</v>
      </c>
      <c r="BE3290" s="240">
        <f>IF(N3290="základní",J3290,0)</f>
        <v>0</v>
      </c>
      <c r="BF3290" s="240">
        <f>IF(N3290="snížená",J3290,0)</f>
        <v>0</v>
      </c>
      <c r="BG3290" s="240">
        <f>IF(N3290="zákl. přenesená",J3290,0)</f>
        <v>0</v>
      </c>
      <c r="BH3290" s="240">
        <f>IF(N3290="sníž. přenesená",J3290,0)</f>
        <v>0</v>
      </c>
      <c r="BI3290" s="240">
        <f>IF(N3290="nulová",J3290,0)</f>
        <v>0</v>
      </c>
      <c r="BJ3290" s="18" t="s">
        <v>80</v>
      </c>
      <c r="BK3290" s="240">
        <f>ROUND(I3290*H3290,2)</f>
        <v>0</v>
      </c>
      <c r="BL3290" s="18" t="s">
        <v>310</v>
      </c>
      <c r="BM3290" s="239" t="s">
        <v>4209</v>
      </c>
    </row>
    <row r="3291" s="13" customFormat="1">
      <c r="A3291" s="13"/>
      <c r="B3291" s="241"/>
      <c r="C3291" s="242"/>
      <c r="D3291" s="243" t="s">
        <v>232</v>
      </c>
      <c r="E3291" s="244" t="s">
        <v>1</v>
      </c>
      <c r="F3291" s="245" t="s">
        <v>4210</v>
      </c>
      <c r="G3291" s="242"/>
      <c r="H3291" s="246">
        <v>1</v>
      </c>
      <c r="I3291" s="247"/>
      <c r="J3291" s="242"/>
      <c r="K3291" s="242"/>
      <c r="L3291" s="248"/>
      <c r="M3291" s="249"/>
      <c r="N3291" s="250"/>
      <c r="O3291" s="250"/>
      <c r="P3291" s="250"/>
      <c r="Q3291" s="250"/>
      <c r="R3291" s="250"/>
      <c r="S3291" s="250"/>
      <c r="T3291" s="251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52" t="s">
        <v>232</v>
      </c>
      <c r="AU3291" s="252" t="s">
        <v>82</v>
      </c>
      <c r="AV3291" s="13" t="s">
        <v>82</v>
      </c>
      <c r="AW3291" s="13" t="s">
        <v>30</v>
      </c>
      <c r="AX3291" s="13" t="s">
        <v>80</v>
      </c>
      <c r="AY3291" s="252" t="s">
        <v>223</v>
      </c>
    </row>
    <row r="3292" s="2" customFormat="1" ht="37.8" customHeight="1">
      <c r="A3292" s="39"/>
      <c r="B3292" s="40"/>
      <c r="C3292" s="228" t="s">
        <v>4211</v>
      </c>
      <c r="D3292" s="228" t="s">
        <v>225</v>
      </c>
      <c r="E3292" s="229" t="s">
        <v>4212</v>
      </c>
      <c r="F3292" s="230" t="s">
        <v>4213</v>
      </c>
      <c r="G3292" s="231" t="s">
        <v>293</v>
      </c>
      <c r="H3292" s="232">
        <v>60.085000000000001</v>
      </c>
      <c r="I3292" s="233"/>
      <c r="J3292" s="234">
        <f>ROUND(I3292*H3292,2)</f>
        <v>0</v>
      </c>
      <c r="K3292" s="230" t="s">
        <v>229</v>
      </c>
      <c r="L3292" s="45"/>
      <c r="M3292" s="235" t="s">
        <v>1</v>
      </c>
      <c r="N3292" s="236" t="s">
        <v>38</v>
      </c>
      <c r="O3292" s="92"/>
      <c r="P3292" s="237">
        <f>O3292*H3292</f>
        <v>0</v>
      </c>
      <c r="Q3292" s="237">
        <v>0</v>
      </c>
      <c r="R3292" s="237">
        <f>Q3292*H3292</f>
        <v>0</v>
      </c>
      <c r="S3292" s="237">
        <v>0</v>
      </c>
      <c r="T3292" s="238">
        <f>S3292*H3292</f>
        <v>0</v>
      </c>
      <c r="U3292" s="39"/>
      <c r="V3292" s="39"/>
      <c r="W3292" s="39"/>
      <c r="X3292" s="39"/>
      <c r="Y3292" s="39"/>
      <c r="Z3292" s="39"/>
      <c r="AA3292" s="39"/>
      <c r="AB3292" s="39"/>
      <c r="AC3292" s="39"/>
      <c r="AD3292" s="39"/>
      <c r="AE3292" s="39"/>
      <c r="AR3292" s="239" t="s">
        <v>310</v>
      </c>
      <c r="AT3292" s="239" t="s">
        <v>225</v>
      </c>
      <c r="AU3292" s="239" t="s">
        <v>82</v>
      </c>
      <c r="AY3292" s="18" t="s">
        <v>223</v>
      </c>
      <c r="BE3292" s="240">
        <f>IF(N3292="základní",J3292,0)</f>
        <v>0</v>
      </c>
      <c r="BF3292" s="240">
        <f>IF(N3292="snížená",J3292,0)</f>
        <v>0</v>
      </c>
      <c r="BG3292" s="240">
        <f>IF(N3292="zákl. přenesená",J3292,0)</f>
        <v>0</v>
      </c>
      <c r="BH3292" s="240">
        <f>IF(N3292="sníž. přenesená",J3292,0)</f>
        <v>0</v>
      </c>
      <c r="BI3292" s="240">
        <f>IF(N3292="nulová",J3292,0)</f>
        <v>0</v>
      </c>
      <c r="BJ3292" s="18" t="s">
        <v>80</v>
      </c>
      <c r="BK3292" s="240">
        <f>ROUND(I3292*H3292,2)</f>
        <v>0</v>
      </c>
      <c r="BL3292" s="18" t="s">
        <v>310</v>
      </c>
      <c r="BM3292" s="239" t="s">
        <v>4214</v>
      </c>
    </row>
    <row r="3293" s="13" customFormat="1">
      <c r="A3293" s="13"/>
      <c r="B3293" s="241"/>
      <c r="C3293" s="242"/>
      <c r="D3293" s="243" t="s">
        <v>232</v>
      </c>
      <c r="E3293" s="244" t="s">
        <v>1</v>
      </c>
      <c r="F3293" s="245" t="s">
        <v>4215</v>
      </c>
      <c r="G3293" s="242"/>
      <c r="H3293" s="246">
        <v>60.085000000000001</v>
      </c>
      <c r="I3293" s="247"/>
      <c r="J3293" s="242"/>
      <c r="K3293" s="242"/>
      <c r="L3293" s="248"/>
      <c r="M3293" s="249"/>
      <c r="N3293" s="250"/>
      <c r="O3293" s="250"/>
      <c r="P3293" s="250"/>
      <c r="Q3293" s="250"/>
      <c r="R3293" s="250"/>
      <c r="S3293" s="250"/>
      <c r="T3293" s="251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52" t="s">
        <v>232</v>
      </c>
      <c r="AU3293" s="252" t="s">
        <v>82</v>
      </c>
      <c r="AV3293" s="13" t="s">
        <v>82</v>
      </c>
      <c r="AW3293" s="13" t="s">
        <v>30</v>
      </c>
      <c r="AX3293" s="13" t="s">
        <v>80</v>
      </c>
      <c r="AY3293" s="252" t="s">
        <v>223</v>
      </c>
    </row>
    <row r="3294" s="2" customFormat="1" ht="37.8" customHeight="1">
      <c r="A3294" s="39"/>
      <c r="B3294" s="40"/>
      <c r="C3294" s="274" t="s">
        <v>4216</v>
      </c>
      <c r="D3294" s="274" t="s">
        <v>285</v>
      </c>
      <c r="E3294" s="275" t="s">
        <v>4217</v>
      </c>
      <c r="F3294" s="276" t="s">
        <v>4218</v>
      </c>
      <c r="G3294" s="277" t="s">
        <v>293</v>
      </c>
      <c r="H3294" s="278">
        <v>60.085000000000001</v>
      </c>
      <c r="I3294" s="279"/>
      <c r="J3294" s="280">
        <f>ROUND(I3294*H3294,2)</f>
        <v>0</v>
      </c>
      <c r="K3294" s="276" t="s">
        <v>386</v>
      </c>
      <c r="L3294" s="281"/>
      <c r="M3294" s="282" t="s">
        <v>1</v>
      </c>
      <c r="N3294" s="283" t="s">
        <v>38</v>
      </c>
      <c r="O3294" s="92"/>
      <c r="P3294" s="237">
        <f>O3294*H3294</f>
        <v>0</v>
      </c>
      <c r="Q3294" s="237">
        <v>0.044999999999999998</v>
      </c>
      <c r="R3294" s="237">
        <f>Q3294*H3294</f>
        <v>2.7038250000000001</v>
      </c>
      <c r="S3294" s="237">
        <v>0</v>
      </c>
      <c r="T3294" s="238">
        <f>S3294*H3294</f>
        <v>0</v>
      </c>
      <c r="U3294" s="39"/>
      <c r="V3294" s="39"/>
      <c r="W3294" s="39"/>
      <c r="X3294" s="39"/>
      <c r="Y3294" s="39"/>
      <c r="Z3294" s="39"/>
      <c r="AA3294" s="39"/>
      <c r="AB3294" s="39"/>
      <c r="AC3294" s="39"/>
      <c r="AD3294" s="39"/>
      <c r="AE3294" s="39"/>
      <c r="AR3294" s="239" t="s">
        <v>402</v>
      </c>
      <c r="AT3294" s="239" t="s">
        <v>285</v>
      </c>
      <c r="AU3294" s="239" t="s">
        <v>82</v>
      </c>
      <c r="AY3294" s="18" t="s">
        <v>223</v>
      </c>
      <c r="BE3294" s="240">
        <f>IF(N3294="základní",J3294,0)</f>
        <v>0</v>
      </c>
      <c r="BF3294" s="240">
        <f>IF(N3294="snížená",J3294,0)</f>
        <v>0</v>
      </c>
      <c r="BG3294" s="240">
        <f>IF(N3294="zákl. přenesená",J3294,0)</f>
        <v>0</v>
      </c>
      <c r="BH3294" s="240">
        <f>IF(N3294="sníž. přenesená",J3294,0)</f>
        <v>0</v>
      </c>
      <c r="BI3294" s="240">
        <f>IF(N3294="nulová",J3294,0)</f>
        <v>0</v>
      </c>
      <c r="BJ3294" s="18" t="s">
        <v>80</v>
      </c>
      <c r="BK3294" s="240">
        <f>ROUND(I3294*H3294,2)</f>
        <v>0</v>
      </c>
      <c r="BL3294" s="18" t="s">
        <v>310</v>
      </c>
      <c r="BM3294" s="239" t="s">
        <v>4219</v>
      </c>
    </row>
    <row r="3295" s="2" customFormat="1" ht="49.05" customHeight="1">
      <c r="A3295" s="39"/>
      <c r="B3295" s="40"/>
      <c r="C3295" s="228" t="s">
        <v>4220</v>
      </c>
      <c r="D3295" s="228" t="s">
        <v>225</v>
      </c>
      <c r="E3295" s="229" t="s">
        <v>4221</v>
      </c>
      <c r="F3295" s="230" t="s">
        <v>4222</v>
      </c>
      <c r="G3295" s="231" t="s">
        <v>293</v>
      </c>
      <c r="H3295" s="232">
        <v>40.369999999999997</v>
      </c>
      <c r="I3295" s="233"/>
      <c r="J3295" s="234">
        <f>ROUND(I3295*H3295,2)</f>
        <v>0</v>
      </c>
      <c r="K3295" s="230" t="s">
        <v>229</v>
      </c>
      <c r="L3295" s="45"/>
      <c r="M3295" s="235" t="s">
        <v>1</v>
      </c>
      <c r="N3295" s="236" t="s">
        <v>38</v>
      </c>
      <c r="O3295" s="92"/>
      <c r="P3295" s="237">
        <f>O3295*H3295</f>
        <v>0</v>
      </c>
      <c r="Q3295" s="237">
        <v>0.00012999999999999999</v>
      </c>
      <c r="R3295" s="237">
        <f>Q3295*H3295</f>
        <v>0.0052480999999999995</v>
      </c>
      <c r="S3295" s="237">
        <v>0</v>
      </c>
      <c r="T3295" s="238">
        <f>S3295*H3295</f>
        <v>0</v>
      </c>
      <c r="U3295" s="39"/>
      <c r="V3295" s="39"/>
      <c r="W3295" s="39"/>
      <c r="X3295" s="39"/>
      <c r="Y3295" s="39"/>
      <c r="Z3295" s="39"/>
      <c r="AA3295" s="39"/>
      <c r="AB3295" s="39"/>
      <c r="AC3295" s="39"/>
      <c r="AD3295" s="39"/>
      <c r="AE3295" s="39"/>
      <c r="AR3295" s="239" t="s">
        <v>310</v>
      </c>
      <c r="AT3295" s="239" t="s">
        <v>225</v>
      </c>
      <c r="AU3295" s="239" t="s">
        <v>82</v>
      </c>
      <c r="AY3295" s="18" t="s">
        <v>223</v>
      </c>
      <c r="BE3295" s="240">
        <f>IF(N3295="základní",J3295,0)</f>
        <v>0</v>
      </c>
      <c r="BF3295" s="240">
        <f>IF(N3295="snížená",J3295,0)</f>
        <v>0</v>
      </c>
      <c r="BG3295" s="240">
        <f>IF(N3295="zákl. přenesená",J3295,0)</f>
        <v>0</v>
      </c>
      <c r="BH3295" s="240">
        <f>IF(N3295="sníž. přenesená",J3295,0)</f>
        <v>0</v>
      </c>
      <c r="BI3295" s="240">
        <f>IF(N3295="nulová",J3295,0)</f>
        <v>0</v>
      </c>
      <c r="BJ3295" s="18" t="s">
        <v>80</v>
      </c>
      <c r="BK3295" s="240">
        <f>ROUND(I3295*H3295,2)</f>
        <v>0</v>
      </c>
      <c r="BL3295" s="18" t="s">
        <v>310</v>
      </c>
      <c r="BM3295" s="239" t="s">
        <v>4223</v>
      </c>
    </row>
    <row r="3296" s="14" customFormat="1">
      <c r="A3296" s="14"/>
      <c r="B3296" s="253"/>
      <c r="C3296" s="254"/>
      <c r="D3296" s="243" t="s">
        <v>232</v>
      </c>
      <c r="E3296" s="255" t="s">
        <v>1</v>
      </c>
      <c r="F3296" s="256" t="s">
        <v>3780</v>
      </c>
      <c r="G3296" s="254"/>
      <c r="H3296" s="255" t="s">
        <v>1</v>
      </c>
      <c r="I3296" s="257"/>
      <c r="J3296" s="254"/>
      <c r="K3296" s="254"/>
      <c r="L3296" s="258"/>
      <c r="M3296" s="259"/>
      <c r="N3296" s="260"/>
      <c r="O3296" s="260"/>
      <c r="P3296" s="260"/>
      <c r="Q3296" s="260"/>
      <c r="R3296" s="260"/>
      <c r="S3296" s="260"/>
      <c r="T3296" s="261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62" t="s">
        <v>232</v>
      </c>
      <c r="AU3296" s="262" t="s">
        <v>82</v>
      </c>
      <c r="AV3296" s="14" t="s">
        <v>80</v>
      </c>
      <c r="AW3296" s="14" t="s">
        <v>30</v>
      </c>
      <c r="AX3296" s="14" t="s">
        <v>73</v>
      </c>
      <c r="AY3296" s="262" t="s">
        <v>223</v>
      </c>
    </row>
    <row r="3297" s="13" customFormat="1">
      <c r="A3297" s="13"/>
      <c r="B3297" s="241"/>
      <c r="C3297" s="242"/>
      <c r="D3297" s="243" t="s">
        <v>232</v>
      </c>
      <c r="E3297" s="244" t="s">
        <v>1</v>
      </c>
      <c r="F3297" s="245" t="s">
        <v>4224</v>
      </c>
      <c r="G3297" s="242"/>
      <c r="H3297" s="246">
        <v>9.3000000000000007</v>
      </c>
      <c r="I3297" s="247"/>
      <c r="J3297" s="242"/>
      <c r="K3297" s="242"/>
      <c r="L3297" s="248"/>
      <c r="M3297" s="249"/>
      <c r="N3297" s="250"/>
      <c r="O3297" s="250"/>
      <c r="P3297" s="250"/>
      <c r="Q3297" s="250"/>
      <c r="R3297" s="250"/>
      <c r="S3297" s="250"/>
      <c r="T3297" s="251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52" t="s">
        <v>232</v>
      </c>
      <c r="AU3297" s="252" t="s">
        <v>82</v>
      </c>
      <c r="AV3297" s="13" t="s">
        <v>82</v>
      </c>
      <c r="AW3297" s="13" t="s">
        <v>30</v>
      </c>
      <c r="AX3297" s="13" t="s">
        <v>73</v>
      </c>
      <c r="AY3297" s="252" t="s">
        <v>223</v>
      </c>
    </row>
    <row r="3298" s="13" customFormat="1">
      <c r="A3298" s="13"/>
      <c r="B3298" s="241"/>
      <c r="C3298" s="242"/>
      <c r="D3298" s="243" t="s">
        <v>232</v>
      </c>
      <c r="E3298" s="244" t="s">
        <v>1</v>
      </c>
      <c r="F3298" s="245" t="s">
        <v>4225</v>
      </c>
      <c r="G3298" s="242"/>
      <c r="H3298" s="246">
        <v>8.3200000000000003</v>
      </c>
      <c r="I3298" s="247"/>
      <c r="J3298" s="242"/>
      <c r="K3298" s="242"/>
      <c r="L3298" s="248"/>
      <c r="M3298" s="249"/>
      <c r="N3298" s="250"/>
      <c r="O3298" s="250"/>
      <c r="P3298" s="250"/>
      <c r="Q3298" s="250"/>
      <c r="R3298" s="250"/>
      <c r="S3298" s="250"/>
      <c r="T3298" s="251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52" t="s">
        <v>232</v>
      </c>
      <c r="AU3298" s="252" t="s">
        <v>82</v>
      </c>
      <c r="AV3298" s="13" t="s">
        <v>82</v>
      </c>
      <c r="AW3298" s="13" t="s">
        <v>30</v>
      </c>
      <c r="AX3298" s="13" t="s">
        <v>73</v>
      </c>
      <c r="AY3298" s="252" t="s">
        <v>223</v>
      </c>
    </row>
    <row r="3299" s="13" customFormat="1">
      <c r="A3299" s="13"/>
      <c r="B3299" s="241"/>
      <c r="C3299" s="242"/>
      <c r="D3299" s="243" t="s">
        <v>232</v>
      </c>
      <c r="E3299" s="244" t="s">
        <v>1</v>
      </c>
      <c r="F3299" s="245" t="s">
        <v>4226</v>
      </c>
      <c r="G3299" s="242"/>
      <c r="H3299" s="246">
        <v>22.75</v>
      </c>
      <c r="I3299" s="247"/>
      <c r="J3299" s="242"/>
      <c r="K3299" s="242"/>
      <c r="L3299" s="248"/>
      <c r="M3299" s="249"/>
      <c r="N3299" s="250"/>
      <c r="O3299" s="250"/>
      <c r="P3299" s="250"/>
      <c r="Q3299" s="250"/>
      <c r="R3299" s="250"/>
      <c r="S3299" s="250"/>
      <c r="T3299" s="251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52" t="s">
        <v>232</v>
      </c>
      <c r="AU3299" s="252" t="s">
        <v>82</v>
      </c>
      <c r="AV3299" s="13" t="s">
        <v>82</v>
      </c>
      <c r="AW3299" s="13" t="s">
        <v>30</v>
      </c>
      <c r="AX3299" s="13" t="s">
        <v>73</v>
      </c>
      <c r="AY3299" s="252" t="s">
        <v>223</v>
      </c>
    </row>
    <row r="3300" s="15" customFormat="1">
      <c r="A3300" s="15"/>
      <c r="B3300" s="263"/>
      <c r="C3300" s="264"/>
      <c r="D3300" s="243" t="s">
        <v>232</v>
      </c>
      <c r="E3300" s="265" t="s">
        <v>1</v>
      </c>
      <c r="F3300" s="266" t="s">
        <v>245</v>
      </c>
      <c r="G3300" s="264"/>
      <c r="H3300" s="267">
        <v>40.369999999999997</v>
      </c>
      <c r="I3300" s="268"/>
      <c r="J3300" s="264"/>
      <c r="K3300" s="264"/>
      <c r="L3300" s="269"/>
      <c r="M3300" s="270"/>
      <c r="N3300" s="271"/>
      <c r="O3300" s="271"/>
      <c r="P3300" s="271"/>
      <c r="Q3300" s="271"/>
      <c r="R3300" s="271"/>
      <c r="S3300" s="271"/>
      <c r="T3300" s="272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T3300" s="273" t="s">
        <v>232</v>
      </c>
      <c r="AU3300" s="273" t="s">
        <v>82</v>
      </c>
      <c r="AV3300" s="15" t="s">
        <v>230</v>
      </c>
      <c r="AW3300" s="15" t="s">
        <v>30</v>
      </c>
      <c r="AX3300" s="15" t="s">
        <v>80</v>
      </c>
      <c r="AY3300" s="273" t="s">
        <v>223</v>
      </c>
    </row>
    <row r="3301" s="2" customFormat="1" ht="44.25" customHeight="1">
      <c r="A3301" s="39"/>
      <c r="B3301" s="40"/>
      <c r="C3301" s="228" t="s">
        <v>4227</v>
      </c>
      <c r="D3301" s="228" t="s">
        <v>225</v>
      </c>
      <c r="E3301" s="229" t="s">
        <v>4228</v>
      </c>
      <c r="F3301" s="230" t="s">
        <v>4229</v>
      </c>
      <c r="G3301" s="231" t="s">
        <v>293</v>
      </c>
      <c r="H3301" s="232">
        <v>4.5830000000000002</v>
      </c>
      <c r="I3301" s="233"/>
      <c r="J3301" s="234">
        <f>ROUND(I3301*H3301,2)</f>
        <v>0</v>
      </c>
      <c r="K3301" s="230" t="s">
        <v>229</v>
      </c>
      <c r="L3301" s="45"/>
      <c r="M3301" s="235" t="s">
        <v>1</v>
      </c>
      <c r="N3301" s="236" t="s">
        <v>38</v>
      </c>
      <c r="O3301" s="92"/>
      <c r="P3301" s="237">
        <f>O3301*H3301</f>
        <v>0</v>
      </c>
      <c r="Q3301" s="237">
        <v>0.00012</v>
      </c>
      <c r="R3301" s="237">
        <f>Q3301*H3301</f>
        <v>0.00054996000000000005</v>
      </c>
      <c r="S3301" s="237">
        <v>0</v>
      </c>
      <c r="T3301" s="238">
        <f>S3301*H3301</f>
        <v>0</v>
      </c>
      <c r="U3301" s="39"/>
      <c r="V3301" s="39"/>
      <c r="W3301" s="39"/>
      <c r="X3301" s="39"/>
      <c r="Y3301" s="39"/>
      <c r="Z3301" s="39"/>
      <c r="AA3301" s="39"/>
      <c r="AB3301" s="39"/>
      <c r="AC3301" s="39"/>
      <c r="AD3301" s="39"/>
      <c r="AE3301" s="39"/>
      <c r="AR3301" s="239" t="s">
        <v>310</v>
      </c>
      <c r="AT3301" s="239" t="s">
        <v>225</v>
      </c>
      <c r="AU3301" s="239" t="s">
        <v>82</v>
      </c>
      <c r="AY3301" s="18" t="s">
        <v>223</v>
      </c>
      <c r="BE3301" s="240">
        <f>IF(N3301="základní",J3301,0)</f>
        <v>0</v>
      </c>
      <c r="BF3301" s="240">
        <f>IF(N3301="snížená",J3301,0)</f>
        <v>0</v>
      </c>
      <c r="BG3301" s="240">
        <f>IF(N3301="zákl. přenesená",J3301,0)</f>
        <v>0</v>
      </c>
      <c r="BH3301" s="240">
        <f>IF(N3301="sníž. přenesená",J3301,0)</f>
        <v>0</v>
      </c>
      <c r="BI3301" s="240">
        <f>IF(N3301="nulová",J3301,0)</f>
        <v>0</v>
      </c>
      <c r="BJ3301" s="18" t="s">
        <v>80</v>
      </c>
      <c r="BK3301" s="240">
        <f>ROUND(I3301*H3301,2)</f>
        <v>0</v>
      </c>
      <c r="BL3301" s="18" t="s">
        <v>310</v>
      </c>
      <c r="BM3301" s="239" t="s">
        <v>4230</v>
      </c>
    </row>
    <row r="3302" s="14" customFormat="1">
      <c r="A3302" s="14"/>
      <c r="B3302" s="253"/>
      <c r="C3302" s="254"/>
      <c r="D3302" s="243" t="s">
        <v>232</v>
      </c>
      <c r="E3302" s="255" t="s">
        <v>1</v>
      </c>
      <c r="F3302" s="256" t="s">
        <v>3780</v>
      </c>
      <c r="G3302" s="254"/>
      <c r="H3302" s="255" t="s">
        <v>1</v>
      </c>
      <c r="I3302" s="257"/>
      <c r="J3302" s="254"/>
      <c r="K3302" s="254"/>
      <c r="L3302" s="258"/>
      <c r="M3302" s="259"/>
      <c r="N3302" s="260"/>
      <c r="O3302" s="260"/>
      <c r="P3302" s="260"/>
      <c r="Q3302" s="260"/>
      <c r="R3302" s="260"/>
      <c r="S3302" s="260"/>
      <c r="T3302" s="261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62" t="s">
        <v>232</v>
      </c>
      <c r="AU3302" s="262" t="s">
        <v>82</v>
      </c>
      <c r="AV3302" s="14" t="s">
        <v>80</v>
      </c>
      <c r="AW3302" s="14" t="s">
        <v>30</v>
      </c>
      <c r="AX3302" s="14" t="s">
        <v>73</v>
      </c>
      <c r="AY3302" s="262" t="s">
        <v>223</v>
      </c>
    </row>
    <row r="3303" s="13" customFormat="1">
      <c r="A3303" s="13"/>
      <c r="B3303" s="241"/>
      <c r="C3303" s="242"/>
      <c r="D3303" s="243" t="s">
        <v>232</v>
      </c>
      <c r="E3303" s="244" t="s">
        <v>1</v>
      </c>
      <c r="F3303" s="245" t="s">
        <v>4231</v>
      </c>
      <c r="G3303" s="242"/>
      <c r="H3303" s="246">
        <v>4.5830000000000002</v>
      </c>
      <c r="I3303" s="247"/>
      <c r="J3303" s="242"/>
      <c r="K3303" s="242"/>
      <c r="L3303" s="248"/>
      <c r="M3303" s="249"/>
      <c r="N3303" s="250"/>
      <c r="O3303" s="250"/>
      <c r="P3303" s="250"/>
      <c r="Q3303" s="250"/>
      <c r="R3303" s="250"/>
      <c r="S3303" s="250"/>
      <c r="T3303" s="251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52" t="s">
        <v>232</v>
      </c>
      <c r="AU3303" s="252" t="s">
        <v>82</v>
      </c>
      <c r="AV3303" s="13" t="s">
        <v>82</v>
      </c>
      <c r="AW3303" s="13" t="s">
        <v>30</v>
      </c>
      <c r="AX3303" s="13" t="s">
        <v>80</v>
      </c>
      <c r="AY3303" s="252" t="s">
        <v>223</v>
      </c>
    </row>
    <row r="3304" s="2" customFormat="1" ht="37.8" customHeight="1">
      <c r="A3304" s="39"/>
      <c r="B3304" s="40"/>
      <c r="C3304" s="228" t="s">
        <v>4232</v>
      </c>
      <c r="D3304" s="228" t="s">
        <v>225</v>
      </c>
      <c r="E3304" s="229" t="s">
        <v>4233</v>
      </c>
      <c r="F3304" s="230" t="s">
        <v>4234</v>
      </c>
      <c r="G3304" s="231" t="s">
        <v>293</v>
      </c>
      <c r="H3304" s="232">
        <v>18.809999999999999</v>
      </c>
      <c r="I3304" s="233"/>
      <c r="J3304" s="234">
        <f>ROUND(I3304*H3304,2)</f>
        <v>0</v>
      </c>
      <c r="K3304" s="230" t="s">
        <v>229</v>
      </c>
      <c r="L3304" s="45"/>
      <c r="M3304" s="235" t="s">
        <v>1</v>
      </c>
      <c r="N3304" s="236" t="s">
        <v>38</v>
      </c>
      <c r="O3304" s="92"/>
      <c r="P3304" s="237">
        <f>O3304*H3304</f>
        <v>0</v>
      </c>
      <c r="Q3304" s="237">
        <v>0.00020000000000000001</v>
      </c>
      <c r="R3304" s="237">
        <f>Q3304*H3304</f>
        <v>0.0037619999999999997</v>
      </c>
      <c r="S3304" s="237">
        <v>0</v>
      </c>
      <c r="T3304" s="238">
        <f>S3304*H3304</f>
        <v>0</v>
      </c>
      <c r="U3304" s="39"/>
      <c r="V3304" s="39"/>
      <c r="W3304" s="39"/>
      <c r="X3304" s="39"/>
      <c r="Y3304" s="39"/>
      <c r="Z3304" s="39"/>
      <c r="AA3304" s="39"/>
      <c r="AB3304" s="39"/>
      <c r="AC3304" s="39"/>
      <c r="AD3304" s="39"/>
      <c r="AE3304" s="39"/>
      <c r="AR3304" s="239" t="s">
        <v>310</v>
      </c>
      <c r="AT3304" s="239" t="s">
        <v>225</v>
      </c>
      <c r="AU3304" s="239" t="s">
        <v>82</v>
      </c>
      <c r="AY3304" s="18" t="s">
        <v>223</v>
      </c>
      <c r="BE3304" s="240">
        <f>IF(N3304="základní",J3304,0)</f>
        <v>0</v>
      </c>
      <c r="BF3304" s="240">
        <f>IF(N3304="snížená",J3304,0)</f>
        <v>0</v>
      </c>
      <c r="BG3304" s="240">
        <f>IF(N3304="zákl. přenesená",J3304,0)</f>
        <v>0</v>
      </c>
      <c r="BH3304" s="240">
        <f>IF(N3304="sníž. přenesená",J3304,0)</f>
        <v>0</v>
      </c>
      <c r="BI3304" s="240">
        <f>IF(N3304="nulová",J3304,0)</f>
        <v>0</v>
      </c>
      <c r="BJ3304" s="18" t="s">
        <v>80</v>
      </c>
      <c r="BK3304" s="240">
        <f>ROUND(I3304*H3304,2)</f>
        <v>0</v>
      </c>
      <c r="BL3304" s="18" t="s">
        <v>310</v>
      </c>
      <c r="BM3304" s="239" t="s">
        <v>4235</v>
      </c>
    </row>
    <row r="3305" s="14" customFormat="1">
      <c r="A3305" s="14"/>
      <c r="B3305" s="253"/>
      <c r="C3305" s="254"/>
      <c r="D3305" s="243" t="s">
        <v>232</v>
      </c>
      <c r="E3305" s="255" t="s">
        <v>1</v>
      </c>
      <c r="F3305" s="256" t="s">
        <v>3780</v>
      </c>
      <c r="G3305" s="254"/>
      <c r="H3305" s="255" t="s">
        <v>1</v>
      </c>
      <c r="I3305" s="257"/>
      <c r="J3305" s="254"/>
      <c r="K3305" s="254"/>
      <c r="L3305" s="258"/>
      <c r="M3305" s="259"/>
      <c r="N3305" s="260"/>
      <c r="O3305" s="260"/>
      <c r="P3305" s="260"/>
      <c r="Q3305" s="260"/>
      <c r="R3305" s="260"/>
      <c r="S3305" s="260"/>
      <c r="T3305" s="261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62" t="s">
        <v>232</v>
      </c>
      <c r="AU3305" s="262" t="s">
        <v>82</v>
      </c>
      <c r="AV3305" s="14" t="s">
        <v>80</v>
      </c>
      <c r="AW3305" s="14" t="s">
        <v>30</v>
      </c>
      <c r="AX3305" s="14" t="s">
        <v>73</v>
      </c>
      <c r="AY3305" s="262" t="s">
        <v>223</v>
      </c>
    </row>
    <row r="3306" s="13" customFormat="1">
      <c r="A3306" s="13"/>
      <c r="B3306" s="241"/>
      <c r="C3306" s="242"/>
      <c r="D3306" s="243" t="s">
        <v>232</v>
      </c>
      <c r="E3306" s="244" t="s">
        <v>1</v>
      </c>
      <c r="F3306" s="245" t="s">
        <v>4236</v>
      </c>
      <c r="G3306" s="242"/>
      <c r="H3306" s="246">
        <v>9.8800000000000008</v>
      </c>
      <c r="I3306" s="247"/>
      <c r="J3306" s="242"/>
      <c r="K3306" s="242"/>
      <c r="L3306" s="248"/>
      <c r="M3306" s="249"/>
      <c r="N3306" s="250"/>
      <c r="O3306" s="250"/>
      <c r="P3306" s="250"/>
      <c r="Q3306" s="250"/>
      <c r="R3306" s="250"/>
      <c r="S3306" s="250"/>
      <c r="T3306" s="251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52" t="s">
        <v>232</v>
      </c>
      <c r="AU3306" s="252" t="s">
        <v>82</v>
      </c>
      <c r="AV3306" s="13" t="s">
        <v>82</v>
      </c>
      <c r="AW3306" s="13" t="s">
        <v>30</v>
      </c>
      <c r="AX3306" s="13" t="s">
        <v>73</v>
      </c>
      <c r="AY3306" s="252" t="s">
        <v>223</v>
      </c>
    </row>
    <row r="3307" s="13" customFormat="1">
      <c r="A3307" s="13"/>
      <c r="B3307" s="241"/>
      <c r="C3307" s="242"/>
      <c r="D3307" s="243" t="s">
        <v>232</v>
      </c>
      <c r="E3307" s="244" t="s">
        <v>1</v>
      </c>
      <c r="F3307" s="245" t="s">
        <v>4237</v>
      </c>
      <c r="G3307" s="242"/>
      <c r="H3307" s="246">
        <v>8.9299999999999997</v>
      </c>
      <c r="I3307" s="247"/>
      <c r="J3307" s="242"/>
      <c r="K3307" s="242"/>
      <c r="L3307" s="248"/>
      <c r="M3307" s="249"/>
      <c r="N3307" s="250"/>
      <c r="O3307" s="250"/>
      <c r="P3307" s="250"/>
      <c r="Q3307" s="250"/>
      <c r="R3307" s="250"/>
      <c r="S3307" s="250"/>
      <c r="T3307" s="251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52" t="s">
        <v>232</v>
      </c>
      <c r="AU3307" s="252" t="s">
        <v>82</v>
      </c>
      <c r="AV3307" s="13" t="s">
        <v>82</v>
      </c>
      <c r="AW3307" s="13" t="s">
        <v>30</v>
      </c>
      <c r="AX3307" s="13" t="s">
        <v>73</v>
      </c>
      <c r="AY3307" s="252" t="s">
        <v>223</v>
      </c>
    </row>
    <row r="3308" s="15" customFormat="1">
      <c r="A3308" s="15"/>
      <c r="B3308" s="263"/>
      <c r="C3308" s="264"/>
      <c r="D3308" s="243" t="s">
        <v>232</v>
      </c>
      <c r="E3308" s="265" t="s">
        <v>1</v>
      </c>
      <c r="F3308" s="266" t="s">
        <v>245</v>
      </c>
      <c r="G3308" s="264"/>
      <c r="H3308" s="267">
        <v>18.809999999999999</v>
      </c>
      <c r="I3308" s="268"/>
      <c r="J3308" s="264"/>
      <c r="K3308" s="264"/>
      <c r="L3308" s="269"/>
      <c r="M3308" s="270"/>
      <c r="N3308" s="271"/>
      <c r="O3308" s="271"/>
      <c r="P3308" s="271"/>
      <c r="Q3308" s="271"/>
      <c r="R3308" s="271"/>
      <c r="S3308" s="271"/>
      <c r="T3308" s="272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T3308" s="273" t="s">
        <v>232</v>
      </c>
      <c r="AU3308" s="273" t="s">
        <v>82</v>
      </c>
      <c r="AV3308" s="15" t="s">
        <v>230</v>
      </c>
      <c r="AW3308" s="15" t="s">
        <v>30</v>
      </c>
      <c r="AX3308" s="15" t="s">
        <v>80</v>
      </c>
      <c r="AY3308" s="273" t="s">
        <v>223</v>
      </c>
    </row>
    <row r="3309" s="2" customFormat="1" ht="55.5" customHeight="1">
      <c r="A3309" s="39"/>
      <c r="B3309" s="40"/>
      <c r="C3309" s="228" t="s">
        <v>4238</v>
      </c>
      <c r="D3309" s="228" t="s">
        <v>225</v>
      </c>
      <c r="E3309" s="229" t="s">
        <v>4239</v>
      </c>
      <c r="F3309" s="230" t="s">
        <v>4240</v>
      </c>
      <c r="G3309" s="231" t="s">
        <v>293</v>
      </c>
      <c r="H3309" s="232">
        <v>6</v>
      </c>
      <c r="I3309" s="233"/>
      <c r="J3309" s="234">
        <f>ROUND(I3309*H3309,2)</f>
        <v>0</v>
      </c>
      <c r="K3309" s="230" t="s">
        <v>229</v>
      </c>
      <c r="L3309" s="45"/>
      <c r="M3309" s="235" t="s">
        <v>1</v>
      </c>
      <c r="N3309" s="236" t="s">
        <v>38</v>
      </c>
      <c r="O3309" s="92"/>
      <c r="P3309" s="237">
        <f>O3309*H3309</f>
        <v>0</v>
      </c>
      <c r="Q3309" s="237">
        <v>0.00014999999999999999</v>
      </c>
      <c r="R3309" s="237">
        <f>Q3309*H3309</f>
        <v>0.00089999999999999998</v>
      </c>
      <c r="S3309" s="237">
        <v>0</v>
      </c>
      <c r="T3309" s="238">
        <f>S3309*H3309</f>
        <v>0</v>
      </c>
      <c r="U3309" s="39"/>
      <c r="V3309" s="39"/>
      <c r="W3309" s="39"/>
      <c r="X3309" s="39"/>
      <c r="Y3309" s="39"/>
      <c r="Z3309" s="39"/>
      <c r="AA3309" s="39"/>
      <c r="AB3309" s="39"/>
      <c r="AC3309" s="39"/>
      <c r="AD3309" s="39"/>
      <c r="AE3309" s="39"/>
      <c r="AR3309" s="239" t="s">
        <v>310</v>
      </c>
      <c r="AT3309" s="239" t="s">
        <v>225</v>
      </c>
      <c r="AU3309" s="239" t="s">
        <v>82</v>
      </c>
      <c r="AY3309" s="18" t="s">
        <v>223</v>
      </c>
      <c r="BE3309" s="240">
        <f>IF(N3309="základní",J3309,0)</f>
        <v>0</v>
      </c>
      <c r="BF3309" s="240">
        <f>IF(N3309="snížená",J3309,0)</f>
        <v>0</v>
      </c>
      <c r="BG3309" s="240">
        <f>IF(N3309="zákl. přenesená",J3309,0)</f>
        <v>0</v>
      </c>
      <c r="BH3309" s="240">
        <f>IF(N3309="sníž. přenesená",J3309,0)</f>
        <v>0</v>
      </c>
      <c r="BI3309" s="240">
        <f>IF(N3309="nulová",J3309,0)</f>
        <v>0</v>
      </c>
      <c r="BJ3309" s="18" t="s">
        <v>80</v>
      </c>
      <c r="BK3309" s="240">
        <f>ROUND(I3309*H3309,2)</f>
        <v>0</v>
      </c>
      <c r="BL3309" s="18" t="s">
        <v>310</v>
      </c>
      <c r="BM3309" s="239" t="s">
        <v>4241</v>
      </c>
    </row>
    <row r="3310" s="14" customFormat="1">
      <c r="A3310" s="14"/>
      <c r="B3310" s="253"/>
      <c r="C3310" s="254"/>
      <c r="D3310" s="243" t="s">
        <v>232</v>
      </c>
      <c r="E3310" s="255" t="s">
        <v>1</v>
      </c>
      <c r="F3310" s="256" t="s">
        <v>3780</v>
      </c>
      <c r="G3310" s="254"/>
      <c r="H3310" s="255" t="s">
        <v>1</v>
      </c>
      <c r="I3310" s="257"/>
      <c r="J3310" s="254"/>
      <c r="K3310" s="254"/>
      <c r="L3310" s="258"/>
      <c r="M3310" s="259"/>
      <c r="N3310" s="260"/>
      <c r="O3310" s="260"/>
      <c r="P3310" s="260"/>
      <c r="Q3310" s="260"/>
      <c r="R3310" s="260"/>
      <c r="S3310" s="260"/>
      <c r="T3310" s="261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62" t="s">
        <v>232</v>
      </c>
      <c r="AU3310" s="262" t="s">
        <v>82</v>
      </c>
      <c r="AV3310" s="14" t="s">
        <v>80</v>
      </c>
      <c r="AW3310" s="14" t="s">
        <v>30</v>
      </c>
      <c r="AX3310" s="14" t="s">
        <v>73</v>
      </c>
      <c r="AY3310" s="262" t="s">
        <v>223</v>
      </c>
    </row>
    <row r="3311" s="13" customFormat="1">
      <c r="A3311" s="13"/>
      <c r="B3311" s="241"/>
      <c r="C3311" s="242"/>
      <c r="D3311" s="243" t="s">
        <v>232</v>
      </c>
      <c r="E3311" s="244" t="s">
        <v>1</v>
      </c>
      <c r="F3311" s="245" t="s">
        <v>4242</v>
      </c>
      <c r="G3311" s="242"/>
      <c r="H3311" s="246">
        <v>6</v>
      </c>
      <c r="I3311" s="247"/>
      <c r="J3311" s="242"/>
      <c r="K3311" s="242"/>
      <c r="L3311" s="248"/>
      <c r="M3311" s="249"/>
      <c r="N3311" s="250"/>
      <c r="O3311" s="250"/>
      <c r="P3311" s="250"/>
      <c r="Q3311" s="250"/>
      <c r="R3311" s="250"/>
      <c r="S3311" s="250"/>
      <c r="T3311" s="251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52" t="s">
        <v>232</v>
      </c>
      <c r="AU3311" s="252" t="s">
        <v>82</v>
      </c>
      <c r="AV3311" s="13" t="s">
        <v>82</v>
      </c>
      <c r="AW3311" s="13" t="s">
        <v>30</v>
      </c>
      <c r="AX3311" s="13" t="s">
        <v>80</v>
      </c>
      <c r="AY3311" s="252" t="s">
        <v>223</v>
      </c>
    </row>
    <row r="3312" s="2" customFormat="1" ht="37.8" customHeight="1">
      <c r="A3312" s="39"/>
      <c r="B3312" s="40"/>
      <c r="C3312" s="274" t="s">
        <v>4243</v>
      </c>
      <c r="D3312" s="274" t="s">
        <v>285</v>
      </c>
      <c r="E3312" s="275" t="s">
        <v>4244</v>
      </c>
      <c r="F3312" s="276" t="s">
        <v>4245</v>
      </c>
      <c r="G3312" s="277" t="s">
        <v>475</v>
      </c>
      <c r="H3312" s="278">
        <v>1</v>
      </c>
      <c r="I3312" s="279"/>
      <c r="J3312" s="280">
        <f>ROUND(I3312*H3312,2)</f>
        <v>0</v>
      </c>
      <c r="K3312" s="276" t="s">
        <v>386</v>
      </c>
      <c r="L3312" s="281"/>
      <c r="M3312" s="282" t="s">
        <v>1</v>
      </c>
      <c r="N3312" s="283" t="s">
        <v>38</v>
      </c>
      <c r="O3312" s="92"/>
      <c r="P3312" s="237">
        <f>O3312*H3312</f>
        <v>0</v>
      </c>
      <c r="Q3312" s="237">
        <v>0.27700000000000002</v>
      </c>
      <c r="R3312" s="237">
        <f>Q3312*H3312</f>
        <v>0.27700000000000002</v>
      </c>
      <c r="S3312" s="237">
        <v>0</v>
      </c>
      <c r="T3312" s="238">
        <f>S3312*H3312</f>
        <v>0</v>
      </c>
      <c r="U3312" s="39"/>
      <c r="V3312" s="39"/>
      <c r="W3312" s="39"/>
      <c r="X3312" s="39"/>
      <c r="Y3312" s="39"/>
      <c r="Z3312" s="39"/>
      <c r="AA3312" s="39"/>
      <c r="AB3312" s="39"/>
      <c r="AC3312" s="39"/>
      <c r="AD3312" s="39"/>
      <c r="AE3312" s="39"/>
      <c r="AR3312" s="239" t="s">
        <v>402</v>
      </c>
      <c r="AT3312" s="239" t="s">
        <v>285</v>
      </c>
      <c r="AU3312" s="239" t="s">
        <v>82</v>
      </c>
      <c r="AY3312" s="18" t="s">
        <v>223</v>
      </c>
      <c r="BE3312" s="240">
        <f>IF(N3312="základní",J3312,0)</f>
        <v>0</v>
      </c>
      <c r="BF3312" s="240">
        <f>IF(N3312="snížená",J3312,0)</f>
        <v>0</v>
      </c>
      <c r="BG3312" s="240">
        <f>IF(N3312="zákl. přenesená",J3312,0)</f>
        <v>0</v>
      </c>
      <c r="BH3312" s="240">
        <f>IF(N3312="sníž. přenesená",J3312,0)</f>
        <v>0</v>
      </c>
      <c r="BI3312" s="240">
        <f>IF(N3312="nulová",J3312,0)</f>
        <v>0</v>
      </c>
      <c r="BJ3312" s="18" t="s">
        <v>80</v>
      </c>
      <c r="BK3312" s="240">
        <f>ROUND(I3312*H3312,2)</f>
        <v>0</v>
      </c>
      <c r="BL3312" s="18" t="s">
        <v>310</v>
      </c>
      <c r="BM3312" s="239" t="s">
        <v>4246</v>
      </c>
    </row>
    <row r="3313" s="2" customFormat="1" ht="44.25" customHeight="1">
      <c r="A3313" s="39"/>
      <c r="B3313" s="40"/>
      <c r="C3313" s="274" t="s">
        <v>4247</v>
      </c>
      <c r="D3313" s="274" t="s">
        <v>285</v>
      </c>
      <c r="E3313" s="275" t="s">
        <v>4248</v>
      </c>
      <c r="F3313" s="276" t="s">
        <v>4249</v>
      </c>
      <c r="G3313" s="277" t="s">
        <v>475</v>
      </c>
      <c r="H3313" s="278">
        <v>1</v>
      </c>
      <c r="I3313" s="279"/>
      <c r="J3313" s="280">
        <f>ROUND(I3313*H3313,2)</f>
        <v>0</v>
      </c>
      <c r="K3313" s="276" t="s">
        <v>386</v>
      </c>
      <c r="L3313" s="281"/>
      <c r="M3313" s="282" t="s">
        <v>1</v>
      </c>
      <c r="N3313" s="283" t="s">
        <v>38</v>
      </c>
      <c r="O3313" s="92"/>
      <c r="P3313" s="237">
        <f>O3313*H3313</f>
        <v>0</v>
      </c>
      <c r="Q3313" s="237">
        <v>0.27700000000000002</v>
      </c>
      <c r="R3313" s="237">
        <f>Q3313*H3313</f>
        <v>0.27700000000000002</v>
      </c>
      <c r="S3313" s="237">
        <v>0</v>
      </c>
      <c r="T3313" s="238">
        <f>S3313*H3313</f>
        <v>0</v>
      </c>
      <c r="U3313" s="39"/>
      <c r="V3313" s="39"/>
      <c r="W3313" s="39"/>
      <c r="X3313" s="39"/>
      <c r="Y3313" s="39"/>
      <c r="Z3313" s="39"/>
      <c r="AA3313" s="39"/>
      <c r="AB3313" s="39"/>
      <c r="AC3313" s="39"/>
      <c r="AD3313" s="39"/>
      <c r="AE3313" s="39"/>
      <c r="AR3313" s="239" t="s">
        <v>402</v>
      </c>
      <c r="AT3313" s="239" t="s">
        <v>285</v>
      </c>
      <c r="AU3313" s="239" t="s">
        <v>82</v>
      </c>
      <c r="AY3313" s="18" t="s">
        <v>223</v>
      </c>
      <c r="BE3313" s="240">
        <f>IF(N3313="základní",J3313,0)</f>
        <v>0</v>
      </c>
      <c r="BF3313" s="240">
        <f>IF(N3313="snížená",J3313,0)</f>
        <v>0</v>
      </c>
      <c r="BG3313" s="240">
        <f>IF(N3313="zákl. přenesená",J3313,0)</f>
        <v>0</v>
      </c>
      <c r="BH3313" s="240">
        <f>IF(N3313="sníž. přenesená",J3313,0)</f>
        <v>0</v>
      </c>
      <c r="BI3313" s="240">
        <f>IF(N3313="nulová",J3313,0)</f>
        <v>0</v>
      </c>
      <c r="BJ3313" s="18" t="s">
        <v>80</v>
      </c>
      <c r="BK3313" s="240">
        <f>ROUND(I3313*H3313,2)</f>
        <v>0</v>
      </c>
      <c r="BL3313" s="18" t="s">
        <v>310</v>
      </c>
      <c r="BM3313" s="239" t="s">
        <v>4250</v>
      </c>
    </row>
    <row r="3314" s="2" customFormat="1" ht="37.8" customHeight="1">
      <c r="A3314" s="39"/>
      <c r="B3314" s="40"/>
      <c r="C3314" s="274" t="s">
        <v>4251</v>
      </c>
      <c r="D3314" s="274" t="s">
        <v>285</v>
      </c>
      <c r="E3314" s="275" t="s">
        <v>4252</v>
      </c>
      <c r="F3314" s="276" t="s">
        <v>4253</v>
      </c>
      <c r="G3314" s="277" t="s">
        <v>475</v>
      </c>
      <c r="H3314" s="278">
        <v>1</v>
      </c>
      <c r="I3314" s="279"/>
      <c r="J3314" s="280">
        <f>ROUND(I3314*H3314,2)</f>
        <v>0</v>
      </c>
      <c r="K3314" s="276" t="s">
        <v>386</v>
      </c>
      <c r="L3314" s="281"/>
      <c r="M3314" s="282" t="s">
        <v>1</v>
      </c>
      <c r="N3314" s="283" t="s">
        <v>38</v>
      </c>
      <c r="O3314" s="92"/>
      <c r="P3314" s="237">
        <f>O3314*H3314</f>
        <v>0</v>
      </c>
      <c r="Q3314" s="237">
        <v>0.25</v>
      </c>
      <c r="R3314" s="237">
        <f>Q3314*H3314</f>
        <v>0.25</v>
      </c>
      <c r="S3314" s="237">
        <v>0</v>
      </c>
      <c r="T3314" s="238">
        <f>S3314*H3314</f>
        <v>0</v>
      </c>
      <c r="U3314" s="39"/>
      <c r="V3314" s="39"/>
      <c r="W3314" s="39"/>
      <c r="X3314" s="39"/>
      <c r="Y3314" s="39"/>
      <c r="Z3314" s="39"/>
      <c r="AA3314" s="39"/>
      <c r="AB3314" s="39"/>
      <c r="AC3314" s="39"/>
      <c r="AD3314" s="39"/>
      <c r="AE3314" s="39"/>
      <c r="AR3314" s="239" t="s">
        <v>402</v>
      </c>
      <c r="AT3314" s="239" t="s">
        <v>285</v>
      </c>
      <c r="AU3314" s="239" t="s">
        <v>82</v>
      </c>
      <c r="AY3314" s="18" t="s">
        <v>223</v>
      </c>
      <c r="BE3314" s="240">
        <f>IF(N3314="základní",J3314,0)</f>
        <v>0</v>
      </c>
      <c r="BF3314" s="240">
        <f>IF(N3314="snížená",J3314,0)</f>
        <v>0</v>
      </c>
      <c r="BG3314" s="240">
        <f>IF(N3314="zákl. přenesená",J3314,0)</f>
        <v>0</v>
      </c>
      <c r="BH3314" s="240">
        <f>IF(N3314="sníž. přenesená",J3314,0)</f>
        <v>0</v>
      </c>
      <c r="BI3314" s="240">
        <f>IF(N3314="nulová",J3314,0)</f>
        <v>0</v>
      </c>
      <c r="BJ3314" s="18" t="s">
        <v>80</v>
      </c>
      <c r="BK3314" s="240">
        <f>ROUND(I3314*H3314,2)</f>
        <v>0</v>
      </c>
      <c r="BL3314" s="18" t="s">
        <v>310</v>
      </c>
      <c r="BM3314" s="239" t="s">
        <v>4254</v>
      </c>
    </row>
    <row r="3315" s="2" customFormat="1" ht="44.25" customHeight="1">
      <c r="A3315" s="39"/>
      <c r="B3315" s="40"/>
      <c r="C3315" s="274" t="s">
        <v>4255</v>
      </c>
      <c r="D3315" s="274" t="s">
        <v>285</v>
      </c>
      <c r="E3315" s="275" t="s">
        <v>4256</v>
      </c>
      <c r="F3315" s="276" t="s">
        <v>4257</v>
      </c>
      <c r="G3315" s="277" t="s">
        <v>475</v>
      </c>
      <c r="H3315" s="278">
        <v>2</v>
      </c>
      <c r="I3315" s="279"/>
      <c r="J3315" s="280">
        <f>ROUND(I3315*H3315,2)</f>
        <v>0</v>
      </c>
      <c r="K3315" s="276" t="s">
        <v>386</v>
      </c>
      <c r="L3315" s="281"/>
      <c r="M3315" s="282" t="s">
        <v>1</v>
      </c>
      <c r="N3315" s="283" t="s">
        <v>38</v>
      </c>
      <c r="O3315" s="92"/>
      <c r="P3315" s="237">
        <f>O3315*H3315</f>
        <v>0</v>
      </c>
      <c r="Q3315" s="237">
        <v>0.13</v>
      </c>
      <c r="R3315" s="237">
        <f>Q3315*H3315</f>
        <v>0.26000000000000001</v>
      </c>
      <c r="S3315" s="237">
        <v>0</v>
      </c>
      <c r="T3315" s="238">
        <f>S3315*H3315</f>
        <v>0</v>
      </c>
      <c r="U3315" s="39"/>
      <c r="V3315" s="39"/>
      <c r="W3315" s="39"/>
      <c r="X3315" s="39"/>
      <c r="Y3315" s="39"/>
      <c r="Z3315" s="39"/>
      <c r="AA3315" s="39"/>
      <c r="AB3315" s="39"/>
      <c r="AC3315" s="39"/>
      <c r="AD3315" s="39"/>
      <c r="AE3315" s="39"/>
      <c r="AR3315" s="239" t="s">
        <v>402</v>
      </c>
      <c r="AT3315" s="239" t="s">
        <v>285</v>
      </c>
      <c r="AU3315" s="239" t="s">
        <v>82</v>
      </c>
      <c r="AY3315" s="18" t="s">
        <v>223</v>
      </c>
      <c r="BE3315" s="240">
        <f>IF(N3315="základní",J3315,0)</f>
        <v>0</v>
      </c>
      <c r="BF3315" s="240">
        <f>IF(N3315="snížená",J3315,0)</f>
        <v>0</v>
      </c>
      <c r="BG3315" s="240">
        <f>IF(N3315="zákl. přenesená",J3315,0)</f>
        <v>0</v>
      </c>
      <c r="BH3315" s="240">
        <f>IF(N3315="sníž. přenesená",J3315,0)</f>
        <v>0</v>
      </c>
      <c r="BI3315" s="240">
        <f>IF(N3315="nulová",J3315,0)</f>
        <v>0</v>
      </c>
      <c r="BJ3315" s="18" t="s">
        <v>80</v>
      </c>
      <c r="BK3315" s="240">
        <f>ROUND(I3315*H3315,2)</f>
        <v>0</v>
      </c>
      <c r="BL3315" s="18" t="s">
        <v>310</v>
      </c>
      <c r="BM3315" s="239" t="s">
        <v>4258</v>
      </c>
    </row>
    <row r="3316" s="2" customFormat="1" ht="37.8" customHeight="1">
      <c r="A3316" s="39"/>
      <c r="B3316" s="40"/>
      <c r="C3316" s="274" t="s">
        <v>4259</v>
      </c>
      <c r="D3316" s="274" t="s">
        <v>285</v>
      </c>
      <c r="E3316" s="275" t="s">
        <v>4260</v>
      </c>
      <c r="F3316" s="276" t="s">
        <v>4261</v>
      </c>
      <c r="G3316" s="277" t="s">
        <v>475</v>
      </c>
      <c r="H3316" s="278">
        <v>2</v>
      </c>
      <c r="I3316" s="279"/>
      <c r="J3316" s="280">
        <f>ROUND(I3316*H3316,2)</f>
        <v>0</v>
      </c>
      <c r="K3316" s="276" t="s">
        <v>386</v>
      </c>
      <c r="L3316" s="281"/>
      <c r="M3316" s="282" t="s">
        <v>1</v>
      </c>
      <c r="N3316" s="283" t="s">
        <v>38</v>
      </c>
      <c r="O3316" s="92"/>
      <c r="P3316" s="237">
        <f>O3316*H3316</f>
        <v>0</v>
      </c>
      <c r="Q3316" s="237">
        <v>0.085000000000000006</v>
      </c>
      <c r="R3316" s="237">
        <f>Q3316*H3316</f>
        <v>0.17000000000000001</v>
      </c>
      <c r="S3316" s="237">
        <v>0</v>
      </c>
      <c r="T3316" s="238">
        <f>S3316*H3316</f>
        <v>0</v>
      </c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39"/>
      <c r="AE3316" s="39"/>
      <c r="AR3316" s="239" t="s">
        <v>402</v>
      </c>
      <c r="AT3316" s="239" t="s">
        <v>285</v>
      </c>
      <c r="AU3316" s="239" t="s">
        <v>82</v>
      </c>
      <c r="AY3316" s="18" t="s">
        <v>223</v>
      </c>
      <c r="BE3316" s="240">
        <f>IF(N3316="základní",J3316,0)</f>
        <v>0</v>
      </c>
      <c r="BF3316" s="240">
        <f>IF(N3316="snížená",J3316,0)</f>
        <v>0</v>
      </c>
      <c r="BG3316" s="240">
        <f>IF(N3316="zákl. přenesená",J3316,0)</f>
        <v>0</v>
      </c>
      <c r="BH3316" s="240">
        <f>IF(N3316="sníž. přenesená",J3316,0)</f>
        <v>0</v>
      </c>
      <c r="BI3316" s="240">
        <f>IF(N3316="nulová",J3316,0)</f>
        <v>0</v>
      </c>
      <c r="BJ3316" s="18" t="s">
        <v>80</v>
      </c>
      <c r="BK3316" s="240">
        <f>ROUND(I3316*H3316,2)</f>
        <v>0</v>
      </c>
      <c r="BL3316" s="18" t="s">
        <v>310</v>
      </c>
      <c r="BM3316" s="239" t="s">
        <v>4262</v>
      </c>
    </row>
    <row r="3317" s="2" customFormat="1" ht="37.8" customHeight="1">
      <c r="A3317" s="39"/>
      <c r="B3317" s="40"/>
      <c r="C3317" s="274" t="s">
        <v>4263</v>
      </c>
      <c r="D3317" s="274" t="s">
        <v>285</v>
      </c>
      <c r="E3317" s="275" t="s">
        <v>4264</v>
      </c>
      <c r="F3317" s="276" t="s">
        <v>4265</v>
      </c>
      <c r="G3317" s="277" t="s">
        <v>475</v>
      </c>
      <c r="H3317" s="278">
        <v>2</v>
      </c>
      <c r="I3317" s="279"/>
      <c r="J3317" s="280">
        <f>ROUND(I3317*H3317,2)</f>
        <v>0</v>
      </c>
      <c r="K3317" s="276" t="s">
        <v>386</v>
      </c>
      <c r="L3317" s="281"/>
      <c r="M3317" s="282" t="s">
        <v>1</v>
      </c>
      <c r="N3317" s="283" t="s">
        <v>38</v>
      </c>
      <c r="O3317" s="92"/>
      <c r="P3317" s="237">
        <f>O3317*H3317</f>
        <v>0</v>
      </c>
      <c r="Q3317" s="237">
        <v>0.11700000000000001</v>
      </c>
      <c r="R3317" s="237">
        <f>Q3317*H3317</f>
        <v>0.23400000000000001</v>
      </c>
      <c r="S3317" s="237">
        <v>0</v>
      </c>
      <c r="T3317" s="238">
        <f>S3317*H3317</f>
        <v>0</v>
      </c>
      <c r="U3317" s="39"/>
      <c r="V3317" s="39"/>
      <c r="W3317" s="39"/>
      <c r="X3317" s="39"/>
      <c r="Y3317" s="39"/>
      <c r="Z3317" s="39"/>
      <c r="AA3317" s="39"/>
      <c r="AB3317" s="39"/>
      <c r="AC3317" s="39"/>
      <c r="AD3317" s="39"/>
      <c r="AE3317" s="39"/>
      <c r="AR3317" s="239" t="s">
        <v>402</v>
      </c>
      <c r="AT3317" s="239" t="s">
        <v>285</v>
      </c>
      <c r="AU3317" s="239" t="s">
        <v>82</v>
      </c>
      <c r="AY3317" s="18" t="s">
        <v>223</v>
      </c>
      <c r="BE3317" s="240">
        <f>IF(N3317="základní",J3317,0)</f>
        <v>0</v>
      </c>
      <c r="BF3317" s="240">
        <f>IF(N3317="snížená",J3317,0)</f>
        <v>0</v>
      </c>
      <c r="BG3317" s="240">
        <f>IF(N3317="zákl. přenesená",J3317,0)</f>
        <v>0</v>
      </c>
      <c r="BH3317" s="240">
        <f>IF(N3317="sníž. přenesená",J3317,0)</f>
        <v>0</v>
      </c>
      <c r="BI3317" s="240">
        <f>IF(N3317="nulová",J3317,0)</f>
        <v>0</v>
      </c>
      <c r="BJ3317" s="18" t="s">
        <v>80</v>
      </c>
      <c r="BK3317" s="240">
        <f>ROUND(I3317*H3317,2)</f>
        <v>0</v>
      </c>
      <c r="BL3317" s="18" t="s">
        <v>310</v>
      </c>
      <c r="BM3317" s="239" t="s">
        <v>4266</v>
      </c>
    </row>
    <row r="3318" s="2" customFormat="1" ht="37.8" customHeight="1">
      <c r="A3318" s="39"/>
      <c r="B3318" s="40"/>
      <c r="C3318" s="274" t="s">
        <v>4267</v>
      </c>
      <c r="D3318" s="274" t="s">
        <v>285</v>
      </c>
      <c r="E3318" s="275" t="s">
        <v>4268</v>
      </c>
      <c r="F3318" s="276" t="s">
        <v>4269</v>
      </c>
      <c r="G3318" s="277" t="s">
        <v>475</v>
      </c>
      <c r="H3318" s="278">
        <v>5</v>
      </c>
      <c r="I3318" s="279"/>
      <c r="J3318" s="280">
        <f>ROUND(I3318*H3318,2)</f>
        <v>0</v>
      </c>
      <c r="K3318" s="276" t="s">
        <v>386</v>
      </c>
      <c r="L3318" s="281"/>
      <c r="M3318" s="282" t="s">
        <v>1</v>
      </c>
      <c r="N3318" s="283" t="s">
        <v>38</v>
      </c>
      <c r="O3318" s="92"/>
      <c r="P3318" s="237">
        <f>O3318*H3318</f>
        <v>0</v>
      </c>
      <c r="Q3318" s="237">
        <v>0.128</v>
      </c>
      <c r="R3318" s="237">
        <f>Q3318*H3318</f>
        <v>0.64000000000000001</v>
      </c>
      <c r="S3318" s="237">
        <v>0</v>
      </c>
      <c r="T3318" s="238">
        <f>S3318*H3318</f>
        <v>0</v>
      </c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39"/>
      <c r="AE3318" s="39"/>
      <c r="AR3318" s="239" t="s">
        <v>402</v>
      </c>
      <c r="AT3318" s="239" t="s">
        <v>285</v>
      </c>
      <c r="AU3318" s="239" t="s">
        <v>82</v>
      </c>
      <c r="AY3318" s="18" t="s">
        <v>223</v>
      </c>
      <c r="BE3318" s="240">
        <f>IF(N3318="základní",J3318,0)</f>
        <v>0</v>
      </c>
      <c r="BF3318" s="240">
        <f>IF(N3318="snížená",J3318,0)</f>
        <v>0</v>
      </c>
      <c r="BG3318" s="240">
        <f>IF(N3318="zákl. přenesená",J3318,0)</f>
        <v>0</v>
      </c>
      <c r="BH3318" s="240">
        <f>IF(N3318="sníž. přenesená",J3318,0)</f>
        <v>0</v>
      </c>
      <c r="BI3318" s="240">
        <f>IF(N3318="nulová",J3318,0)</f>
        <v>0</v>
      </c>
      <c r="BJ3318" s="18" t="s">
        <v>80</v>
      </c>
      <c r="BK3318" s="240">
        <f>ROUND(I3318*H3318,2)</f>
        <v>0</v>
      </c>
      <c r="BL3318" s="18" t="s">
        <v>310</v>
      </c>
      <c r="BM3318" s="239" t="s">
        <v>4270</v>
      </c>
    </row>
    <row r="3319" s="2" customFormat="1" ht="44.25" customHeight="1">
      <c r="A3319" s="39"/>
      <c r="B3319" s="40"/>
      <c r="C3319" s="228" t="s">
        <v>4271</v>
      </c>
      <c r="D3319" s="228" t="s">
        <v>225</v>
      </c>
      <c r="E3319" s="229" t="s">
        <v>4272</v>
      </c>
      <c r="F3319" s="230" t="s">
        <v>4273</v>
      </c>
      <c r="G3319" s="231" t="s">
        <v>351</v>
      </c>
      <c r="H3319" s="232">
        <v>354.83999999999997</v>
      </c>
      <c r="I3319" s="233"/>
      <c r="J3319" s="234">
        <f>ROUND(I3319*H3319,2)</f>
        <v>0</v>
      </c>
      <c r="K3319" s="230" t="s">
        <v>229</v>
      </c>
      <c r="L3319" s="45"/>
      <c r="M3319" s="235" t="s">
        <v>1</v>
      </c>
      <c r="N3319" s="236" t="s">
        <v>38</v>
      </c>
      <c r="O3319" s="92"/>
      <c r="P3319" s="237">
        <f>O3319*H3319</f>
        <v>0</v>
      </c>
      <c r="Q3319" s="237">
        <v>0.00029</v>
      </c>
      <c r="R3319" s="237">
        <f>Q3319*H3319</f>
        <v>0.1029036</v>
      </c>
      <c r="S3319" s="237">
        <v>0</v>
      </c>
      <c r="T3319" s="238">
        <f>S3319*H3319</f>
        <v>0</v>
      </c>
      <c r="U3319" s="39"/>
      <c r="V3319" s="39"/>
      <c r="W3319" s="39"/>
      <c r="X3319" s="39"/>
      <c r="Y3319" s="39"/>
      <c r="Z3319" s="39"/>
      <c r="AA3319" s="39"/>
      <c r="AB3319" s="39"/>
      <c r="AC3319" s="39"/>
      <c r="AD3319" s="39"/>
      <c r="AE3319" s="39"/>
      <c r="AR3319" s="239" t="s">
        <v>310</v>
      </c>
      <c r="AT3319" s="239" t="s">
        <v>225</v>
      </c>
      <c r="AU3319" s="239" t="s">
        <v>82</v>
      </c>
      <c r="AY3319" s="18" t="s">
        <v>223</v>
      </c>
      <c r="BE3319" s="240">
        <f>IF(N3319="základní",J3319,0)</f>
        <v>0</v>
      </c>
      <c r="BF3319" s="240">
        <f>IF(N3319="snížená",J3319,0)</f>
        <v>0</v>
      </c>
      <c r="BG3319" s="240">
        <f>IF(N3319="zákl. přenesená",J3319,0)</f>
        <v>0</v>
      </c>
      <c r="BH3319" s="240">
        <f>IF(N3319="sníž. přenesená",J3319,0)</f>
        <v>0</v>
      </c>
      <c r="BI3319" s="240">
        <f>IF(N3319="nulová",J3319,0)</f>
        <v>0</v>
      </c>
      <c r="BJ3319" s="18" t="s">
        <v>80</v>
      </c>
      <c r="BK3319" s="240">
        <f>ROUND(I3319*H3319,2)</f>
        <v>0</v>
      </c>
      <c r="BL3319" s="18" t="s">
        <v>310</v>
      </c>
      <c r="BM3319" s="239" t="s">
        <v>4274</v>
      </c>
    </row>
    <row r="3320" s="14" customFormat="1">
      <c r="A3320" s="14"/>
      <c r="B3320" s="253"/>
      <c r="C3320" s="254"/>
      <c r="D3320" s="243" t="s">
        <v>232</v>
      </c>
      <c r="E3320" s="255" t="s">
        <v>1</v>
      </c>
      <c r="F3320" s="256" t="s">
        <v>4275</v>
      </c>
      <c r="G3320" s="254"/>
      <c r="H3320" s="255" t="s">
        <v>1</v>
      </c>
      <c r="I3320" s="257"/>
      <c r="J3320" s="254"/>
      <c r="K3320" s="254"/>
      <c r="L3320" s="258"/>
      <c r="M3320" s="259"/>
      <c r="N3320" s="260"/>
      <c r="O3320" s="260"/>
      <c r="P3320" s="260"/>
      <c r="Q3320" s="260"/>
      <c r="R3320" s="260"/>
      <c r="S3320" s="260"/>
      <c r="T3320" s="261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62" t="s">
        <v>232</v>
      </c>
      <c r="AU3320" s="262" t="s">
        <v>82</v>
      </c>
      <c r="AV3320" s="14" t="s">
        <v>80</v>
      </c>
      <c r="AW3320" s="14" t="s">
        <v>30</v>
      </c>
      <c r="AX3320" s="14" t="s">
        <v>73</v>
      </c>
      <c r="AY3320" s="262" t="s">
        <v>223</v>
      </c>
    </row>
    <row r="3321" s="13" customFormat="1">
      <c r="A3321" s="13"/>
      <c r="B3321" s="241"/>
      <c r="C3321" s="242"/>
      <c r="D3321" s="243" t="s">
        <v>232</v>
      </c>
      <c r="E3321" s="244" t="s">
        <v>1</v>
      </c>
      <c r="F3321" s="245" t="s">
        <v>4276</v>
      </c>
      <c r="G3321" s="242"/>
      <c r="H3321" s="246">
        <v>7.1500000000000004</v>
      </c>
      <c r="I3321" s="247"/>
      <c r="J3321" s="242"/>
      <c r="K3321" s="242"/>
      <c r="L3321" s="248"/>
      <c r="M3321" s="249"/>
      <c r="N3321" s="250"/>
      <c r="O3321" s="250"/>
      <c r="P3321" s="250"/>
      <c r="Q3321" s="250"/>
      <c r="R3321" s="250"/>
      <c r="S3321" s="250"/>
      <c r="T3321" s="251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52" t="s">
        <v>232</v>
      </c>
      <c r="AU3321" s="252" t="s">
        <v>82</v>
      </c>
      <c r="AV3321" s="13" t="s">
        <v>82</v>
      </c>
      <c r="AW3321" s="13" t="s">
        <v>30</v>
      </c>
      <c r="AX3321" s="13" t="s">
        <v>73</v>
      </c>
      <c r="AY3321" s="252" t="s">
        <v>223</v>
      </c>
    </row>
    <row r="3322" s="13" customFormat="1">
      <c r="A3322" s="13"/>
      <c r="B3322" s="241"/>
      <c r="C3322" s="242"/>
      <c r="D3322" s="243" t="s">
        <v>232</v>
      </c>
      <c r="E3322" s="244" t="s">
        <v>1</v>
      </c>
      <c r="F3322" s="245" t="s">
        <v>4277</v>
      </c>
      <c r="G3322" s="242"/>
      <c r="H3322" s="246">
        <v>9</v>
      </c>
      <c r="I3322" s="247"/>
      <c r="J3322" s="242"/>
      <c r="K3322" s="242"/>
      <c r="L3322" s="248"/>
      <c r="M3322" s="249"/>
      <c r="N3322" s="250"/>
      <c r="O3322" s="250"/>
      <c r="P3322" s="250"/>
      <c r="Q3322" s="250"/>
      <c r="R3322" s="250"/>
      <c r="S3322" s="250"/>
      <c r="T3322" s="251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52" t="s">
        <v>232</v>
      </c>
      <c r="AU3322" s="252" t="s">
        <v>82</v>
      </c>
      <c r="AV3322" s="13" t="s">
        <v>82</v>
      </c>
      <c r="AW3322" s="13" t="s">
        <v>30</v>
      </c>
      <c r="AX3322" s="13" t="s">
        <v>73</v>
      </c>
      <c r="AY3322" s="252" t="s">
        <v>223</v>
      </c>
    </row>
    <row r="3323" s="13" customFormat="1">
      <c r="A3323" s="13"/>
      <c r="B3323" s="241"/>
      <c r="C3323" s="242"/>
      <c r="D3323" s="243" t="s">
        <v>232</v>
      </c>
      <c r="E3323" s="244" t="s">
        <v>1</v>
      </c>
      <c r="F3323" s="245" t="s">
        <v>4278</v>
      </c>
      <c r="G3323" s="242"/>
      <c r="H3323" s="246">
        <v>6.6500000000000004</v>
      </c>
      <c r="I3323" s="247"/>
      <c r="J3323" s="242"/>
      <c r="K3323" s="242"/>
      <c r="L3323" s="248"/>
      <c r="M3323" s="249"/>
      <c r="N3323" s="250"/>
      <c r="O3323" s="250"/>
      <c r="P3323" s="250"/>
      <c r="Q3323" s="250"/>
      <c r="R3323" s="250"/>
      <c r="S3323" s="250"/>
      <c r="T3323" s="251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52" t="s">
        <v>232</v>
      </c>
      <c r="AU3323" s="252" t="s">
        <v>82</v>
      </c>
      <c r="AV3323" s="13" t="s">
        <v>82</v>
      </c>
      <c r="AW3323" s="13" t="s">
        <v>30</v>
      </c>
      <c r="AX3323" s="13" t="s">
        <v>73</v>
      </c>
      <c r="AY3323" s="252" t="s">
        <v>223</v>
      </c>
    </row>
    <row r="3324" s="13" customFormat="1">
      <c r="A3324" s="13"/>
      <c r="B3324" s="241"/>
      <c r="C3324" s="242"/>
      <c r="D3324" s="243" t="s">
        <v>232</v>
      </c>
      <c r="E3324" s="244" t="s">
        <v>1</v>
      </c>
      <c r="F3324" s="245" t="s">
        <v>4279</v>
      </c>
      <c r="G3324" s="242"/>
      <c r="H3324" s="246">
        <v>12.300000000000001</v>
      </c>
      <c r="I3324" s="247"/>
      <c r="J3324" s="242"/>
      <c r="K3324" s="242"/>
      <c r="L3324" s="248"/>
      <c r="M3324" s="249"/>
      <c r="N3324" s="250"/>
      <c r="O3324" s="250"/>
      <c r="P3324" s="250"/>
      <c r="Q3324" s="250"/>
      <c r="R3324" s="250"/>
      <c r="S3324" s="250"/>
      <c r="T3324" s="251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52" t="s">
        <v>232</v>
      </c>
      <c r="AU3324" s="252" t="s">
        <v>82</v>
      </c>
      <c r="AV3324" s="13" t="s">
        <v>82</v>
      </c>
      <c r="AW3324" s="13" t="s">
        <v>30</v>
      </c>
      <c r="AX3324" s="13" t="s">
        <v>73</v>
      </c>
      <c r="AY3324" s="252" t="s">
        <v>223</v>
      </c>
    </row>
    <row r="3325" s="13" customFormat="1">
      <c r="A3325" s="13"/>
      <c r="B3325" s="241"/>
      <c r="C3325" s="242"/>
      <c r="D3325" s="243" t="s">
        <v>232</v>
      </c>
      <c r="E3325" s="244" t="s">
        <v>1</v>
      </c>
      <c r="F3325" s="245" t="s">
        <v>4280</v>
      </c>
      <c r="G3325" s="242"/>
      <c r="H3325" s="246">
        <v>18.399999999999999</v>
      </c>
      <c r="I3325" s="247"/>
      <c r="J3325" s="242"/>
      <c r="K3325" s="242"/>
      <c r="L3325" s="248"/>
      <c r="M3325" s="249"/>
      <c r="N3325" s="250"/>
      <c r="O3325" s="250"/>
      <c r="P3325" s="250"/>
      <c r="Q3325" s="250"/>
      <c r="R3325" s="250"/>
      <c r="S3325" s="250"/>
      <c r="T3325" s="251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52" t="s">
        <v>232</v>
      </c>
      <c r="AU3325" s="252" t="s">
        <v>82</v>
      </c>
      <c r="AV3325" s="13" t="s">
        <v>82</v>
      </c>
      <c r="AW3325" s="13" t="s">
        <v>30</v>
      </c>
      <c r="AX3325" s="13" t="s">
        <v>73</v>
      </c>
      <c r="AY3325" s="252" t="s">
        <v>223</v>
      </c>
    </row>
    <row r="3326" s="13" customFormat="1">
      <c r="A3326" s="13"/>
      <c r="B3326" s="241"/>
      <c r="C3326" s="242"/>
      <c r="D3326" s="243" t="s">
        <v>232</v>
      </c>
      <c r="E3326" s="244" t="s">
        <v>1</v>
      </c>
      <c r="F3326" s="245" t="s">
        <v>4281</v>
      </c>
      <c r="G3326" s="242"/>
      <c r="H3326" s="246">
        <v>24.120000000000001</v>
      </c>
      <c r="I3326" s="247"/>
      <c r="J3326" s="242"/>
      <c r="K3326" s="242"/>
      <c r="L3326" s="248"/>
      <c r="M3326" s="249"/>
      <c r="N3326" s="250"/>
      <c r="O3326" s="250"/>
      <c r="P3326" s="250"/>
      <c r="Q3326" s="250"/>
      <c r="R3326" s="250"/>
      <c r="S3326" s="250"/>
      <c r="T3326" s="251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52" t="s">
        <v>232</v>
      </c>
      <c r="AU3326" s="252" t="s">
        <v>82</v>
      </c>
      <c r="AV3326" s="13" t="s">
        <v>82</v>
      </c>
      <c r="AW3326" s="13" t="s">
        <v>30</v>
      </c>
      <c r="AX3326" s="13" t="s">
        <v>73</v>
      </c>
      <c r="AY3326" s="252" t="s">
        <v>223</v>
      </c>
    </row>
    <row r="3327" s="13" customFormat="1">
      <c r="A3327" s="13"/>
      <c r="B3327" s="241"/>
      <c r="C3327" s="242"/>
      <c r="D3327" s="243" t="s">
        <v>232</v>
      </c>
      <c r="E3327" s="244" t="s">
        <v>1</v>
      </c>
      <c r="F3327" s="245" t="s">
        <v>4282</v>
      </c>
      <c r="G3327" s="242"/>
      <c r="H3327" s="246">
        <v>14</v>
      </c>
      <c r="I3327" s="247"/>
      <c r="J3327" s="242"/>
      <c r="K3327" s="242"/>
      <c r="L3327" s="248"/>
      <c r="M3327" s="249"/>
      <c r="N3327" s="250"/>
      <c r="O3327" s="250"/>
      <c r="P3327" s="250"/>
      <c r="Q3327" s="250"/>
      <c r="R3327" s="250"/>
      <c r="S3327" s="250"/>
      <c r="T3327" s="251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52" t="s">
        <v>232</v>
      </c>
      <c r="AU3327" s="252" t="s">
        <v>82</v>
      </c>
      <c r="AV3327" s="13" t="s">
        <v>82</v>
      </c>
      <c r="AW3327" s="13" t="s">
        <v>30</v>
      </c>
      <c r="AX3327" s="13" t="s">
        <v>73</v>
      </c>
      <c r="AY3327" s="252" t="s">
        <v>223</v>
      </c>
    </row>
    <row r="3328" s="13" customFormat="1">
      <c r="A3328" s="13"/>
      <c r="B3328" s="241"/>
      <c r="C3328" s="242"/>
      <c r="D3328" s="243" t="s">
        <v>232</v>
      </c>
      <c r="E3328" s="244" t="s">
        <v>1</v>
      </c>
      <c r="F3328" s="245" t="s">
        <v>4283</v>
      </c>
      <c r="G3328" s="242"/>
      <c r="H3328" s="246">
        <v>18</v>
      </c>
      <c r="I3328" s="247"/>
      <c r="J3328" s="242"/>
      <c r="K3328" s="242"/>
      <c r="L3328" s="248"/>
      <c r="M3328" s="249"/>
      <c r="N3328" s="250"/>
      <c r="O3328" s="250"/>
      <c r="P3328" s="250"/>
      <c r="Q3328" s="250"/>
      <c r="R3328" s="250"/>
      <c r="S3328" s="250"/>
      <c r="T3328" s="251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52" t="s">
        <v>232</v>
      </c>
      <c r="AU3328" s="252" t="s">
        <v>82</v>
      </c>
      <c r="AV3328" s="13" t="s">
        <v>82</v>
      </c>
      <c r="AW3328" s="13" t="s">
        <v>30</v>
      </c>
      <c r="AX3328" s="13" t="s">
        <v>73</v>
      </c>
      <c r="AY3328" s="252" t="s">
        <v>223</v>
      </c>
    </row>
    <row r="3329" s="13" customFormat="1">
      <c r="A3329" s="13"/>
      <c r="B3329" s="241"/>
      <c r="C3329" s="242"/>
      <c r="D3329" s="243" t="s">
        <v>232</v>
      </c>
      <c r="E3329" s="244" t="s">
        <v>1</v>
      </c>
      <c r="F3329" s="245" t="s">
        <v>4284</v>
      </c>
      <c r="G3329" s="242"/>
      <c r="H3329" s="246">
        <v>48</v>
      </c>
      <c r="I3329" s="247"/>
      <c r="J3329" s="242"/>
      <c r="K3329" s="242"/>
      <c r="L3329" s="248"/>
      <c r="M3329" s="249"/>
      <c r="N3329" s="250"/>
      <c r="O3329" s="250"/>
      <c r="P3329" s="250"/>
      <c r="Q3329" s="250"/>
      <c r="R3329" s="250"/>
      <c r="S3329" s="250"/>
      <c r="T3329" s="251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52" t="s">
        <v>232</v>
      </c>
      <c r="AU3329" s="252" t="s">
        <v>82</v>
      </c>
      <c r="AV3329" s="13" t="s">
        <v>82</v>
      </c>
      <c r="AW3329" s="13" t="s">
        <v>30</v>
      </c>
      <c r="AX3329" s="13" t="s">
        <v>73</v>
      </c>
      <c r="AY3329" s="252" t="s">
        <v>223</v>
      </c>
    </row>
    <row r="3330" s="13" customFormat="1">
      <c r="A3330" s="13"/>
      <c r="B3330" s="241"/>
      <c r="C3330" s="242"/>
      <c r="D3330" s="243" t="s">
        <v>232</v>
      </c>
      <c r="E3330" s="244" t="s">
        <v>1</v>
      </c>
      <c r="F3330" s="245" t="s">
        <v>4285</v>
      </c>
      <c r="G3330" s="242"/>
      <c r="H3330" s="246">
        <v>19.800000000000001</v>
      </c>
      <c r="I3330" s="247"/>
      <c r="J3330" s="242"/>
      <c r="K3330" s="242"/>
      <c r="L3330" s="248"/>
      <c r="M3330" s="249"/>
      <c r="N3330" s="250"/>
      <c r="O3330" s="250"/>
      <c r="P3330" s="250"/>
      <c r="Q3330" s="250"/>
      <c r="R3330" s="250"/>
      <c r="S3330" s="250"/>
      <c r="T3330" s="251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T3330" s="252" t="s">
        <v>232</v>
      </c>
      <c r="AU3330" s="252" t="s">
        <v>82</v>
      </c>
      <c r="AV3330" s="13" t="s">
        <v>82</v>
      </c>
      <c r="AW3330" s="13" t="s">
        <v>30</v>
      </c>
      <c r="AX3330" s="13" t="s">
        <v>73</v>
      </c>
      <c r="AY3330" s="252" t="s">
        <v>223</v>
      </c>
    </row>
    <row r="3331" s="15" customFormat="1">
      <c r="A3331" s="15"/>
      <c r="B3331" s="263"/>
      <c r="C3331" s="264"/>
      <c r="D3331" s="243" t="s">
        <v>232</v>
      </c>
      <c r="E3331" s="265" t="s">
        <v>1</v>
      </c>
      <c r="F3331" s="266" t="s">
        <v>245</v>
      </c>
      <c r="G3331" s="264"/>
      <c r="H3331" s="267">
        <v>177.41999999999999</v>
      </c>
      <c r="I3331" s="268"/>
      <c r="J3331" s="264"/>
      <c r="K3331" s="264"/>
      <c r="L3331" s="269"/>
      <c r="M3331" s="270"/>
      <c r="N3331" s="271"/>
      <c r="O3331" s="271"/>
      <c r="P3331" s="271"/>
      <c r="Q3331" s="271"/>
      <c r="R3331" s="271"/>
      <c r="S3331" s="271"/>
      <c r="T3331" s="272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T3331" s="273" t="s">
        <v>232</v>
      </c>
      <c r="AU3331" s="273" t="s">
        <v>82</v>
      </c>
      <c r="AV3331" s="15" t="s">
        <v>230</v>
      </c>
      <c r="AW3331" s="15" t="s">
        <v>30</v>
      </c>
      <c r="AX3331" s="15" t="s">
        <v>80</v>
      </c>
      <c r="AY3331" s="273" t="s">
        <v>223</v>
      </c>
    </row>
    <row r="3332" s="13" customFormat="1">
      <c r="A3332" s="13"/>
      <c r="B3332" s="241"/>
      <c r="C3332" s="242"/>
      <c r="D3332" s="243" t="s">
        <v>232</v>
      </c>
      <c r="E3332" s="242"/>
      <c r="F3332" s="245" t="s">
        <v>4286</v>
      </c>
      <c r="G3332" s="242"/>
      <c r="H3332" s="246">
        <v>354.83999999999997</v>
      </c>
      <c r="I3332" s="247"/>
      <c r="J3332" s="242"/>
      <c r="K3332" s="242"/>
      <c r="L3332" s="248"/>
      <c r="M3332" s="249"/>
      <c r="N3332" s="250"/>
      <c r="O3332" s="250"/>
      <c r="P3332" s="250"/>
      <c r="Q3332" s="250"/>
      <c r="R3332" s="250"/>
      <c r="S3332" s="250"/>
      <c r="T3332" s="251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52" t="s">
        <v>232</v>
      </c>
      <c r="AU3332" s="252" t="s">
        <v>82</v>
      </c>
      <c r="AV3332" s="13" t="s">
        <v>82</v>
      </c>
      <c r="AW3332" s="13" t="s">
        <v>4</v>
      </c>
      <c r="AX3332" s="13" t="s">
        <v>80</v>
      </c>
      <c r="AY3332" s="252" t="s">
        <v>223</v>
      </c>
    </row>
    <row r="3333" s="2" customFormat="1" ht="24.15" customHeight="1">
      <c r="A3333" s="39"/>
      <c r="B3333" s="40"/>
      <c r="C3333" s="228" t="s">
        <v>4287</v>
      </c>
      <c r="D3333" s="228" t="s">
        <v>225</v>
      </c>
      <c r="E3333" s="229" t="s">
        <v>4288</v>
      </c>
      <c r="F3333" s="230" t="s">
        <v>4289</v>
      </c>
      <c r="G3333" s="231" t="s">
        <v>475</v>
      </c>
      <c r="H3333" s="232">
        <v>1</v>
      </c>
      <c r="I3333" s="233"/>
      <c r="J3333" s="234">
        <f>ROUND(I3333*H3333,2)</f>
        <v>0</v>
      </c>
      <c r="K3333" s="230" t="s">
        <v>229</v>
      </c>
      <c r="L3333" s="45"/>
      <c r="M3333" s="235" t="s">
        <v>1</v>
      </c>
      <c r="N3333" s="236" t="s">
        <v>38</v>
      </c>
      <c r="O3333" s="92"/>
      <c r="P3333" s="237">
        <f>O3333*H3333</f>
        <v>0</v>
      </c>
      <c r="Q3333" s="237">
        <v>0</v>
      </c>
      <c r="R3333" s="237">
        <f>Q3333*H3333</f>
        <v>0</v>
      </c>
      <c r="S3333" s="237">
        <v>0</v>
      </c>
      <c r="T3333" s="238">
        <f>S3333*H3333</f>
        <v>0</v>
      </c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39"/>
      <c r="AE3333" s="39"/>
      <c r="AR3333" s="239" t="s">
        <v>310</v>
      </c>
      <c r="AT3333" s="239" t="s">
        <v>225</v>
      </c>
      <c r="AU3333" s="239" t="s">
        <v>82</v>
      </c>
      <c r="AY3333" s="18" t="s">
        <v>223</v>
      </c>
      <c r="BE3333" s="240">
        <f>IF(N3333="základní",J3333,0)</f>
        <v>0</v>
      </c>
      <c r="BF3333" s="240">
        <f>IF(N3333="snížená",J3333,0)</f>
        <v>0</v>
      </c>
      <c r="BG3333" s="240">
        <f>IF(N3333="zákl. přenesená",J3333,0)</f>
        <v>0</v>
      </c>
      <c r="BH3333" s="240">
        <f>IF(N3333="sníž. přenesená",J3333,0)</f>
        <v>0</v>
      </c>
      <c r="BI3333" s="240">
        <f>IF(N3333="nulová",J3333,0)</f>
        <v>0</v>
      </c>
      <c r="BJ3333" s="18" t="s">
        <v>80</v>
      </c>
      <c r="BK3333" s="240">
        <f>ROUND(I3333*H3333,2)</f>
        <v>0</v>
      </c>
      <c r="BL3333" s="18" t="s">
        <v>310</v>
      </c>
      <c r="BM3333" s="239" t="s">
        <v>4290</v>
      </c>
    </row>
    <row r="3334" s="14" customFormat="1">
      <c r="A3334" s="14"/>
      <c r="B3334" s="253"/>
      <c r="C3334" s="254"/>
      <c r="D3334" s="243" t="s">
        <v>232</v>
      </c>
      <c r="E3334" s="255" t="s">
        <v>1</v>
      </c>
      <c r="F3334" s="256" t="s">
        <v>3780</v>
      </c>
      <c r="G3334" s="254"/>
      <c r="H3334" s="255" t="s">
        <v>1</v>
      </c>
      <c r="I3334" s="257"/>
      <c r="J3334" s="254"/>
      <c r="K3334" s="254"/>
      <c r="L3334" s="258"/>
      <c r="M3334" s="259"/>
      <c r="N3334" s="260"/>
      <c r="O3334" s="260"/>
      <c r="P3334" s="260"/>
      <c r="Q3334" s="260"/>
      <c r="R3334" s="260"/>
      <c r="S3334" s="260"/>
      <c r="T3334" s="261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62" t="s">
        <v>232</v>
      </c>
      <c r="AU3334" s="262" t="s">
        <v>82</v>
      </c>
      <c r="AV3334" s="14" t="s">
        <v>80</v>
      </c>
      <c r="AW3334" s="14" t="s">
        <v>30</v>
      </c>
      <c r="AX3334" s="14" t="s">
        <v>73</v>
      </c>
      <c r="AY3334" s="262" t="s">
        <v>223</v>
      </c>
    </row>
    <row r="3335" s="13" customFormat="1">
      <c r="A3335" s="13"/>
      <c r="B3335" s="241"/>
      <c r="C3335" s="242"/>
      <c r="D3335" s="243" t="s">
        <v>232</v>
      </c>
      <c r="E3335" s="244" t="s">
        <v>1</v>
      </c>
      <c r="F3335" s="245" t="s">
        <v>4291</v>
      </c>
      <c r="G3335" s="242"/>
      <c r="H3335" s="246">
        <v>1</v>
      </c>
      <c r="I3335" s="247"/>
      <c r="J3335" s="242"/>
      <c r="K3335" s="242"/>
      <c r="L3335" s="248"/>
      <c r="M3335" s="249"/>
      <c r="N3335" s="250"/>
      <c r="O3335" s="250"/>
      <c r="P3335" s="250"/>
      <c r="Q3335" s="250"/>
      <c r="R3335" s="250"/>
      <c r="S3335" s="250"/>
      <c r="T3335" s="251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52" t="s">
        <v>232</v>
      </c>
      <c r="AU3335" s="252" t="s">
        <v>82</v>
      </c>
      <c r="AV3335" s="13" t="s">
        <v>82</v>
      </c>
      <c r="AW3335" s="13" t="s">
        <v>30</v>
      </c>
      <c r="AX3335" s="13" t="s">
        <v>80</v>
      </c>
      <c r="AY3335" s="252" t="s">
        <v>223</v>
      </c>
    </row>
    <row r="3336" s="2" customFormat="1" ht="24.15" customHeight="1">
      <c r="A3336" s="39"/>
      <c r="B3336" s="40"/>
      <c r="C3336" s="228" t="s">
        <v>4292</v>
      </c>
      <c r="D3336" s="228" t="s">
        <v>225</v>
      </c>
      <c r="E3336" s="229" t="s">
        <v>4293</v>
      </c>
      <c r="F3336" s="230" t="s">
        <v>4294</v>
      </c>
      <c r="G3336" s="231" t="s">
        <v>475</v>
      </c>
      <c r="H3336" s="232">
        <v>1</v>
      </c>
      <c r="I3336" s="233"/>
      <c r="J3336" s="234">
        <f>ROUND(I3336*H3336,2)</f>
        <v>0</v>
      </c>
      <c r="K3336" s="230" t="s">
        <v>229</v>
      </c>
      <c r="L3336" s="45"/>
      <c r="M3336" s="235" t="s">
        <v>1</v>
      </c>
      <c r="N3336" s="236" t="s">
        <v>38</v>
      </c>
      <c r="O3336" s="92"/>
      <c r="P3336" s="237">
        <f>O3336*H3336</f>
        <v>0</v>
      </c>
      <c r="Q3336" s="237">
        <v>0</v>
      </c>
      <c r="R3336" s="237">
        <f>Q3336*H3336</f>
        <v>0</v>
      </c>
      <c r="S3336" s="237">
        <v>0</v>
      </c>
      <c r="T3336" s="238">
        <f>S3336*H3336</f>
        <v>0</v>
      </c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39"/>
      <c r="AE3336" s="39"/>
      <c r="AR3336" s="239" t="s">
        <v>310</v>
      </c>
      <c r="AT3336" s="239" t="s">
        <v>225</v>
      </c>
      <c r="AU3336" s="239" t="s">
        <v>82</v>
      </c>
      <c r="AY3336" s="18" t="s">
        <v>223</v>
      </c>
      <c r="BE3336" s="240">
        <f>IF(N3336="základní",J3336,0)</f>
        <v>0</v>
      </c>
      <c r="BF3336" s="240">
        <f>IF(N3336="snížená",J3336,0)</f>
        <v>0</v>
      </c>
      <c r="BG3336" s="240">
        <f>IF(N3336="zákl. přenesená",J3336,0)</f>
        <v>0</v>
      </c>
      <c r="BH3336" s="240">
        <f>IF(N3336="sníž. přenesená",J3336,0)</f>
        <v>0</v>
      </c>
      <c r="BI3336" s="240">
        <f>IF(N3336="nulová",J3336,0)</f>
        <v>0</v>
      </c>
      <c r="BJ3336" s="18" t="s">
        <v>80</v>
      </c>
      <c r="BK3336" s="240">
        <f>ROUND(I3336*H3336,2)</f>
        <v>0</v>
      </c>
      <c r="BL3336" s="18" t="s">
        <v>310</v>
      </c>
      <c r="BM3336" s="239" t="s">
        <v>4295</v>
      </c>
    </row>
    <row r="3337" s="14" customFormat="1">
      <c r="A3337" s="14"/>
      <c r="B3337" s="253"/>
      <c r="C3337" s="254"/>
      <c r="D3337" s="243" t="s">
        <v>232</v>
      </c>
      <c r="E3337" s="255" t="s">
        <v>1</v>
      </c>
      <c r="F3337" s="256" t="s">
        <v>3780</v>
      </c>
      <c r="G3337" s="254"/>
      <c r="H3337" s="255" t="s">
        <v>1</v>
      </c>
      <c r="I3337" s="257"/>
      <c r="J3337" s="254"/>
      <c r="K3337" s="254"/>
      <c r="L3337" s="258"/>
      <c r="M3337" s="259"/>
      <c r="N3337" s="260"/>
      <c r="O3337" s="260"/>
      <c r="P3337" s="260"/>
      <c r="Q3337" s="260"/>
      <c r="R3337" s="260"/>
      <c r="S3337" s="260"/>
      <c r="T3337" s="261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62" t="s">
        <v>232</v>
      </c>
      <c r="AU3337" s="262" t="s">
        <v>82</v>
      </c>
      <c r="AV3337" s="14" t="s">
        <v>80</v>
      </c>
      <c r="AW3337" s="14" t="s">
        <v>30</v>
      </c>
      <c r="AX3337" s="14" t="s">
        <v>73</v>
      </c>
      <c r="AY3337" s="262" t="s">
        <v>223</v>
      </c>
    </row>
    <row r="3338" s="13" customFormat="1">
      <c r="A3338" s="13"/>
      <c r="B3338" s="241"/>
      <c r="C3338" s="242"/>
      <c r="D3338" s="243" t="s">
        <v>232</v>
      </c>
      <c r="E3338" s="244" t="s">
        <v>1</v>
      </c>
      <c r="F3338" s="245" t="s">
        <v>4296</v>
      </c>
      <c r="G3338" s="242"/>
      <c r="H3338" s="246">
        <v>1</v>
      </c>
      <c r="I3338" s="247"/>
      <c r="J3338" s="242"/>
      <c r="K3338" s="242"/>
      <c r="L3338" s="248"/>
      <c r="M3338" s="249"/>
      <c r="N3338" s="250"/>
      <c r="O3338" s="250"/>
      <c r="P3338" s="250"/>
      <c r="Q3338" s="250"/>
      <c r="R3338" s="250"/>
      <c r="S3338" s="250"/>
      <c r="T3338" s="251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52" t="s">
        <v>232</v>
      </c>
      <c r="AU3338" s="252" t="s">
        <v>82</v>
      </c>
      <c r="AV3338" s="13" t="s">
        <v>82</v>
      </c>
      <c r="AW3338" s="13" t="s">
        <v>30</v>
      </c>
      <c r="AX3338" s="13" t="s">
        <v>80</v>
      </c>
      <c r="AY3338" s="252" t="s">
        <v>223</v>
      </c>
    </row>
    <row r="3339" s="2" customFormat="1" ht="33" customHeight="1">
      <c r="A3339" s="39"/>
      <c r="B3339" s="40"/>
      <c r="C3339" s="228" t="s">
        <v>4297</v>
      </c>
      <c r="D3339" s="228" t="s">
        <v>225</v>
      </c>
      <c r="E3339" s="229" t="s">
        <v>4298</v>
      </c>
      <c r="F3339" s="230" t="s">
        <v>4299</v>
      </c>
      <c r="G3339" s="231" t="s">
        <v>475</v>
      </c>
      <c r="H3339" s="232">
        <v>1</v>
      </c>
      <c r="I3339" s="233"/>
      <c r="J3339" s="234">
        <f>ROUND(I3339*H3339,2)</f>
        <v>0</v>
      </c>
      <c r="K3339" s="230" t="s">
        <v>229</v>
      </c>
      <c r="L3339" s="45"/>
      <c r="M3339" s="235" t="s">
        <v>1</v>
      </c>
      <c r="N3339" s="236" t="s">
        <v>38</v>
      </c>
      <c r="O3339" s="92"/>
      <c r="P3339" s="237">
        <f>O3339*H3339</f>
        <v>0</v>
      </c>
      <c r="Q3339" s="237">
        <v>0</v>
      </c>
      <c r="R3339" s="237">
        <f>Q3339*H3339</f>
        <v>0</v>
      </c>
      <c r="S3339" s="237">
        <v>0</v>
      </c>
      <c r="T3339" s="238">
        <f>S3339*H3339</f>
        <v>0</v>
      </c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39"/>
      <c r="AE3339" s="39"/>
      <c r="AR3339" s="239" t="s">
        <v>310</v>
      </c>
      <c r="AT3339" s="239" t="s">
        <v>225</v>
      </c>
      <c r="AU3339" s="239" t="s">
        <v>82</v>
      </c>
      <c r="AY3339" s="18" t="s">
        <v>223</v>
      </c>
      <c r="BE3339" s="240">
        <f>IF(N3339="základní",J3339,0)</f>
        <v>0</v>
      </c>
      <c r="BF3339" s="240">
        <f>IF(N3339="snížená",J3339,0)</f>
        <v>0</v>
      </c>
      <c r="BG3339" s="240">
        <f>IF(N3339="zákl. přenesená",J3339,0)</f>
        <v>0</v>
      </c>
      <c r="BH3339" s="240">
        <f>IF(N3339="sníž. přenesená",J3339,0)</f>
        <v>0</v>
      </c>
      <c r="BI3339" s="240">
        <f>IF(N3339="nulová",J3339,0)</f>
        <v>0</v>
      </c>
      <c r="BJ3339" s="18" t="s">
        <v>80</v>
      </c>
      <c r="BK3339" s="240">
        <f>ROUND(I3339*H3339,2)</f>
        <v>0</v>
      </c>
      <c r="BL3339" s="18" t="s">
        <v>310</v>
      </c>
      <c r="BM3339" s="239" t="s">
        <v>4300</v>
      </c>
    </row>
    <row r="3340" s="14" customFormat="1">
      <c r="A3340" s="14"/>
      <c r="B3340" s="253"/>
      <c r="C3340" s="254"/>
      <c r="D3340" s="243" t="s">
        <v>232</v>
      </c>
      <c r="E3340" s="255" t="s">
        <v>1</v>
      </c>
      <c r="F3340" s="256" t="s">
        <v>3780</v>
      </c>
      <c r="G3340" s="254"/>
      <c r="H3340" s="255" t="s">
        <v>1</v>
      </c>
      <c r="I3340" s="257"/>
      <c r="J3340" s="254"/>
      <c r="K3340" s="254"/>
      <c r="L3340" s="258"/>
      <c r="M3340" s="259"/>
      <c r="N3340" s="260"/>
      <c r="O3340" s="260"/>
      <c r="P3340" s="260"/>
      <c r="Q3340" s="260"/>
      <c r="R3340" s="260"/>
      <c r="S3340" s="260"/>
      <c r="T3340" s="261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62" t="s">
        <v>232</v>
      </c>
      <c r="AU3340" s="262" t="s">
        <v>82</v>
      </c>
      <c r="AV3340" s="14" t="s">
        <v>80</v>
      </c>
      <c r="AW3340" s="14" t="s">
        <v>30</v>
      </c>
      <c r="AX3340" s="14" t="s">
        <v>73</v>
      </c>
      <c r="AY3340" s="262" t="s">
        <v>223</v>
      </c>
    </row>
    <row r="3341" s="13" customFormat="1">
      <c r="A3341" s="13"/>
      <c r="B3341" s="241"/>
      <c r="C3341" s="242"/>
      <c r="D3341" s="243" t="s">
        <v>232</v>
      </c>
      <c r="E3341" s="244" t="s">
        <v>1</v>
      </c>
      <c r="F3341" s="245" t="s">
        <v>4301</v>
      </c>
      <c r="G3341" s="242"/>
      <c r="H3341" s="246">
        <v>1</v>
      </c>
      <c r="I3341" s="247"/>
      <c r="J3341" s="242"/>
      <c r="K3341" s="242"/>
      <c r="L3341" s="248"/>
      <c r="M3341" s="249"/>
      <c r="N3341" s="250"/>
      <c r="O3341" s="250"/>
      <c r="P3341" s="250"/>
      <c r="Q3341" s="250"/>
      <c r="R3341" s="250"/>
      <c r="S3341" s="250"/>
      <c r="T3341" s="251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52" t="s">
        <v>232</v>
      </c>
      <c r="AU3341" s="252" t="s">
        <v>82</v>
      </c>
      <c r="AV3341" s="13" t="s">
        <v>82</v>
      </c>
      <c r="AW3341" s="13" t="s">
        <v>30</v>
      </c>
      <c r="AX3341" s="13" t="s">
        <v>80</v>
      </c>
      <c r="AY3341" s="252" t="s">
        <v>223</v>
      </c>
    </row>
    <row r="3342" s="2" customFormat="1" ht="37.8" customHeight="1">
      <c r="A3342" s="39"/>
      <c r="B3342" s="40"/>
      <c r="C3342" s="274" t="s">
        <v>4302</v>
      </c>
      <c r="D3342" s="274" t="s">
        <v>285</v>
      </c>
      <c r="E3342" s="275" t="s">
        <v>4303</v>
      </c>
      <c r="F3342" s="276" t="s">
        <v>4304</v>
      </c>
      <c r="G3342" s="277" t="s">
        <v>475</v>
      </c>
      <c r="H3342" s="278">
        <v>1</v>
      </c>
      <c r="I3342" s="279"/>
      <c r="J3342" s="280">
        <f>ROUND(I3342*H3342,2)</f>
        <v>0</v>
      </c>
      <c r="K3342" s="276" t="s">
        <v>386</v>
      </c>
      <c r="L3342" s="281"/>
      <c r="M3342" s="282" t="s">
        <v>1</v>
      </c>
      <c r="N3342" s="283" t="s">
        <v>38</v>
      </c>
      <c r="O3342" s="92"/>
      <c r="P3342" s="237">
        <f>O3342*H3342</f>
        <v>0</v>
      </c>
      <c r="Q3342" s="237">
        <v>0.17999999999999999</v>
      </c>
      <c r="R3342" s="237">
        <f>Q3342*H3342</f>
        <v>0.17999999999999999</v>
      </c>
      <c r="S3342" s="237">
        <v>0</v>
      </c>
      <c r="T3342" s="238">
        <f>S3342*H3342</f>
        <v>0</v>
      </c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39"/>
      <c r="AE3342" s="39"/>
      <c r="AR3342" s="239" t="s">
        <v>402</v>
      </c>
      <c r="AT3342" s="239" t="s">
        <v>285</v>
      </c>
      <c r="AU3342" s="239" t="s">
        <v>82</v>
      </c>
      <c r="AY3342" s="18" t="s">
        <v>223</v>
      </c>
      <c r="BE3342" s="240">
        <f>IF(N3342="základní",J3342,0)</f>
        <v>0</v>
      </c>
      <c r="BF3342" s="240">
        <f>IF(N3342="snížená",J3342,0)</f>
        <v>0</v>
      </c>
      <c r="BG3342" s="240">
        <f>IF(N3342="zákl. přenesená",J3342,0)</f>
        <v>0</v>
      </c>
      <c r="BH3342" s="240">
        <f>IF(N3342="sníž. přenesená",J3342,0)</f>
        <v>0</v>
      </c>
      <c r="BI3342" s="240">
        <f>IF(N3342="nulová",J3342,0)</f>
        <v>0</v>
      </c>
      <c r="BJ3342" s="18" t="s">
        <v>80</v>
      </c>
      <c r="BK3342" s="240">
        <f>ROUND(I3342*H3342,2)</f>
        <v>0</v>
      </c>
      <c r="BL3342" s="18" t="s">
        <v>310</v>
      </c>
      <c r="BM3342" s="239" t="s">
        <v>4305</v>
      </c>
    </row>
    <row r="3343" s="2" customFormat="1" ht="49.05" customHeight="1">
      <c r="A3343" s="39"/>
      <c r="B3343" s="40"/>
      <c r="C3343" s="274" t="s">
        <v>4306</v>
      </c>
      <c r="D3343" s="274" t="s">
        <v>285</v>
      </c>
      <c r="E3343" s="275" t="s">
        <v>4307</v>
      </c>
      <c r="F3343" s="276" t="s">
        <v>4308</v>
      </c>
      <c r="G3343" s="277" t="s">
        <v>475</v>
      </c>
      <c r="H3343" s="278">
        <v>1</v>
      </c>
      <c r="I3343" s="279"/>
      <c r="J3343" s="280">
        <f>ROUND(I3343*H3343,2)</f>
        <v>0</v>
      </c>
      <c r="K3343" s="276" t="s">
        <v>386</v>
      </c>
      <c r="L3343" s="281"/>
      <c r="M3343" s="282" t="s">
        <v>1</v>
      </c>
      <c r="N3343" s="283" t="s">
        <v>38</v>
      </c>
      <c r="O3343" s="92"/>
      <c r="P3343" s="237">
        <f>O3343*H3343</f>
        <v>0</v>
      </c>
      <c r="Q3343" s="237">
        <v>0.57999999999999996</v>
      </c>
      <c r="R3343" s="237">
        <f>Q3343*H3343</f>
        <v>0.57999999999999996</v>
      </c>
      <c r="S3343" s="237">
        <v>0</v>
      </c>
      <c r="T3343" s="238">
        <f>S3343*H3343</f>
        <v>0</v>
      </c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39"/>
      <c r="AE3343" s="39"/>
      <c r="AR3343" s="239" t="s">
        <v>402</v>
      </c>
      <c r="AT3343" s="239" t="s">
        <v>285</v>
      </c>
      <c r="AU3343" s="239" t="s">
        <v>82</v>
      </c>
      <c r="AY3343" s="18" t="s">
        <v>223</v>
      </c>
      <c r="BE3343" s="240">
        <f>IF(N3343="základní",J3343,0)</f>
        <v>0</v>
      </c>
      <c r="BF3343" s="240">
        <f>IF(N3343="snížená",J3343,0)</f>
        <v>0</v>
      </c>
      <c r="BG3343" s="240">
        <f>IF(N3343="zákl. přenesená",J3343,0)</f>
        <v>0</v>
      </c>
      <c r="BH3343" s="240">
        <f>IF(N3343="sníž. přenesená",J3343,0)</f>
        <v>0</v>
      </c>
      <c r="BI3343" s="240">
        <f>IF(N3343="nulová",J3343,0)</f>
        <v>0</v>
      </c>
      <c r="BJ3343" s="18" t="s">
        <v>80</v>
      </c>
      <c r="BK3343" s="240">
        <f>ROUND(I3343*H3343,2)</f>
        <v>0</v>
      </c>
      <c r="BL3343" s="18" t="s">
        <v>310</v>
      </c>
      <c r="BM3343" s="239" t="s">
        <v>4309</v>
      </c>
    </row>
    <row r="3344" s="2" customFormat="1" ht="37.8" customHeight="1">
      <c r="A3344" s="39"/>
      <c r="B3344" s="40"/>
      <c r="C3344" s="274" t="s">
        <v>4310</v>
      </c>
      <c r="D3344" s="274" t="s">
        <v>285</v>
      </c>
      <c r="E3344" s="275" t="s">
        <v>4311</v>
      </c>
      <c r="F3344" s="276" t="s">
        <v>4312</v>
      </c>
      <c r="G3344" s="277" t="s">
        <v>475</v>
      </c>
      <c r="H3344" s="278">
        <v>1</v>
      </c>
      <c r="I3344" s="279"/>
      <c r="J3344" s="280">
        <f>ROUND(I3344*H3344,2)</f>
        <v>0</v>
      </c>
      <c r="K3344" s="276" t="s">
        <v>386</v>
      </c>
      <c r="L3344" s="281"/>
      <c r="M3344" s="282" t="s">
        <v>1</v>
      </c>
      <c r="N3344" s="283" t="s">
        <v>38</v>
      </c>
      <c r="O3344" s="92"/>
      <c r="P3344" s="237">
        <f>O3344*H3344</f>
        <v>0</v>
      </c>
      <c r="Q3344" s="237">
        <v>0.14999999999999999</v>
      </c>
      <c r="R3344" s="237">
        <f>Q3344*H3344</f>
        <v>0.14999999999999999</v>
      </c>
      <c r="S3344" s="237">
        <v>0</v>
      </c>
      <c r="T3344" s="238">
        <f>S3344*H3344</f>
        <v>0</v>
      </c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39"/>
      <c r="AE3344" s="39"/>
      <c r="AR3344" s="239" t="s">
        <v>402</v>
      </c>
      <c r="AT3344" s="239" t="s">
        <v>285</v>
      </c>
      <c r="AU3344" s="239" t="s">
        <v>82</v>
      </c>
      <c r="AY3344" s="18" t="s">
        <v>223</v>
      </c>
      <c r="BE3344" s="240">
        <f>IF(N3344="základní",J3344,0)</f>
        <v>0</v>
      </c>
      <c r="BF3344" s="240">
        <f>IF(N3344="snížená",J3344,0)</f>
        <v>0</v>
      </c>
      <c r="BG3344" s="240">
        <f>IF(N3344="zákl. přenesená",J3344,0)</f>
        <v>0</v>
      </c>
      <c r="BH3344" s="240">
        <f>IF(N3344="sníž. přenesená",J3344,0)</f>
        <v>0</v>
      </c>
      <c r="BI3344" s="240">
        <f>IF(N3344="nulová",J3344,0)</f>
        <v>0</v>
      </c>
      <c r="BJ3344" s="18" t="s">
        <v>80</v>
      </c>
      <c r="BK3344" s="240">
        <f>ROUND(I3344*H3344,2)</f>
        <v>0</v>
      </c>
      <c r="BL3344" s="18" t="s">
        <v>310</v>
      </c>
      <c r="BM3344" s="239" t="s">
        <v>4313</v>
      </c>
    </row>
    <row r="3345" s="2" customFormat="1" ht="33" customHeight="1">
      <c r="A3345" s="39"/>
      <c r="B3345" s="40"/>
      <c r="C3345" s="228" t="s">
        <v>4314</v>
      </c>
      <c r="D3345" s="228" t="s">
        <v>225</v>
      </c>
      <c r="E3345" s="229" t="s">
        <v>4315</v>
      </c>
      <c r="F3345" s="230" t="s">
        <v>4316</v>
      </c>
      <c r="G3345" s="231" t="s">
        <v>475</v>
      </c>
      <c r="H3345" s="232">
        <v>4</v>
      </c>
      <c r="I3345" s="233"/>
      <c r="J3345" s="234">
        <f>ROUND(I3345*H3345,2)</f>
        <v>0</v>
      </c>
      <c r="K3345" s="230" t="s">
        <v>229</v>
      </c>
      <c r="L3345" s="45"/>
      <c r="M3345" s="235" t="s">
        <v>1</v>
      </c>
      <c r="N3345" s="236" t="s">
        <v>38</v>
      </c>
      <c r="O3345" s="92"/>
      <c r="P3345" s="237">
        <f>O3345*H3345</f>
        <v>0</v>
      </c>
      <c r="Q3345" s="237">
        <v>0.00059000000000000003</v>
      </c>
      <c r="R3345" s="237">
        <f>Q3345*H3345</f>
        <v>0.0023600000000000001</v>
      </c>
      <c r="S3345" s="237">
        <v>0</v>
      </c>
      <c r="T3345" s="238">
        <f>S3345*H3345</f>
        <v>0</v>
      </c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39"/>
      <c r="AE3345" s="39"/>
      <c r="AR3345" s="239" t="s">
        <v>310</v>
      </c>
      <c r="AT3345" s="239" t="s">
        <v>225</v>
      </c>
      <c r="AU3345" s="239" t="s">
        <v>82</v>
      </c>
      <c r="AY3345" s="18" t="s">
        <v>223</v>
      </c>
      <c r="BE3345" s="240">
        <f>IF(N3345="základní",J3345,0)</f>
        <v>0</v>
      </c>
      <c r="BF3345" s="240">
        <f>IF(N3345="snížená",J3345,0)</f>
        <v>0</v>
      </c>
      <c r="BG3345" s="240">
        <f>IF(N3345="zákl. přenesená",J3345,0)</f>
        <v>0</v>
      </c>
      <c r="BH3345" s="240">
        <f>IF(N3345="sníž. přenesená",J3345,0)</f>
        <v>0</v>
      </c>
      <c r="BI3345" s="240">
        <f>IF(N3345="nulová",J3345,0)</f>
        <v>0</v>
      </c>
      <c r="BJ3345" s="18" t="s">
        <v>80</v>
      </c>
      <c r="BK3345" s="240">
        <f>ROUND(I3345*H3345,2)</f>
        <v>0</v>
      </c>
      <c r="BL3345" s="18" t="s">
        <v>310</v>
      </c>
      <c r="BM3345" s="239" t="s">
        <v>4317</v>
      </c>
    </row>
    <row r="3346" s="14" customFormat="1">
      <c r="A3346" s="14"/>
      <c r="B3346" s="253"/>
      <c r="C3346" s="254"/>
      <c r="D3346" s="243" t="s">
        <v>232</v>
      </c>
      <c r="E3346" s="255" t="s">
        <v>1</v>
      </c>
      <c r="F3346" s="256" t="s">
        <v>3780</v>
      </c>
      <c r="G3346" s="254"/>
      <c r="H3346" s="255" t="s">
        <v>1</v>
      </c>
      <c r="I3346" s="257"/>
      <c r="J3346" s="254"/>
      <c r="K3346" s="254"/>
      <c r="L3346" s="258"/>
      <c r="M3346" s="259"/>
      <c r="N3346" s="260"/>
      <c r="O3346" s="260"/>
      <c r="P3346" s="260"/>
      <c r="Q3346" s="260"/>
      <c r="R3346" s="260"/>
      <c r="S3346" s="260"/>
      <c r="T3346" s="261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62" t="s">
        <v>232</v>
      </c>
      <c r="AU3346" s="262" t="s">
        <v>82</v>
      </c>
      <c r="AV3346" s="14" t="s">
        <v>80</v>
      </c>
      <c r="AW3346" s="14" t="s">
        <v>30</v>
      </c>
      <c r="AX3346" s="14" t="s">
        <v>73</v>
      </c>
      <c r="AY3346" s="262" t="s">
        <v>223</v>
      </c>
    </row>
    <row r="3347" s="13" customFormat="1">
      <c r="A3347" s="13"/>
      <c r="B3347" s="241"/>
      <c r="C3347" s="242"/>
      <c r="D3347" s="243" t="s">
        <v>232</v>
      </c>
      <c r="E3347" s="244" t="s">
        <v>1</v>
      </c>
      <c r="F3347" s="245" t="s">
        <v>4318</v>
      </c>
      <c r="G3347" s="242"/>
      <c r="H3347" s="246">
        <v>2</v>
      </c>
      <c r="I3347" s="247"/>
      <c r="J3347" s="242"/>
      <c r="K3347" s="242"/>
      <c r="L3347" s="248"/>
      <c r="M3347" s="249"/>
      <c r="N3347" s="250"/>
      <c r="O3347" s="250"/>
      <c r="P3347" s="250"/>
      <c r="Q3347" s="250"/>
      <c r="R3347" s="250"/>
      <c r="S3347" s="250"/>
      <c r="T3347" s="251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52" t="s">
        <v>232</v>
      </c>
      <c r="AU3347" s="252" t="s">
        <v>82</v>
      </c>
      <c r="AV3347" s="13" t="s">
        <v>82</v>
      </c>
      <c r="AW3347" s="13" t="s">
        <v>30</v>
      </c>
      <c r="AX3347" s="13" t="s">
        <v>73</v>
      </c>
      <c r="AY3347" s="252" t="s">
        <v>223</v>
      </c>
    </row>
    <row r="3348" s="13" customFormat="1">
      <c r="A3348" s="13"/>
      <c r="B3348" s="241"/>
      <c r="C3348" s="242"/>
      <c r="D3348" s="243" t="s">
        <v>232</v>
      </c>
      <c r="E3348" s="244" t="s">
        <v>1</v>
      </c>
      <c r="F3348" s="245" t="s">
        <v>4319</v>
      </c>
      <c r="G3348" s="242"/>
      <c r="H3348" s="246">
        <v>2</v>
      </c>
      <c r="I3348" s="247"/>
      <c r="J3348" s="242"/>
      <c r="K3348" s="242"/>
      <c r="L3348" s="248"/>
      <c r="M3348" s="249"/>
      <c r="N3348" s="250"/>
      <c r="O3348" s="250"/>
      <c r="P3348" s="250"/>
      <c r="Q3348" s="250"/>
      <c r="R3348" s="250"/>
      <c r="S3348" s="250"/>
      <c r="T3348" s="251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T3348" s="252" t="s">
        <v>232</v>
      </c>
      <c r="AU3348" s="252" t="s">
        <v>82</v>
      </c>
      <c r="AV3348" s="13" t="s">
        <v>82</v>
      </c>
      <c r="AW3348" s="13" t="s">
        <v>30</v>
      </c>
      <c r="AX3348" s="13" t="s">
        <v>73</v>
      </c>
      <c r="AY3348" s="252" t="s">
        <v>223</v>
      </c>
    </row>
    <row r="3349" s="15" customFormat="1">
      <c r="A3349" s="15"/>
      <c r="B3349" s="263"/>
      <c r="C3349" s="264"/>
      <c r="D3349" s="243" t="s">
        <v>232</v>
      </c>
      <c r="E3349" s="265" t="s">
        <v>1</v>
      </c>
      <c r="F3349" s="266" t="s">
        <v>245</v>
      </c>
      <c r="G3349" s="264"/>
      <c r="H3349" s="267">
        <v>4</v>
      </c>
      <c r="I3349" s="268"/>
      <c r="J3349" s="264"/>
      <c r="K3349" s="264"/>
      <c r="L3349" s="269"/>
      <c r="M3349" s="270"/>
      <c r="N3349" s="271"/>
      <c r="O3349" s="271"/>
      <c r="P3349" s="271"/>
      <c r="Q3349" s="271"/>
      <c r="R3349" s="271"/>
      <c r="S3349" s="271"/>
      <c r="T3349" s="272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T3349" s="273" t="s">
        <v>232</v>
      </c>
      <c r="AU3349" s="273" t="s">
        <v>82</v>
      </c>
      <c r="AV3349" s="15" t="s">
        <v>230</v>
      </c>
      <c r="AW3349" s="15" t="s">
        <v>30</v>
      </c>
      <c r="AX3349" s="15" t="s">
        <v>80</v>
      </c>
      <c r="AY3349" s="273" t="s">
        <v>223</v>
      </c>
    </row>
    <row r="3350" s="2" customFormat="1" ht="33" customHeight="1">
      <c r="A3350" s="39"/>
      <c r="B3350" s="40"/>
      <c r="C3350" s="228" t="s">
        <v>4320</v>
      </c>
      <c r="D3350" s="228" t="s">
        <v>225</v>
      </c>
      <c r="E3350" s="229" t="s">
        <v>4321</v>
      </c>
      <c r="F3350" s="230" t="s">
        <v>4322</v>
      </c>
      <c r="G3350" s="231" t="s">
        <v>475</v>
      </c>
      <c r="H3350" s="232">
        <v>7</v>
      </c>
      <c r="I3350" s="233"/>
      <c r="J3350" s="234">
        <f>ROUND(I3350*H3350,2)</f>
        <v>0</v>
      </c>
      <c r="K3350" s="230" t="s">
        <v>229</v>
      </c>
      <c r="L3350" s="45"/>
      <c r="M3350" s="235" t="s">
        <v>1</v>
      </c>
      <c r="N3350" s="236" t="s">
        <v>38</v>
      </c>
      <c r="O3350" s="92"/>
      <c r="P3350" s="237">
        <f>O3350*H3350</f>
        <v>0</v>
      </c>
      <c r="Q3350" s="237">
        <v>0.00059000000000000003</v>
      </c>
      <c r="R3350" s="237">
        <f>Q3350*H3350</f>
        <v>0.00413</v>
      </c>
      <c r="S3350" s="237">
        <v>0</v>
      </c>
      <c r="T3350" s="238">
        <f>S3350*H3350</f>
        <v>0</v>
      </c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39"/>
      <c r="AE3350" s="39"/>
      <c r="AR3350" s="239" t="s">
        <v>310</v>
      </c>
      <c r="AT3350" s="239" t="s">
        <v>225</v>
      </c>
      <c r="AU3350" s="239" t="s">
        <v>82</v>
      </c>
      <c r="AY3350" s="18" t="s">
        <v>223</v>
      </c>
      <c r="BE3350" s="240">
        <f>IF(N3350="základní",J3350,0)</f>
        <v>0</v>
      </c>
      <c r="BF3350" s="240">
        <f>IF(N3350="snížená",J3350,0)</f>
        <v>0</v>
      </c>
      <c r="BG3350" s="240">
        <f>IF(N3350="zákl. přenesená",J3350,0)</f>
        <v>0</v>
      </c>
      <c r="BH3350" s="240">
        <f>IF(N3350="sníž. přenesená",J3350,0)</f>
        <v>0</v>
      </c>
      <c r="BI3350" s="240">
        <f>IF(N3350="nulová",J3350,0)</f>
        <v>0</v>
      </c>
      <c r="BJ3350" s="18" t="s">
        <v>80</v>
      </c>
      <c r="BK3350" s="240">
        <f>ROUND(I3350*H3350,2)</f>
        <v>0</v>
      </c>
      <c r="BL3350" s="18" t="s">
        <v>310</v>
      </c>
      <c r="BM3350" s="239" t="s">
        <v>4323</v>
      </c>
    </row>
    <row r="3351" s="14" customFormat="1">
      <c r="A3351" s="14"/>
      <c r="B3351" s="253"/>
      <c r="C3351" s="254"/>
      <c r="D3351" s="243" t="s">
        <v>232</v>
      </c>
      <c r="E3351" s="255" t="s">
        <v>1</v>
      </c>
      <c r="F3351" s="256" t="s">
        <v>3780</v>
      </c>
      <c r="G3351" s="254"/>
      <c r="H3351" s="255" t="s">
        <v>1</v>
      </c>
      <c r="I3351" s="257"/>
      <c r="J3351" s="254"/>
      <c r="K3351" s="254"/>
      <c r="L3351" s="258"/>
      <c r="M3351" s="259"/>
      <c r="N3351" s="260"/>
      <c r="O3351" s="260"/>
      <c r="P3351" s="260"/>
      <c r="Q3351" s="260"/>
      <c r="R3351" s="260"/>
      <c r="S3351" s="260"/>
      <c r="T3351" s="261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62" t="s">
        <v>232</v>
      </c>
      <c r="AU3351" s="262" t="s">
        <v>82</v>
      </c>
      <c r="AV3351" s="14" t="s">
        <v>80</v>
      </c>
      <c r="AW3351" s="14" t="s">
        <v>30</v>
      </c>
      <c r="AX3351" s="14" t="s">
        <v>73</v>
      </c>
      <c r="AY3351" s="262" t="s">
        <v>223</v>
      </c>
    </row>
    <row r="3352" s="13" customFormat="1">
      <c r="A3352" s="13"/>
      <c r="B3352" s="241"/>
      <c r="C3352" s="242"/>
      <c r="D3352" s="243" t="s">
        <v>232</v>
      </c>
      <c r="E3352" s="244" t="s">
        <v>1</v>
      </c>
      <c r="F3352" s="245" t="s">
        <v>4324</v>
      </c>
      <c r="G3352" s="242"/>
      <c r="H3352" s="246">
        <v>2</v>
      </c>
      <c r="I3352" s="247"/>
      <c r="J3352" s="242"/>
      <c r="K3352" s="242"/>
      <c r="L3352" s="248"/>
      <c r="M3352" s="249"/>
      <c r="N3352" s="250"/>
      <c r="O3352" s="250"/>
      <c r="P3352" s="250"/>
      <c r="Q3352" s="250"/>
      <c r="R3352" s="250"/>
      <c r="S3352" s="250"/>
      <c r="T3352" s="251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52" t="s">
        <v>232</v>
      </c>
      <c r="AU3352" s="252" t="s">
        <v>82</v>
      </c>
      <c r="AV3352" s="13" t="s">
        <v>82</v>
      </c>
      <c r="AW3352" s="13" t="s">
        <v>30</v>
      </c>
      <c r="AX3352" s="13" t="s">
        <v>73</v>
      </c>
      <c r="AY3352" s="252" t="s">
        <v>223</v>
      </c>
    </row>
    <row r="3353" s="13" customFormat="1">
      <c r="A3353" s="13"/>
      <c r="B3353" s="241"/>
      <c r="C3353" s="242"/>
      <c r="D3353" s="243" t="s">
        <v>232</v>
      </c>
      <c r="E3353" s="244" t="s">
        <v>1</v>
      </c>
      <c r="F3353" s="245" t="s">
        <v>4325</v>
      </c>
      <c r="G3353" s="242"/>
      <c r="H3353" s="246">
        <v>5</v>
      </c>
      <c r="I3353" s="247"/>
      <c r="J3353" s="242"/>
      <c r="K3353" s="242"/>
      <c r="L3353" s="248"/>
      <c r="M3353" s="249"/>
      <c r="N3353" s="250"/>
      <c r="O3353" s="250"/>
      <c r="P3353" s="250"/>
      <c r="Q3353" s="250"/>
      <c r="R3353" s="250"/>
      <c r="S3353" s="250"/>
      <c r="T3353" s="251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52" t="s">
        <v>232</v>
      </c>
      <c r="AU3353" s="252" t="s">
        <v>82</v>
      </c>
      <c r="AV3353" s="13" t="s">
        <v>82</v>
      </c>
      <c r="AW3353" s="13" t="s">
        <v>30</v>
      </c>
      <c r="AX3353" s="13" t="s">
        <v>73</v>
      </c>
      <c r="AY3353" s="252" t="s">
        <v>223</v>
      </c>
    </row>
    <row r="3354" s="15" customFormat="1">
      <c r="A3354" s="15"/>
      <c r="B3354" s="263"/>
      <c r="C3354" s="264"/>
      <c r="D3354" s="243" t="s">
        <v>232</v>
      </c>
      <c r="E3354" s="265" t="s">
        <v>1</v>
      </c>
      <c r="F3354" s="266" t="s">
        <v>245</v>
      </c>
      <c r="G3354" s="264"/>
      <c r="H3354" s="267">
        <v>7</v>
      </c>
      <c r="I3354" s="268"/>
      <c r="J3354" s="264"/>
      <c r="K3354" s="264"/>
      <c r="L3354" s="269"/>
      <c r="M3354" s="270"/>
      <c r="N3354" s="271"/>
      <c r="O3354" s="271"/>
      <c r="P3354" s="271"/>
      <c r="Q3354" s="271"/>
      <c r="R3354" s="271"/>
      <c r="S3354" s="271"/>
      <c r="T3354" s="272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T3354" s="273" t="s">
        <v>232</v>
      </c>
      <c r="AU3354" s="273" t="s">
        <v>82</v>
      </c>
      <c r="AV3354" s="15" t="s">
        <v>230</v>
      </c>
      <c r="AW3354" s="15" t="s">
        <v>30</v>
      </c>
      <c r="AX3354" s="15" t="s">
        <v>80</v>
      </c>
      <c r="AY3354" s="273" t="s">
        <v>223</v>
      </c>
    </row>
    <row r="3355" s="2" customFormat="1" ht="49.05" customHeight="1">
      <c r="A3355" s="39"/>
      <c r="B3355" s="40"/>
      <c r="C3355" s="274" t="s">
        <v>4326</v>
      </c>
      <c r="D3355" s="274" t="s">
        <v>285</v>
      </c>
      <c r="E3355" s="275" t="s">
        <v>4327</v>
      </c>
      <c r="F3355" s="276" t="s">
        <v>4328</v>
      </c>
      <c r="G3355" s="277" t="s">
        <v>475</v>
      </c>
      <c r="H3355" s="278">
        <v>2</v>
      </c>
      <c r="I3355" s="279"/>
      <c r="J3355" s="280">
        <f>ROUND(I3355*H3355,2)</f>
        <v>0</v>
      </c>
      <c r="K3355" s="276" t="s">
        <v>386</v>
      </c>
      <c r="L3355" s="281"/>
      <c r="M3355" s="282" t="s">
        <v>1</v>
      </c>
      <c r="N3355" s="283" t="s">
        <v>38</v>
      </c>
      <c r="O3355" s="92"/>
      <c r="P3355" s="237">
        <f>O3355*H3355</f>
        <v>0</v>
      </c>
      <c r="Q3355" s="237">
        <v>0.14999999999999999</v>
      </c>
      <c r="R3355" s="237">
        <f>Q3355*H3355</f>
        <v>0.29999999999999999</v>
      </c>
      <c r="S3355" s="237">
        <v>0</v>
      </c>
      <c r="T3355" s="238">
        <f>S3355*H3355</f>
        <v>0</v>
      </c>
      <c r="U3355" s="39"/>
      <c r="V3355" s="39"/>
      <c r="W3355" s="39"/>
      <c r="X3355" s="39"/>
      <c r="Y3355" s="39"/>
      <c r="Z3355" s="39"/>
      <c r="AA3355" s="39"/>
      <c r="AB3355" s="39"/>
      <c r="AC3355" s="39"/>
      <c r="AD3355" s="39"/>
      <c r="AE3355" s="39"/>
      <c r="AR3355" s="239" t="s">
        <v>402</v>
      </c>
      <c r="AT3355" s="239" t="s">
        <v>285</v>
      </c>
      <c r="AU3355" s="239" t="s">
        <v>82</v>
      </c>
      <c r="AY3355" s="18" t="s">
        <v>223</v>
      </c>
      <c r="BE3355" s="240">
        <f>IF(N3355="základní",J3355,0)</f>
        <v>0</v>
      </c>
      <c r="BF3355" s="240">
        <f>IF(N3355="snížená",J3355,0)</f>
        <v>0</v>
      </c>
      <c r="BG3355" s="240">
        <f>IF(N3355="zákl. přenesená",J3355,0)</f>
        <v>0</v>
      </c>
      <c r="BH3355" s="240">
        <f>IF(N3355="sníž. přenesená",J3355,0)</f>
        <v>0</v>
      </c>
      <c r="BI3355" s="240">
        <f>IF(N3355="nulová",J3355,0)</f>
        <v>0</v>
      </c>
      <c r="BJ3355" s="18" t="s">
        <v>80</v>
      </c>
      <c r="BK3355" s="240">
        <f>ROUND(I3355*H3355,2)</f>
        <v>0</v>
      </c>
      <c r="BL3355" s="18" t="s">
        <v>310</v>
      </c>
      <c r="BM3355" s="239" t="s">
        <v>4329</v>
      </c>
    </row>
    <row r="3356" s="2" customFormat="1" ht="49.05" customHeight="1">
      <c r="A3356" s="39"/>
      <c r="B3356" s="40"/>
      <c r="C3356" s="274" t="s">
        <v>4330</v>
      </c>
      <c r="D3356" s="274" t="s">
        <v>285</v>
      </c>
      <c r="E3356" s="275" t="s">
        <v>4331</v>
      </c>
      <c r="F3356" s="276" t="s">
        <v>4332</v>
      </c>
      <c r="G3356" s="277" t="s">
        <v>475</v>
      </c>
      <c r="H3356" s="278">
        <v>2</v>
      </c>
      <c r="I3356" s="279"/>
      <c r="J3356" s="280">
        <f>ROUND(I3356*H3356,2)</f>
        <v>0</v>
      </c>
      <c r="K3356" s="276" t="s">
        <v>386</v>
      </c>
      <c r="L3356" s="281"/>
      <c r="M3356" s="282" t="s">
        <v>1</v>
      </c>
      <c r="N3356" s="283" t="s">
        <v>38</v>
      </c>
      <c r="O3356" s="92"/>
      <c r="P3356" s="237">
        <f>O3356*H3356</f>
        <v>0</v>
      </c>
      <c r="Q3356" s="237">
        <v>0.123</v>
      </c>
      <c r="R3356" s="237">
        <f>Q3356*H3356</f>
        <v>0.246</v>
      </c>
      <c r="S3356" s="237">
        <v>0</v>
      </c>
      <c r="T3356" s="238">
        <f>S3356*H3356</f>
        <v>0</v>
      </c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39"/>
      <c r="AE3356" s="39"/>
      <c r="AR3356" s="239" t="s">
        <v>402</v>
      </c>
      <c r="AT3356" s="239" t="s">
        <v>285</v>
      </c>
      <c r="AU3356" s="239" t="s">
        <v>82</v>
      </c>
      <c r="AY3356" s="18" t="s">
        <v>223</v>
      </c>
      <c r="BE3356" s="240">
        <f>IF(N3356="základní",J3356,0)</f>
        <v>0</v>
      </c>
      <c r="BF3356" s="240">
        <f>IF(N3356="snížená",J3356,0)</f>
        <v>0</v>
      </c>
      <c r="BG3356" s="240">
        <f>IF(N3356="zákl. přenesená",J3356,0)</f>
        <v>0</v>
      </c>
      <c r="BH3356" s="240">
        <f>IF(N3356="sníž. přenesená",J3356,0)</f>
        <v>0</v>
      </c>
      <c r="BI3356" s="240">
        <f>IF(N3356="nulová",J3356,0)</f>
        <v>0</v>
      </c>
      <c r="BJ3356" s="18" t="s">
        <v>80</v>
      </c>
      <c r="BK3356" s="240">
        <f>ROUND(I3356*H3356,2)</f>
        <v>0</v>
      </c>
      <c r="BL3356" s="18" t="s">
        <v>310</v>
      </c>
      <c r="BM3356" s="239" t="s">
        <v>4333</v>
      </c>
    </row>
    <row r="3357" s="2" customFormat="1" ht="49.05" customHeight="1">
      <c r="A3357" s="39"/>
      <c r="B3357" s="40"/>
      <c r="C3357" s="274" t="s">
        <v>4334</v>
      </c>
      <c r="D3357" s="274" t="s">
        <v>285</v>
      </c>
      <c r="E3357" s="275" t="s">
        <v>4335</v>
      </c>
      <c r="F3357" s="276" t="s">
        <v>4336</v>
      </c>
      <c r="G3357" s="277" t="s">
        <v>475</v>
      </c>
      <c r="H3357" s="278">
        <v>2</v>
      </c>
      <c r="I3357" s="279"/>
      <c r="J3357" s="280">
        <f>ROUND(I3357*H3357,2)</f>
        <v>0</v>
      </c>
      <c r="K3357" s="276" t="s">
        <v>386</v>
      </c>
      <c r="L3357" s="281"/>
      <c r="M3357" s="282" t="s">
        <v>1</v>
      </c>
      <c r="N3357" s="283" t="s">
        <v>38</v>
      </c>
      <c r="O3357" s="92"/>
      <c r="P3357" s="237">
        <f>O3357*H3357</f>
        <v>0</v>
      </c>
      <c r="Q3357" s="237">
        <v>0.123</v>
      </c>
      <c r="R3357" s="237">
        <f>Q3357*H3357</f>
        <v>0.246</v>
      </c>
      <c r="S3357" s="237">
        <v>0</v>
      </c>
      <c r="T3357" s="238">
        <f>S3357*H3357</f>
        <v>0</v>
      </c>
      <c r="U3357" s="39"/>
      <c r="V3357" s="39"/>
      <c r="W3357" s="39"/>
      <c r="X3357" s="39"/>
      <c r="Y3357" s="39"/>
      <c r="Z3357" s="39"/>
      <c r="AA3357" s="39"/>
      <c r="AB3357" s="39"/>
      <c r="AC3357" s="39"/>
      <c r="AD3357" s="39"/>
      <c r="AE3357" s="39"/>
      <c r="AR3357" s="239" t="s">
        <v>402</v>
      </c>
      <c r="AT3357" s="239" t="s">
        <v>285</v>
      </c>
      <c r="AU3357" s="239" t="s">
        <v>82</v>
      </c>
      <c r="AY3357" s="18" t="s">
        <v>223</v>
      </c>
      <c r="BE3357" s="240">
        <f>IF(N3357="základní",J3357,0)</f>
        <v>0</v>
      </c>
      <c r="BF3357" s="240">
        <f>IF(N3357="snížená",J3357,0)</f>
        <v>0</v>
      </c>
      <c r="BG3357" s="240">
        <f>IF(N3357="zákl. přenesená",J3357,0)</f>
        <v>0</v>
      </c>
      <c r="BH3357" s="240">
        <f>IF(N3357="sníž. přenesená",J3357,0)</f>
        <v>0</v>
      </c>
      <c r="BI3357" s="240">
        <f>IF(N3357="nulová",J3357,0)</f>
        <v>0</v>
      </c>
      <c r="BJ3357" s="18" t="s">
        <v>80</v>
      </c>
      <c r="BK3357" s="240">
        <f>ROUND(I3357*H3357,2)</f>
        <v>0</v>
      </c>
      <c r="BL3357" s="18" t="s">
        <v>310</v>
      </c>
      <c r="BM3357" s="239" t="s">
        <v>4337</v>
      </c>
    </row>
    <row r="3358" s="2" customFormat="1" ht="49.05" customHeight="1">
      <c r="A3358" s="39"/>
      <c r="B3358" s="40"/>
      <c r="C3358" s="274" t="s">
        <v>4338</v>
      </c>
      <c r="D3358" s="274" t="s">
        <v>285</v>
      </c>
      <c r="E3358" s="275" t="s">
        <v>4339</v>
      </c>
      <c r="F3358" s="276" t="s">
        <v>4340</v>
      </c>
      <c r="G3358" s="277" t="s">
        <v>475</v>
      </c>
      <c r="H3358" s="278">
        <v>5</v>
      </c>
      <c r="I3358" s="279"/>
      <c r="J3358" s="280">
        <f>ROUND(I3358*H3358,2)</f>
        <v>0</v>
      </c>
      <c r="K3358" s="276" t="s">
        <v>386</v>
      </c>
      <c r="L3358" s="281"/>
      <c r="M3358" s="282" t="s">
        <v>1</v>
      </c>
      <c r="N3358" s="283" t="s">
        <v>38</v>
      </c>
      <c r="O3358" s="92"/>
      <c r="P3358" s="237">
        <f>O3358*H3358</f>
        <v>0</v>
      </c>
      <c r="Q3358" s="237">
        <v>0.16300000000000001</v>
      </c>
      <c r="R3358" s="237">
        <f>Q3358*H3358</f>
        <v>0.81500000000000006</v>
      </c>
      <c r="S3358" s="237">
        <v>0</v>
      </c>
      <c r="T3358" s="238">
        <f>S3358*H3358</f>
        <v>0</v>
      </c>
      <c r="U3358" s="39"/>
      <c r="V3358" s="39"/>
      <c r="W3358" s="39"/>
      <c r="X3358" s="39"/>
      <c r="Y3358" s="39"/>
      <c r="Z3358" s="39"/>
      <c r="AA3358" s="39"/>
      <c r="AB3358" s="39"/>
      <c r="AC3358" s="39"/>
      <c r="AD3358" s="39"/>
      <c r="AE3358" s="39"/>
      <c r="AR3358" s="239" t="s">
        <v>402</v>
      </c>
      <c r="AT3358" s="239" t="s">
        <v>285</v>
      </c>
      <c r="AU3358" s="239" t="s">
        <v>82</v>
      </c>
      <c r="AY3358" s="18" t="s">
        <v>223</v>
      </c>
      <c r="BE3358" s="240">
        <f>IF(N3358="základní",J3358,0)</f>
        <v>0</v>
      </c>
      <c r="BF3358" s="240">
        <f>IF(N3358="snížená",J3358,0)</f>
        <v>0</v>
      </c>
      <c r="BG3358" s="240">
        <f>IF(N3358="zákl. přenesená",J3358,0)</f>
        <v>0</v>
      </c>
      <c r="BH3358" s="240">
        <f>IF(N3358="sníž. přenesená",J3358,0)</f>
        <v>0</v>
      </c>
      <c r="BI3358" s="240">
        <f>IF(N3358="nulová",J3358,0)</f>
        <v>0</v>
      </c>
      <c r="BJ3358" s="18" t="s">
        <v>80</v>
      </c>
      <c r="BK3358" s="240">
        <f>ROUND(I3358*H3358,2)</f>
        <v>0</v>
      </c>
      <c r="BL3358" s="18" t="s">
        <v>310</v>
      </c>
      <c r="BM3358" s="239" t="s">
        <v>4341</v>
      </c>
    </row>
    <row r="3359" s="2" customFormat="1" ht="24.15" customHeight="1">
      <c r="A3359" s="39"/>
      <c r="B3359" s="40"/>
      <c r="C3359" s="228" t="s">
        <v>4342</v>
      </c>
      <c r="D3359" s="228" t="s">
        <v>225</v>
      </c>
      <c r="E3359" s="229" t="s">
        <v>4343</v>
      </c>
      <c r="F3359" s="230" t="s">
        <v>4344</v>
      </c>
      <c r="G3359" s="231" t="s">
        <v>475</v>
      </c>
      <c r="H3359" s="232">
        <v>8</v>
      </c>
      <c r="I3359" s="233"/>
      <c r="J3359" s="234">
        <f>ROUND(I3359*H3359,2)</f>
        <v>0</v>
      </c>
      <c r="K3359" s="230" t="s">
        <v>1</v>
      </c>
      <c r="L3359" s="45"/>
      <c r="M3359" s="235" t="s">
        <v>1</v>
      </c>
      <c r="N3359" s="236" t="s">
        <v>38</v>
      </c>
      <c r="O3359" s="92"/>
      <c r="P3359" s="237">
        <f>O3359*H3359</f>
        <v>0</v>
      </c>
      <c r="Q3359" s="237">
        <v>0</v>
      </c>
      <c r="R3359" s="237">
        <f>Q3359*H3359</f>
        <v>0</v>
      </c>
      <c r="S3359" s="237">
        <v>0</v>
      </c>
      <c r="T3359" s="238">
        <f>S3359*H3359</f>
        <v>0</v>
      </c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39"/>
      <c r="AE3359" s="39"/>
      <c r="AR3359" s="239" t="s">
        <v>310</v>
      </c>
      <c r="AT3359" s="239" t="s">
        <v>225</v>
      </c>
      <c r="AU3359" s="239" t="s">
        <v>82</v>
      </c>
      <c r="AY3359" s="18" t="s">
        <v>223</v>
      </c>
      <c r="BE3359" s="240">
        <f>IF(N3359="základní",J3359,0)</f>
        <v>0</v>
      </c>
      <c r="BF3359" s="240">
        <f>IF(N3359="snížená",J3359,0)</f>
        <v>0</v>
      </c>
      <c r="BG3359" s="240">
        <f>IF(N3359="zákl. přenesená",J3359,0)</f>
        <v>0</v>
      </c>
      <c r="BH3359" s="240">
        <f>IF(N3359="sníž. přenesená",J3359,0)</f>
        <v>0</v>
      </c>
      <c r="BI3359" s="240">
        <f>IF(N3359="nulová",J3359,0)</f>
        <v>0</v>
      </c>
      <c r="BJ3359" s="18" t="s">
        <v>80</v>
      </c>
      <c r="BK3359" s="240">
        <f>ROUND(I3359*H3359,2)</f>
        <v>0</v>
      </c>
      <c r="BL3359" s="18" t="s">
        <v>310</v>
      </c>
      <c r="BM3359" s="239" t="s">
        <v>4345</v>
      </c>
    </row>
    <row r="3360" s="14" customFormat="1">
      <c r="A3360" s="14"/>
      <c r="B3360" s="253"/>
      <c r="C3360" s="254"/>
      <c r="D3360" s="243" t="s">
        <v>232</v>
      </c>
      <c r="E3360" s="255" t="s">
        <v>1</v>
      </c>
      <c r="F3360" s="256" t="s">
        <v>3780</v>
      </c>
      <c r="G3360" s="254"/>
      <c r="H3360" s="255" t="s">
        <v>1</v>
      </c>
      <c r="I3360" s="257"/>
      <c r="J3360" s="254"/>
      <c r="K3360" s="254"/>
      <c r="L3360" s="258"/>
      <c r="M3360" s="259"/>
      <c r="N3360" s="260"/>
      <c r="O3360" s="260"/>
      <c r="P3360" s="260"/>
      <c r="Q3360" s="260"/>
      <c r="R3360" s="260"/>
      <c r="S3360" s="260"/>
      <c r="T3360" s="261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62" t="s">
        <v>232</v>
      </c>
      <c r="AU3360" s="262" t="s">
        <v>82</v>
      </c>
      <c r="AV3360" s="14" t="s">
        <v>80</v>
      </c>
      <c r="AW3360" s="14" t="s">
        <v>30</v>
      </c>
      <c r="AX3360" s="14" t="s">
        <v>73</v>
      </c>
      <c r="AY3360" s="262" t="s">
        <v>223</v>
      </c>
    </row>
    <row r="3361" s="13" customFormat="1">
      <c r="A3361" s="13"/>
      <c r="B3361" s="241"/>
      <c r="C3361" s="242"/>
      <c r="D3361" s="243" t="s">
        <v>232</v>
      </c>
      <c r="E3361" s="244" t="s">
        <v>1</v>
      </c>
      <c r="F3361" s="245" t="s">
        <v>4346</v>
      </c>
      <c r="G3361" s="242"/>
      <c r="H3361" s="246">
        <v>7</v>
      </c>
      <c r="I3361" s="247"/>
      <c r="J3361" s="242"/>
      <c r="K3361" s="242"/>
      <c r="L3361" s="248"/>
      <c r="M3361" s="249"/>
      <c r="N3361" s="250"/>
      <c r="O3361" s="250"/>
      <c r="P3361" s="250"/>
      <c r="Q3361" s="250"/>
      <c r="R3361" s="250"/>
      <c r="S3361" s="250"/>
      <c r="T3361" s="251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52" t="s">
        <v>232</v>
      </c>
      <c r="AU3361" s="252" t="s">
        <v>82</v>
      </c>
      <c r="AV3361" s="13" t="s">
        <v>82</v>
      </c>
      <c r="AW3361" s="13" t="s">
        <v>30</v>
      </c>
      <c r="AX3361" s="13" t="s">
        <v>73</v>
      </c>
      <c r="AY3361" s="252" t="s">
        <v>223</v>
      </c>
    </row>
    <row r="3362" s="13" customFormat="1">
      <c r="A3362" s="13"/>
      <c r="B3362" s="241"/>
      <c r="C3362" s="242"/>
      <c r="D3362" s="243" t="s">
        <v>232</v>
      </c>
      <c r="E3362" s="244" t="s">
        <v>1</v>
      </c>
      <c r="F3362" s="245" t="s">
        <v>4347</v>
      </c>
      <c r="G3362" s="242"/>
      <c r="H3362" s="246">
        <v>1</v>
      </c>
      <c r="I3362" s="247"/>
      <c r="J3362" s="242"/>
      <c r="K3362" s="242"/>
      <c r="L3362" s="248"/>
      <c r="M3362" s="249"/>
      <c r="N3362" s="250"/>
      <c r="O3362" s="250"/>
      <c r="P3362" s="250"/>
      <c r="Q3362" s="250"/>
      <c r="R3362" s="250"/>
      <c r="S3362" s="250"/>
      <c r="T3362" s="251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52" t="s">
        <v>232</v>
      </c>
      <c r="AU3362" s="252" t="s">
        <v>82</v>
      </c>
      <c r="AV3362" s="13" t="s">
        <v>82</v>
      </c>
      <c r="AW3362" s="13" t="s">
        <v>30</v>
      </c>
      <c r="AX3362" s="13" t="s">
        <v>73</v>
      </c>
      <c r="AY3362" s="252" t="s">
        <v>223</v>
      </c>
    </row>
    <row r="3363" s="15" customFormat="1">
      <c r="A3363" s="15"/>
      <c r="B3363" s="263"/>
      <c r="C3363" s="264"/>
      <c r="D3363" s="243" t="s">
        <v>232</v>
      </c>
      <c r="E3363" s="265" t="s">
        <v>1</v>
      </c>
      <c r="F3363" s="266" t="s">
        <v>245</v>
      </c>
      <c r="G3363" s="264"/>
      <c r="H3363" s="267">
        <v>8</v>
      </c>
      <c r="I3363" s="268"/>
      <c r="J3363" s="264"/>
      <c r="K3363" s="264"/>
      <c r="L3363" s="269"/>
      <c r="M3363" s="270"/>
      <c r="N3363" s="271"/>
      <c r="O3363" s="271"/>
      <c r="P3363" s="271"/>
      <c r="Q3363" s="271"/>
      <c r="R3363" s="271"/>
      <c r="S3363" s="271"/>
      <c r="T3363" s="272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T3363" s="273" t="s">
        <v>232</v>
      </c>
      <c r="AU3363" s="273" t="s">
        <v>82</v>
      </c>
      <c r="AV3363" s="15" t="s">
        <v>230</v>
      </c>
      <c r="AW3363" s="15" t="s">
        <v>30</v>
      </c>
      <c r="AX3363" s="15" t="s">
        <v>80</v>
      </c>
      <c r="AY3363" s="273" t="s">
        <v>223</v>
      </c>
    </row>
    <row r="3364" s="2" customFormat="1" ht="16.5" customHeight="1">
      <c r="A3364" s="39"/>
      <c r="B3364" s="40"/>
      <c r="C3364" s="228" t="s">
        <v>4348</v>
      </c>
      <c r="D3364" s="228" t="s">
        <v>225</v>
      </c>
      <c r="E3364" s="229" t="s">
        <v>4349</v>
      </c>
      <c r="F3364" s="230" t="s">
        <v>4350</v>
      </c>
      <c r="G3364" s="231" t="s">
        <v>475</v>
      </c>
      <c r="H3364" s="232">
        <v>2</v>
      </c>
      <c r="I3364" s="233"/>
      <c r="J3364" s="234">
        <f>ROUND(I3364*H3364,2)</f>
        <v>0</v>
      </c>
      <c r="K3364" s="230" t="s">
        <v>229</v>
      </c>
      <c r="L3364" s="45"/>
      <c r="M3364" s="235" t="s">
        <v>1</v>
      </c>
      <c r="N3364" s="236" t="s">
        <v>38</v>
      </c>
      <c r="O3364" s="92"/>
      <c r="P3364" s="237">
        <f>O3364*H3364</f>
        <v>0</v>
      </c>
      <c r="Q3364" s="237">
        <v>0</v>
      </c>
      <c r="R3364" s="237">
        <f>Q3364*H3364</f>
        <v>0</v>
      </c>
      <c r="S3364" s="237">
        <v>0</v>
      </c>
      <c r="T3364" s="238">
        <f>S3364*H3364</f>
        <v>0</v>
      </c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39"/>
      <c r="AE3364" s="39"/>
      <c r="AR3364" s="239" t="s">
        <v>230</v>
      </c>
      <c r="AT3364" s="239" t="s">
        <v>225</v>
      </c>
      <c r="AU3364" s="239" t="s">
        <v>82</v>
      </c>
      <c r="AY3364" s="18" t="s">
        <v>223</v>
      </c>
      <c r="BE3364" s="240">
        <f>IF(N3364="základní",J3364,0)</f>
        <v>0</v>
      </c>
      <c r="BF3364" s="240">
        <f>IF(N3364="snížená",J3364,0)</f>
        <v>0</v>
      </c>
      <c r="BG3364" s="240">
        <f>IF(N3364="zákl. přenesená",J3364,0)</f>
        <v>0</v>
      </c>
      <c r="BH3364" s="240">
        <f>IF(N3364="sníž. přenesená",J3364,0)</f>
        <v>0</v>
      </c>
      <c r="BI3364" s="240">
        <f>IF(N3364="nulová",J3364,0)</f>
        <v>0</v>
      </c>
      <c r="BJ3364" s="18" t="s">
        <v>80</v>
      </c>
      <c r="BK3364" s="240">
        <f>ROUND(I3364*H3364,2)</f>
        <v>0</v>
      </c>
      <c r="BL3364" s="18" t="s">
        <v>230</v>
      </c>
      <c r="BM3364" s="239" t="s">
        <v>4351</v>
      </c>
    </row>
    <row r="3365" s="14" customFormat="1">
      <c r="A3365" s="14"/>
      <c r="B3365" s="253"/>
      <c r="C3365" s="254"/>
      <c r="D3365" s="243" t="s">
        <v>232</v>
      </c>
      <c r="E3365" s="255" t="s">
        <v>1</v>
      </c>
      <c r="F3365" s="256" t="s">
        <v>3780</v>
      </c>
      <c r="G3365" s="254"/>
      <c r="H3365" s="255" t="s">
        <v>1</v>
      </c>
      <c r="I3365" s="257"/>
      <c r="J3365" s="254"/>
      <c r="K3365" s="254"/>
      <c r="L3365" s="258"/>
      <c r="M3365" s="259"/>
      <c r="N3365" s="260"/>
      <c r="O3365" s="260"/>
      <c r="P3365" s="260"/>
      <c r="Q3365" s="260"/>
      <c r="R3365" s="260"/>
      <c r="S3365" s="260"/>
      <c r="T3365" s="261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62" t="s">
        <v>232</v>
      </c>
      <c r="AU3365" s="262" t="s">
        <v>82</v>
      </c>
      <c r="AV3365" s="14" t="s">
        <v>80</v>
      </c>
      <c r="AW3365" s="14" t="s">
        <v>30</v>
      </c>
      <c r="AX3365" s="14" t="s">
        <v>73</v>
      </c>
      <c r="AY3365" s="262" t="s">
        <v>223</v>
      </c>
    </row>
    <row r="3366" s="13" customFormat="1">
      <c r="A3366" s="13"/>
      <c r="B3366" s="241"/>
      <c r="C3366" s="242"/>
      <c r="D3366" s="243" t="s">
        <v>232</v>
      </c>
      <c r="E3366" s="244" t="s">
        <v>1</v>
      </c>
      <c r="F3366" s="245" t="s">
        <v>4352</v>
      </c>
      <c r="G3366" s="242"/>
      <c r="H3366" s="246">
        <v>2</v>
      </c>
      <c r="I3366" s="247"/>
      <c r="J3366" s="242"/>
      <c r="K3366" s="242"/>
      <c r="L3366" s="248"/>
      <c r="M3366" s="249"/>
      <c r="N3366" s="250"/>
      <c r="O3366" s="250"/>
      <c r="P3366" s="250"/>
      <c r="Q3366" s="250"/>
      <c r="R3366" s="250"/>
      <c r="S3366" s="250"/>
      <c r="T3366" s="251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52" t="s">
        <v>232</v>
      </c>
      <c r="AU3366" s="252" t="s">
        <v>82</v>
      </c>
      <c r="AV3366" s="13" t="s">
        <v>82</v>
      </c>
      <c r="AW3366" s="13" t="s">
        <v>30</v>
      </c>
      <c r="AX3366" s="13" t="s">
        <v>80</v>
      </c>
      <c r="AY3366" s="252" t="s">
        <v>223</v>
      </c>
    </row>
    <row r="3367" s="2" customFormat="1" ht="16.5" customHeight="1">
      <c r="A3367" s="39"/>
      <c r="B3367" s="40"/>
      <c r="C3367" s="228" t="s">
        <v>4353</v>
      </c>
      <c r="D3367" s="228" t="s">
        <v>225</v>
      </c>
      <c r="E3367" s="229" t="s">
        <v>4354</v>
      </c>
      <c r="F3367" s="230" t="s">
        <v>4355</v>
      </c>
      <c r="G3367" s="231" t="s">
        <v>475</v>
      </c>
      <c r="H3367" s="232">
        <v>11</v>
      </c>
      <c r="I3367" s="233"/>
      <c r="J3367" s="234">
        <f>ROUND(I3367*H3367,2)</f>
        <v>0</v>
      </c>
      <c r="K3367" s="230" t="s">
        <v>229</v>
      </c>
      <c r="L3367" s="45"/>
      <c r="M3367" s="235" t="s">
        <v>1</v>
      </c>
      <c r="N3367" s="236" t="s">
        <v>38</v>
      </c>
      <c r="O3367" s="92"/>
      <c r="P3367" s="237">
        <f>O3367*H3367</f>
        <v>0</v>
      </c>
      <c r="Q3367" s="237">
        <v>0</v>
      </c>
      <c r="R3367" s="237">
        <f>Q3367*H3367</f>
        <v>0</v>
      </c>
      <c r="S3367" s="237">
        <v>0</v>
      </c>
      <c r="T3367" s="238">
        <f>S3367*H3367</f>
        <v>0</v>
      </c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39"/>
      <c r="AE3367" s="39"/>
      <c r="AR3367" s="239" t="s">
        <v>310</v>
      </c>
      <c r="AT3367" s="239" t="s">
        <v>225</v>
      </c>
      <c r="AU3367" s="239" t="s">
        <v>82</v>
      </c>
      <c r="AY3367" s="18" t="s">
        <v>223</v>
      </c>
      <c r="BE3367" s="240">
        <f>IF(N3367="základní",J3367,0)</f>
        <v>0</v>
      </c>
      <c r="BF3367" s="240">
        <f>IF(N3367="snížená",J3367,0)</f>
        <v>0</v>
      </c>
      <c r="BG3367" s="240">
        <f>IF(N3367="zákl. přenesená",J3367,0)</f>
        <v>0</v>
      </c>
      <c r="BH3367" s="240">
        <f>IF(N3367="sníž. přenesená",J3367,0)</f>
        <v>0</v>
      </c>
      <c r="BI3367" s="240">
        <f>IF(N3367="nulová",J3367,0)</f>
        <v>0</v>
      </c>
      <c r="BJ3367" s="18" t="s">
        <v>80</v>
      </c>
      <c r="BK3367" s="240">
        <f>ROUND(I3367*H3367,2)</f>
        <v>0</v>
      </c>
      <c r="BL3367" s="18" t="s">
        <v>310</v>
      </c>
      <c r="BM3367" s="239" t="s">
        <v>4356</v>
      </c>
    </row>
    <row r="3368" s="14" customFormat="1">
      <c r="A3368" s="14"/>
      <c r="B3368" s="253"/>
      <c r="C3368" s="254"/>
      <c r="D3368" s="243" t="s">
        <v>232</v>
      </c>
      <c r="E3368" s="255" t="s">
        <v>1</v>
      </c>
      <c r="F3368" s="256" t="s">
        <v>3780</v>
      </c>
      <c r="G3368" s="254"/>
      <c r="H3368" s="255" t="s">
        <v>1</v>
      </c>
      <c r="I3368" s="257"/>
      <c r="J3368" s="254"/>
      <c r="K3368" s="254"/>
      <c r="L3368" s="258"/>
      <c r="M3368" s="259"/>
      <c r="N3368" s="260"/>
      <c r="O3368" s="260"/>
      <c r="P3368" s="260"/>
      <c r="Q3368" s="260"/>
      <c r="R3368" s="260"/>
      <c r="S3368" s="260"/>
      <c r="T3368" s="261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62" t="s">
        <v>232</v>
      </c>
      <c r="AU3368" s="262" t="s">
        <v>82</v>
      </c>
      <c r="AV3368" s="14" t="s">
        <v>80</v>
      </c>
      <c r="AW3368" s="14" t="s">
        <v>30</v>
      </c>
      <c r="AX3368" s="14" t="s">
        <v>73</v>
      </c>
      <c r="AY3368" s="262" t="s">
        <v>223</v>
      </c>
    </row>
    <row r="3369" s="13" customFormat="1">
      <c r="A3369" s="13"/>
      <c r="B3369" s="241"/>
      <c r="C3369" s="242"/>
      <c r="D3369" s="243" t="s">
        <v>232</v>
      </c>
      <c r="E3369" s="244" t="s">
        <v>1</v>
      </c>
      <c r="F3369" s="245" t="s">
        <v>4357</v>
      </c>
      <c r="G3369" s="242"/>
      <c r="H3369" s="246">
        <v>11</v>
      </c>
      <c r="I3369" s="247"/>
      <c r="J3369" s="242"/>
      <c r="K3369" s="242"/>
      <c r="L3369" s="248"/>
      <c r="M3369" s="249"/>
      <c r="N3369" s="250"/>
      <c r="O3369" s="250"/>
      <c r="P3369" s="250"/>
      <c r="Q3369" s="250"/>
      <c r="R3369" s="250"/>
      <c r="S3369" s="250"/>
      <c r="T3369" s="251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52" t="s">
        <v>232</v>
      </c>
      <c r="AU3369" s="252" t="s">
        <v>82</v>
      </c>
      <c r="AV3369" s="13" t="s">
        <v>82</v>
      </c>
      <c r="AW3369" s="13" t="s">
        <v>30</v>
      </c>
      <c r="AX3369" s="13" t="s">
        <v>80</v>
      </c>
      <c r="AY3369" s="252" t="s">
        <v>223</v>
      </c>
    </row>
    <row r="3370" s="2" customFormat="1" ht="37.8" customHeight="1">
      <c r="A3370" s="39"/>
      <c r="B3370" s="40"/>
      <c r="C3370" s="274" t="s">
        <v>4358</v>
      </c>
      <c r="D3370" s="274" t="s">
        <v>285</v>
      </c>
      <c r="E3370" s="275" t="s">
        <v>4359</v>
      </c>
      <c r="F3370" s="276" t="s">
        <v>4360</v>
      </c>
      <c r="G3370" s="277" t="s">
        <v>475</v>
      </c>
      <c r="H3370" s="278">
        <v>7</v>
      </c>
      <c r="I3370" s="279"/>
      <c r="J3370" s="280">
        <f>ROUND(I3370*H3370,2)</f>
        <v>0</v>
      </c>
      <c r="K3370" s="276" t="s">
        <v>386</v>
      </c>
      <c r="L3370" s="281"/>
      <c r="M3370" s="282" t="s">
        <v>1</v>
      </c>
      <c r="N3370" s="283" t="s">
        <v>38</v>
      </c>
      <c r="O3370" s="92"/>
      <c r="P3370" s="237">
        <f>O3370*H3370</f>
        <v>0</v>
      </c>
      <c r="Q3370" s="237">
        <v>0.012999999999999999</v>
      </c>
      <c r="R3370" s="237">
        <f>Q3370*H3370</f>
        <v>0.090999999999999998</v>
      </c>
      <c r="S3370" s="237">
        <v>0</v>
      </c>
      <c r="T3370" s="238">
        <f>S3370*H3370</f>
        <v>0</v>
      </c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39"/>
      <c r="AE3370" s="39"/>
      <c r="AR3370" s="239" t="s">
        <v>262</v>
      </c>
      <c r="AT3370" s="239" t="s">
        <v>285</v>
      </c>
      <c r="AU3370" s="239" t="s">
        <v>82</v>
      </c>
      <c r="AY3370" s="18" t="s">
        <v>223</v>
      </c>
      <c r="BE3370" s="240">
        <f>IF(N3370="základní",J3370,0)</f>
        <v>0</v>
      </c>
      <c r="BF3370" s="240">
        <f>IF(N3370="snížená",J3370,0)</f>
        <v>0</v>
      </c>
      <c r="BG3370" s="240">
        <f>IF(N3370="zákl. přenesená",J3370,0)</f>
        <v>0</v>
      </c>
      <c r="BH3370" s="240">
        <f>IF(N3370="sníž. přenesená",J3370,0)</f>
        <v>0</v>
      </c>
      <c r="BI3370" s="240">
        <f>IF(N3370="nulová",J3370,0)</f>
        <v>0</v>
      </c>
      <c r="BJ3370" s="18" t="s">
        <v>80</v>
      </c>
      <c r="BK3370" s="240">
        <f>ROUND(I3370*H3370,2)</f>
        <v>0</v>
      </c>
      <c r="BL3370" s="18" t="s">
        <v>230</v>
      </c>
      <c r="BM3370" s="239" t="s">
        <v>4361</v>
      </c>
    </row>
    <row r="3371" s="2" customFormat="1" ht="37.8" customHeight="1">
      <c r="A3371" s="39"/>
      <c r="B3371" s="40"/>
      <c r="C3371" s="274" t="s">
        <v>4362</v>
      </c>
      <c r="D3371" s="274" t="s">
        <v>285</v>
      </c>
      <c r="E3371" s="275" t="s">
        <v>4363</v>
      </c>
      <c r="F3371" s="276" t="s">
        <v>4364</v>
      </c>
      <c r="G3371" s="277" t="s">
        <v>475</v>
      </c>
      <c r="H3371" s="278">
        <v>11</v>
      </c>
      <c r="I3371" s="279"/>
      <c r="J3371" s="280">
        <f>ROUND(I3371*H3371,2)</f>
        <v>0</v>
      </c>
      <c r="K3371" s="276" t="s">
        <v>386</v>
      </c>
      <c r="L3371" s="281"/>
      <c r="M3371" s="282" t="s">
        <v>1</v>
      </c>
      <c r="N3371" s="283" t="s">
        <v>38</v>
      </c>
      <c r="O3371" s="92"/>
      <c r="P3371" s="237">
        <f>O3371*H3371</f>
        <v>0</v>
      </c>
      <c r="Q3371" s="237">
        <v>0.012999999999999999</v>
      </c>
      <c r="R3371" s="237">
        <f>Q3371*H3371</f>
        <v>0.14299999999999999</v>
      </c>
      <c r="S3371" s="237">
        <v>0</v>
      </c>
      <c r="T3371" s="238">
        <f>S3371*H3371</f>
        <v>0</v>
      </c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39"/>
      <c r="AE3371" s="39"/>
      <c r="AR3371" s="239" t="s">
        <v>262</v>
      </c>
      <c r="AT3371" s="239" t="s">
        <v>285</v>
      </c>
      <c r="AU3371" s="239" t="s">
        <v>82</v>
      </c>
      <c r="AY3371" s="18" t="s">
        <v>223</v>
      </c>
      <c r="BE3371" s="240">
        <f>IF(N3371="základní",J3371,0)</f>
        <v>0</v>
      </c>
      <c r="BF3371" s="240">
        <f>IF(N3371="snížená",J3371,0)</f>
        <v>0</v>
      </c>
      <c r="BG3371" s="240">
        <f>IF(N3371="zákl. přenesená",J3371,0)</f>
        <v>0</v>
      </c>
      <c r="BH3371" s="240">
        <f>IF(N3371="sníž. přenesená",J3371,0)</f>
        <v>0</v>
      </c>
      <c r="BI3371" s="240">
        <f>IF(N3371="nulová",J3371,0)</f>
        <v>0</v>
      </c>
      <c r="BJ3371" s="18" t="s">
        <v>80</v>
      </c>
      <c r="BK3371" s="240">
        <f>ROUND(I3371*H3371,2)</f>
        <v>0</v>
      </c>
      <c r="BL3371" s="18" t="s">
        <v>230</v>
      </c>
      <c r="BM3371" s="239" t="s">
        <v>4365</v>
      </c>
    </row>
    <row r="3372" s="2" customFormat="1" ht="37.8" customHeight="1">
      <c r="A3372" s="39"/>
      <c r="B3372" s="40"/>
      <c r="C3372" s="274" t="s">
        <v>4366</v>
      </c>
      <c r="D3372" s="274" t="s">
        <v>285</v>
      </c>
      <c r="E3372" s="275" t="s">
        <v>4367</v>
      </c>
      <c r="F3372" s="276" t="s">
        <v>4368</v>
      </c>
      <c r="G3372" s="277" t="s">
        <v>475</v>
      </c>
      <c r="H3372" s="278">
        <v>2</v>
      </c>
      <c r="I3372" s="279"/>
      <c r="J3372" s="280">
        <f>ROUND(I3372*H3372,2)</f>
        <v>0</v>
      </c>
      <c r="K3372" s="276" t="s">
        <v>386</v>
      </c>
      <c r="L3372" s="281"/>
      <c r="M3372" s="282" t="s">
        <v>1</v>
      </c>
      <c r="N3372" s="283" t="s">
        <v>38</v>
      </c>
      <c r="O3372" s="92"/>
      <c r="P3372" s="237">
        <f>O3372*H3372</f>
        <v>0</v>
      </c>
      <c r="Q3372" s="237">
        <v>0.012999999999999999</v>
      </c>
      <c r="R3372" s="237">
        <f>Q3372*H3372</f>
        <v>0.025999999999999999</v>
      </c>
      <c r="S3372" s="237">
        <v>0</v>
      </c>
      <c r="T3372" s="238">
        <f>S3372*H3372</f>
        <v>0</v>
      </c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39"/>
      <c r="AE3372" s="39"/>
      <c r="AR3372" s="239" t="s">
        <v>262</v>
      </c>
      <c r="AT3372" s="239" t="s">
        <v>285</v>
      </c>
      <c r="AU3372" s="239" t="s">
        <v>82</v>
      </c>
      <c r="AY3372" s="18" t="s">
        <v>223</v>
      </c>
      <c r="BE3372" s="240">
        <f>IF(N3372="základní",J3372,0)</f>
        <v>0</v>
      </c>
      <c r="BF3372" s="240">
        <f>IF(N3372="snížená",J3372,0)</f>
        <v>0</v>
      </c>
      <c r="BG3372" s="240">
        <f>IF(N3372="zákl. přenesená",J3372,0)</f>
        <v>0</v>
      </c>
      <c r="BH3372" s="240">
        <f>IF(N3372="sníž. přenesená",J3372,0)</f>
        <v>0</v>
      </c>
      <c r="BI3372" s="240">
        <f>IF(N3372="nulová",J3372,0)</f>
        <v>0</v>
      </c>
      <c r="BJ3372" s="18" t="s">
        <v>80</v>
      </c>
      <c r="BK3372" s="240">
        <f>ROUND(I3372*H3372,2)</f>
        <v>0</v>
      </c>
      <c r="BL3372" s="18" t="s">
        <v>230</v>
      </c>
      <c r="BM3372" s="239" t="s">
        <v>4369</v>
      </c>
    </row>
    <row r="3373" s="2" customFormat="1" ht="37.8" customHeight="1">
      <c r="A3373" s="39"/>
      <c r="B3373" s="40"/>
      <c r="C3373" s="274" t="s">
        <v>4370</v>
      </c>
      <c r="D3373" s="274" t="s">
        <v>285</v>
      </c>
      <c r="E3373" s="275" t="s">
        <v>4371</v>
      </c>
      <c r="F3373" s="276" t="s">
        <v>4372</v>
      </c>
      <c r="G3373" s="277" t="s">
        <v>475</v>
      </c>
      <c r="H3373" s="278">
        <v>1</v>
      </c>
      <c r="I3373" s="279"/>
      <c r="J3373" s="280">
        <f>ROUND(I3373*H3373,2)</f>
        <v>0</v>
      </c>
      <c r="K3373" s="276" t="s">
        <v>386</v>
      </c>
      <c r="L3373" s="281"/>
      <c r="M3373" s="282" t="s">
        <v>1</v>
      </c>
      <c r="N3373" s="283" t="s">
        <v>38</v>
      </c>
      <c r="O3373" s="92"/>
      <c r="P3373" s="237">
        <f>O3373*H3373</f>
        <v>0</v>
      </c>
      <c r="Q3373" s="237">
        <v>0.012999999999999999</v>
      </c>
      <c r="R3373" s="237">
        <f>Q3373*H3373</f>
        <v>0.012999999999999999</v>
      </c>
      <c r="S3373" s="237">
        <v>0</v>
      </c>
      <c r="T3373" s="238">
        <f>S3373*H3373</f>
        <v>0</v>
      </c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39"/>
      <c r="AE3373" s="39"/>
      <c r="AR3373" s="239" t="s">
        <v>262</v>
      </c>
      <c r="AT3373" s="239" t="s">
        <v>285</v>
      </c>
      <c r="AU3373" s="239" t="s">
        <v>82</v>
      </c>
      <c r="AY3373" s="18" t="s">
        <v>223</v>
      </c>
      <c r="BE3373" s="240">
        <f>IF(N3373="základní",J3373,0)</f>
        <v>0</v>
      </c>
      <c r="BF3373" s="240">
        <f>IF(N3373="snížená",J3373,0)</f>
        <v>0</v>
      </c>
      <c r="BG3373" s="240">
        <f>IF(N3373="zákl. přenesená",J3373,0)</f>
        <v>0</v>
      </c>
      <c r="BH3373" s="240">
        <f>IF(N3373="sníž. přenesená",J3373,0)</f>
        <v>0</v>
      </c>
      <c r="BI3373" s="240">
        <f>IF(N3373="nulová",J3373,0)</f>
        <v>0</v>
      </c>
      <c r="BJ3373" s="18" t="s">
        <v>80</v>
      </c>
      <c r="BK3373" s="240">
        <f>ROUND(I3373*H3373,2)</f>
        <v>0</v>
      </c>
      <c r="BL3373" s="18" t="s">
        <v>230</v>
      </c>
      <c r="BM3373" s="239" t="s">
        <v>4373</v>
      </c>
    </row>
    <row r="3374" s="2" customFormat="1" ht="24.15" customHeight="1">
      <c r="A3374" s="39"/>
      <c r="B3374" s="40"/>
      <c r="C3374" s="228" t="s">
        <v>4374</v>
      </c>
      <c r="D3374" s="228" t="s">
        <v>225</v>
      </c>
      <c r="E3374" s="229" t="s">
        <v>4375</v>
      </c>
      <c r="F3374" s="230" t="s">
        <v>4376</v>
      </c>
      <c r="G3374" s="231" t="s">
        <v>2993</v>
      </c>
      <c r="H3374" s="232">
        <v>244.91999999999999</v>
      </c>
      <c r="I3374" s="233"/>
      <c r="J3374" s="234">
        <f>ROUND(I3374*H3374,2)</f>
        <v>0</v>
      </c>
      <c r="K3374" s="230" t="s">
        <v>386</v>
      </c>
      <c r="L3374" s="45"/>
      <c r="M3374" s="235" t="s">
        <v>1</v>
      </c>
      <c r="N3374" s="236" t="s">
        <v>38</v>
      </c>
      <c r="O3374" s="92"/>
      <c r="P3374" s="237">
        <f>O3374*H3374</f>
        <v>0</v>
      </c>
      <c r="Q3374" s="237">
        <v>5.0000000000000002E-05</v>
      </c>
      <c r="R3374" s="237">
        <f>Q3374*H3374</f>
        <v>0.012246</v>
      </c>
      <c r="S3374" s="237">
        <v>0</v>
      </c>
      <c r="T3374" s="238">
        <f>S3374*H3374</f>
        <v>0</v>
      </c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39"/>
      <c r="AE3374" s="39"/>
      <c r="AR3374" s="239" t="s">
        <v>310</v>
      </c>
      <c r="AT3374" s="239" t="s">
        <v>225</v>
      </c>
      <c r="AU3374" s="239" t="s">
        <v>82</v>
      </c>
      <c r="AY3374" s="18" t="s">
        <v>223</v>
      </c>
      <c r="BE3374" s="240">
        <f>IF(N3374="základní",J3374,0)</f>
        <v>0</v>
      </c>
      <c r="BF3374" s="240">
        <f>IF(N3374="snížená",J3374,0)</f>
        <v>0</v>
      </c>
      <c r="BG3374" s="240">
        <f>IF(N3374="zákl. přenesená",J3374,0)</f>
        <v>0</v>
      </c>
      <c r="BH3374" s="240">
        <f>IF(N3374="sníž. přenesená",J3374,0)</f>
        <v>0</v>
      </c>
      <c r="BI3374" s="240">
        <f>IF(N3374="nulová",J3374,0)</f>
        <v>0</v>
      </c>
      <c r="BJ3374" s="18" t="s">
        <v>80</v>
      </c>
      <c r="BK3374" s="240">
        <f>ROUND(I3374*H3374,2)</f>
        <v>0</v>
      </c>
      <c r="BL3374" s="18" t="s">
        <v>310</v>
      </c>
      <c r="BM3374" s="239" t="s">
        <v>4377</v>
      </c>
    </row>
    <row r="3375" s="14" customFormat="1">
      <c r="A3375" s="14"/>
      <c r="B3375" s="253"/>
      <c r="C3375" s="254"/>
      <c r="D3375" s="243" t="s">
        <v>232</v>
      </c>
      <c r="E3375" s="255" t="s">
        <v>1</v>
      </c>
      <c r="F3375" s="256" t="s">
        <v>4378</v>
      </c>
      <c r="G3375" s="254"/>
      <c r="H3375" s="255" t="s">
        <v>1</v>
      </c>
      <c r="I3375" s="257"/>
      <c r="J3375" s="254"/>
      <c r="K3375" s="254"/>
      <c r="L3375" s="258"/>
      <c r="M3375" s="259"/>
      <c r="N3375" s="260"/>
      <c r="O3375" s="260"/>
      <c r="P3375" s="260"/>
      <c r="Q3375" s="260"/>
      <c r="R3375" s="260"/>
      <c r="S3375" s="260"/>
      <c r="T3375" s="261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62" t="s">
        <v>232</v>
      </c>
      <c r="AU3375" s="262" t="s">
        <v>82</v>
      </c>
      <c r="AV3375" s="14" t="s">
        <v>80</v>
      </c>
      <c r="AW3375" s="14" t="s">
        <v>30</v>
      </c>
      <c r="AX3375" s="14" t="s">
        <v>73</v>
      </c>
      <c r="AY3375" s="262" t="s">
        <v>223</v>
      </c>
    </row>
    <row r="3376" s="13" customFormat="1">
      <c r="A3376" s="13"/>
      <c r="B3376" s="241"/>
      <c r="C3376" s="242"/>
      <c r="D3376" s="243" t="s">
        <v>232</v>
      </c>
      <c r="E3376" s="244" t="s">
        <v>1</v>
      </c>
      <c r="F3376" s="245" t="s">
        <v>4379</v>
      </c>
      <c r="G3376" s="242"/>
      <c r="H3376" s="246">
        <v>244.91999999999999</v>
      </c>
      <c r="I3376" s="247"/>
      <c r="J3376" s="242"/>
      <c r="K3376" s="242"/>
      <c r="L3376" s="248"/>
      <c r="M3376" s="249"/>
      <c r="N3376" s="250"/>
      <c r="O3376" s="250"/>
      <c r="P3376" s="250"/>
      <c r="Q3376" s="250"/>
      <c r="R3376" s="250"/>
      <c r="S3376" s="250"/>
      <c r="T3376" s="251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52" t="s">
        <v>232</v>
      </c>
      <c r="AU3376" s="252" t="s">
        <v>82</v>
      </c>
      <c r="AV3376" s="13" t="s">
        <v>82</v>
      </c>
      <c r="AW3376" s="13" t="s">
        <v>30</v>
      </c>
      <c r="AX3376" s="13" t="s">
        <v>80</v>
      </c>
      <c r="AY3376" s="252" t="s">
        <v>223</v>
      </c>
    </row>
    <row r="3377" s="2" customFormat="1" ht="24.15" customHeight="1">
      <c r="A3377" s="39"/>
      <c r="B3377" s="40"/>
      <c r="C3377" s="228" t="s">
        <v>4380</v>
      </c>
      <c r="D3377" s="228" t="s">
        <v>225</v>
      </c>
      <c r="E3377" s="229" t="s">
        <v>4381</v>
      </c>
      <c r="F3377" s="230" t="s">
        <v>4382</v>
      </c>
      <c r="G3377" s="231" t="s">
        <v>2993</v>
      </c>
      <c r="H3377" s="232">
        <v>244.91999999999999</v>
      </c>
      <c r="I3377" s="233"/>
      <c r="J3377" s="234">
        <f>ROUND(I3377*H3377,2)</f>
        <v>0</v>
      </c>
      <c r="K3377" s="230" t="s">
        <v>229</v>
      </c>
      <c r="L3377" s="45"/>
      <c r="M3377" s="235" t="s">
        <v>1</v>
      </c>
      <c r="N3377" s="236" t="s">
        <v>38</v>
      </c>
      <c r="O3377" s="92"/>
      <c r="P3377" s="237">
        <f>O3377*H3377</f>
        <v>0</v>
      </c>
      <c r="Q3377" s="237">
        <v>5.0000000000000002E-05</v>
      </c>
      <c r="R3377" s="237">
        <f>Q3377*H3377</f>
        <v>0.012246</v>
      </c>
      <c r="S3377" s="237">
        <v>0</v>
      </c>
      <c r="T3377" s="238">
        <f>S3377*H3377</f>
        <v>0</v>
      </c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  <c r="AE3377" s="39"/>
      <c r="AR3377" s="239" t="s">
        <v>310</v>
      </c>
      <c r="AT3377" s="239" t="s">
        <v>225</v>
      </c>
      <c r="AU3377" s="239" t="s">
        <v>82</v>
      </c>
      <c r="AY3377" s="18" t="s">
        <v>223</v>
      </c>
      <c r="BE3377" s="240">
        <f>IF(N3377="základní",J3377,0)</f>
        <v>0</v>
      </c>
      <c r="BF3377" s="240">
        <f>IF(N3377="snížená",J3377,0)</f>
        <v>0</v>
      </c>
      <c r="BG3377" s="240">
        <f>IF(N3377="zákl. přenesená",J3377,0)</f>
        <v>0</v>
      </c>
      <c r="BH3377" s="240">
        <f>IF(N3377="sníž. přenesená",J3377,0)</f>
        <v>0</v>
      </c>
      <c r="BI3377" s="240">
        <f>IF(N3377="nulová",J3377,0)</f>
        <v>0</v>
      </c>
      <c r="BJ3377" s="18" t="s">
        <v>80</v>
      </c>
      <c r="BK3377" s="240">
        <f>ROUND(I3377*H3377,2)</f>
        <v>0</v>
      </c>
      <c r="BL3377" s="18" t="s">
        <v>310</v>
      </c>
      <c r="BM3377" s="239" t="s">
        <v>4383</v>
      </c>
    </row>
    <row r="3378" s="14" customFormat="1">
      <c r="A3378" s="14"/>
      <c r="B3378" s="253"/>
      <c r="C3378" s="254"/>
      <c r="D3378" s="243" t="s">
        <v>232</v>
      </c>
      <c r="E3378" s="255" t="s">
        <v>1</v>
      </c>
      <c r="F3378" s="256" t="s">
        <v>4384</v>
      </c>
      <c r="G3378" s="254"/>
      <c r="H3378" s="255" t="s">
        <v>1</v>
      </c>
      <c r="I3378" s="257"/>
      <c r="J3378" s="254"/>
      <c r="K3378" s="254"/>
      <c r="L3378" s="258"/>
      <c r="M3378" s="259"/>
      <c r="N3378" s="260"/>
      <c r="O3378" s="260"/>
      <c r="P3378" s="260"/>
      <c r="Q3378" s="260"/>
      <c r="R3378" s="260"/>
      <c r="S3378" s="260"/>
      <c r="T3378" s="261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62" t="s">
        <v>232</v>
      </c>
      <c r="AU3378" s="262" t="s">
        <v>82</v>
      </c>
      <c r="AV3378" s="14" t="s">
        <v>80</v>
      </c>
      <c r="AW3378" s="14" t="s">
        <v>30</v>
      </c>
      <c r="AX3378" s="14" t="s">
        <v>73</v>
      </c>
      <c r="AY3378" s="262" t="s">
        <v>223</v>
      </c>
    </row>
    <row r="3379" s="13" customFormat="1">
      <c r="A3379" s="13"/>
      <c r="B3379" s="241"/>
      <c r="C3379" s="242"/>
      <c r="D3379" s="243" t="s">
        <v>232</v>
      </c>
      <c r="E3379" s="244" t="s">
        <v>1</v>
      </c>
      <c r="F3379" s="245" t="s">
        <v>4379</v>
      </c>
      <c r="G3379" s="242"/>
      <c r="H3379" s="246">
        <v>244.91999999999999</v>
      </c>
      <c r="I3379" s="247"/>
      <c r="J3379" s="242"/>
      <c r="K3379" s="242"/>
      <c r="L3379" s="248"/>
      <c r="M3379" s="249"/>
      <c r="N3379" s="250"/>
      <c r="O3379" s="250"/>
      <c r="P3379" s="250"/>
      <c r="Q3379" s="250"/>
      <c r="R3379" s="250"/>
      <c r="S3379" s="250"/>
      <c r="T3379" s="251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52" t="s">
        <v>232</v>
      </c>
      <c r="AU3379" s="252" t="s">
        <v>82</v>
      </c>
      <c r="AV3379" s="13" t="s">
        <v>82</v>
      </c>
      <c r="AW3379" s="13" t="s">
        <v>30</v>
      </c>
      <c r="AX3379" s="13" t="s">
        <v>80</v>
      </c>
      <c r="AY3379" s="252" t="s">
        <v>223</v>
      </c>
    </row>
    <row r="3380" s="2" customFormat="1" ht="21.75" customHeight="1">
      <c r="A3380" s="39"/>
      <c r="B3380" s="40"/>
      <c r="C3380" s="274" t="s">
        <v>4385</v>
      </c>
      <c r="D3380" s="274" t="s">
        <v>285</v>
      </c>
      <c r="E3380" s="275" t="s">
        <v>4386</v>
      </c>
      <c r="F3380" s="276" t="s">
        <v>4387</v>
      </c>
      <c r="G3380" s="277" t="s">
        <v>265</v>
      </c>
      <c r="H3380" s="278">
        <v>0.26500000000000001</v>
      </c>
      <c r="I3380" s="279"/>
      <c r="J3380" s="280">
        <f>ROUND(I3380*H3380,2)</f>
        <v>0</v>
      </c>
      <c r="K3380" s="276" t="s">
        <v>229</v>
      </c>
      <c r="L3380" s="281"/>
      <c r="M3380" s="282" t="s">
        <v>1</v>
      </c>
      <c r="N3380" s="283" t="s">
        <v>38</v>
      </c>
      <c r="O3380" s="92"/>
      <c r="P3380" s="237">
        <f>O3380*H3380</f>
        <v>0</v>
      </c>
      <c r="Q3380" s="237">
        <v>1</v>
      </c>
      <c r="R3380" s="237">
        <f>Q3380*H3380</f>
        <v>0.26500000000000001</v>
      </c>
      <c r="S3380" s="237">
        <v>0</v>
      </c>
      <c r="T3380" s="238">
        <f>S3380*H3380</f>
        <v>0</v>
      </c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39"/>
      <c r="AE3380" s="39"/>
      <c r="AR3380" s="239" t="s">
        <v>402</v>
      </c>
      <c r="AT3380" s="239" t="s">
        <v>285</v>
      </c>
      <c r="AU3380" s="239" t="s">
        <v>82</v>
      </c>
      <c r="AY3380" s="18" t="s">
        <v>223</v>
      </c>
      <c r="BE3380" s="240">
        <f>IF(N3380="základní",J3380,0)</f>
        <v>0</v>
      </c>
      <c r="BF3380" s="240">
        <f>IF(N3380="snížená",J3380,0)</f>
        <v>0</v>
      </c>
      <c r="BG3380" s="240">
        <f>IF(N3380="zákl. přenesená",J3380,0)</f>
        <v>0</v>
      </c>
      <c r="BH3380" s="240">
        <f>IF(N3380="sníž. přenesená",J3380,0)</f>
        <v>0</v>
      </c>
      <c r="BI3380" s="240">
        <f>IF(N3380="nulová",J3380,0)</f>
        <v>0</v>
      </c>
      <c r="BJ3380" s="18" t="s">
        <v>80</v>
      </c>
      <c r="BK3380" s="240">
        <f>ROUND(I3380*H3380,2)</f>
        <v>0</v>
      </c>
      <c r="BL3380" s="18" t="s">
        <v>310</v>
      </c>
      <c r="BM3380" s="239" t="s">
        <v>4388</v>
      </c>
    </row>
    <row r="3381" s="2" customFormat="1">
      <c r="A3381" s="39"/>
      <c r="B3381" s="40"/>
      <c r="C3381" s="41"/>
      <c r="D3381" s="243" t="s">
        <v>370</v>
      </c>
      <c r="E3381" s="41"/>
      <c r="F3381" s="284" t="s">
        <v>4389</v>
      </c>
      <c r="G3381" s="41"/>
      <c r="H3381" s="41"/>
      <c r="I3381" s="285"/>
      <c r="J3381" s="41"/>
      <c r="K3381" s="41"/>
      <c r="L3381" s="45"/>
      <c r="M3381" s="286"/>
      <c r="N3381" s="287"/>
      <c r="O3381" s="92"/>
      <c r="P3381" s="92"/>
      <c r="Q3381" s="92"/>
      <c r="R3381" s="92"/>
      <c r="S3381" s="92"/>
      <c r="T3381" s="93"/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39"/>
      <c r="AE3381" s="39"/>
      <c r="AT3381" s="18" t="s">
        <v>370</v>
      </c>
      <c r="AU3381" s="18" t="s">
        <v>82</v>
      </c>
    </row>
    <row r="3382" s="14" customFormat="1">
      <c r="A3382" s="14"/>
      <c r="B3382" s="253"/>
      <c r="C3382" s="254"/>
      <c r="D3382" s="243" t="s">
        <v>232</v>
      </c>
      <c r="E3382" s="255" t="s">
        <v>1</v>
      </c>
      <c r="F3382" s="256" t="s">
        <v>4384</v>
      </c>
      <c r="G3382" s="254"/>
      <c r="H3382" s="255" t="s">
        <v>1</v>
      </c>
      <c r="I3382" s="257"/>
      <c r="J3382" s="254"/>
      <c r="K3382" s="254"/>
      <c r="L3382" s="258"/>
      <c r="M3382" s="259"/>
      <c r="N3382" s="260"/>
      <c r="O3382" s="260"/>
      <c r="P3382" s="260"/>
      <c r="Q3382" s="260"/>
      <c r="R3382" s="260"/>
      <c r="S3382" s="260"/>
      <c r="T3382" s="261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62" t="s">
        <v>232</v>
      </c>
      <c r="AU3382" s="262" t="s">
        <v>82</v>
      </c>
      <c r="AV3382" s="14" t="s">
        <v>80</v>
      </c>
      <c r="AW3382" s="14" t="s">
        <v>30</v>
      </c>
      <c r="AX3382" s="14" t="s">
        <v>73</v>
      </c>
      <c r="AY3382" s="262" t="s">
        <v>223</v>
      </c>
    </row>
    <row r="3383" s="13" customFormat="1">
      <c r="A3383" s="13"/>
      <c r="B3383" s="241"/>
      <c r="C3383" s="242"/>
      <c r="D3383" s="243" t="s">
        <v>232</v>
      </c>
      <c r="E3383" s="244" t="s">
        <v>1</v>
      </c>
      <c r="F3383" s="245" t="s">
        <v>4390</v>
      </c>
      <c r="G3383" s="242"/>
      <c r="H3383" s="246">
        <v>264.51400000000001</v>
      </c>
      <c r="I3383" s="247"/>
      <c r="J3383" s="242"/>
      <c r="K3383" s="242"/>
      <c r="L3383" s="248"/>
      <c r="M3383" s="249"/>
      <c r="N3383" s="250"/>
      <c r="O3383" s="250"/>
      <c r="P3383" s="250"/>
      <c r="Q3383" s="250"/>
      <c r="R3383" s="250"/>
      <c r="S3383" s="250"/>
      <c r="T3383" s="251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52" t="s">
        <v>232</v>
      </c>
      <c r="AU3383" s="252" t="s">
        <v>82</v>
      </c>
      <c r="AV3383" s="13" t="s">
        <v>82</v>
      </c>
      <c r="AW3383" s="13" t="s">
        <v>30</v>
      </c>
      <c r="AX3383" s="13" t="s">
        <v>80</v>
      </c>
      <c r="AY3383" s="252" t="s">
        <v>223</v>
      </c>
    </row>
    <row r="3384" s="13" customFormat="1">
      <c r="A3384" s="13"/>
      <c r="B3384" s="241"/>
      <c r="C3384" s="242"/>
      <c r="D3384" s="243" t="s">
        <v>232</v>
      </c>
      <c r="E3384" s="242"/>
      <c r="F3384" s="245" t="s">
        <v>4391</v>
      </c>
      <c r="G3384" s="242"/>
      <c r="H3384" s="246">
        <v>0.26500000000000001</v>
      </c>
      <c r="I3384" s="247"/>
      <c r="J3384" s="242"/>
      <c r="K3384" s="242"/>
      <c r="L3384" s="248"/>
      <c r="M3384" s="249"/>
      <c r="N3384" s="250"/>
      <c r="O3384" s="250"/>
      <c r="P3384" s="250"/>
      <c r="Q3384" s="250"/>
      <c r="R3384" s="250"/>
      <c r="S3384" s="250"/>
      <c r="T3384" s="251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52" t="s">
        <v>232</v>
      </c>
      <c r="AU3384" s="252" t="s">
        <v>82</v>
      </c>
      <c r="AV3384" s="13" t="s">
        <v>82</v>
      </c>
      <c r="AW3384" s="13" t="s">
        <v>4</v>
      </c>
      <c r="AX3384" s="13" t="s">
        <v>80</v>
      </c>
      <c r="AY3384" s="252" t="s">
        <v>223</v>
      </c>
    </row>
    <row r="3385" s="2" customFormat="1" ht="33" customHeight="1">
      <c r="A3385" s="39"/>
      <c r="B3385" s="40"/>
      <c r="C3385" s="228" t="s">
        <v>4392</v>
      </c>
      <c r="D3385" s="228" t="s">
        <v>225</v>
      </c>
      <c r="E3385" s="229" t="s">
        <v>4393</v>
      </c>
      <c r="F3385" s="230" t="s">
        <v>4394</v>
      </c>
      <c r="G3385" s="231" t="s">
        <v>2993</v>
      </c>
      <c r="H3385" s="232">
        <v>285.36000000000001</v>
      </c>
      <c r="I3385" s="233"/>
      <c r="J3385" s="234">
        <f>ROUND(I3385*H3385,2)</f>
        <v>0</v>
      </c>
      <c r="K3385" s="230" t="s">
        <v>229</v>
      </c>
      <c r="L3385" s="45"/>
      <c r="M3385" s="235" t="s">
        <v>1</v>
      </c>
      <c r="N3385" s="236" t="s">
        <v>38</v>
      </c>
      <c r="O3385" s="92"/>
      <c r="P3385" s="237">
        <f>O3385*H3385</f>
        <v>0</v>
      </c>
      <c r="Q3385" s="237">
        <v>0</v>
      </c>
      <c r="R3385" s="237">
        <f>Q3385*H3385</f>
        <v>0</v>
      </c>
      <c r="S3385" s="237">
        <v>0.001</v>
      </c>
      <c r="T3385" s="238">
        <f>S3385*H3385</f>
        <v>0.28536</v>
      </c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39"/>
      <c r="AE3385" s="39"/>
      <c r="AR3385" s="239" t="s">
        <v>310</v>
      </c>
      <c r="AT3385" s="239" t="s">
        <v>225</v>
      </c>
      <c r="AU3385" s="239" t="s">
        <v>82</v>
      </c>
      <c r="AY3385" s="18" t="s">
        <v>223</v>
      </c>
      <c r="BE3385" s="240">
        <f>IF(N3385="základní",J3385,0)</f>
        <v>0</v>
      </c>
      <c r="BF3385" s="240">
        <f>IF(N3385="snížená",J3385,0)</f>
        <v>0</v>
      </c>
      <c r="BG3385" s="240">
        <f>IF(N3385="zákl. přenesená",J3385,0)</f>
        <v>0</v>
      </c>
      <c r="BH3385" s="240">
        <f>IF(N3385="sníž. přenesená",J3385,0)</f>
        <v>0</v>
      </c>
      <c r="BI3385" s="240">
        <f>IF(N3385="nulová",J3385,0)</f>
        <v>0</v>
      </c>
      <c r="BJ3385" s="18" t="s">
        <v>80</v>
      </c>
      <c r="BK3385" s="240">
        <f>ROUND(I3385*H3385,2)</f>
        <v>0</v>
      </c>
      <c r="BL3385" s="18" t="s">
        <v>310</v>
      </c>
      <c r="BM3385" s="239" t="s">
        <v>4395</v>
      </c>
    </row>
    <row r="3386" s="14" customFormat="1">
      <c r="A3386" s="14"/>
      <c r="B3386" s="253"/>
      <c r="C3386" s="254"/>
      <c r="D3386" s="243" t="s">
        <v>232</v>
      </c>
      <c r="E3386" s="255" t="s">
        <v>1</v>
      </c>
      <c r="F3386" s="256" t="s">
        <v>4396</v>
      </c>
      <c r="G3386" s="254"/>
      <c r="H3386" s="255" t="s">
        <v>1</v>
      </c>
      <c r="I3386" s="257"/>
      <c r="J3386" s="254"/>
      <c r="K3386" s="254"/>
      <c r="L3386" s="258"/>
      <c r="M3386" s="259"/>
      <c r="N3386" s="260"/>
      <c r="O3386" s="260"/>
      <c r="P3386" s="260"/>
      <c r="Q3386" s="260"/>
      <c r="R3386" s="260"/>
      <c r="S3386" s="260"/>
      <c r="T3386" s="261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62" t="s">
        <v>232</v>
      </c>
      <c r="AU3386" s="262" t="s">
        <v>82</v>
      </c>
      <c r="AV3386" s="14" t="s">
        <v>80</v>
      </c>
      <c r="AW3386" s="14" t="s">
        <v>30</v>
      </c>
      <c r="AX3386" s="14" t="s">
        <v>73</v>
      </c>
      <c r="AY3386" s="262" t="s">
        <v>223</v>
      </c>
    </row>
    <row r="3387" s="13" customFormat="1">
      <c r="A3387" s="13"/>
      <c r="B3387" s="241"/>
      <c r="C3387" s="242"/>
      <c r="D3387" s="243" t="s">
        <v>232</v>
      </c>
      <c r="E3387" s="244" t="s">
        <v>1</v>
      </c>
      <c r="F3387" s="245" t="s">
        <v>4397</v>
      </c>
      <c r="G3387" s="242"/>
      <c r="H3387" s="246">
        <v>76.560000000000002</v>
      </c>
      <c r="I3387" s="247"/>
      <c r="J3387" s="242"/>
      <c r="K3387" s="242"/>
      <c r="L3387" s="248"/>
      <c r="M3387" s="249"/>
      <c r="N3387" s="250"/>
      <c r="O3387" s="250"/>
      <c r="P3387" s="250"/>
      <c r="Q3387" s="250"/>
      <c r="R3387" s="250"/>
      <c r="S3387" s="250"/>
      <c r="T3387" s="251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52" t="s">
        <v>232</v>
      </c>
      <c r="AU3387" s="252" t="s">
        <v>82</v>
      </c>
      <c r="AV3387" s="13" t="s">
        <v>82</v>
      </c>
      <c r="AW3387" s="13" t="s">
        <v>30</v>
      </c>
      <c r="AX3387" s="13" t="s">
        <v>73</v>
      </c>
      <c r="AY3387" s="252" t="s">
        <v>223</v>
      </c>
    </row>
    <row r="3388" s="13" customFormat="1">
      <c r="A3388" s="13"/>
      <c r="B3388" s="241"/>
      <c r="C3388" s="242"/>
      <c r="D3388" s="243" t="s">
        <v>232</v>
      </c>
      <c r="E3388" s="244" t="s">
        <v>1</v>
      </c>
      <c r="F3388" s="245" t="s">
        <v>4398</v>
      </c>
      <c r="G3388" s="242"/>
      <c r="H3388" s="246">
        <v>208.80000000000001</v>
      </c>
      <c r="I3388" s="247"/>
      <c r="J3388" s="242"/>
      <c r="K3388" s="242"/>
      <c r="L3388" s="248"/>
      <c r="M3388" s="249"/>
      <c r="N3388" s="250"/>
      <c r="O3388" s="250"/>
      <c r="P3388" s="250"/>
      <c r="Q3388" s="250"/>
      <c r="R3388" s="250"/>
      <c r="S3388" s="250"/>
      <c r="T3388" s="251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252" t="s">
        <v>232</v>
      </c>
      <c r="AU3388" s="252" t="s">
        <v>82</v>
      </c>
      <c r="AV3388" s="13" t="s">
        <v>82</v>
      </c>
      <c r="AW3388" s="13" t="s">
        <v>30</v>
      </c>
      <c r="AX3388" s="13" t="s">
        <v>73</v>
      </c>
      <c r="AY3388" s="252" t="s">
        <v>223</v>
      </c>
    </row>
    <row r="3389" s="15" customFormat="1">
      <c r="A3389" s="15"/>
      <c r="B3389" s="263"/>
      <c r="C3389" s="264"/>
      <c r="D3389" s="243" t="s">
        <v>232</v>
      </c>
      <c r="E3389" s="265" t="s">
        <v>1</v>
      </c>
      <c r="F3389" s="266" t="s">
        <v>245</v>
      </c>
      <c r="G3389" s="264"/>
      <c r="H3389" s="267">
        <v>285.36000000000001</v>
      </c>
      <c r="I3389" s="268"/>
      <c r="J3389" s="264"/>
      <c r="K3389" s="264"/>
      <c r="L3389" s="269"/>
      <c r="M3389" s="270"/>
      <c r="N3389" s="271"/>
      <c r="O3389" s="271"/>
      <c r="P3389" s="271"/>
      <c r="Q3389" s="271"/>
      <c r="R3389" s="271"/>
      <c r="S3389" s="271"/>
      <c r="T3389" s="272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T3389" s="273" t="s">
        <v>232</v>
      </c>
      <c r="AU3389" s="273" t="s">
        <v>82</v>
      </c>
      <c r="AV3389" s="15" t="s">
        <v>230</v>
      </c>
      <c r="AW3389" s="15" t="s">
        <v>30</v>
      </c>
      <c r="AX3389" s="15" t="s">
        <v>80</v>
      </c>
      <c r="AY3389" s="273" t="s">
        <v>223</v>
      </c>
    </row>
    <row r="3390" s="2" customFormat="1" ht="37.8" customHeight="1">
      <c r="A3390" s="39"/>
      <c r="B3390" s="40"/>
      <c r="C3390" s="228" t="s">
        <v>4399</v>
      </c>
      <c r="D3390" s="228" t="s">
        <v>225</v>
      </c>
      <c r="E3390" s="229" t="s">
        <v>4400</v>
      </c>
      <c r="F3390" s="230" t="s">
        <v>4401</v>
      </c>
      <c r="G3390" s="231" t="s">
        <v>2993</v>
      </c>
      <c r="H3390" s="232">
        <v>3188.558</v>
      </c>
      <c r="I3390" s="233"/>
      <c r="J3390" s="234">
        <f>ROUND(I3390*H3390,2)</f>
        <v>0</v>
      </c>
      <c r="K3390" s="230" t="s">
        <v>229</v>
      </c>
      <c r="L3390" s="45"/>
      <c r="M3390" s="235" t="s">
        <v>1</v>
      </c>
      <c r="N3390" s="236" t="s">
        <v>38</v>
      </c>
      <c r="O3390" s="92"/>
      <c r="P3390" s="237">
        <f>O3390*H3390</f>
        <v>0</v>
      </c>
      <c r="Q3390" s="237">
        <v>0</v>
      </c>
      <c r="R3390" s="237">
        <f>Q3390*H3390</f>
        <v>0</v>
      </c>
      <c r="S3390" s="237">
        <v>0.001</v>
      </c>
      <c r="T3390" s="238">
        <f>S3390*H3390</f>
        <v>3.188558</v>
      </c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39"/>
      <c r="AE3390" s="39"/>
      <c r="AR3390" s="239" t="s">
        <v>310</v>
      </c>
      <c r="AT3390" s="239" t="s">
        <v>225</v>
      </c>
      <c r="AU3390" s="239" t="s">
        <v>82</v>
      </c>
      <c r="AY3390" s="18" t="s">
        <v>223</v>
      </c>
      <c r="BE3390" s="240">
        <f>IF(N3390="základní",J3390,0)</f>
        <v>0</v>
      </c>
      <c r="BF3390" s="240">
        <f>IF(N3390="snížená",J3390,0)</f>
        <v>0</v>
      </c>
      <c r="BG3390" s="240">
        <f>IF(N3390="zákl. přenesená",J3390,0)</f>
        <v>0</v>
      </c>
      <c r="BH3390" s="240">
        <f>IF(N3390="sníž. přenesená",J3390,0)</f>
        <v>0</v>
      </c>
      <c r="BI3390" s="240">
        <f>IF(N3390="nulová",J3390,0)</f>
        <v>0</v>
      </c>
      <c r="BJ3390" s="18" t="s">
        <v>80</v>
      </c>
      <c r="BK3390" s="240">
        <f>ROUND(I3390*H3390,2)</f>
        <v>0</v>
      </c>
      <c r="BL3390" s="18" t="s">
        <v>310</v>
      </c>
      <c r="BM3390" s="239" t="s">
        <v>4402</v>
      </c>
    </row>
    <row r="3391" s="14" customFormat="1">
      <c r="A3391" s="14"/>
      <c r="B3391" s="253"/>
      <c r="C3391" s="254"/>
      <c r="D3391" s="243" t="s">
        <v>232</v>
      </c>
      <c r="E3391" s="255" t="s">
        <v>1</v>
      </c>
      <c r="F3391" s="256" t="s">
        <v>4396</v>
      </c>
      <c r="G3391" s="254"/>
      <c r="H3391" s="255" t="s">
        <v>1</v>
      </c>
      <c r="I3391" s="257"/>
      <c r="J3391" s="254"/>
      <c r="K3391" s="254"/>
      <c r="L3391" s="258"/>
      <c r="M3391" s="259"/>
      <c r="N3391" s="260"/>
      <c r="O3391" s="260"/>
      <c r="P3391" s="260"/>
      <c r="Q3391" s="260"/>
      <c r="R3391" s="260"/>
      <c r="S3391" s="260"/>
      <c r="T3391" s="261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62" t="s">
        <v>232</v>
      </c>
      <c r="AU3391" s="262" t="s">
        <v>82</v>
      </c>
      <c r="AV3391" s="14" t="s">
        <v>80</v>
      </c>
      <c r="AW3391" s="14" t="s">
        <v>30</v>
      </c>
      <c r="AX3391" s="14" t="s">
        <v>73</v>
      </c>
      <c r="AY3391" s="262" t="s">
        <v>223</v>
      </c>
    </row>
    <row r="3392" s="13" customFormat="1">
      <c r="A3392" s="13"/>
      <c r="B3392" s="241"/>
      <c r="C3392" s="242"/>
      <c r="D3392" s="243" t="s">
        <v>232</v>
      </c>
      <c r="E3392" s="244" t="s">
        <v>1</v>
      </c>
      <c r="F3392" s="245" t="s">
        <v>4403</v>
      </c>
      <c r="G3392" s="242"/>
      <c r="H3392" s="246">
        <v>835.20000000000005</v>
      </c>
      <c r="I3392" s="247"/>
      <c r="J3392" s="242"/>
      <c r="K3392" s="242"/>
      <c r="L3392" s="248"/>
      <c r="M3392" s="249"/>
      <c r="N3392" s="250"/>
      <c r="O3392" s="250"/>
      <c r="P3392" s="250"/>
      <c r="Q3392" s="250"/>
      <c r="R3392" s="250"/>
      <c r="S3392" s="250"/>
      <c r="T3392" s="251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52" t="s">
        <v>232</v>
      </c>
      <c r="AU3392" s="252" t="s">
        <v>82</v>
      </c>
      <c r="AV3392" s="13" t="s">
        <v>82</v>
      </c>
      <c r="AW3392" s="13" t="s">
        <v>30</v>
      </c>
      <c r="AX3392" s="13" t="s">
        <v>73</v>
      </c>
      <c r="AY3392" s="252" t="s">
        <v>223</v>
      </c>
    </row>
    <row r="3393" s="13" customFormat="1">
      <c r="A3393" s="13"/>
      <c r="B3393" s="241"/>
      <c r="C3393" s="242"/>
      <c r="D3393" s="243" t="s">
        <v>232</v>
      </c>
      <c r="E3393" s="244" t="s">
        <v>1</v>
      </c>
      <c r="F3393" s="245" t="s">
        <v>4404</v>
      </c>
      <c r="G3393" s="242"/>
      <c r="H3393" s="246">
        <v>626.39999999999998</v>
      </c>
      <c r="I3393" s="247"/>
      <c r="J3393" s="242"/>
      <c r="K3393" s="242"/>
      <c r="L3393" s="248"/>
      <c r="M3393" s="249"/>
      <c r="N3393" s="250"/>
      <c r="O3393" s="250"/>
      <c r="P3393" s="250"/>
      <c r="Q3393" s="250"/>
      <c r="R3393" s="250"/>
      <c r="S3393" s="250"/>
      <c r="T3393" s="251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52" t="s">
        <v>232</v>
      </c>
      <c r="AU3393" s="252" t="s">
        <v>82</v>
      </c>
      <c r="AV3393" s="13" t="s">
        <v>82</v>
      </c>
      <c r="AW3393" s="13" t="s">
        <v>30</v>
      </c>
      <c r="AX3393" s="13" t="s">
        <v>73</v>
      </c>
      <c r="AY3393" s="252" t="s">
        <v>223</v>
      </c>
    </row>
    <row r="3394" s="13" customFormat="1">
      <c r="A3394" s="13"/>
      <c r="B3394" s="241"/>
      <c r="C3394" s="242"/>
      <c r="D3394" s="243" t="s">
        <v>232</v>
      </c>
      <c r="E3394" s="244" t="s">
        <v>1</v>
      </c>
      <c r="F3394" s="245" t="s">
        <v>4405</v>
      </c>
      <c r="G3394" s="242"/>
      <c r="H3394" s="246">
        <v>1044</v>
      </c>
      <c r="I3394" s="247"/>
      <c r="J3394" s="242"/>
      <c r="K3394" s="242"/>
      <c r="L3394" s="248"/>
      <c r="M3394" s="249"/>
      <c r="N3394" s="250"/>
      <c r="O3394" s="250"/>
      <c r="P3394" s="250"/>
      <c r="Q3394" s="250"/>
      <c r="R3394" s="250"/>
      <c r="S3394" s="250"/>
      <c r="T3394" s="251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T3394" s="252" t="s">
        <v>232</v>
      </c>
      <c r="AU3394" s="252" t="s">
        <v>82</v>
      </c>
      <c r="AV3394" s="13" t="s">
        <v>82</v>
      </c>
      <c r="AW3394" s="13" t="s">
        <v>30</v>
      </c>
      <c r="AX3394" s="13" t="s">
        <v>73</v>
      </c>
      <c r="AY3394" s="252" t="s">
        <v>223</v>
      </c>
    </row>
    <row r="3395" s="14" customFormat="1">
      <c r="A3395" s="14"/>
      <c r="B3395" s="253"/>
      <c r="C3395" s="254"/>
      <c r="D3395" s="243" t="s">
        <v>232</v>
      </c>
      <c r="E3395" s="255" t="s">
        <v>1</v>
      </c>
      <c r="F3395" s="256" t="s">
        <v>4406</v>
      </c>
      <c r="G3395" s="254"/>
      <c r="H3395" s="255" t="s">
        <v>1</v>
      </c>
      <c r="I3395" s="257"/>
      <c r="J3395" s="254"/>
      <c r="K3395" s="254"/>
      <c r="L3395" s="258"/>
      <c r="M3395" s="259"/>
      <c r="N3395" s="260"/>
      <c r="O3395" s="260"/>
      <c r="P3395" s="260"/>
      <c r="Q3395" s="260"/>
      <c r="R3395" s="260"/>
      <c r="S3395" s="260"/>
      <c r="T3395" s="261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62" t="s">
        <v>232</v>
      </c>
      <c r="AU3395" s="262" t="s">
        <v>82</v>
      </c>
      <c r="AV3395" s="14" t="s">
        <v>80</v>
      </c>
      <c r="AW3395" s="14" t="s">
        <v>30</v>
      </c>
      <c r="AX3395" s="14" t="s">
        <v>73</v>
      </c>
      <c r="AY3395" s="262" t="s">
        <v>223</v>
      </c>
    </row>
    <row r="3396" s="13" customFormat="1">
      <c r="A3396" s="13"/>
      <c r="B3396" s="241"/>
      <c r="C3396" s="242"/>
      <c r="D3396" s="243" t="s">
        <v>232</v>
      </c>
      <c r="E3396" s="244" t="s">
        <v>1</v>
      </c>
      <c r="F3396" s="245" t="s">
        <v>4407</v>
      </c>
      <c r="G3396" s="242"/>
      <c r="H3396" s="246">
        <v>682.95799999999997</v>
      </c>
      <c r="I3396" s="247"/>
      <c r="J3396" s="242"/>
      <c r="K3396" s="242"/>
      <c r="L3396" s="248"/>
      <c r="M3396" s="249"/>
      <c r="N3396" s="250"/>
      <c r="O3396" s="250"/>
      <c r="P3396" s="250"/>
      <c r="Q3396" s="250"/>
      <c r="R3396" s="250"/>
      <c r="S3396" s="250"/>
      <c r="T3396" s="251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52" t="s">
        <v>232</v>
      </c>
      <c r="AU3396" s="252" t="s">
        <v>82</v>
      </c>
      <c r="AV3396" s="13" t="s">
        <v>82</v>
      </c>
      <c r="AW3396" s="13" t="s">
        <v>30</v>
      </c>
      <c r="AX3396" s="13" t="s">
        <v>73</v>
      </c>
      <c r="AY3396" s="252" t="s">
        <v>223</v>
      </c>
    </row>
    <row r="3397" s="15" customFormat="1">
      <c r="A3397" s="15"/>
      <c r="B3397" s="263"/>
      <c r="C3397" s="264"/>
      <c r="D3397" s="243" t="s">
        <v>232</v>
      </c>
      <c r="E3397" s="265" t="s">
        <v>1</v>
      </c>
      <c r="F3397" s="266" t="s">
        <v>245</v>
      </c>
      <c r="G3397" s="264"/>
      <c r="H3397" s="267">
        <v>3188.558</v>
      </c>
      <c r="I3397" s="268"/>
      <c r="J3397" s="264"/>
      <c r="K3397" s="264"/>
      <c r="L3397" s="269"/>
      <c r="M3397" s="270"/>
      <c r="N3397" s="271"/>
      <c r="O3397" s="271"/>
      <c r="P3397" s="271"/>
      <c r="Q3397" s="271"/>
      <c r="R3397" s="271"/>
      <c r="S3397" s="271"/>
      <c r="T3397" s="272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T3397" s="273" t="s">
        <v>232</v>
      </c>
      <c r="AU3397" s="273" t="s">
        <v>82</v>
      </c>
      <c r="AV3397" s="15" t="s">
        <v>230</v>
      </c>
      <c r="AW3397" s="15" t="s">
        <v>30</v>
      </c>
      <c r="AX3397" s="15" t="s">
        <v>80</v>
      </c>
      <c r="AY3397" s="273" t="s">
        <v>223</v>
      </c>
    </row>
    <row r="3398" s="2" customFormat="1" ht="24.15" customHeight="1">
      <c r="A3398" s="39"/>
      <c r="B3398" s="40"/>
      <c r="C3398" s="228" t="s">
        <v>4408</v>
      </c>
      <c r="D3398" s="228" t="s">
        <v>225</v>
      </c>
      <c r="E3398" s="229" t="s">
        <v>4409</v>
      </c>
      <c r="F3398" s="230" t="s">
        <v>4410</v>
      </c>
      <c r="G3398" s="231" t="s">
        <v>293</v>
      </c>
      <c r="H3398" s="232">
        <v>1163.7239999999999</v>
      </c>
      <c r="I3398" s="233"/>
      <c r="J3398" s="234">
        <f>ROUND(I3398*H3398,2)</f>
        <v>0</v>
      </c>
      <c r="K3398" s="230" t="s">
        <v>229</v>
      </c>
      <c r="L3398" s="45"/>
      <c r="M3398" s="235" t="s">
        <v>1</v>
      </c>
      <c r="N3398" s="236" t="s">
        <v>38</v>
      </c>
      <c r="O3398" s="92"/>
      <c r="P3398" s="237">
        <f>O3398*H3398</f>
        <v>0</v>
      </c>
      <c r="Q3398" s="237">
        <v>1.0000000000000001E-05</v>
      </c>
      <c r="R3398" s="237">
        <f>Q3398*H3398</f>
        <v>0.01163724</v>
      </c>
      <c r="S3398" s="237">
        <v>0</v>
      </c>
      <c r="T3398" s="238">
        <f>S3398*H3398</f>
        <v>0</v>
      </c>
      <c r="U3398" s="39"/>
      <c r="V3398" s="39"/>
      <c r="W3398" s="39"/>
      <c r="X3398" s="39"/>
      <c r="Y3398" s="39"/>
      <c r="Z3398" s="39"/>
      <c r="AA3398" s="39"/>
      <c r="AB3398" s="39"/>
      <c r="AC3398" s="39"/>
      <c r="AD3398" s="39"/>
      <c r="AE3398" s="39"/>
      <c r="AR3398" s="239" t="s">
        <v>310</v>
      </c>
      <c r="AT3398" s="239" t="s">
        <v>225</v>
      </c>
      <c r="AU3398" s="239" t="s">
        <v>82</v>
      </c>
      <c r="AY3398" s="18" t="s">
        <v>223</v>
      </c>
      <c r="BE3398" s="240">
        <f>IF(N3398="základní",J3398,0)</f>
        <v>0</v>
      </c>
      <c r="BF3398" s="240">
        <f>IF(N3398="snížená",J3398,0)</f>
        <v>0</v>
      </c>
      <c r="BG3398" s="240">
        <f>IF(N3398="zákl. přenesená",J3398,0)</f>
        <v>0</v>
      </c>
      <c r="BH3398" s="240">
        <f>IF(N3398="sníž. přenesená",J3398,0)</f>
        <v>0</v>
      </c>
      <c r="BI3398" s="240">
        <f>IF(N3398="nulová",J3398,0)</f>
        <v>0</v>
      </c>
      <c r="BJ3398" s="18" t="s">
        <v>80</v>
      </c>
      <c r="BK3398" s="240">
        <f>ROUND(I3398*H3398,2)</f>
        <v>0</v>
      </c>
      <c r="BL3398" s="18" t="s">
        <v>310</v>
      </c>
      <c r="BM3398" s="239" t="s">
        <v>4411</v>
      </c>
    </row>
    <row r="3399" s="13" customFormat="1">
      <c r="A3399" s="13"/>
      <c r="B3399" s="241"/>
      <c r="C3399" s="242"/>
      <c r="D3399" s="243" t="s">
        <v>232</v>
      </c>
      <c r="E3399" s="244" t="s">
        <v>1</v>
      </c>
      <c r="F3399" s="245" t="s">
        <v>3079</v>
      </c>
      <c r="G3399" s="242"/>
      <c r="H3399" s="246">
        <v>1258.924</v>
      </c>
      <c r="I3399" s="247"/>
      <c r="J3399" s="242"/>
      <c r="K3399" s="242"/>
      <c r="L3399" s="248"/>
      <c r="M3399" s="249"/>
      <c r="N3399" s="250"/>
      <c r="O3399" s="250"/>
      <c r="P3399" s="250"/>
      <c r="Q3399" s="250"/>
      <c r="R3399" s="250"/>
      <c r="S3399" s="250"/>
      <c r="T3399" s="251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52" t="s">
        <v>232</v>
      </c>
      <c r="AU3399" s="252" t="s">
        <v>82</v>
      </c>
      <c r="AV3399" s="13" t="s">
        <v>82</v>
      </c>
      <c r="AW3399" s="13" t="s">
        <v>30</v>
      </c>
      <c r="AX3399" s="13" t="s">
        <v>73</v>
      </c>
      <c r="AY3399" s="252" t="s">
        <v>223</v>
      </c>
    </row>
    <row r="3400" s="13" customFormat="1">
      <c r="A3400" s="13"/>
      <c r="B3400" s="241"/>
      <c r="C3400" s="242"/>
      <c r="D3400" s="243" t="s">
        <v>232</v>
      </c>
      <c r="E3400" s="244" t="s">
        <v>1</v>
      </c>
      <c r="F3400" s="245" t="s">
        <v>3080</v>
      </c>
      <c r="G3400" s="242"/>
      <c r="H3400" s="246">
        <v>-95.200000000000003</v>
      </c>
      <c r="I3400" s="247"/>
      <c r="J3400" s="242"/>
      <c r="K3400" s="242"/>
      <c r="L3400" s="248"/>
      <c r="M3400" s="249"/>
      <c r="N3400" s="250"/>
      <c r="O3400" s="250"/>
      <c r="P3400" s="250"/>
      <c r="Q3400" s="250"/>
      <c r="R3400" s="250"/>
      <c r="S3400" s="250"/>
      <c r="T3400" s="251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52" t="s">
        <v>232</v>
      </c>
      <c r="AU3400" s="252" t="s">
        <v>82</v>
      </c>
      <c r="AV3400" s="13" t="s">
        <v>82</v>
      </c>
      <c r="AW3400" s="13" t="s">
        <v>30</v>
      </c>
      <c r="AX3400" s="13" t="s">
        <v>73</v>
      </c>
      <c r="AY3400" s="252" t="s">
        <v>223</v>
      </c>
    </row>
    <row r="3401" s="15" customFormat="1">
      <c r="A3401" s="15"/>
      <c r="B3401" s="263"/>
      <c r="C3401" s="264"/>
      <c r="D3401" s="243" t="s">
        <v>232</v>
      </c>
      <c r="E3401" s="265" t="s">
        <v>1</v>
      </c>
      <c r="F3401" s="266" t="s">
        <v>245</v>
      </c>
      <c r="G3401" s="264"/>
      <c r="H3401" s="267">
        <v>1163.7239999999999</v>
      </c>
      <c r="I3401" s="268"/>
      <c r="J3401" s="264"/>
      <c r="K3401" s="264"/>
      <c r="L3401" s="269"/>
      <c r="M3401" s="270"/>
      <c r="N3401" s="271"/>
      <c r="O3401" s="271"/>
      <c r="P3401" s="271"/>
      <c r="Q3401" s="271"/>
      <c r="R3401" s="271"/>
      <c r="S3401" s="271"/>
      <c r="T3401" s="272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T3401" s="273" t="s">
        <v>232</v>
      </c>
      <c r="AU3401" s="273" t="s">
        <v>82</v>
      </c>
      <c r="AV3401" s="15" t="s">
        <v>230</v>
      </c>
      <c r="AW3401" s="15" t="s">
        <v>30</v>
      </c>
      <c r="AX3401" s="15" t="s">
        <v>80</v>
      </c>
      <c r="AY3401" s="273" t="s">
        <v>223</v>
      </c>
    </row>
    <row r="3402" s="2" customFormat="1" ht="16.5" customHeight="1">
      <c r="A3402" s="39"/>
      <c r="B3402" s="40"/>
      <c r="C3402" s="274" t="s">
        <v>4412</v>
      </c>
      <c r="D3402" s="274" t="s">
        <v>285</v>
      </c>
      <c r="E3402" s="275" t="s">
        <v>4413</v>
      </c>
      <c r="F3402" s="276" t="s">
        <v>4414</v>
      </c>
      <c r="G3402" s="277" t="s">
        <v>293</v>
      </c>
      <c r="H3402" s="278">
        <v>1318.499</v>
      </c>
      <c r="I3402" s="279"/>
      <c r="J3402" s="280">
        <f>ROUND(I3402*H3402,2)</f>
        <v>0</v>
      </c>
      <c r="K3402" s="276" t="s">
        <v>229</v>
      </c>
      <c r="L3402" s="281"/>
      <c r="M3402" s="282" t="s">
        <v>1</v>
      </c>
      <c r="N3402" s="283" t="s">
        <v>38</v>
      </c>
      <c r="O3402" s="92"/>
      <c r="P3402" s="237">
        <f>O3402*H3402</f>
        <v>0</v>
      </c>
      <c r="Q3402" s="237">
        <v>0.0106</v>
      </c>
      <c r="R3402" s="237">
        <f>Q3402*H3402</f>
        <v>13.976089400000001</v>
      </c>
      <c r="S3402" s="237">
        <v>0</v>
      </c>
      <c r="T3402" s="238">
        <f>S3402*H3402</f>
        <v>0</v>
      </c>
      <c r="U3402" s="39"/>
      <c r="V3402" s="39"/>
      <c r="W3402" s="39"/>
      <c r="X3402" s="39"/>
      <c r="Y3402" s="39"/>
      <c r="Z3402" s="39"/>
      <c r="AA3402" s="39"/>
      <c r="AB3402" s="39"/>
      <c r="AC3402" s="39"/>
      <c r="AD3402" s="39"/>
      <c r="AE3402" s="39"/>
      <c r="AR3402" s="239" t="s">
        <v>402</v>
      </c>
      <c r="AT3402" s="239" t="s">
        <v>285</v>
      </c>
      <c r="AU3402" s="239" t="s">
        <v>82</v>
      </c>
      <c r="AY3402" s="18" t="s">
        <v>223</v>
      </c>
      <c r="BE3402" s="240">
        <f>IF(N3402="základní",J3402,0)</f>
        <v>0</v>
      </c>
      <c r="BF3402" s="240">
        <f>IF(N3402="snížená",J3402,0)</f>
        <v>0</v>
      </c>
      <c r="BG3402" s="240">
        <f>IF(N3402="zákl. přenesená",J3402,0)</f>
        <v>0</v>
      </c>
      <c r="BH3402" s="240">
        <f>IF(N3402="sníž. přenesená",J3402,0)</f>
        <v>0</v>
      </c>
      <c r="BI3402" s="240">
        <f>IF(N3402="nulová",J3402,0)</f>
        <v>0</v>
      </c>
      <c r="BJ3402" s="18" t="s">
        <v>80</v>
      </c>
      <c r="BK3402" s="240">
        <f>ROUND(I3402*H3402,2)</f>
        <v>0</v>
      </c>
      <c r="BL3402" s="18" t="s">
        <v>310</v>
      </c>
      <c r="BM3402" s="239" t="s">
        <v>4415</v>
      </c>
    </row>
    <row r="3403" s="13" customFormat="1">
      <c r="A3403" s="13"/>
      <c r="B3403" s="241"/>
      <c r="C3403" s="242"/>
      <c r="D3403" s="243" t="s">
        <v>232</v>
      </c>
      <c r="E3403" s="242"/>
      <c r="F3403" s="245" t="s">
        <v>4416</v>
      </c>
      <c r="G3403" s="242"/>
      <c r="H3403" s="246">
        <v>1318.499</v>
      </c>
      <c r="I3403" s="247"/>
      <c r="J3403" s="242"/>
      <c r="K3403" s="242"/>
      <c r="L3403" s="248"/>
      <c r="M3403" s="249"/>
      <c r="N3403" s="250"/>
      <c r="O3403" s="250"/>
      <c r="P3403" s="250"/>
      <c r="Q3403" s="250"/>
      <c r="R3403" s="250"/>
      <c r="S3403" s="250"/>
      <c r="T3403" s="251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252" t="s">
        <v>232</v>
      </c>
      <c r="AU3403" s="252" t="s">
        <v>82</v>
      </c>
      <c r="AV3403" s="13" t="s">
        <v>82</v>
      </c>
      <c r="AW3403" s="13" t="s">
        <v>4</v>
      </c>
      <c r="AX3403" s="13" t="s">
        <v>80</v>
      </c>
      <c r="AY3403" s="252" t="s">
        <v>223</v>
      </c>
    </row>
    <row r="3404" s="2" customFormat="1" ht="24.15" customHeight="1">
      <c r="A3404" s="39"/>
      <c r="B3404" s="40"/>
      <c r="C3404" s="228" t="s">
        <v>4417</v>
      </c>
      <c r="D3404" s="228" t="s">
        <v>225</v>
      </c>
      <c r="E3404" s="229" t="s">
        <v>4418</v>
      </c>
      <c r="F3404" s="230" t="s">
        <v>4419</v>
      </c>
      <c r="G3404" s="231" t="s">
        <v>351</v>
      </c>
      <c r="H3404" s="232">
        <v>196.40000000000001</v>
      </c>
      <c r="I3404" s="233"/>
      <c r="J3404" s="234">
        <f>ROUND(I3404*H3404,2)</f>
        <v>0</v>
      </c>
      <c r="K3404" s="230" t="s">
        <v>229</v>
      </c>
      <c r="L3404" s="45"/>
      <c r="M3404" s="235" t="s">
        <v>1</v>
      </c>
      <c r="N3404" s="236" t="s">
        <v>38</v>
      </c>
      <c r="O3404" s="92"/>
      <c r="P3404" s="237">
        <f>O3404*H3404</f>
        <v>0</v>
      </c>
      <c r="Q3404" s="237">
        <v>0</v>
      </c>
      <c r="R3404" s="237">
        <f>Q3404*H3404</f>
        <v>0</v>
      </c>
      <c r="S3404" s="237">
        <v>0</v>
      </c>
      <c r="T3404" s="238">
        <f>S3404*H3404</f>
        <v>0</v>
      </c>
      <c r="U3404" s="39"/>
      <c r="V3404" s="39"/>
      <c r="W3404" s="39"/>
      <c r="X3404" s="39"/>
      <c r="Y3404" s="39"/>
      <c r="Z3404" s="39"/>
      <c r="AA3404" s="39"/>
      <c r="AB3404" s="39"/>
      <c r="AC3404" s="39"/>
      <c r="AD3404" s="39"/>
      <c r="AE3404" s="39"/>
      <c r="AR3404" s="239" t="s">
        <v>310</v>
      </c>
      <c r="AT3404" s="239" t="s">
        <v>225</v>
      </c>
      <c r="AU3404" s="239" t="s">
        <v>82</v>
      </c>
      <c r="AY3404" s="18" t="s">
        <v>223</v>
      </c>
      <c r="BE3404" s="240">
        <f>IF(N3404="základní",J3404,0)</f>
        <v>0</v>
      </c>
      <c r="BF3404" s="240">
        <f>IF(N3404="snížená",J3404,0)</f>
        <v>0</v>
      </c>
      <c r="BG3404" s="240">
        <f>IF(N3404="zákl. přenesená",J3404,0)</f>
        <v>0</v>
      </c>
      <c r="BH3404" s="240">
        <f>IF(N3404="sníž. přenesená",J3404,0)</f>
        <v>0</v>
      </c>
      <c r="BI3404" s="240">
        <f>IF(N3404="nulová",J3404,0)</f>
        <v>0</v>
      </c>
      <c r="BJ3404" s="18" t="s">
        <v>80</v>
      </c>
      <c r="BK3404" s="240">
        <f>ROUND(I3404*H3404,2)</f>
        <v>0</v>
      </c>
      <c r="BL3404" s="18" t="s">
        <v>310</v>
      </c>
      <c r="BM3404" s="239" t="s">
        <v>4420</v>
      </c>
    </row>
    <row r="3405" s="13" customFormat="1">
      <c r="A3405" s="13"/>
      <c r="B3405" s="241"/>
      <c r="C3405" s="242"/>
      <c r="D3405" s="243" t="s">
        <v>232</v>
      </c>
      <c r="E3405" s="244" t="s">
        <v>1</v>
      </c>
      <c r="F3405" s="245" t="s">
        <v>4421</v>
      </c>
      <c r="G3405" s="242"/>
      <c r="H3405" s="246">
        <v>196.40000000000001</v>
      </c>
      <c r="I3405" s="247"/>
      <c r="J3405" s="242"/>
      <c r="K3405" s="242"/>
      <c r="L3405" s="248"/>
      <c r="M3405" s="249"/>
      <c r="N3405" s="250"/>
      <c r="O3405" s="250"/>
      <c r="P3405" s="250"/>
      <c r="Q3405" s="250"/>
      <c r="R3405" s="250"/>
      <c r="S3405" s="250"/>
      <c r="T3405" s="251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52" t="s">
        <v>232</v>
      </c>
      <c r="AU3405" s="252" t="s">
        <v>82</v>
      </c>
      <c r="AV3405" s="13" t="s">
        <v>82</v>
      </c>
      <c r="AW3405" s="13" t="s">
        <v>30</v>
      </c>
      <c r="AX3405" s="13" t="s">
        <v>80</v>
      </c>
      <c r="AY3405" s="252" t="s">
        <v>223</v>
      </c>
    </row>
    <row r="3406" s="2" customFormat="1" ht="24.15" customHeight="1">
      <c r="A3406" s="39"/>
      <c r="B3406" s="40"/>
      <c r="C3406" s="274" t="s">
        <v>4422</v>
      </c>
      <c r="D3406" s="274" t="s">
        <v>285</v>
      </c>
      <c r="E3406" s="275" t="s">
        <v>4423</v>
      </c>
      <c r="F3406" s="276" t="s">
        <v>4424</v>
      </c>
      <c r="G3406" s="277" t="s">
        <v>351</v>
      </c>
      <c r="H3406" s="278">
        <v>206.22</v>
      </c>
      <c r="I3406" s="279"/>
      <c r="J3406" s="280">
        <f>ROUND(I3406*H3406,2)</f>
        <v>0</v>
      </c>
      <c r="K3406" s="276" t="s">
        <v>229</v>
      </c>
      <c r="L3406" s="281"/>
      <c r="M3406" s="282" t="s">
        <v>1</v>
      </c>
      <c r="N3406" s="283" t="s">
        <v>38</v>
      </c>
      <c r="O3406" s="92"/>
      <c r="P3406" s="237">
        <f>O3406*H3406</f>
        <v>0</v>
      </c>
      <c r="Q3406" s="237">
        <v>1.0000000000000001E-05</v>
      </c>
      <c r="R3406" s="237">
        <f>Q3406*H3406</f>
        <v>0.0020622000000000001</v>
      </c>
      <c r="S3406" s="237">
        <v>0</v>
      </c>
      <c r="T3406" s="238">
        <f>S3406*H3406</f>
        <v>0</v>
      </c>
      <c r="U3406" s="39"/>
      <c r="V3406" s="39"/>
      <c r="W3406" s="39"/>
      <c r="X3406" s="39"/>
      <c r="Y3406" s="39"/>
      <c r="Z3406" s="39"/>
      <c r="AA3406" s="39"/>
      <c r="AB3406" s="39"/>
      <c r="AC3406" s="39"/>
      <c r="AD3406" s="39"/>
      <c r="AE3406" s="39"/>
      <c r="AR3406" s="239" t="s">
        <v>402</v>
      </c>
      <c r="AT3406" s="239" t="s">
        <v>285</v>
      </c>
      <c r="AU3406" s="239" t="s">
        <v>82</v>
      </c>
      <c r="AY3406" s="18" t="s">
        <v>223</v>
      </c>
      <c r="BE3406" s="240">
        <f>IF(N3406="základní",J3406,0)</f>
        <v>0</v>
      </c>
      <c r="BF3406" s="240">
        <f>IF(N3406="snížená",J3406,0)</f>
        <v>0</v>
      </c>
      <c r="BG3406" s="240">
        <f>IF(N3406="zákl. přenesená",J3406,0)</f>
        <v>0</v>
      </c>
      <c r="BH3406" s="240">
        <f>IF(N3406="sníž. přenesená",J3406,0)</f>
        <v>0</v>
      </c>
      <c r="BI3406" s="240">
        <f>IF(N3406="nulová",J3406,0)</f>
        <v>0</v>
      </c>
      <c r="BJ3406" s="18" t="s">
        <v>80</v>
      </c>
      <c r="BK3406" s="240">
        <f>ROUND(I3406*H3406,2)</f>
        <v>0</v>
      </c>
      <c r="BL3406" s="18" t="s">
        <v>310</v>
      </c>
      <c r="BM3406" s="239" t="s">
        <v>4425</v>
      </c>
    </row>
    <row r="3407" s="13" customFormat="1">
      <c r="A3407" s="13"/>
      <c r="B3407" s="241"/>
      <c r="C3407" s="242"/>
      <c r="D3407" s="243" t="s">
        <v>232</v>
      </c>
      <c r="E3407" s="242"/>
      <c r="F3407" s="245" t="s">
        <v>4426</v>
      </c>
      <c r="G3407" s="242"/>
      <c r="H3407" s="246">
        <v>206.22</v>
      </c>
      <c r="I3407" s="247"/>
      <c r="J3407" s="242"/>
      <c r="K3407" s="242"/>
      <c r="L3407" s="248"/>
      <c r="M3407" s="249"/>
      <c r="N3407" s="250"/>
      <c r="O3407" s="250"/>
      <c r="P3407" s="250"/>
      <c r="Q3407" s="250"/>
      <c r="R3407" s="250"/>
      <c r="S3407" s="250"/>
      <c r="T3407" s="251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52" t="s">
        <v>232</v>
      </c>
      <c r="AU3407" s="252" t="s">
        <v>82</v>
      </c>
      <c r="AV3407" s="13" t="s">
        <v>82</v>
      </c>
      <c r="AW3407" s="13" t="s">
        <v>4</v>
      </c>
      <c r="AX3407" s="13" t="s">
        <v>80</v>
      </c>
      <c r="AY3407" s="252" t="s">
        <v>223</v>
      </c>
    </row>
    <row r="3408" s="2" customFormat="1" ht="24.15" customHeight="1">
      <c r="A3408" s="39"/>
      <c r="B3408" s="40"/>
      <c r="C3408" s="228" t="s">
        <v>4427</v>
      </c>
      <c r="D3408" s="228" t="s">
        <v>225</v>
      </c>
      <c r="E3408" s="229" t="s">
        <v>4428</v>
      </c>
      <c r="F3408" s="230" t="s">
        <v>4429</v>
      </c>
      <c r="G3408" s="231" t="s">
        <v>2993</v>
      </c>
      <c r="H3408" s="232">
        <v>328.30000000000001</v>
      </c>
      <c r="I3408" s="233"/>
      <c r="J3408" s="234">
        <f>ROUND(I3408*H3408,2)</f>
        <v>0</v>
      </c>
      <c r="K3408" s="230" t="s">
        <v>386</v>
      </c>
      <c r="L3408" s="45"/>
      <c r="M3408" s="235" t="s">
        <v>1</v>
      </c>
      <c r="N3408" s="236" t="s">
        <v>38</v>
      </c>
      <c r="O3408" s="92"/>
      <c r="P3408" s="237">
        <f>O3408*H3408</f>
        <v>0</v>
      </c>
      <c r="Q3408" s="237">
        <v>0</v>
      </c>
      <c r="R3408" s="237">
        <f>Q3408*H3408</f>
        <v>0</v>
      </c>
      <c r="S3408" s="237">
        <v>0</v>
      </c>
      <c r="T3408" s="238">
        <f>S3408*H3408</f>
        <v>0</v>
      </c>
      <c r="U3408" s="39"/>
      <c r="V3408" s="39"/>
      <c r="W3408" s="39"/>
      <c r="X3408" s="39"/>
      <c r="Y3408" s="39"/>
      <c r="Z3408" s="39"/>
      <c r="AA3408" s="39"/>
      <c r="AB3408" s="39"/>
      <c r="AC3408" s="39"/>
      <c r="AD3408" s="39"/>
      <c r="AE3408" s="39"/>
      <c r="AR3408" s="239" t="s">
        <v>230</v>
      </c>
      <c r="AT3408" s="239" t="s">
        <v>225</v>
      </c>
      <c r="AU3408" s="239" t="s">
        <v>82</v>
      </c>
      <c r="AY3408" s="18" t="s">
        <v>223</v>
      </c>
      <c r="BE3408" s="240">
        <f>IF(N3408="základní",J3408,0)</f>
        <v>0</v>
      </c>
      <c r="BF3408" s="240">
        <f>IF(N3408="snížená",J3408,0)</f>
        <v>0</v>
      </c>
      <c r="BG3408" s="240">
        <f>IF(N3408="zákl. přenesená",J3408,0)</f>
        <v>0</v>
      </c>
      <c r="BH3408" s="240">
        <f>IF(N3408="sníž. přenesená",J3408,0)</f>
        <v>0</v>
      </c>
      <c r="BI3408" s="240">
        <f>IF(N3408="nulová",J3408,0)</f>
        <v>0</v>
      </c>
      <c r="BJ3408" s="18" t="s">
        <v>80</v>
      </c>
      <c r="BK3408" s="240">
        <f>ROUND(I3408*H3408,2)</f>
        <v>0</v>
      </c>
      <c r="BL3408" s="18" t="s">
        <v>230</v>
      </c>
      <c r="BM3408" s="239" t="s">
        <v>4430</v>
      </c>
    </row>
    <row r="3409" s="13" customFormat="1">
      <c r="A3409" s="13"/>
      <c r="B3409" s="241"/>
      <c r="C3409" s="242"/>
      <c r="D3409" s="243" t="s">
        <v>232</v>
      </c>
      <c r="E3409" s="244" t="s">
        <v>1</v>
      </c>
      <c r="F3409" s="245" t="s">
        <v>4431</v>
      </c>
      <c r="G3409" s="242"/>
      <c r="H3409" s="246">
        <v>328.30000000000001</v>
      </c>
      <c r="I3409" s="247"/>
      <c r="J3409" s="242"/>
      <c r="K3409" s="242"/>
      <c r="L3409" s="248"/>
      <c r="M3409" s="249"/>
      <c r="N3409" s="250"/>
      <c r="O3409" s="250"/>
      <c r="P3409" s="250"/>
      <c r="Q3409" s="250"/>
      <c r="R3409" s="250"/>
      <c r="S3409" s="250"/>
      <c r="T3409" s="251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T3409" s="252" t="s">
        <v>232</v>
      </c>
      <c r="AU3409" s="252" t="s">
        <v>82</v>
      </c>
      <c r="AV3409" s="13" t="s">
        <v>82</v>
      </c>
      <c r="AW3409" s="13" t="s">
        <v>30</v>
      </c>
      <c r="AX3409" s="13" t="s">
        <v>80</v>
      </c>
      <c r="AY3409" s="252" t="s">
        <v>223</v>
      </c>
    </row>
    <row r="3410" s="2" customFormat="1" ht="21.75" customHeight="1">
      <c r="A3410" s="39"/>
      <c r="B3410" s="40"/>
      <c r="C3410" s="228" t="s">
        <v>4432</v>
      </c>
      <c r="D3410" s="228" t="s">
        <v>225</v>
      </c>
      <c r="E3410" s="229" t="s">
        <v>4433</v>
      </c>
      <c r="F3410" s="230" t="s">
        <v>4434</v>
      </c>
      <c r="G3410" s="231" t="s">
        <v>2993</v>
      </c>
      <c r="H3410" s="232">
        <v>10879</v>
      </c>
      <c r="I3410" s="233"/>
      <c r="J3410" s="234">
        <f>ROUND(I3410*H3410,2)</f>
        <v>0</v>
      </c>
      <c r="K3410" s="230" t="s">
        <v>386</v>
      </c>
      <c r="L3410" s="45"/>
      <c r="M3410" s="235" t="s">
        <v>1</v>
      </c>
      <c r="N3410" s="236" t="s">
        <v>38</v>
      </c>
      <c r="O3410" s="92"/>
      <c r="P3410" s="237">
        <f>O3410*H3410</f>
        <v>0</v>
      </c>
      <c r="Q3410" s="237">
        <v>0</v>
      </c>
      <c r="R3410" s="237">
        <f>Q3410*H3410</f>
        <v>0</v>
      </c>
      <c r="S3410" s="237">
        <v>0</v>
      </c>
      <c r="T3410" s="238">
        <f>S3410*H3410</f>
        <v>0</v>
      </c>
      <c r="U3410" s="39"/>
      <c r="V3410" s="39"/>
      <c r="W3410" s="39"/>
      <c r="X3410" s="39"/>
      <c r="Y3410" s="39"/>
      <c r="Z3410" s="39"/>
      <c r="AA3410" s="39"/>
      <c r="AB3410" s="39"/>
      <c r="AC3410" s="39"/>
      <c r="AD3410" s="39"/>
      <c r="AE3410" s="39"/>
      <c r="AR3410" s="239" t="s">
        <v>310</v>
      </c>
      <c r="AT3410" s="239" t="s">
        <v>225</v>
      </c>
      <c r="AU3410" s="239" t="s">
        <v>82</v>
      </c>
      <c r="AY3410" s="18" t="s">
        <v>223</v>
      </c>
      <c r="BE3410" s="240">
        <f>IF(N3410="základní",J3410,0)</f>
        <v>0</v>
      </c>
      <c r="BF3410" s="240">
        <f>IF(N3410="snížená",J3410,0)</f>
        <v>0</v>
      </c>
      <c r="BG3410" s="240">
        <f>IF(N3410="zákl. přenesená",J3410,0)</f>
        <v>0</v>
      </c>
      <c r="BH3410" s="240">
        <f>IF(N3410="sníž. přenesená",J3410,0)</f>
        <v>0</v>
      </c>
      <c r="BI3410" s="240">
        <f>IF(N3410="nulová",J3410,0)</f>
        <v>0</v>
      </c>
      <c r="BJ3410" s="18" t="s">
        <v>80</v>
      </c>
      <c r="BK3410" s="240">
        <f>ROUND(I3410*H3410,2)</f>
        <v>0</v>
      </c>
      <c r="BL3410" s="18" t="s">
        <v>310</v>
      </c>
      <c r="BM3410" s="239" t="s">
        <v>4435</v>
      </c>
    </row>
    <row r="3411" s="14" customFormat="1">
      <c r="A3411" s="14"/>
      <c r="B3411" s="253"/>
      <c r="C3411" s="254"/>
      <c r="D3411" s="243" t="s">
        <v>232</v>
      </c>
      <c r="E3411" s="255" t="s">
        <v>1</v>
      </c>
      <c r="F3411" s="256" t="s">
        <v>4436</v>
      </c>
      <c r="G3411" s="254"/>
      <c r="H3411" s="255" t="s">
        <v>1</v>
      </c>
      <c r="I3411" s="257"/>
      <c r="J3411" s="254"/>
      <c r="K3411" s="254"/>
      <c r="L3411" s="258"/>
      <c r="M3411" s="259"/>
      <c r="N3411" s="260"/>
      <c r="O3411" s="260"/>
      <c r="P3411" s="260"/>
      <c r="Q3411" s="260"/>
      <c r="R3411" s="260"/>
      <c r="S3411" s="260"/>
      <c r="T3411" s="261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62" t="s">
        <v>232</v>
      </c>
      <c r="AU3411" s="262" t="s">
        <v>82</v>
      </c>
      <c r="AV3411" s="14" t="s">
        <v>80</v>
      </c>
      <c r="AW3411" s="14" t="s">
        <v>30</v>
      </c>
      <c r="AX3411" s="14" t="s">
        <v>73</v>
      </c>
      <c r="AY3411" s="262" t="s">
        <v>223</v>
      </c>
    </row>
    <row r="3412" s="13" customFormat="1">
      <c r="A3412" s="13"/>
      <c r="B3412" s="241"/>
      <c r="C3412" s="242"/>
      <c r="D3412" s="243" t="s">
        <v>232</v>
      </c>
      <c r="E3412" s="244" t="s">
        <v>1</v>
      </c>
      <c r="F3412" s="245" t="s">
        <v>4437</v>
      </c>
      <c r="G3412" s="242"/>
      <c r="H3412" s="246">
        <v>1469.0999999999999</v>
      </c>
      <c r="I3412" s="247"/>
      <c r="J3412" s="242"/>
      <c r="K3412" s="242"/>
      <c r="L3412" s="248"/>
      <c r="M3412" s="249"/>
      <c r="N3412" s="250"/>
      <c r="O3412" s="250"/>
      <c r="P3412" s="250"/>
      <c r="Q3412" s="250"/>
      <c r="R3412" s="250"/>
      <c r="S3412" s="250"/>
      <c r="T3412" s="251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52" t="s">
        <v>232</v>
      </c>
      <c r="AU3412" s="252" t="s">
        <v>82</v>
      </c>
      <c r="AV3412" s="13" t="s">
        <v>82</v>
      </c>
      <c r="AW3412" s="13" t="s">
        <v>30</v>
      </c>
      <c r="AX3412" s="13" t="s">
        <v>73</v>
      </c>
      <c r="AY3412" s="252" t="s">
        <v>223</v>
      </c>
    </row>
    <row r="3413" s="13" customFormat="1">
      <c r="A3413" s="13"/>
      <c r="B3413" s="241"/>
      <c r="C3413" s="242"/>
      <c r="D3413" s="243" t="s">
        <v>232</v>
      </c>
      <c r="E3413" s="244" t="s">
        <v>1</v>
      </c>
      <c r="F3413" s="245" t="s">
        <v>4438</v>
      </c>
      <c r="G3413" s="242"/>
      <c r="H3413" s="246">
        <v>1155.4000000000001</v>
      </c>
      <c r="I3413" s="247"/>
      <c r="J3413" s="242"/>
      <c r="K3413" s="242"/>
      <c r="L3413" s="248"/>
      <c r="M3413" s="249"/>
      <c r="N3413" s="250"/>
      <c r="O3413" s="250"/>
      <c r="P3413" s="250"/>
      <c r="Q3413" s="250"/>
      <c r="R3413" s="250"/>
      <c r="S3413" s="250"/>
      <c r="T3413" s="251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52" t="s">
        <v>232</v>
      </c>
      <c r="AU3413" s="252" t="s">
        <v>82</v>
      </c>
      <c r="AV3413" s="13" t="s">
        <v>82</v>
      </c>
      <c r="AW3413" s="13" t="s">
        <v>30</v>
      </c>
      <c r="AX3413" s="13" t="s">
        <v>73</v>
      </c>
      <c r="AY3413" s="252" t="s">
        <v>223</v>
      </c>
    </row>
    <row r="3414" s="13" customFormat="1">
      <c r="A3414" s="13"/>
      <c r="B3414" s="241"/>
      <c r="C3414" s="242"/>
      <c r="D3414" s="243" t="s">
        <v>232</v>
      </c>
      <c r="E3414" s="244" t="s">
        <v>1</v>
      </c>
      <c r="F3414" s="245" t="s">
        <v>4439</v>
      </c>
      <c r="G3414" s="242"/>
      <c r="H3414" s="246">
        <v>1154.5</v>
      </c>
      <c r="I3414" s="247"/>
      <c r="J3414" s="242"/>
      <c r="K3414" s="242"/>
      <c r="L3414" s="248"/>
      <c r="M3414" s="249"/>
      <c r="N3414" s="250"/>
      <c r="O3414" s="250"/>
      <c r="P3414" s="250"/>
      <c r="Q3414" s="250"/>
      <c r="R3414" s="250"/>
      <c r="S3414" s="250"/>
      <c r="T3414" s="251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T3414" s="252" t="s">
        <v>232</v>
      </c>
      <c r="AU3414" s="252" t="s">
        <v>82</v>
      </c>
      <c r="AV3414" s="13" t="s">
        <v>82</v>
      </c>
      <c r="AW3414" s="13" t="s">
        <v>30</v>
      </c>
      <c r="AX3414" s="13" t="s">
        <v>73</v>
      </c>
      <c r="AY3414" s="252" t="s">
        <v>223</v>
      </c>
    </row>
    <row r="3415" s="14" customFormat="1">
      <c r="A3415" s="14"/>
      <c r="B3415" s="253"/>
      <c r="C3415" s="254"/>
      <c r="D3415" s="243" t="s">
        <v>232</v>
      </c>
      <c r="E3415" s="255" t="s">
        <v>1</v>
      </c>
      <c r="F3415" s="256" t="s">
        <v>394</v>
      </c>
      <c r="G3415" s="254"/>
      <c r="H3415" s="255" t="s">
        <v>1</v>
      </c>
      <c r="I3415" s="257"/>
      <c r="J3415" s="254"/>
      <c r="K3415" s="254"/>
      <c r="L3415" s="258"/>
      <c r="M3415" s="259"/>
      <c r="N3415" s="260"/>
      <c r="O3415" s="260"/>
      <c r="P3415" s="260"/>
      <c r="Q3415" s="260"/>
      <c r="R3415" s="260"/>
      <c r="S3415" s="260"/>
      <c r="T3415" s="261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62" t="s">
        <v>232</v>
      </c>
      <c r="AU3415" s="262" t="s">
        <v>82</v>
      </c>
      <c r="AV3415" s="14" t="s">
        <v>80</v>
      </c>
      <c r="AW3415" s="14" t="s">
        <v>30</v>
      </c>
      <c r="AX3415" s="14" t="s">
        <v>73</v>
      </c>
      <c r="AY3415" s="262" t="s">
        <v>223</v>
      </c>
    </row>
    <row r="3416" s="14" customFormat="1">
      <c r="A3416" s="14"/>
      <c r="B3416" s="253"/>
      <c r="C3416" s="254"/>
      <c r="D3416" s="243" t="s">
        <v>232</v>
      </c>
      <c r="E3416" s="255" t="s">
        <v>1</v>
      </c>
      <c r="F3416" s="256" t="s">
        <v>4440</v>
      </c>
      <c r="G3416" s="254"/>
      <c r="H3416" s="255" t="s">
        <v>1</v>
      </c>
      <c r="I3416" s="257"/>
      <c r="J3416" s="254"/>
      <c r="K3416" s="254"/>
      <c r="L3416" s="258"/>
      <c r="M3416" s="259"/>
      <c r="N3416" s="260"/>
      <c r="O3416" s="260"/>
      <c r="P3416" s="260"/>
      <c r="Q3416" s="260"/>
      <c r="R3416" s="260"/>
      <c r="S3416" s="260"/>
      <c r="T3416" s="261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62" t="s">
        <v>232</v>
      </c>
      <c r="AU3416" s="262" t="s">
        <v>82</v>
      </c>
      <c r="AV3416" s="14" t="s">
        <v>80</v>
      </c>
      <c r="AW3416" s="14" t="s">
        <v>30</v>
      </c>
      <c r="AX3416" s="14" t="s">
        <v>73</v>
      </c>
      <c r="AY3416" s="262" t="s">
        <v>223</v>
      </c>
    </row>
    <row r="3417" s="13" customFormat="1">
      <c r="A3417" s="13"/>
      <c r="B3417" s="241"/>
      <c r="C3417" s="242"/>
      <c r="D3417" s="243" t="s">
        <v>232</v>
      </c>
      <c r="E3417" s="244" t="s">
        <v>1</v>
      </c>
      <c r="F3417" s="245" t="s">
        <v>4441</v>
      </c>
      <c r="G3417" s="242"/>
      <c r="H3417" s="246">
        <v>47.399999999999999</v>
      </c>
      <c r="I3417" s="247"/>
      <c r="J3417" s="242"/>
      <c r="K3417" s="242"/>
      <c r="L3417" s="248"/>
      <c r="M3417" s="249"/>
      <c r="N3417" s="250"/>
      <c r="O3417" s="250"/>
      <c r="P3417" s="250"/>
      <c r="Q3417" s="250"/>
      <c r="R3417" s="250"/>
      <c r="S3417" s="250"/>
      <c r="T3417" s="251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52" t="s">
        <v>232</v>
      </c>
      <c r="AU3417" s="252" t="s">
        <v>82</v>
      </c>
      <c r="AV3417" s="13" t="s">
        <v>82</v>
      </c>
      <c r="AW3417" s="13" t="s">
        <v>30</v>
      </c>
      <c r="AX3417" s="13" t="s">
        <v>73</v>
      </c>
      <c r="AY3417" s="252" t="s">
        <v>223</v>
      </c>
    </row>
    <row r="3418" s="13" customFormat="1">
      <c r="A3418" s="13"/>
      <c r="B3418" s="241"/>
      <c r="C3418" s="242"/>
      <c r="D3418" s="243" t="s">
        <v>232</v>
      </c>
      <c r="E3418" s="244" t="s">
        <v>1</v>
      </c>
      <c r="F3418" s="245" t="s">
        <v>4442</v>
      </c>
      <c r="G3418" s="242"/>
      <c r="H3418" s="246">
        <v>34.799999999999997</v>
      </c>
      <c r="I3418" s="247"/>
      <c r="J3418" s="242"/>
      <c r="K3418" s="242"/>
      <c r="L3418" s="248"/>
      <c r="M3418" s="249"/>
      <c r="N3418" s="250"/>
      <c r="O3418" s="250"/>
      <c r="P3418" s="250"/>
      <c r="Q3418" s="250"/>
      <c r="R3418" s="250"/>
      <c r="S3418" s="250"/>
      <c r="T3418" s="251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52" t="s">
        <v>232</v>
      </c>
      <c r="AU3418" s="252" t="s">
        <v>82</v>
      </c>
      <c r="AV3418" s="13" t="s">
        <v>82</v>
      </c>
      <c r="AW3418" s="13" t="s">
        <v>30</v>
      </c>
      <c r="AX3418" s="13" t="s">
        <v>73</v>
      </c>
      <c r="AY3418" s="252" t="s">
        <v>223</v>
      </c>
    </row>
    <row r="3419" s="13" customFormat="1">
      <c r="A3419" s="13"/>
      <c r="B3419" s="241"/>
      <c r="C3419" s="242"/>
      <c r="D3419" s="243" t="s">
        <v>232</v>
      </c>
      <c r="E3419" s="244" t="s">
        <v>1</v>
      </c>
      <c r="F3419" s="245" t="s">
        <v>4443</v>
      </c>
      <c r="G3419" s="242"/>
      <c r="H3419" s="246">
        <v>14</v>
      </c>
      <c r="I3419" s="247"/>
      <c r="J3419" s="242"/>
      <c r="K3419" s="242"/>
      <c r="L3419" s="248"/>
      <c r="M3419" s="249"/>
      <c r="N3419" s="250"/>
      <c r="O3419" s="250"/>
      <c r="P3419" s="250"/>
      <c r="Q3419" s="250"/>
      <c r="R3419" s="250"/>
      <c r="S3419" s="250"/>
      <c r="T3419" s="251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52" t="s">
        <v>232</v>
      </c>
      <c r="AU3419" s="252" t="s">
        <v>82</v>
      </c>
      <c r="AV3419" s="13" t="s">
        <v>82</v>
      </c>
      <c r="AW3419" s="13" t="s">
        <v>30</v>
      </c>
      <c r="AX3419" s="13" t="s">
        <v>73</v>
      </c>
      <c r="AY3419" s="252" t="s">
        <v>223</v>
      </c>
    </row>
    <row r="3420" s="14" customFormat="1">
      <c r="A3420" s="14"/>
      <c r="B3420" s="253"/>
      <c r="C3420" s="254"/>
      <c r="D3420" s="243" t="s">
        <v>232</v>
      </c>
      <c r="E3420" s="255" t="s">
        <v>1</v>
      </c>
      <c r="F3420" s="256" t="s">
        <v>394</v>
      </c>
      <c r="G3420" s="254"/>
      <c r="H3420" s="255" t="s">
        <v>1</v>
      </c>
      <c r="I3420" s="257"/>
      <c r="J3420" s="254"/>
      <c r="K3420" s="254"/>
      <c r="L3420" s="258"/>
      <c r="M3420" s="259"/>
      <c r="N3420" s="260"/>
      <c r="O3420" s="260"/>
      <c r="P3420" s="260"/>
      <c r="Q3420" s="260"/>
      <c r="R3420" s="260"/>
      <c r="S3420" s="260"/>
      <c r="T3420" s="261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62" t="s">
        <v>232</v>
      </c>
      <c r="AU3420" s="262" t="s">
        <v>82</v>
      </c>
      <c r="AV3420" s="14" t="s">
        <v>80</v>
      </c>
      <c r="AW3420" s="14" t="s">
        <v>30</v>
      </c>
      <c r="AX3420" s="14" t="s">
        <v>73</v>
      </c>
      <c r="AY3420" s="262" t="s">
        <v>223</v>
      </c>
    </row>
    <row r="3421" s="14" customFormat="1">
      <c r="A3421" s="14"/>
      <c r="B3421" s="253"/>
      <c r="C3421" s="254"/>
      <c r="D3421" s="243" t="s">
        <v>232</v>
      </c>
      <c r="E3421" s="255" t="s">
        <v>1</v>
      </c>
      <c r="F3421" s="256" t="s">
        <v>4444</v>
      </c>
      <c r="G3421" s="254"/>
      <c r="H3421" s="255" t="s">
        <v>1</v>
      </c>
      <c r="I3421" s="257"/>
      <c r="J3421" s="254"/>
      <c r="K3421" s="254"/>
      <c r="L3421" s="258"/>
      <c r="M3421" s="259"/>
      <c r="N3421" s="260"/>
      <c r="O3421" s="260"/>
      <c r="P3421" s="260"/>
      <c r="Q3421" s="260"/>
      <c r="R3421" s="260"/>
      <c r="S3421" s="260"/>
      <c r="T3421" s="261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62" t="s">
        <v>232</v>
      </c>
      <c r="AU3421" s="262" t="s">
        <v>82</v>
      </c>
      <c r="AV3421" s="14" t="s">
        <v>80</v>
      </c>
      <c r="AW3421" s="14" t="s">
        <v>30</v>
      </c>
      <c r="AX3421" s="14" t="s">
        <v>73</v>
      </c>
      <c r="AY3421" s="262" t="s">
        <v>223</v>
      </c>
    </row>
    <row r="3422" s="13" customFormat="1">
      <c r="A3422" s="13"/>
      <c r="B3422" s="241"/>
      <c r="C3422" s="242"/>
      <c r="D3422" s="243" t="s">
        <v>232</v>
      </c>
      <c r="E3422" s="244" t="s">
        <v>1</v>
      </c>
      <c r="F3422" s="245" t="s">
        <v>4445</v>
      </c>
      <c r="G3422" s="242"/>
      <c r="H3422" s="246">
        <v>2096.0999999999999</v>
      </c>
      <c r="I3422" s="247"/>
      <c r="J3422" s="242"/>
      <c r="K3422" s="242"/>
      <c r="L3422" s="248"/>
      <c r="M3422" s="249"/>
      <c r="N3422" s="250"/>
      <c r="O3422" s="250"/>
      <c r="P3422" s="250"/>
      <c r="Q3422" s="250"/>
      <c r="R3422" s="250"/>
      <c r="S3422" s="250"/>
      <c r="T3422" s="251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52" t="s">
        <v>232</v>
      </c>
      <c r="AU3422" s="252" t="s">
        <v>82</v>
      </c>
      <c r="AV3422" s="13" t="s">
        <v>82</v>
      </c>
      <c r="AW3422" s="13" t="s">
        <v>30</v>
      </c>
      <c r="AX3422" s="13" t="s">
        <v>73</v>
      </c>
      <c r="AY3422" s="252" t="s">
        <v>223</v>
      </c>
    </row>
    <row r="3423" s="13" customFormat="1">
      <c r="A3423" s="13"/>
      <c r="B3423" s="241"/>
      <c r="C3423" s="242"/>
      <c r="D3423" s="243" t="s">
        <v>232</v>
      </c>
      <c r="E3423" s="244" t="s">
        <v>1</v>
      </c>
      <c r="F3423" s="245" t="s">
        <v>4446</v>
      </c>
      <c r="G3423" s="242"/>
      <c r="H3423" s="246">
        <v>2674</v>
      </c>
      <c r="I3423" s="247"/>
      <c r="J3423" s="242"/>
      <c r="K3423" s="242"/>
      <c r="L3423" s="248"/>
      <c r="M3423" s="249"/>
      <c r="N3423" s="250"/>
      <c r="O3423" s="250"/>
      <c r="P3423" s="250"/>
      <c r="Q3423" s="250"/>
      <c r="R3423" s="250"/>
      <c r="S3423" s="250"/>
      <c r="T3423" s="251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52" t="s">
        <v>232</v>
      </c>
      <c r="AU3423" s="252" t="s">
        <v>82</v>
      </c>
      <c r="AV3423" s="13" t="s">
        <v>82</v>
      </c>
      <c r="AW3423" s="13" t="s">
        <v>30</v>
      </c>
      <c r="AX3423" s="13" t="s">
        <v>73</v>
      </c>
      <c r="AY3423" s="252" t="s">
        <v>223</v>
      </c>
    </row>
    <row r="3424" s="13" customFormat="1">
      <c r="A3424" s="13"/>
      <c r="B3424" s="241"/>
      <c r="C3424" s="242"/>
      <c r="D3424" s="243" t="s">
        <v>232</v>
      </c>
      <c r="E3424" s="244" t="s">
        <v>1</v>
      </c>
      <c r="F3424" s="245" t="s">
        <v>4447</v>
      </c>
      <c r="G3424" s="242"/>
      <c r="H3424" s="246">
        <v>1244.7000000000001</v>
      </c>
      <c r="I3424" s="247"/>
      <c r="J3424" s="242"/>
      <c r="K3424" s="242"/>
      <c r="L3424" s="248"/>
      <c r="M3424" s="249"/>
      <c r="N3424" s="250"/>
      <c r="O3424" s="250"/>
      <c r="P3424" s="250"/>
      <c r="Q3424" s="250"/>
      <c r="R3424" s="250"/>
      <c r="S3424" s="250"/>
      <c r="T3424" s="251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52" t="s">
        <v>232</v>
      </c>
      <c r="AU3424" s="252" t="s">
        <v>82</v>
      </c>
      <c r="AV3424" s="13" t="s">
        <v>82</v>
      </c>
      <c r="AW3424" s="13" t="s">
        <v>30</v>
      </c>
      <c r="AX3424" s="13" t="s">
        <v>73</v>
      </c>
      <c r="AY3424" s="252" t="s">
        <v>223</v>
      </c>
    </row>
    <row r="3425" s="14" customFormat="1">
      <c r="A3425" s="14"/>
      <c r="B3425" s="253"/>
      <c r="C3425" s="254"/>
      <c r="D3425" s="243" t="s">
        <v>232</v>
      </c>
      <c r="E3425" s="255" t="s">
        <v>1</v>
      </c>
      <c r="F3425" s="256" t="s">
        <v>394</v>
      </c>
      <c r="G3425" s="254"/>
      <c r="H3425" s="255" t="s">
        <v>1</v>
      </c>
      <c r="I3425" s="257"/>
      <c r="J3425" s="254"/>
      <c r="K3425" s="254"/>
      <c r="L3425" s="258"/>
      <c r="M3425" s="259"/>
      <c r="N3425" s="260"/>
      <c r="O3425" s="260"/>
      <c r="P3425" s="260"/>
      <c r="Q3425" s="260"/>
      <c r="R3425" s="260"/>
      <c r="S3425" s="260"/>
      <c r="T3425" s="261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62" t="s">
        <v>232</v>
      </c>
      <c r="AU3425" s="262" t="s">
        <v>82</v>
      </c>
      <c r="AV3425" s="14" t="s">
        <v>80</v>
      </c>
      <c r="AW3425" s="14" t="s">
        <v>30</v>
      </c>
      <c r="AX3425" s="14" t="s">
        <v>73</v>
      </c>
      <c r="AY3425" s="262" t="s">
        <v>223</v>
      </c>
    </row>
    <row r="3426" s="13" customFormat="1">
      <c r="A3426" s="13"/>
      <c r="B3426" s="241"/>
      <c r="C3426" s="242"/>
      <c r="D3426" s="243" t="s">
        <v>232</v>
      </c>
      <c r="E3426" s="244" t="s">
        <v>1</v>
      </c>
      <c r="F3426" s="245" t="s">
        <v>4448</v>
      </c>
      <c r="G3426" s="242"/>
      <c r="H3426" s="246">
        <v>989</v>
      </c>
      <c r="I3426" s="247"/>
      <c r="J3426" s="242"/>
      <c r="K3426" s="242"/>
      <c r="L3426" s="248"/>
      <c r="M3426" s="249"/>
      <c r="N3426" s="250"/>
      <c r="O3426" s="250"/>
      <c r="P3426" s="250"/>
      <c r="Q3426" s="250"/>
      <c r="R3426" s="250"/>
      <c r="S3426" s="250"/>
      <c r="T3426" s="251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52" t="s">
        <v>232</v>
      </c>
      <c r="AU3426" s="252" t="s">
        <v>82</v>
      </c>
      <c r="AV3426" s="13" t="s">
        <v>82</v>
      </c>
      <c r="AW3426" s="13" t="s">
        <v>30</v>
      </c>
      <c r="AX3426" s="13" t="s">
        <v>73</v>
      </c>
      <c r="AY3426" s="252" t="s">
        <v>223</v>
      </c>
    </row>
    <row r="3427" s="15" customFormat="1">
      <c r="A3427" s="15"/>
      <c r="B3427" s="263"/>
      <c r="C3427" s="264"/>
      <c r="D3427" s="243" t="s">
        <v>232</v>
      </c>
      <c r="E3427" s="265" t="s">
        <v>1</v>
      </c>
      <c r="F3427" s="266" t="s">
        <v>245</v>
      </c>
      <c r="G3427" s="264"/>
      <c r="H3427" s="267">
        <v>10879</v>
      </c>
      <c r="I3427" s="268"/>
      <c r="J3427" s="264"/>
      <c r="K3427" s="264"/>
      <c r="L3427" s="269"/>
      <c r="M3427" s="270"/>
      <c r="N3427" s="271"/>
      <c r="O3427" s="271"/>
      <c r="P3427" s="271"/>
      <c r="Q3427" s="271"/>
      <c r="R3427" s="271"/>
      <c r="S3427" s="271"/>
      <c r="T3427" s="272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T3427" s="273" t="s">
        <v>232</v>
      </c>
      <c r="AU3427" s="273" t="s">
        <v>82</v>
      </c>
      <c r="AV3427" s="15" t="s">
        <v>230</v>
      </c>
      <c r="AW3427" s="15" t="s">
        <v>30</v>
      </c>
      <c r="AX3427" s="15" t="s">
        <v>80</v>
      </c>
      <c r="AY3427" s="273" t="s">
        <v>223</v>
      </c>
    </row>
    <row r="3428" s="2" customFormat="1" ht="21.75" customHeight="1">
      <c r="A3428" s="39"/>
      <c r="B3428" s="40"/>
      <c r="C3428" s="274" t="s">
        <v>4449</v>
      </c>
      <c r="D3428" s="274" t="s">
        <v>285</v>
      </c>
      <c r="E3428" s="275" t="s">
        <v>4450</v>
      </c>
      <c r="F3428" s="276" t="s">
        <v>4451</v>
      </c>
      <c r="G3428" s="277" t="s">
        <v>265</v>
      </c>
      <c r="H3428" s="278">
        <v>4.157</v>
      </c>
      <c r="I3428" s="279"/>
      <c r="J3428" s="280">
        <f>ROUND(I3428*H3428,2)</f>
        <v>0</v>
      </c>
      <c r="K3428" s="276" t="s">
        <v>229</v>
      </c>
      <c r="L3428" s="281"/>
      <c r="M3428" s="282" t="s">
        <v>1</v>
      </c>
      <c r="N3428" s="283" t="s">
        <v>38</v>
      </c>
      <c r="O3428" s="92"/>
      <c r="P3428" s="237">
        <f>O3428*H3428</f>
        <v>0</v>
      </c>
      <c r="Q3428" s="237">
        <v>1</v>
      </c>
      <c r="R3428" s="237">
        <f>Q3428*H3428</f>
        <v>4.157</v>
      </c>
      <c r="S3428" s="237">
        <v>0</v>
      </c>
      <c r="T3428" s="238">
        <f>S3428*H3428</f>
        <v>0</v>
      </c>
      <c r="U3428" s="39"/>
      <c r="V3428" s="39"/>
      <c r="W3428" s="39"/>
      <c r="X3428" s="39"/>
      <c r="Y3428" s="39"/>
      <c r="Z3428" s="39"/>
      <c r="AA3428" s="39"/>
      <c r="AB3428" s="39"/>
      <c r="AC3428" s="39"/>
      <c r="AD3428" s="39"/>
      <c r="AE3428" s="39"/>
      <c r="AR3428" s="239" t="s">
        <v>402</v>
      </c>
      <c r="AT3428" s="239" t="s">
        <v>285</v>
      </c>
      <c r="AU3428" s="239" t="s">
        <v>82</v>
      </c>
      <c r="AY3428" s="18" t="s">
        <v>223</v>
      </c>
      <c r="BE3428" s="240">
        <f>IF(N3428="základní",J3428,0)</f>
        <v>0</v>
      </c>
      <c r="BF3428" s="240">
        <f>IF(N3428="snížená",J3428,0)</f>
        <v>0</v>
      </c>
      <c r="BG3428" s="240">
        <f>IF(N3428="zákl. přenesená",J3428,0)</f>
        <v>0</v>
      </c>
      <c r="BH3428" s="240">
        <f>IF(N3428="sníž. přenesená",J3428,0)</f>
        <v>0</v>
      </c>
      <c r="BI3428" s="240">
        <f>IF(N3428="nulová",J3428,0)</f>
        <v>0</v>
      </c>
      <c r="BJ3428" s="18" t="s">
        <v>80</v>
      </c>
      <c r="BK3428" s="240">
        <f>ROUND(I3428*H3428,2)</f>
        <v>0</v>
      </c>
      <c r="BL3428" s="18" t="s">
        <v>310</v>
      </c>
      <c r="BM3428" s="239" t="s">
        <v>4452</v>
      </c>
    </row>
    <row r="3429" s="2" customFormat="1">
      <c r="A3429" s="39"/>
      <c r="B3429" s="40"/>
      <c r="C3429" s="41"/>
      <c r="D3429" s="243" t="s">
        <v>370</v>
      </c>
      <c r="E3429" s="41"/>
      <c r="F3429" s="284" t="s">
        <v>4453</v>
      </c>
      <c r="G3429" s="41"/>
      <c r="H3429" s="41"/>
      <c r="I3429" s="285"/>
      <c r="J3429" s="41"/>
      <c r="K3429" s="41"/>
      <c r="L3429" s="45"/>
      <c r="M3429" s="286"/>
      <c r="N3429" s="287"/>
      <c r="O3429" s="92"/>
      <c r="P3429" s="92"/>
      <c r="Q3429" s="92"/>
      <c r="R3429" s="92"/>
      <c r="S3429" s="92"/>
      <c r="T3429" s="93"/>
      <c r="U3429" s="39"/>
      <c r="V3429" s="39"/>
      <c r="W3429" s="39"/>
      <c r="X3429" s="39"/>
      <c r="Y3429" s="39"/>
      <c r="Z3429" s="39"/>
      <c r="AA3429" s="39"/>
      <c r="AB3429" s="39"/>
      <c r="AC3429" s="39"/>
      <c r="AD3429" s="39"/>
      <c r="AE3429" s="39"/>
      <c r="AT3429" s="18" t="s">
        <v>370</v>
      </c>
      <c r="AU3429" s="18" t="s">
        <v>82</v>
      </c>
    </row>
    <row r="3430" s="14" customFormat="1">
      <c r="A3430" s="14"/>
      <c r="B3430" s="253"/>
      <c r="C3430" s="254"/>
      <c r="D3430" s="243" t="s">
        <v>232</v>
      </c>
      <c r="E3430" s="255" t="s">
        <v>1</v>
      </c>
      <c r="F3430" s="256" t="s">
        <v>4454</v>
      </c>
      <c r="G3430" s="254"/>
      <c r="H3430" s="255" t="s">
        <v>1</v>
      </c>
      <c r="I3430" s="257"/>
      <c r="J3430" s="254"/>
      <c r="K3430" s="254"/>
      <c r="L3430" s="258"/>
      <c r="M3430" s="259"/>
      <c r="N3430" s="260"/>
      <c r="O3430" s="260"/>
      <c r="P3430" s="260"/>
      <c r="Q3430" s="260"/>
      <c r="R3430" s="260"/>
      <c r="S3430" s="260"/>
      <c r="T3430" s="261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62" t="s">
        <v>232</v>
      </c>
      <c r="AU3430" s="262" t="s">
        <v>82</v>
      </c>
      <c r="AV3430" s="14" t="s">
        <v>80</v>
      </c>
      <c r="AW3430" s="14" t="s">
        <v>30</v>
      </c>
      <c r="AX3430" s="14" t="s">
        <v>73</v>
      </c>
      <c r="AY3430" s="262" t="s">
        <v>223</v>
      </c>
    </row>
    <row r="3431" s="13" customFormat="1">
      <c r="A3431" s="13"/>
      <c r="B3431" s="241"/>
      <c r="C3431" s="242"/>
      <c r="D3431" s="243" t="s">
        <v>232</v>
      </c>
      <c r="E3431" s="244" t="s">
        <v>1</v>
      </c>
      <c r="F3431" s="245" t="s">
        <v>4455</v>
      </c>
      <c r="G3431" s="242"/>
      <c r="H3431" s="246">
        <v>1.4690000000000001</v>
      </c>
      <c r="I3431" s="247"/>
      <c r="J3431" s="242"/>
      <c r="K3431" s="242"/>
      <c r="L3431" s="248"/>
      <c r="M3431" s="249"/>
      <c r="N3431" s="250"/>
      <c r="O3431" s="250"/>
      <c r="P3431" s="250"/>
      <c r="Q3431" s="250"/>
      <c r="R3431" s="250"/>
      <c r="S3431" s="250"/>
      <c r="T3431" s="251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52" t="s">
        <v>232</v>
      </c>
      <c r="AU3431" s="252" t="s">
        <v>82</v>
      </c>
      <c r="AV3431" s="13" t="s">
        <v>82</v>
      </c>
      <c r="AW3431" s="13" t="s">
        <v>30</v>
      </c>
      <c r="AX3431" s="13" t="s">
        <v>73</v>
      </c>
      <c r="AY3431" s="252" t="s">
        <v>223</v>
      </c>
    </row>
    <row r="3432" s="13" customFormat="1">
      <c r="A3432" s="13"/>
      <c r="B3432" s="241"/>
      <c r="C3432" s="242"/>
      <c r="D3432" s="243" t="s">
        <v>232</v>
      </c>
      <c r="E3432" s="244" t="s">
        <v>1</v>
      </c>
      <c r="F3432" s="245" t="s">
        <v>4456</v>
      </c>
      <c r="G3432" s="242"/>
      <c r="H3432" s="246">
        <v>1.155</v>
      </c>
      <c r="I3432" s="247"/>
      <c r="J3432" s="242"/>
      <c r="K3432" s="242"/>
      <c r="L3432" s="248"/>
      <c r="M3432" s="249"/>
      <c r="N3432" s="250"/>
      <c r="O3432" s="250"/>
      <c r="P3432" s="250"/>
      <c r="Q3432" s="250"/>
      <c r="R3432" s="250"/>
      <c r="S3432" s="250"/>
      <c r="T3432" s="251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52" t="s">
        <v>232</v>
      </c>
      <c r="AU3432" s="252" t="s">
        <v>82</v>
      </c>
      <c r="AV3432" s="13" t="s">
        <v>82</v>
      </c>
      <c r="AW3432" s="13" t="s">
        <v>30</v>
      </c>
      <c r="AX3432" s="13" t="s">
        <v>73</v>
      </c>
      <c r="AY3432" s="252" t="s">
        <v>223</v>
      </c>
    </row>
    <row r="3433" s="13" customFormat="1">
      <c r="A3433" s="13"/>
      <c r="B3433" s="241"/>
      <c r="C3433" s="242"/>
      <c r="D3433" s="243" t="s">
        <v>232</v>
      </c>
      <c r="E3433" s="244" t="s">
        <v>1</v>
      </c>
      <c r="F3433" s="245" t="s">
        <v>4457</v>
      </c>
      <c r="G3433" s="242"/>
      <c r="H3433" s="246">
        <v>1.155</v>
      </c>
      <c r="I3433" s="247"/>
      <c r="J3433" s="242"/>
      <c r="K3433" s="242"/>
      <c r="L3433" s="248"/>
      <c r="M3433" s="249"/>
      <c r="N3433" s="250"/>
      <c r="O3433" s="250"/>
      <c r="P3433" s="250"/>
      <c r="Q3433" s="250"/>
      <c r="R3433" s="250"/>
      <c r="S3433" s="250"/>
      <c r="T3433" s="251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52" t="s">
        <v>232</v>
      </c>
      <c r="AU3433" s="252" t="s">
        <v>82</v>
      </c>
      <c r="AV3433" s="13" t="s">
        <v>82</v>
      </c>
      <c r="AW3433" s="13" t="s">
        <v>30</v>
      </c>
      <c r="AX3433" s="13" t="s">
        <v>73</v>
      </c>
      <c r="AY3433" s="252" t="s">
        <v>223</v>
      </c>
    </row>
    <row r="3434" s="15" customFormat="1">
      <c r="A3434" s="15"/>
      <c r="B3434" s="263"/>
      <c r="C3434" s="264"/>
      <c r="D3434" s="243" t="s">
        <v>232</v>
      </c>
      <c r="E3434" s="265" t="s">
        <v>1</v>
      </c>
      <c r="F3434" s="266" t="s">
        <v>245</v>
      </c>
      <c r="G3434" s="264"/>
      <c r="H3434" s="267">
        <v>3.7789999999999999</v>
      </c>
      <c r="I3434" s="268"/>
      <c r="J3434" s="264"/>
      <c r="K3434" s="264"/>
      <c r="L3434" s="269"/>
      <c r="M3434" s="270"/>
      <c r="N3434" s="271"/>
      <c r="O3434" s="271"/>
      <c r="P3434" s="271"/>
      <c r="Q3434" s="271"/>
      <c r="R3434" s="271"/>
      <c r="S3434" s="271"/>
      <c r="T3434" s="272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T3434" s="273" t="s">
        <v>232</v>
      </c>
      <c r="AU3434" s="273" t="s">
        <v>82</v>
      </c>
      <c r="AV3434" s="15" t="s">
        <v>230</v>
      </c>
      <c r="AW3434" s="15" t="s">
        <v>30</v>
      </c>
      <c r="AX3434" s="15" t="s">
        <v>80</v>
      </c>
      <c r="AY3434" s="273" t="s">
        <v>223</v>
      </c>
    </row>
    <row r="3435" s="13" customFormat="1">
      <c r="A3435" s="13"/>
      <c r="B3435" s="241"/>
      <c r="C3435" s="242"/>
      <c r="D3435" s="243" t="s">
        <v>232</v>
      </c>
      <c r="E3435" s="242"/>
      <c r="F3435" s="245" t="s">
        <v>4458</v>
      </c>
      <c r="G3435" s="242"/>
      <c r="H3435" s="246">
        <v>4.157</v>
      </c>
      <c r="I3435" s="247"/>
      <c r="J3435" s="242"/>
      <c r="K3435" s="242"/>
      <c r="L3435" s="248"/>
      <c r="M3435" s="249"/>
      <c r="N3435" s="250"/>
      <c r="O3435" s="250"/>
      <c r="P3435" s="250"/>
      <c r="Q3435" s="250"/>
      <c r="R3435" s="250"/>
      <c r="S3435" s="250"/>
      <c r="T3435" s="251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52" t="s">
        <v>232</v>
      </c>
      <c r="AU3435" s="252" t="s">
        <v>82</v>
      </c>
      <c r="AV3435" s="13" t="s">
        <v>82</v>
      </c>
      <c r="AW3435" s="13" t="s">
        <v>4</v>
      </c>
      <c r="AX3435" s="13" t="s">
        <v>80</v>
      </c>
      <c r="AY3435" s="252" t="s">
        <v>223</v>
      </c>
    </row>
    <row r="3436" s="2" customFormat="1" ht="21.75" customHeight="1">
      <c r="A3436" s="39"/>
      <c r="B3436" s="40"/>
      <c r="C3436" s="274" t="s">
        <v>4459</v>
      </c>
      <c r="D3436" s="274" t="s">
        <v>285</v>
      </c>
      <c r="E3436" s="275" t="s">
        <v>4460</v>
      </c>
      <c r="F3436" s="276" t="s">
        <v>4461</v>
      </c>
      <c r="G3436" s="277" t="s">
        <v>265</v>
      </c>
      <c r="H3436" s="278">
        <v>0.106</v>
      </c>
      <c r="I3436" s="279"/>
      <c r="J3436" s="280">
        <f>ROUND(I3436*H3436,2)</f>
        <v>0</v>
      </c>
      <c r="K3436" s="276" t="s">
        <v>229</v>
      </c>
      <c r="L3436" s="281"/>
      <c r="M3436" s="282" t="s">
        <v>1</v>
      </c>
      <c r="N3436" s="283" t="s">
        <v>38</v>
      </c>
      <c r="O3436" s="92"/>
      <c r="P3436" s="237">
        <f>O3436*H3436</f>
        <v>0</v>
      </c>
      <c r="Q3436" s="237">
        <v>1</v>
      </c>
      <c r="R3436" s="237">
        <f>Q3436*H3436</f>
        <v>0.106</v>
      </c>
      <c r="S3436" s="237">
        <v>0</v>
      </c>
      <c r="T3436" s="238">
        <f>S3436*H3436</f>
        <v>0</v>
      </c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39"/>
      <c r="AE3436" s="39"/>
      <c r="AR3436" s="239" t="s">
        <v>402</v>
      </c>
      <c r="AT3436" s="239" t="s">
        <v>285</v>
      </c>
      <c r="AU3436" s="239" t="s">
        <v>82</v>
      </c>
      <c r="AY3436" s="18" t="s">
        <v>223</v>
      </c>
      <c r="BE3436" s="240">
        <f>IF(N3436="základní",J3436,0)</f>
        <v>0</v>
      </c>
      <c r="BF3436" s="240">
        <f>IF(N3436="snížená",J3436,0)</f>
        <v>0</v>
      </c>
      <c r="BG3436" s="240">
        <f>IF(N3436="zákl. přenesená",J3436,0)</f>
        <v>0</v>
      </c>
      <c r="BH3436" s="240">
        <f>IF(N3436="sníž. přenesená",J3436,0)</f>
        <v>0</v>
      </c>
      <c r="BI3436" s="240">
        <f>IF(N3436="nulová",J3436,0)</f>
        <v>0</v>
      </c>
      <c r="BJ3436" s="18" t="s">
        <v>80</v>
      </c>
      <c r="BK3436" s="240">
        <f>ROUND(I3436*H3436,2)</f>
        <v>0</v>
      </c>
      <c r="BL3436" s="18" t="s">
        <v>310</v>
      </c>
      <c r="BM3436" s="239" t="s">
        <v>4462</v>
      </c>
    </row>
    <row r="3437" s="2" customFormat="1">
      <c r="A3437" s="39"/>
      <c r="B3437" s="40"/>
      <c r="C3437" s="41"/>
      <c r="D3437" s="243" t="s">
        <v>370</v>
      </c>
      <c r="E3437" s="41"/>
      <c r="F3437" s="284" t="s">
        <v>4463</v>
      </c>
      <c r="G3437" s="41"/>
      <c r="H3437" s="41"/>
      <c r="I3437" s="285"/>
      <c r="J3437" s="41"/>
      <c r="K3437" s="41"/>
      <c r="L3437" s="45"/>
      <c r="M3437" s="286"/>
      <c r="N3437" s="287"/>
      <c r="O3437" s="92"/>
      <c r="P3437" s="92"/>
      <c r="Q3437" s="92"/>
      <c r="R3437" s="92"/>
      <c r="S3437" s="92"/>
      <c r="T3437" s="93"/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39"/>
      <c r="AE3437" s="39"/>
      <c r="AT3437" s="18" t="s">
        <v>370</v>
      </c>
      <c r="AU3437" s="18" t="s">
        <v>82</v>
      </c>
    </row>
    <row r="3438" s="14" customFormat="1">
      <c r="A3438" s="14"/>
      <c r="B3438" s="253"/>
      <c r="C3438" s="254"/>
      <c r="D3438" s="243" t="s">
        <v>232</v>
      </c>
      <c r="E3438" s="255" t="s">
        <v>1</v>
      </c>
      <c r="F3438" s="256" t="s">
        <v>4454</v>
      </c>
      <c r="G3438" s="254"/>
      <c r="H3438" s="255" t="s">
        <v>1</v>
      </c>
      <c r="I3438" s="257"/>
      <c r="J3438" s="254"/>
      <c r="K3438" s="254"/>
      <c r="L3438" s="258"/>
      <c r="M3438" s="259"/>
      <c r="N3438" s="260"/>
      <c r="O3438" s="260"/>
      <c r="P3438" s="260"/>
      <c r="Q3438" s="260"/>
      <c r="R3438" s="260"/>
      <c r="S3438" s="260"/>
      <c r="T3438" s="261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62" t="s">
        <v>232</v>
      </c>
      <c r="AU3438" s="262" t="s">
        <v>82</v>
      </c>
      <c r="AV3438" s="14" t="s">
        <v>80</v>
      </c>
      <c r="AW3438" s="14" t="s">
        <v>30</v>
      </c>
      <c r="AX3438" s="14" t="s">
        <v>73</v>
      </c>
      <c r="AY3438" s="262" t="s">
        <v>223</v>
      </c>
    </row>
    <row r="3439" s="13" customFormat="1">
      <c r="A3439" s="13"/>
      <c r="B3439" s="241"/>
      <c r="C3439" s="242"/>
      <c r="D3439" s="243" t="s">
        <v>232</v>
      </c>
      <c r="E3439" s="244" t="s">
        <v>1</v>
      </c>
      <c r="F3439" s="245" t="s">
        <v>4464</v>
      </c>
      <c r="G3439" s="242"/>
      <c r="H3439" s="246">
        <v>0.047</v>
      </c>
      <c r="I3439" s="247"/>
      <c r="J3439" s="242"/>
      <c r="K3439" s="242"/>
      <c r="L3439" s="248"/>
      <c r="M3439" s="249"/>
      <c r="N3439" s="250"/>
      <c r="O3439" s="250"/>
      <c r="P3439" s="250"/>
      <c r="Q3439" s="250"/>
      <c r="R3439" s="250"/>
      <c r="S3439" s="250"/>
      <c r="T3439" s="251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52" t="s">
        <v>232</v>
      </c>
      <c r="AU3439" s="252" t="s">
        <v>82</v>
      </c>
      <c r="AV3439" s="13" t="s">
        <v>82</v>
      </c>
      <c r="AW3439" s="13" t="s">
        <v>30</v>
      </c>
      <c r="AX3439" s="13" t="s">
        <v>73</v>
      </c>
      <c r="AY3439" s="252" t="s">
        <v>223</v>
      </c>
    </row>
    <row r="3440" s="13" customFormat="1">
      <c r="A3440" s="13"/>
      <c r="B3440" s="241"/>
      <c r="C3440" s="242"/>
      <c r="D3440" s="243" t="s">
        <v>232</v>
      </c>
      <c r="E3440" s="244" t="s">
        <v>1</v>
      </c>
      <c r="F3440" s="245" t="s">
        <v>4465</v>
      </c>
      <c r="G3440" s="242"/>
      <c r="H3440" s="246">
        <v>0.035000000000000003</v>
      </c>
      <c r="I3440" s="247"/>
      <c r="J3440" s="242"/>
      <c r="K3440" s="242"/>
      <c r="L3440" s="248"/>
      <c r="M3440" s="249"/>
      <c r="N3440" s="250"/>
      <c r="O3440" s="250"/>
      <c r="P3440" s="250"/>
      <c r="Q3440" s="250"/>
      <c r="R3440" s="250"/>
      <c r="S3440" s="250"/>
      <c r="T3440" s="251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52" t="s">
        <v>232</v>
      </c>
      <c r="AU3440" s="252" t="s">
        <v>82</v>
      </c>
      <c r="AV3440" s="13" t="s">
        <v>82</v>
      </c>
      <c r="AW3440" s="13" t="s">
        <v>30</v>
      </c>
      <c r="AX3440" s="13" t="s">
        <v>73</v>
      </c>
      <c r="AY3440" s="252" t="s">
        <v>223</v>
      </c>
    </row>
    <row r="3441" s="13" customFormat="1">
      <c r="A3441" s="13"/>
      <c r="B3441" s="241"/>
      <c r="C3441" s="242"/>
      <c r="D3441" s="243" t="s">
        <v>232</v>
      </c>
      <c r="E3441" s="244" t="s">
        <v>1</v>
      </c>
      <c r="F3441" s="245" t="s">
        <v>4466</v>
      </c>
      <c r="G3441" s="242"/>
      <c r="H3441" s="246">
        <v>0.014</v>
      </c>
      <c r="I3441" s="247"/>
      <c r="J3441" s="242"/>
      <c r="K3441" s="242"/>
      <c r="L3441" s="248"/>
      <c r="M3441" s="249"/>
      <c r="N3441" s="250"/>
      <c r="O3441" s="250"/>
      <c r="P3441" s="250"/>
      <c r="Q3441" s="250"/>
      <c r="R3441" s="250"/>
      <c r="S3441" s="250"/>
      <c r="T3441" s="251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52" t="s">
        <v>232</v>
      </c>
      <c r="AU3441" s="252" t="s">
        <v>82</v>
      </c>
      <c r="AV3441" s="13" t="s">
        <v>82</v>
      </c>
      <c r="AW3441" s="13" t="s">
        <v>30</v>
      </c>
      <c r="AX3441" s="13" t="s">
        <v>73</v>
      </c>
      <c r="AY3441" s="252" t="s">
        <v>223</v>
      </c>
    </row>
    <row r="3442" s="15" customFormat="1">
      <c r="A3442" s="15"/>
      <c r="B3442" s="263"/>
      <c r="C3442" s="264"/>
      <c r="D3442" s="243" t="s">
        <v>232</v>
      </c>
      <c r="E3442" s="265" t="s">
        <v>1</v>
      </c>
      <c r="F3442" s="266" t="s">
        <v>245</v>
      </c>
      <c r="G3442" s="264"/>
      <c r="H3442" s="267">
        <v>0.096000000000000002</v>
      </c>
      <c r="I3442" s="268"/>
      <c r="J3442" s="264"/>
      <c r="K3442" s="264"/>
      <c r="L3442" s="269"/>
      <c r="M3442" s="270"/>
      <c r="N3442" s="271"/>
      <c r="O3442" s="271"/>
      <c r="P3442" s="271"/>
      <c r="Q3442" s="271"/>
      <c r="R3442" s="271"/>
      <c r="S3442" s="271"/>
      <c r="T3442" s="272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T3442" s="273" t="s">
        <v>232</v>
      </c>
      <c r="AU3442" s="273" t="s">
        <v>82</v>
      </c>
      <c r="AV3442" s="15" t="s">
        <v>230</v>
      </c>
      <c r="AW3442" s="15" t="s">
        <v>30</v>
      </c>
      <c r="AX3442" s="15" t="s">
        <v>80</v>
      </c>
      <c r="AY3442" s="273" t="s">
        <v>223</v>
      </c>
    </row>
    <row r="3443" s="13" customFormat="1">
      <c r="A3443" s="13"/>
      <c r="B3443" s="241"/>
      <c r="C3443" s="242"/>
      <c r="D3443" s="243" t="s">
        <v>232</v>
      </c>
      <c r="E3443" s="242"/>
      <c r="F3443" s="245" t="s">
        <v>4467</v>
      </c>
      <c r="G3443" s="242"/>
      <c r="H3443" s="246">
        <v>0.106</v>
      </c>
      <c r="I3443" s="247"/>
      <c r="J3443" s="242"/>
      <c r="K3443" s="242"/>
      <c r="L3443" s="248"/>
      <c r="M3443" s="249"/>
      <c r="N3443" s="250"/>
      <c r="O3443" s="250"/>
      <c r="P3443" s="250"/>
      <c r="Q3443" s="250"/>
      <c r="R3443" s="250"/>
      <c r="S3443" s="250"/>
      <c r="T3443" s="251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52" t="s">
        <v>232</v>
      </c>
      <c r="AU3443" s="252" t="s">
        <v>82</v>
      </c>
      <c r="AV3443" s="13" t="s">
        <v>82</v>
      </c>
      <c r="AW3443" s="13" t="s">
        <v>4</v>
      </c>
      <c r="AX3443" s="13" t="s">
        <v>80</v>
      </c>
      <c r="AY3443" s="252" t="s">
        <v>223</v>
      </c>
    </row>
    <row r="3444" s="2" customFormat="1" ht="24.15" customHeight="1">
      <c r="A3444" s="39"/>
      <c r="B3444" s="40"/>
      <c r="C3444" s="274" t="s">
        <v>4468</v>
      </c>
      <c r="D3444" s="274" t="s">
        <v>285</v>
      </c>
      <c r="E3444" s="275" t="s">
        <v>4469</v>
      </c>
      <c r="F3444" s="276" t="s">
        <v>4470</v>
      </c>
      <c r="G3444" s="277" t="s">
        <v>265</v>
      </c>
      <c r="H3444" s="278">
        <v>6.4960000000000004</v>
      </c>
      <c r="I3444" s="279"/>
      <c r="J3444" s="280">
        <f>ROUND(I3444*H3444,2)</f>
        <v>0</v>
      </c>
      <c r="K3444" s="276" t="s">
        <v>386</v>
      </c>
      <c r="L3444" s="281"/>
      <c r="M3444" s="282" t="s">
        <v>1</v>
      </c>
      <c r="N3444" s="283" t="s">
        <v>38</v>
      </c>
      <c r="O3444" s="92"/>
      <c r="P3444" s="237">
        <f>O3444*H3444</f>
        <v>0</v>
      </c>
      <c r="Q3444" s="237">
        <v>1</v>
      </c>
      <c r="R3444" s="237">
        <f>Q3444*H3444</f>
        <v>6.4960000000000004</v>
      </c>
      <c r="S3444" s="237">
        <v>0</v>
      </c>
      <c r="T3444" s="238">
        <f>S3444*H3444</f>
        <v>0</v>
      </c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39"/>
      <c r="AE3444" s="39"/>
      <c r="AR3444" s="239" t="s">
        <v>402</v>
      </c>
      <c r="AT3444" s="239" t="s">
        <v>285</v>
      </c>
      <c r="AU3444" s="239" t="s">
        <v>82</v>
      </c>
      <c r="AY3444" s="18" t="s">
        <v>223</v>
      </c>
      <c r="BE3444" s="240">
        <f>IF(N3444="základní",J3444,0)</f>
        <v>0</v>
      </c>
      <c r="BF3444" s="240">
        <f>IF(N3444="snížená",J3444,0)</f>
        <v>0</v>
      </c>
      <c r="BG3444" s="240">
        <f>IF(N3444="zákl. přenesená",J3444,0)</f>
        <v>0</v>
      </c>
      <c r="BH3444" s="240">
        <f>IF(N3444="sníž. přenesená",J3444,0)</f>
        <v>0</v>
      </c>
      <c r="BI3444" s="240">
        <f>IF(N3444="nulová",J3444,0)</f>
        <v>0</v>
      </c>
      <c r="BJ3444" s="18" t="s">
        <v>80</v>
      </c>
      <c r="BK3444" s="240">
        <f>ROUND(I3444*H3444,2)</f>
        <v>0</v>
      </c>
      <c r="BL3444" s="18" t="s">
        <v>310</v>
      </c>
      <c r="BM3444" s="239" t="s">
        <v>4471</v>
      </c>
    </row>
    <row r="3445" s="2" customFormat="1">
      <c r="A3445" s="39"/>
      <c r="B3445" s="40"/>
      <c r="C3445" s="41"/>
      <c r="D3445" s="243" t="s">
        <v>370</v>
      </c>
      <c r="E3445" s="41"/>
      <c r="F3445" s="284" t="s">
        <v>4472</v>
      </c>
      <c r="G3445" s="41"/>
      <c r="H3445" s="41"/>
      <c r="I3445" s="285"/>
      <c r="J3445" s="41"/>
      <c r="K3445" s="41"/>
      <c r="L3445" s="45"/>
      <c r="M3445" s="286"/>
      <c r="N3445" s="287"/>
      <c r="O3445" s="92"/>
      <c r="P3445" s="92"/>
      <c r="Q3445" s="92"/>
      <c r="R3445" s="92"/>
      <c r="S3445" s="92"/>
      <c r="T3445" s="93"/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39"/>
      <c r="AE3445" s="39"/>
      <c r="AT3445" s="18" t="s">
        <v>370</v>
      </c>
      <c r="AU3445" s="18" t="s">
        <v>82</v>
      </c>
    </row>
    <row r="3446" s="14" customFormat="1">
      <c r="A3446" s="14"/>
      <c r="B3446" s="253"/>
      <c r="C3446" s="254"/>
      <c r="D3446" s="243" t="s">
        <v>232</v>
      </c>
      <c r="E3446" s="255" t="s">
        <v>1</v>
      </c>
      <c r="F3446" s="256" t="s">
        <v>4454</v>
      </c>
      <c r="G3446" s="254"/>
      <c r="H3446" s="255" t="s">
        <v>1</v>
      </c>
      <c r="I3446" s="257"/>
      <c r="J3446" s="254"/>
      <c r="K3446" s="254"/>
      <c r="L3446" s="258"/>
      <c r="M3446" s="259"/>
      <c r="N3446" s="260"/>
      <c r="O3446" s="260"/>
      <c r="P3446" s="260"/>
      <c r="Q3446" s="260"/>
      <c r="R3446" s="260"/>
      <c r="S3446" s="260"/>
      <c r="T3446" s="261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62" t="s">
        <v>232</v>
      </c>
      <c r="AU3446" s="262" t="s">
        <v>82</v>
      </c>
      <c r="AV3446" s="14" t="s">
        <v>80</v>
      </c>
      <c r="AW3446" s="14" t="s">
        <v>30</v>
      </c>
      <c r="AX3446" s="14" t="s">
        <v>73</v>
      </c>
      <c r="AY3446" s="262" t="s">
        <v>223</v>
      </c>
    </row>
    <row r="3447" s="13" customFormat="1">
      <c r="A3447" s="13"/>
      <c r="B3447" s="241"/>
      <c r="C3447" s="242"/>
      <c r="D3447" s="243" t="s">
        <v>232</v>
      </c>
      <c r="E3447" s="244" t="s">
        <v>1</v>
      </c>
      <c r="F3447" s="245" t="s">
        <v>4473</v>
      </c>
      <c r="G3447" s="242"/>
      <c r="H3447" s="246">
        <v>2.0960000000000001</v>
      </c>
      <c r="I3447" s="247"/>
      <c r="J3447" s="242"/>
      <c r="K3447" s="242"/>
      <c r="L3447" s="248"/>
      <c r="M3447" s="249"/>
      <c r="N3447" s="250"/>
      <c r="O3447" s="250"/>
      <c r="P3447" s="250"/>
      <c r="Q3447" s="250"/>
      <c r="R3447" s="250"/>
      <c r="S3447" s="250"/>
      <c r="T3447" s="251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52" t="s">
        <v>232</v>
      </c>
      <c r="AU3447" s="252" t="s">
        <v>82</v>
      </c>
      <c r="AV3447" s="13" t="s">
        <v>82</v>
      </c>
      <c r="AW3447" s="13" t="s">
        <v>30</v>
      </c>
      <c r="AX3447" s="13" t="s">
        <v>73</v>
      </c>
      <c r="AY3447" s="252" t="s">
        <v>223</v>
      </c>
    </row>
    <row r="3448" s="13" customFormat="1">
      <c r="A3448" s="13"/>
      <c r="B3448" s="241"/>
      <c r="C3448" s="242"/>
      <c r="D3448" s="243" t="s">
        <v>232</v>
      </c>
      <c r="E3448" s="244" t="s">
        <v>1</v>
      </c>
      <c r="F3448" s="245" t="s">
        <v>4474</v>
      </c>
      <c r="G3448" s="242"/>
      <c r="H3448" s="246">
        <v>2.6739999999999999</v>
      </c>
      <c r="I3448" s="247"/>
      <c r="J3448" s="242"/>
      <c r="K3448" s="242"/>
      <c r="L3448" s="248"/>
      <c r="M3448" s="249"/>
      <c r="N3448" s="250"/>
      <c r="O3448" s="250"/>
      <c r="P3448" s="250"/>
      <c r="Q3448" s="250"/>
      <c r="R3448" s="250"/>
      <c r="S3448" s="250"/>
      <c r="T3448" s="251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52" t="s">
        <v>232</v>
      </c>
      <c r="AU3448" s="252" t="s">
        <v>82</v>
      </c>
      <c r="AV3448" s="13" t="s">
        <v>82</v>
      </c>
      <c r="AW3448" s="13" t="s">
        <v>30</v>
      </c>
      <c r="AX3448" s="13" t="s">
        <v>73</v>
      </c>
      <c r="AY3448" s="252" t="s">
        <v>223</v>
      </c>
    </row>
    <row r="3449" s="13" customFormat="1">
      <c r="A3449" s="13"/>
      <c r="B3449" s="241"/>
      <c r="C3449" s="242"/>
      <c r="D3449" s="243" t="s">
        <v>232</v>
      </c>
      <c r="E3449" s="244" t="s">
        <v>1</v>
      </c>
      <c r="F3449" s="245" t="s">
        <v>4475</v>
      </c>
      <c r="G3449" s="242"/>
      <c r="H3449" s="246">
        <v>1.2450000000000001</v>
      </c>
      <c r="I3449" s="247"/>
      <c r="J3449" s="242"/>
      <c r="K3449" s="242"/>
      <c r="L3449" s="248"/>
      <c r="M3449" s="249"/>
      <c r="N3449" s="250"/>
      <c r="O3449" s="250"/>
      <c r="P3449" s="250"/>
      <c r="Q3449" s="250"/>
      <c r="R3449" s="250"/>
      <c r="S3449" s="250"/>
      <c r="T3449" s="251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52" t="s">
        <v>232</v>
      </c>
      <c r="AU3449" s="252" t="s">
        <v>82</v>
      </c>
      <c r="AV3449" s="13" t="s">
        <v>82</v>
      </c>
      <c r="AW3449" s="13" t="s">
        <v>30</v>
      </c>
      <c r="AX3449" s="13" t="s">
        <v>73</v>
      </c>
      <c r="AY3449" s="252" t="s">
        <v>223</v>
      </c>
    </row>
    <row r="3450" s="15" customFormat="1">
      <c r="A3450" s="15"/>
      <c r="B3450" s="263"/>
      <c r="C3450" s="264"/>
      <c r="D3450" s="243" t="s">
        <v>232</v>
      </c>
      <c r="E3450" s="265" t="s">
        <v>1</v>
      </c>
      <c r="F3450" s="266" t="s">
        <v>245</v>
      </c>
      <c r="G3450" s="264"/>
      <c r="H3450" s="267">
        <v>6.0149999999999997</v>
      </c>
      <c r="I3450" s="268"/>
      <c r="J3450" s="264"/>
      <c r="K3450" s="264"/>
      <c r="L3450" s="269"/>
      <c r="M3450" s="270"/>
      <c r="N3450" s="271"/>
      <c r="O3450" s="271"/>
      <c r="P3450" s="271"/>
      <c r="Q3450" s="271"/>
      <c r="R3450" s="271"/>
      <c r="S3450" s="271"/>
      <c r="T3450" s="272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T3450" s="273" t="s">
        <v>232</v>
      </c>
      <c r="AU3450" s="273" t="s">
        <v>82</v>
      </c>
      <c r="AV3450" s="15" t="s">
        <v>230</v>
      </c>
      <c r="AW3450" s="15" t="s">
        <v>30</v>
      </c>
      <c r="AX3450" s="15" t="s">
        <v>80</v>
      </c>
      <c r="AY3450" s="273" t="s">
        <v>223</v>
      </c>
    </row>
    <row r="3451" s="13" customFormat="1">
      <c r="A3451" s="13"/>
      <c r="B3451" s="241"/>
      <c r="C3451" s="242"/>
      <c r="D3451" s="243" t="s">
        <v>232</v>
      </c>
      <c r="E3451" s="242"/>
      <c r="F3451" s="245" t="s">
        <v>4476</v>
      </c>
      <c r="G3451" s="242"/>
      <c r="H3451" s="246">
        <v>6.4960000000000004</v>
      </c>
      <c r="I3451" s="247"/>
      <c r="J3451" s="242"/>
      <c r="K3451" s="242"/>
      <c r="L3451" s="248"/>
      <c r="M3451" s="249"/>
      <c r="N3451" s="250"/>
      <c r="O3451" s="250"/>
      <c r="P3451" s="250"/>
      <c r="Q3451" s="250"/>
      <c r="R3451" s="250"/>
      <c r="S3451" s="250"/>
      <c r="T3451" s="251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52" t="s">
        <v>232</v>
      </c>
      <c r="AU3451" s="252" t="s">
        <v>82</v>
      </c>
      <c r="AV3451" s="13" t="s">
        <v>82</v>
      </c>
      <c r="AW3451" s="13" t="s">
        <v>4</v>
      </c>
      <c r="AX3451" s="13" t="s">
        <v>80</v>
      </c>
      <c r="AY3451" s="252" t="s">
        <v>223</v>
      </c>
    </row>
    <row r="3452" s="2" customFormat="1" ht="16.5" customHeight="1">
      <c r="A3452" s="39"/>
      <c r="B3452" s="40"/>
      <c r="C3452" s="274" t="s">
        <v>4477</v>
      </c>
      <c r="D3452" s="274" t="s">
        <v>285</v>
      </c>
      <c r="E3452" s="275" t="s">
        <v>4478</v>
      </c>
      <c r="F3452" s="276" t="s">
        <v>4479</v>
      </c>
      <c r="G3452" s="277" t="s">
        <v>2993</v>
      </c>
      <c r="H3452" s="278">
        <v>989</v>
      </c>
      <c r="I3452" s="279"/>
      <c r="J3452" s="280">
        <f>ROUND(I3452*H3452,2)</f>
        <v>0</v>
      </c>
      <c r="K3452" s="276" t="s">
        <v>386</v>
      </c>
      <c r="L3452" s="281"/>
      <c r="M3452" s="282" t="s">
        <v>1</v>
      </c>
      <c r="N3452" s="283" t="s">
        <v>38</v>
      </c>
      <c r="O3452" s="92"/>
      <c r="P3452" s="237">
        <f>O3452*H3452</f>
        <v>0</v>
      </c>
      <c r="Q3452" s="237">
        <v>0.001</v>
      </c>
      <c r="R3452" s="237">
        <f>Q3452*H3452</f>
        <v>0.98899999999999999</v>
      </c>
      <c r="S3452" s="237">
        <v>0</v>
      </c>
      <c r="T3452" s="238">
        <f>S3452*H3452</f>
        <v>0</v>
      </c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39"/>
      <c r="AE3452" s="39"/>
      <c r="AR3452" s="239" t="s">
        <v>402</v>
      </c>
      <c r="AT3452" s="239" t="s">
        <v>285</v>
      </c>
      <c r="AU3452" s="239" t="s">
        <v>82</v>
      </c>
      <c r="AY3452" s="18" t="s">
        <v>223</v>
      </c>
      <c r="BE3452" s="240">
        <f>IF(N3452="základní",J3452,0)</f>
        <v>0</v>
      </c>
      <c r="BF3452" s="240">
        <f>IF(N3452="snížená",J3452,0)</f>
        <v>0</v>
      </c>
      <c r="BG3452" s="240">
        <f>IF(N3452="zákl. přenesená",J3452,0)</f>
        <v>0</v>
      </c>
      <c r="BH3452" s="240">
        <f>IF(N3452="sníž. přenesená",J3452,0)</f>
        <v>0</v>
      </c>
      <c r="BI3452" s="240">
        <f>IF(N3452="nulová",J3452,0)</f>
        <v>0</v>
      </c>
      <c r="BJ3452" s="18" t="s">
        <v>80</v>
      </c>
      <c r="BK3452" s="240">
        <f>ROUND(I3452*H3452,2)</f>
        <v>0</v>
      </c>
      <c r="BL3452" s="18" t="s">
        <v>310</v>
      </c>
      <c r="BM3452" s="239" t="s">
        <v>4480</v>
      </c>
    </row>
    <row r="3453" s="14" customFormat="1">
      <c r="A3453" s="14"/>
      <c r="B3453" s="253"/>
      <c r="C3453" s="254"/>
      <c r="D3453" s="243" t="s">
        <v>232</v>
      </c>
      <c r="E3453" s="255" t="s">
        <v>1</v>
      </c>
      <c r="F3453" s="256" t="s">
        <v>4481</v>
      </c>
      <c r="G3453" s="254"/>
      <c r="H3453" s="255" t="s">
        <v>1</v>
      </c>
      <c r="I3453" s="257"/>
      <c r="J3453" s="254"/>
      <c r="K3453" s="254"/>
      <c r="L3453" s="258"/>
      <c r="M3453" s="259"/>
      <c r="N3453" s="260"/>
      <c r="O3453" s="260"/>
      <c r="P3453" s="260"/>
      <c r="Q3453" s="260"/>
      <c r="R3453" s="260"/>
      <c r="S3453" s="260"/>
      <c r="T3453" s="261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62" t="s">
        <v>232</v>
      </c>
      <c r="AU3453" s="262" t="s">
        <v>82</v>
      </c>
      <c r="AV3453" s="14" t="s">
        <v>80</v>
      </c>
      <c r="AW3453" s="14" t="s">
        <v>30</v>
      </c>
      <c r="AX3453" s="14" t="s">
        <v>73</v>
      </c>
      <c r="AY3453" s="262" t="s">
        <v>223</v>
      </c>
    </row>
    <row r="3454" s="14" customFormat="1">
      <c r="A3454" s="14"/>
      <c r="B3454" s="253"/>
      <c r="C3454" s="254"/>
      <c r="D3454" s="243" t="s">
        <v>232</v>
      </c>
      <c r="E3454" s="255" t="s">
        <v>1</v>
      </c>
      <c r="F3454" s="256" t="s">
        <v>4436</v>
      </c>
      <c r="G3454" s="254"/>
      <c r="H3454" s="255" t="s">
        <v>1</v>
      </c>
      <c r="I3454" s="257"/>
      <c r="J3454" s="254"/>
      <c r="K3454" s="254"/>
      <c r="L3454" s="258"/>
      <c r="M3454" s="259"/>
      <c r="N3454" s="260"/>
      <c r="O3454" s="260"/>
      <c r="P3454" s="260"/>
      <c r="Q3454" s="260"/>
      <c r="R3454" s="260"/>
      <c r="S3454" s="260"/>
      <c r="T3454" s="261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T3454" s="262" t="s">
        <v>232</v>
      </c>
      <c r="AU3454" s="262" t="s">
        <v>82</v>
      </c>
      <c r="AV3454" s="14" t="s">
        <v>80</v>
      </c>
      <c r="AW3454" s="14" t="s">
        <v>30</v>
      </c>
      <c r="AX3454" s="14" t="s">
        <v>73</v>
      </c>
      <c r="AY3454" s="262" t="s">
        <v>223</v>
      </c>
    </row>
    <row r="3455" s="13" customFormat="1">
      <c r="A3455" s="13"/>
      <c r="B3455" s="241"/>
      <c r="C3455" s="242"/>
      <c r="D3455" s="243" t="s">
        <v>232</v>
      </c>
      <c r="E3455" s="244" t="s">
        <v>1</v>
      </c>
      <c r="F3455" s="245" t="s">
        <v>4455</v>
      </c>
      <c r="G3455" s="242"/>
      <c r="H3455" s="246">
        <v>1.4690000000000001</v>
      </c>
      <c r="I3455" s="247"/>
      <c r="J3455" s="242"/>
      <c r="K3455" s="242"/>
      <c r="L3455" s="248"/>
      <c r="M3455" s="249"/>
      <c r="N3455" s="250"/>
      <c r="O3455" s="250"/>
      <c r="P3455" s="250"/>
      <c r="Q3455" s="250"/>
      <c r="R3455" s="250"/>
      <c r="S3455" s="250"/>
      <c r="T3455" s="251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52" t="s">
        <v>232</v>
      </c>
      <c r="AU3455" s="252" t="s">
        <v>82</v>
      </c>
      <c r="AV3455" s="13" t="s">
        <v>82</v>
      </c>
      <c r="AW3455" s="13" t="s">
        <v>30</v>
      </c>
      <c r="AX3455" s="13" t="s">
        <v>73</v>
      </c>
      <c r="AY3455" s="252" t="s">
        <v>223</v>
      </c>
    </row>
    <row r="3456" s="13" customFormat="1">
      <c r="A3456" s="13"/>
      <c r="B3456" s="241"/>
      <c r="C3456" s="242"/>
      <c r="D3456" s="243" t="s">
        <v>232</v>
      </c>
      <c r="E3456" s="244" t="s">
        <v>1</v>
      </c>
      <c r="F3456" s="245" t="s">
        <v>4456</v>
      </c>
      <c r="G3456" s="242"/>
      <c r="H3456" s="246">
        <v>1.155</v>
      </c>
      <c r="I3456" s="247"/>
      <c r="J3456" s="242"/>
      <c r="K3456" s="242"/>
      <c r="L3456" s="248"/>
      <c r="M3456" s="249"/>
      <c r="N3456" s="250"/>
      <c r="O3456" s="250"/>
      <c r="P3456" s="250"/>
      <c r="Q3456" s="250"/>
      <c r="R3456" s="250"/>
      <c r="S3456" s="250"/>
      <c r="T3456" s="251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52" t="s">
        <v>232</v>
      </c>
      <c r="AU3456" s="252" t="s">
        <v>82</v>
      </c>
      <c r="AV3456" s="13" t="s">
        <v>82</v>
      </c>
      <c r="AW3456" s="13" t="s">
        <v>30</v>
      </c>
      <c r="AX3456" s="13" t="s">
        <v>73</v>
      </c>
      <c r="AY3456" s="252" t="s">
        <v>223</v>
      </c>
    </row>
    <row r="3457" s="13" customFormat="1">
      <c r="A3457" s="13"/>
      <c r="B3457" s="241"/>
      <c r="C3457" s="242"/>
      <c r="D3457" s="243" t="s">
        <v>232</v>
      </c>
      <c r="E3457" s="244" t="s">
        <v>1</v>
      </c>
      <c r="F3457" s="245" t="s">
        <v>4457</v>
      </c>
      <c r="G3457" s="242"/>
      <c r="H3457" s="246">
        <v>1.155</v>
      </c>
      <c r="I3457" s="247"/>
      <c r="J3457" s="242"/>
      <c r="K3457" s="242"/>
      <c r="L3457" s="248"/>
      <c r="M3457" s="249"/>
      <c r="N3457" s="250"/>
      <c r="O3457" s="250"/>
      <c r="P3457" s="250"/>
      <c r="Q3457" s="250"/>
      <c r="R3457" s="250"/>
      <c r="S3457" s="250"/>
      <c r="T3457" s="251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52" t="s">
        <v>232</v>
      </c>
      <c r="AU3457" s="252" t="s">
        <v>82</v>
      </c>
      <c r="AV3457" s="13" t="s">
        <v>82</v>
      </c>
      <c r="AW3457" s="13" t="s">
        <v>30</v>
      </c>
      <c r="AX3457" s="13" t="s">
        <v>73</v>
      </c>
      <c r="AY3457" s="252" t="s">
        <v>223</v>
      </c>
    </row>
    <row r="3458" s="14" customFormat="1">
      <c r="A3458" s="14"/>
      <c r="B3458" s="253"/>
      <c r="C3458" s="254"/>
      <c r="D3458" s="243" t="s">
        <v>232</v>
      </c>
      <c r="E3458" s="255" t="s">
        <v>1</v>
      </c>
      <c r="F3458" s="256" t="s">
        <v>394</v>
      </c>
      <c r="G3458" s="254"/>
      <c r="H3458" s="255" t="s">
        <v>1</v>
      </c>
      <c r="I3458" s="257"/>
      <c r="J3458" s="254"/>
      <c r="K3458" s="254"/>
      <c r="L3458" s="258"/>
      <c r="M3458" s="259"/>
      <c r="N3458" s="260"/>
      <c r="O3458" s="260"/>
      <c r="P3458" s="260"/>
      <c r="Q3458" s="260"/>
      <c r="R3458" s="260"/>
      <c r="S3458" s="260"/>
      <c r="T3458" s="261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62" t="s">
        <v>232</v>
      </c>
      <c r="AU3458" s="262" t="s">
        <v>82</v>
      </c>
      <c r="AV3458" s="14" t="s">
        <v>80</v>
      </c>
      <c r="AW3458" s="14" t="s">
        <v>30</v>
      </c>
      <c r="AX3458" s="14" t="s">
        <v>73</v>
      </c>
      <c r="AY3458" s="262" t="s">
        <v>223</v>
      </c>
    </row>
    <row r="3459" s="14" customFormat="1">
      <c r="A3459" s="14"/>
      <c r="B3459" s="253"/>
      <c r="C3459" s="254"/>
      <c r="D3459" s="243" t="s">
        <v>232</v>
      </c>
      <c r="E3459" s="255" t="s">
        <v>1</v>
      </c>
      <c r="F3459" s="256" t="s">
        <v>4440</v>
      </c>
      <c r="G3459" s="254"/>
      <c r="H3459" s="255" t="s">
        <v>1</v>
      </c>
      <c r="I3459" s="257"/>
      <c r="J3459" s="254"/>
      <c r="K3459" s="254"/>
      <c r="L3459" s="258"/>
      <c r="M3459" s="259"/>
      <c r="N3459" s="260"/>
      <c r="O3459" s="260"/>
      <c r="P3459" s="260"/>
      <c r="Q3459" s="260"/>
      <c r="R3459" s="260"/>
      <c r="S3459" s="260"/>
      <c r="T3459" s="261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62" t="s">
        <v>232</v>
      </c>
      <c r="AU3459" s="262" t="s">
        <v>82</v>
      </c>
      <c r="AV3459" s="14" t="s">
        <v>80</v>
      </c>
      <c r="AW3459" s="14" t="s">
        <v>30</v>
      </c>
      <c r="AX3459" s="14" t="s">
        <v>73</v>
      </c>
      <c r="AY3459" s="262" t="s">
        <v>223</v>
      </c>
    </row>
    <row r="3460" s="13" customFormat="1">
      <c r="A3460" s="13"/>
      <c r="B3460" s="241"/>
      <c r="C3460" s="242"/>
      <c r="D3460" s="243" t="s">
        <v>232</v>
      </c>
      <c r="E3460" s="244" t="s">
        <v>1</v>
      </c>
      <c r="F3460" s="245" t="s">
        <v>4464</v>
      </c>
      <c r="G3460" s="242"/>
      <c r="H3460" s="246">
        <v>0.047</v>
      </c>
      <c r="I3460" s="247"/>
      <c r="J3460" s="242"/>
      <c r="K3460" s="242"/>
      <c r="L3460" s="248"/>
      <c r="M3460" s="249"/>
      <c r="N3460" s="250"/>
      <c r="O3460" s="250"/>
      <c r="P3460" s="250"/>
      <c r="Q3460" s="250"/>
      <c r="R3460" s="250"/>
      <c r="S3460" s="250"/>
      <c r="T3460" s="251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52" t="s">
        <v>232</v>
      </c>
      <c r="AU3460" s="252" t="s">
        <v>82</v>
      </c>
      <c r="AV3460" s="13" t="s">
        <v>82</v>
      </c>
      <c r="AW3460" s="13" t="s">
        <v>30</v>
      </c>
      <c r="AX3460" s="13" t="s">
        <v>73</v>
      </c>
      <c r="AY3460" s="252" t="s">
        <v>223</v>
      </c>
    </row>
    <row r="3461" s="13" customFormat="1">
      <c r="A3461" s="13"/>
      <c r="B3461" s="241"/>
      <c r="C3461" s="242"/>
      <c r="D3461" s="243" t="s">
        <v>232</v>
      </c>
      <c r="E3461" s="244" t="s">
        <v>1</v>
      </c>
      <c r="F3461" s="245" t="s">
        <v>4465</v>
      </c>
      <c r="G3461" s="242"/>
      <c r="H3461" s="246">
        <v>0.035000000000000003</v>
      </c>
      <c r="I3461" s="247"/>
      <c r="J3461" s="242"/>
      <c r="K3461" s="242"/>
      <c r="L3461" s="248"/>
      <c r="M3461" s="249"/>
      <c r="N3461" s="250"/>
      <c r="O3461" s="250"/>
      <c r="P3461" s="250"/>
      <c r="Q3461" s="250"/>
      <c r="R3461" s="250"/>
      <c r="S3461" s="250"/>
      <c r="T3461" s="251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52" t="s">
        <v>232</v>
      </c>
      <c r="AU3461" s="252" t="s">
        <v>82</v>
      </c>
      <c r="AV3461" s="13" t="s">
        <v>82</v>
      </c>
      <c r="AW3461" s="13" t="s">
        <v>30</v>
      </c>
      <c r="AX3461" s="13" t="s">
        <v>73</v>
      </c>
      <c r="AY3461" s="252" t="s">
        <v>223</v>
      </c>
    </row>
    <row r="3462" s="13" customFormat="1">
      <c r="A3462" s="13"/>
      <c r="B3462" s="241"/>
      <c r="C3462" s="242"/>
      <c r="D3462" s="243" t="s">
        <v>232</v>
      </c>
      <c r="E3462" s="244" t="s">
        <v>1</v>
      </c>
      <c r="F3462" s="245" t="s">
        <v>4466</v>
      </c>
      <c r="G3462" s="242"/>
      <c r="H3462" s="246">
        <v>0.014</v>
      </c>
      <c r="I3462" s="247"/>
      <c r="J3462" s="242"/>
      <c r="K3462" s="242"/>
      <c r="L3462" s="248"/>
      <c r="M3462" s="249"/>
      <c r="N3462" s="250"/>
      <c r="O3462" s="250"/>
      <c r="P3462" s="250"/>
      <c r="Q3462" s="250"/>
      <c r="R3462" s="250"/>
      <c r="S3462" s="250"/>
      <c r="T3462" s="251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52" t="s">
        <v>232</v>
      </c>
      <c r="AU3462" s="252" t="s">
        <v>82</v>
      </c>
      <c r="AV3462" s="13" t="s">
        <v>82</v>
      </c>
      <c r="AW3462" s="13" t="s">
        <v>30</v>
      </c>
      <c r="AX3462" s="13" t="s">
        <v>73</v>
      </c>
      <c r="AY3462" s="252" t="s">
        <v>223</v>
      </c>
    </row>
    <row r="3463" s="14" customFormat="1">
      <c r="A3463" s="14"/>
      <c r="B3463" s="253"/>
      <c r="C3463" s="254"/>
      <c r="D3463" s="243" t="s">
        <v>232</v>
      </c>
      <c r="E3463" s="255" t="s">
        <v>1</v>
      </c>
      <c r="F3463" s="256" t="s">
        <v>394</v>
      </c>
      <c r="G3463" s="254"/>
      <c r="H3463" s="255" t="s">
        <v>1</v>
      </c>
      <c r="I3463" s="257"/>
      <c r="J3463" s="254"/>
      <c r="K3463" s="254"/>
      <c r="L3463" s="258"/>
      <c r="M3463" s="259"/>
      <c r="N3463" s="260"/>
      <c r="O3463" s="260"/>
      <c r="P3463" s="260"/>
      <c r="Q3463" s="260"/>
      <c r="R3463" s="260"/>
      <c r="S3463" s="260"/>
      <c r="T3463" s="261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62" t="s">
        <v>232</v>
      </c>
      <c r="AU3463" s="262" t="s">
        <v>82</v>
      </c>
      <c r="AV3463" s="14" t="s">
        <v>80</v>
      </c>
      <c r="AW3463" s="14" t="s">
        <v>30</v>
      </c>
      <c r="AX3463" s="14" t="s">
        <v>73</v>
      </c>
      <c r="AY3463" s="262" t="s">
        <v>223</v>
      </c>
    </row>
    <row r="3464" s="14" customFormat="1">
      <c r="A3464" s="14"/>
      <c r="B3464" s="253"/>
      <c r="C3464" s="254"/>
      <c r="D3464" s="243" t="s">
        <v>232</v>
      </c>
      <c r="E3464" s="255" t="s">
        <v>1</v>
      </c>
      <c r="F3464" s="256" t="s">
        <v>4444</v>
      </c>
      <c r="G3464" s="254"/>
      <c r="H3464" s="255" t="s">
        <v>1</v>
      </c>
      <c r="I3464" s="257"/>
      <c r="J3464" s="254"/>
      <c r="K3464" s="254"/>
      <c r="L3464" s="258"/>
      <c r="M3464" s="259"/>
      <c r="N3464" s="260"/>
      <c r="O3464" s="260"/>
      <c r="P3464" s="260"/>
      <c r="Q3464" s="260"/>
      <c r="R3464" s="260"/>
      <c r="S3464" s="260"/>
      <c r="T3464" s="261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62" t="s">
        <v>232</v>
      </c>
      <c r="AU3464" s="262" t="s">
        <v>82</v>
      </c>
      <c r="AV3464" s="14" t="s">
        <v>80</v>
      </c>
      <c r="AW3464" s="14" t="s">
        <v>30</v>
      </c>
      <c r="AX3464" s="14" t="s">
        <v>73</v>
      </c>
      <c r="AY3464" s="262" t="s">
        <v>223</v>
      </c>
    </row>
    <row r="3465" s="13" customFormat="1">
      <c r="A3465" s="13"/>
      <c r="B3465" s="241"/>
      <c r="C3465" s="242"/>
      <c r="D3465" s="243" t="s">
        <v>232</v>
      </c>
      <c r="E3465" s="244" t="s">
        <v>1</v>
      </c>
      <c r="F3465" s="245" t="s">
        <v>4473</v>
      </c>
      <c r="G3465" s="242"/>
      <c r="H3465" s="246">
        <v>2.0960000000000001</v>
      </c>
      <c r="I3465" s="247"/>
      <c r="J3465" s="242"/>
      <c r="K3465" s="242"/>
      <c r="L3465" s="248"/>
      <c r="M3465" s="249"/>
      <c r="N3465" s="250"/>
      <c r="O3465" s="250"/>
      <c r="P3465" s="250"/>
      <c r="Q3465" s="250"/>
      <c r="R3465" s="250"/>
      <c r="S3465" s="250"/>
      <c r="T3465" s="251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52" t="s">
        <v>232</v>
      </c>
      <c r="AU3465" s="252" t="s">
        <v>82</v>
      </c>
      <c r="AV3465" s="13" t="s">
        <v>82</v>
      </c>
      <c r="AW3465" s="13" t="s">
        <v>30</v>
      </c>
      <c r="AX3465" s="13" t="s">
        <v>73</v>
      </c>
      <c r="AY3465" s="252" t="s">
        <v>223</v>
      </c>
    </row>
    <row r="3466" s="13" customFormat="1">
      <c r="A3466" s="13"/>
      <c r="B3466" s="241"/>
      <c r="C3466" s="242"/>
      <c r="D3466" s="243" t="s">
        <v>232</v>
      </c>
      <c r="E3466" s="244" t="s">
        <v>1</v>
      </c>
      <c r="F3466" s="245" t="s">
        <v>4474</v>
      </c>
      <c r="G3466" s="242"/>
      <c r="H3466" s="246">
        <v>2.6739999999999999</v>
      </c>
      <c r="I3466" s="247"/>
      <c r="J3466" s="242"/>
      <c r="K3466" s="242"/>
      <c r="L3466" s="248"/>
      <c r="M3466" s="249"/>
      <c r="N3466" s="250"/>
      <c r="O3466" s="250"/>
      <c r="P3466" s="250"/>
      <c r="Q3466" s="250"/>
      <c r="R3466" s="250"/>
      <c r="S3466" s="250"/>
      <c r="T3466" s="251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52" t="s">
        <v>232</v>
      </c>
      <c r="AU3466" s="252" t="s">
        <v>82</v>
      </c>
      <c r="AV3466" s="13" t="s">
        <v>82</v>
      </c>
      <c r="AW3466" s="13" t="s">
        <v>30</v>
      </c>
      <c r="AX3466" s="13" t="s">
        <v>73</v>
      </c>
      <c r="AY3466" s="252" t="s">
        <v>223</v>
      </c>
    </row>
    <row r="3467" s="13" customFormat="1">
      <c r="A3467" s="13"/>
      <c r="B3467" s="241"/>
      <c r="C3467" s="242"/>
      <c r="D3467" s="243" t="s">
        <v>232</v>
      </c>
      <c r="E3467" s="244" t="s">
        <v>1</v>
      </c>
      <c r="F3467" s="245" t="s">
        <v>4475</v>
      </c>
      <c r="G3467" s="242"/>
      <c r="H3467" s="246">
        <v>1.2450000000000001</v>
      </c>
      <c r="I3467" s="247"/>
      <c r="J3467" s="242"/>
      <c r="K3467" s="242"/>
      <c r="L3467" s="248"/>
      <c r="M3467" s="249"/>
      <c r="N3467" s="250"/>
      <c r="O3467" s="250"/>
      <c r="P3467" s="250"/>
      <c r="Q3467" s="250"/>
      <c r="R3467" s="250"/>
      <c r="S3467" s="250"/>
      <c r="T3467" s="251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52" t="s">
        <v>232</v>
      </c>
      <c r="AU3467" s="252" t="s">
        <v>82</v>
      </c>
      <c r="AV3467" s="13" t="s">
        <v>82</v>
      </c>
      <c r="AW3467" s="13" t="s">
        <v>30</v>
      </c>
      <c r="AX3467" s="13" t="s">
        <v>73</v>
      </c>
      <c r="AY3467" s="252" t="s">
        <v>223</v>
      </c>
    </row>
    <row r="3468" s="16" customFormat="1">
      <c r="A3468" s="16"/>
      <c r="B3468" s="288"/>
      <c r="C3468" s="289"/>
      <c r="D3468" s="243" t="s">
        <v>232</v>
      </c>
      <c r="E3468" s="290" t="s">
        <v>1</v>
      </c>
      <c r="F3468" s="291" t="s">
        <v>608</v>
      </c>
      <c r="G3468" s="289"/>
      <c r="H3468" s="292">
        <v>9.8900000000000006</v>
      </c>
      <c r="I3468" s="293"/>
      <c r="J3468" s="289"/>
      <c r="K3468" s="289"/>
      <c r="L3468" s="294"/>
      <c r="M3468" s="295"/>
      <c r="N3468" s="296"/>
      <c r="O3468" s="296"/>
      <c r="P3468" s="296"/>
      <c r="Q3468" s="296"/>
      <c r="R3468" s="296"/>
      <c r="S3468" s="296"/>
      <c r="T3468" s="297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T3468" s="298" t="s">
        <v>232</v>
      </c>
      <c r="AU3468" s="298" t="s">
        <v>82</v>
      </c>
      <c r="AV3468" s="16" t="s">
        <v>102</v>
      </c>
      <c r="AW3468" s="16" t="s">
        <v>30</v>
      </c>
      <c r="AX3468" s="16" t="s">
        <v>73</v>
      </c>
      <c r="AY3468" s="298" t="s">
        <v>223</v>
      </c>
    </row>
    <row r="3469" s="13" customFormat="1">
      <c r="A3469" s="13"/>
      <c r="B3469" s="241"/>
      <c r="C3469" s="242"/>
      <c r="D3469" s="243" t="s">
        <v>232</v>
      </c>
      <c r="E3469" s="244" t="s">
        <v>1</v>
      </c>
      <c r="F3469" s="245" t="s">
        <v>4482</v>
      </c>
      <c r="G3469" s="242"/>
      <c r="H3469" s="246">
        <v>989</v>
      </c>
      <c r="I3469" s="247"/>
      <c r="J3469" s="242"/>
      <c r="K3469" s="242"/>
      <c r="L3469" s="248"/>
      <c r="M3469" s="249"/>
      <c r="N3469" s="250"/>
      <c r="O3469" s="250"/>
      <c r="P3469" s="250"/>
      <c r="Q3469" s="250"/>
      <c r="R3469" s="250"/>
      <c r="S3469" s="250"/>
      <c r="T3469" s="251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52" t="s">
        <v>232</v>
      </c>
      <c r="AU3469" s="252" t="s">
        <v>82</v>
      </c>
      <c r="AV3469" s="13" t="s">
        <v>82</v>
      </c>
      <c r="AW3469" s="13" t="s">
        <v>30</v>
      </c>
      <c r="AX3469" s="13" t="s">
        <v>80</v>
      </c>
      <c r="AY3469" s="252" t="s">
        <v>223</v>
      </c>
    </row>
    <row r="3470" s="2" customFormat="1" ht="24.15" customHeight="1">
      <c r="A3470" s="39"/>
      <c r="B3470" s="40"/>
      <c r="C3470" s="228" t="s">
        <v>4483</v>
      </c>
      <c r="D3470" s="228" t="s">
        <v>225</v>
      </c>
      <c r="E3470" s="229" t="s">
        <v>4484</v>
      </c>
      <c r="F3470" s="230" t="s">
        <v>4485</v>
      </c>
      <c r="G3470" s="231" t="s">
        <v>4486</v>
      </c>
      <c r="H3470" s="232">
        <v>47.5</v>
      </c>
      <c r="I3470" s="233"/>
      <c r="J3470" s="234">
        <f>ROUND(I3470*H3470,2)</f>
        <v>0</v>
      </c>
      <c r="K3470" s="230" t="s">
        <v>386</v>
      </c>
      <c r="L3470" s="45"/>
      <c r="M3470" s="235" t="s">
        <v>1</v>
      </c>
      <c r="N3470" s="236" t="s">
        <v>38</v>
      </c>
      <c r="O3470" s="92"/>
      <c r="P3470" s="237">
        <f>O3470*H3470</f>
        <v>0</v>
      </c>
      <c r="Q3470" s="237">
        <v>0</v>
      </c>
      <c r="R3470" s="237">
        <f>Q3470*H3470</f>
        <v>0</v>
      </c>
      <c r="S3470" s="237">
        <v>0</v>
      </c>
      <c r="T3470" s="238">
        <f>S3470*H3470</f>
        <v>0</v>
      </c>
      <c r="U3470" s="39"/>
      <c r="V3470" s="39"/>
      <c r="W3470" s="39"/>
      <c r="X3470" s="39"/>
      <c r="Y3470" s="39"/>
      <c r="Z3470" s="39"/>
      <c r="AA3470" s="39"/>
      <c r="AB3470" s="39"/>
      <c r="AC3470" s="39"/>
      <c r="AD3470" s="39"/>
      <c r="AE3470" s="39"/>
      <c r="AR3470" s="239" t="s">
        <v>310</v>
      </c>
      <c r="AT3470" s="239" t="s">
        <v>225</v>
      </c>
      <c r="AU3470" s="239" t="s">
        <v>82</v>
      </c>
      <c r="AY3470" s="18" t="s">
        <v>223</v>
      </c>
      <c r="BE3470" s="240">
        <f>IF(N3470="základní",J3470,0)</f>
        <v>0</v>
      </c>
      <c r="BF3470" s="240">
        <f>IF(N3470="snížená",J3470,0)</f>
        <v>0</v>
      </c>
      <c r="BG3470" s="240">
        <f>IF(N3470="zákl. přenesená",J3470,0)</f>
        <v>0</v>
      </c>
      <c r="BH3470" s="240">
        <f>IF(N3470="sníž. přenesená",J3470,0)</f>
        <v>0</v>
      </c>
      <c r="BI3470" s="240">
        <f>IF(N3470="nulová",J3470,0)</f>
        <v>0</v>
      </c>
      <c r="BJ3470" s="18" t="s">
        <v>80</v>
      </c>
      <c r="BK3470" s="240">
        <f>ROUND(I3470*H3470,2)</f>
        <v>0</v>
      </c>
      <c r="BL3470" s="18" t="s">
        <v>310</v>
      </c>
      <c r="BM3470" s="239" t="s">
        <v>4487</v>
      </c>
    </row>
    <row r="3471" s="14" customFormat="1">
      <c r="A3471" s="14"/>
      <c r="B3471" s="253"/>
      <c r="C3471" s="254"/>
      <c r="D3471" s="243" t="s">
        <v>232</v>
      </c>
      <c r="E3471" s="255" t="s">
        <v>1</v>
      </c>
      <c r="F3471" s="256" t="s">
        <v>4488</v>
      </c>
      <c r="G3471" s="254"/>
      <c r="H3471" s="255" t="s">
        <v>1</v>
      </c>
      <c r="I3471" s="257"/>
      <c r="J3471" s="254"/>
      <c r="K3471" s="254"/>
      <c r="L3471" s="258"/>
      <c r="M3471" s="259"/>
      <c r="N3471" s="260"/>
      <c r="O3471" s="260"/>
      <c r="P3471" s="260"/>
      <c r="Q3471" s="260"/>
      <c r="R3471" s="260"/>
      <c r="S3471" s="260"/>
      <c r="T3471" s="261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62" t="s">
        <v>232</v>
      </c>
      <c r="AU3471" s="262" t="s">
        <v>82</v>
      </c>
      <c r="AV3471" s="14" t="s">
        <v>80</v>
      </c>
      <c r="AW3471" s="14" t="s">
        <v>30</v>
      </c>
      <c r="AX3471" s="14" t="s">
        <v>73</v>
      </c>
      <c r="AY3471" s="262" t="s">
        <v>223</v>
      </c>
    </row>
    <row r="3472" s="14" customFormat="1">
      <c r="A3472" s="14"/>
      <c r="B3472" s="253"/>
      <c r="C3472" s="254"/>
      <c r="D3472" s="243" t="s">
        <v>232</v>
      </c>
      <c r="E3472" s="255" t="s">
        <v>1</v>
      </c>
      <c r="F3472" s="256" t="s">
        <v>460</v>
      </c>
      <c r="G3472" s="254"/>
      <c r="H3472" s="255" t="s">
        <v>1</v>
      </c>
      <c r="I3472" s="257"/>
      <c r="J3472" s="254"/>
      <c r="K3472" s="254"/>
      <c r="L3472" s="258"/>
      <c r="M3472" s="259"/>
      <c r="N3472" s="260"/>
      <c r="O3472" s="260"/>
      <c r="P3472" s="260"/>
      <c r="Q3472" s="260"/>
      <c r="R3472" s="260"/>
      <c r="S3472" s="260"/>
      <c r="T3472" s="261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62" t="s">
        <v>232</v>
      </c>
      <c r="AU3472" s="262" t="s">
        <v>82</v>
      </c>
      <c r="AV3472" s="14" t="s">
        <v>80</v>
      </c>
      <c r="AW3472" s="14" t="s">
        <v>30</v>
      </c>
      <c r="AX3472" s="14" t="s">
        <v>73</v>
      </c>
      <c r="AY3472" s="262" t="s">
        <v>223</v>
      </c>
    </row>
    <row r="3473" s="13" customFormat="1">
      <c r="A3473" s="13"/>
      <c r="B3473" s="241"/>
      <c r="C3473" s="242"/>
      <c r="D3473" s="243" t="s">
        <v>232</v>
      </c>
      <c r="E3473" s="244" t="s">
        <v>1</v>
      </c>
      <c r="F3473" s="245" t="s">
        <v>4489</v>
      </c>
      <c r="G3473" s="242"/>
      <c r="H3473" s="246">
        <v>1.5</v>
      </c>
      <c r="I3473" s="247"/>
      <c r="J3473" s="242"/>
      <c r="K3473" s="242"/>
      <c r="L3473" s="248"/>
      <c r="M3473" s="249"/>
      <c r="N3473" s="250"/>
      <c r="O3473" s="250"/>
      <c r="P3473" s="250"/>
      <c r="Q3473" s="250"/>
      <c r="R3473" s="250"/>
      <c r="S3473" s="250"/>
      <c r="T3473" s="251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52" t="s">
        <v>232</v>
      </c>
      <c r="AU3473" s="252" t="s">
        <v>82</v>
      </c>
      <c r="AV3473" s="13" t="s">
        <v>82</v>
      </c>
      <c r="AW3473" s="13" t="s">
        <v>30</v>
      </c>
      <c r="AX3473" s="13" t="s">
        <v>73</v>
      </c>
      <c r="AY3473" s="252" t="s">
        <v>223</v>
      </c>
    </row>
    <row r="3474" s="13" customFormat="1">
      <c r="A3474" s="13"/>
      <c r="B3474" s="241"/>
      <c r="C3474" s="242"/>
      <c r="D3474" s="243" t="s">
        <v>232</v>
      </c>
      <c r="E3474" s="244" t="s">
        <v>1</v>
      </c>
      <c r="F3474" s="245" t="s">
        <v>4490</v>
      </c>
      <c r="G3474" s="242"/>
      <c r="H3474" s="246">
        <v>3</v>
      </c>
      <c r="I3474" s="247"/>
      <c r="J3474" s="242"/>
      <c r="K3474" s="242"/>
      <c r="L3474" s="248"/>
      <c r="M3474" s="249"/>
      <c r="N3474" s="250"/>
      <c r="O3474" s="250"/>
      <c r="P3474" s="250"/>
      <c r="Q3474" s="250"/>
      <c r="R3474" s="250"/>
      <c r="S3474" s="250"/>
      <c r="T3474" s="251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52" t="s">
        <v>232</v>
      </c>
      <c r="AU3474" s="252" t="s">
        <v>82</v>
      </c>
      <c r="AV3474" s="13" t="s">
        <v>82</v>
      </c>
      <c r="AW3474" s="13" t="s">
        <v>30</v>
      </c>
      <c r="AX3474" s="13" t="s">
        <v>73</v>
      </c>
      <c r="AY3474" s="252" t="s">
        <v>223</v>
      </c>
    </row>
    <row r="3475" s="13" customFormat="1">
      <c r="A3475" s="13"/>
      <c r="B3475" s="241"/>
      <c r="C3475" s="242"/>
      <c r="D3475" s="243" t="s">
        <v>232</v>
      </c>
      <c r="E3475" s="244" t="s">
        <v>1</v>
      </c>
      <c r="F3475" s="245" t="s">
        <v>4491</v>
      </c>
      <c r="G3475" s="242"/>
      <c r="H3475" s="246">
        <v>5</v>
      </c>
      <c r="I3475" s="247"/>
      <c r="J3475" s="242"/>
      <c r="K3475" s="242"/>
      <c r="L3475" s="248"/>
      <c r="M3475" s="249"/>
      <c r="N3475" s="250"/>
      <c r="O3475" s="250"/>
      <c r="P3475" s="250"/>
      <c r="Q3475" s="250"/>
      <c r="R3475" s="250"/>
      <c r="S3475" s="250"/>
      <c r="T3475" s="251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52" t="s">
        <v>232</v>
      </c>
      <c r="AU3475" s="252" t="s">
        <v>82</v>
      </c>
      <c r="AV3475" s="13" t="s">
        <v>82</v>
      </c>
      <c r="AW3475" s="13" t="s">
        <v>30</v>
      </c>
      <c r="AX3475" s="13" t="s">
        <v>73</v>
      </c>
      <c r="AY3475" s="252" t="s">
        <v>223</v>
      </c>
    </row>
    <row r="3476" s="13" customFormat="1">
      <c r="A3476" s="13"/>
      <c r="B3476" s="241"/>
      <c r="C3476" s="242"/>
      <c r="D3476" s="243" t="s">
        <v>232</v>
      </c>
      <c r="E3476" s="244" t="s">
        <v>1</v>
      </c>
      <c r="F3476" s="245" t="s">
        <v>4492</v>
      </c>
      <c r="G3476" s="242"/>
      <c r="H3476" s="246">
        <v>3</v>
      </c>
      <c r="I3476" s="247"/>
      <c r="J3476" s="242"/>
      <c r="K3476" s="242"/>
      <c r="L3476" s="248"/>
      <c r="M3476" s="249"/>
      <c r="N3476" s="250"/>
      <c r="O3476" s="250"/>
      <c r="P3476" s="250"/>
      <c r="Q3476" s="250"/>
      <c r="R3476" s="250"/>
      <c r="S3476" s="250"/>
      <c r="T3476" s="251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52" t="s">
        <v>232</v>
      </c>
      <c r="AU3476" s="252" t="s">
        <v>82</v>
      </c>
      <c r="AV3476" s="13" t="s">
        <v>82</v>
      </c>
      <c r="AW3476" s="13" t="s">
        <v>30</v>
      </c>
      <c r="AX3476" s="13" t="s">
        <v>73</v>
      </c>
      <c r="AY3476" s="252" t="s">
        <v>223</v>
      </c>
    </row>
    <row r="3477" s="13" customFormat="1">
      <c r="A3477" s="13"/>
      <c r="B3477" s="241"/>
      <c r="C3477" s="242"/>
      <c r="D3477" s="243" t="s">
        <v>232</v>
      </c>
      <c r="E3477" s="244" t="s">
        <v>1</v>
      </c>
      <c r="F3477" s="245" t="s">
        <v>4493</v>
      </c>
      <c r="G3477" s="242"/>
      <c r="H3477" s="246">
        <v>1</v>
      </c>
      <c r="I3477" s="247"/>
      <c r="J3477" s="242"/>
      <c r="K3477" s="242"/>
      <c r="L3477" s="248"/>
      <c r="M3477" s="249"/>
      <c r="N3477" s="250"/>
      <c r="O3477" s="250"/>
      <c r="P3477" s="250"/>
      <c r="Q3477" s="250"/>
      <c r="R3477" s="250"/>
      <c r="S3477" s="250"/>
      <c r="T3477" s="251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52" t="s">
        <v>232</v>
      </c>
      <c r="AU3477" s="252" t="s">
        <v>82</v>
      </c>
      <c r="AV3477" s="13" t="s">
        <v>82</v>
      </c>
      <c r="AW3477" s="13" t="s">
        <v>30</v>
      </c>
      <c r="AX3477" s="13" t="s">
        <v>73</v>
      </c>
      <c r="AY3477" s="252" t="s">
        <v>223</v>
      </c>
    </row>
    <row r="3478" s="13" customFormat="1">
      <c r="A3478" s="13"/>
      <c r="B3478" s="241"/>
      <c r="C3478" s="242"/>
      <c r="D3478" s="243" t="s">
        <v>232</v>
      </c>
      <c r="E3478" s="244" t="s">
        <v>1</v>
      </c>
      <c r="F3478" s="245" t="s">
        <v>4494</v>
      </c>
      <c r="G3478" s="242"/>
      <c r="H3478" s="246">
        <v>2</v>
      </c>
      <c r="I3478" s="247"/>
      <c r="J3478" s="242"/>
      <c r="K3478" s="242"/>
      <c r="L3478" s="248"/>
      <c r="M3478" s="249"/>
      <c r="N3478" s="250"/>
      <c r="O3478" s="250"/>
      <c r="P3478" s="250"/>
      <c r="Q3478" s="250"/>
      <c r="R3478" s="250"/>
      <c r="S3478" s="250"/>
      <c r="T3478" s="251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52" t="s">
        <v>232</v>
      </c>
      <c r="AU3478" s="252" t="s">
        <v>82</v>
      </c>
      <c r="AV3478" s="13" t="s">
        <v>82</v>
      </c>
      <c r="AW3478" s="13" t="s">
        <v>30</v>
      </c>
      <c r="AX3478" s="13" t="s">
        <v>73</v>
      </c>
      <c r="AY3478" s="252" t="s">
        <v>223</v>
      </c>
    </row>
    <row r="3479" s="13" customFormat="1">
      <c r="A3479" s="13"/>
      <c r="B3479" s="241"/>
      <c r="C3479" s="242"/>
      <c r="D3479" s="243" t="s">
        <v>232</v>
      </c>
      <c r="E3479" s="244" t="s">
        <v>1</v>
      </c>
      <c r="F3479" s="245" t="s">
        <v>4495</v>
      </c>
      <c r="G3479" s="242"/>
      <c r="H3479" s="246">
        <v>1</v>
      </c>
      <c r="I3479" s="247"/>
      <c r="J3479" s="242"/>
      <c r="K3479" s="242"/>
      <c r="L3479" s="248"/>
      <c r="M3479" s="249"/>
      <c r="N3479" s="250"/>
      <c r="O3479" s="250"/>
      <c r="P3479" s="250"/>
      <c r="Q3479" s="250"/>
      <c r="R3479" s="250"/>
      <c r="S3479" s="250"/>
      <c r="T3479" s="251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52" t="s">
        <v>232</v>
      </c>
      <c r="AU3479" s="252" t="s">
        <v>82</v>
      </c>
      <c r="AV3479" s="13" t="s">
        <v>82</v>
      </c>
      <c r="AW3479" s="13" t="s">
        <v>30</v>
      </c>
      <c r="AX3479" s="13" t="s">
        <v>73</v>
      </c>
      <c r="AY3479" s="252" t="s">
        <v>223</v>
      </c>
    </row>
    <row r="3480" s="13" customFormat="1">
      <c r="A3480" s="13"/>
      <c r="B3480" s="241"/>
      <c r="C3480" s="242"/>
      <c r="D3480" s="243" t="s">
        <v>232</v>
      </c>
      <c r="E3480" s="244" t="s">
        <v>1</v>
      </c>
      <c r="F3480" s="245" t="s">
        <v>4496</v>
      </c>
      <c r="G3480" s="242"/>
      <c r="H3480" s="246">
        <v>2.5</v>
      </c>
      <c r="I3480" s="247"/>
      <c r="J3480" s="242"/>
      <c r="K3480" s="242"/>
      <c r="L3480" s="248"/>
      <c r="M3480" s="249"/>
      <c r="N3480" s="250"/>
      <c r="O3480" s="250"/>
      <c r="P3480" s="250"/>
      <c r="Q3480" s="250"/>
      <c r="R3480" s="250"/>
      <c r="S3480" s="250"/>
      <c r="T3480" s="251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52" t="s">
        <v>232</v>
      </c>
      <c r="AU3480" s="252" t="s">
        <v>82</v>
      </c>
      <c r="AV3480" s="13" t="s">
        <v>82</v>
      </c>
      <c r="AW3480" s="13" t="s">
        <v>30</v>
      </c>
      <c r="AX3480" s="13" t="s">
        <v>73</v>
      </c>
      <c r="AY3480" s="252" t="s">
        <v>223</v>
      </c>
    </row>
    <row r="3481" s="13" customFormat="1">
      <c r="A3481" s="13"/>
      <c r="B3481" s="241"/>
      <c r="C3481" s="242"/>
      <c r="D3481" s="243" t="s">
        <v>232</v>
      </c>
      <c r="E3481" s="244" t="s">
        <v>1</v>
      </c>
      <c r="F3481" s="245" t="s">
        <v>4497</v>
      </c>
      <c r="G3481" s="242"/>
      <c r="H3481" s="246">
        <v>2</v>
      </c>
      <c r="I3481" s="247"/>
      <c r="J3481" s="242"/>
      <c r="K3481" s="242"/>
      <c r="L3481" s="248"/>
      <c r="M3481" s="249"/>
      <c r="N3481" s="250"/>
      <c r="O3481" s="250"/>
      <c r="P3481" s="250"/>
      <c r="Q3481" s="250"/>
      <c r="R3481" s="250"/>
      <c r="S3481" s="250"/>
      <c r="T3481" s="251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52" t="s">
        <v>232</v>
      </c>
      <c r="AU3481" s="252" t="s">
        <v>82</v>
      </c>
      <c r="AV3481" s="13" t="s">
        <v>82</v>
      </c>
      <c r="AW3481" s="13" t="s">
        <v>30</v>
      </c>
      <c r="AX3481" s="13" t="s">
        <v>73</v>
      </c>
      <c r="AY3481" s="252" t="s">
        <v>223</v>
      </c>
    </row>
    <row r="3482" s="13" customFormat="1">
      <c r="A3482" s="13"/>
      <c r="B3482" s="241"/>
      <c r="C3482" s="242"/>
      <c r="D3482" s="243" t="s">
        <v>232</v>
      </c>
      <c r="E3482" s="244" t="s">
        <v>1</v>
      </c>
      <c r="F3482" s="245" t="s">
        <v>4498</v>
      </c>
      <c r="G3482" s="242"/>
      <c r="H3482" s="246">
        <v>1</v>
      </c>
      <c r="I3482" s="247"/>
      <c r="J3482" s="242"/>
      <c r="K3482" s="242"/>
      <c r="L3482" s="248"/>
      <c r="M3482" s="249"/>
      <c r="N3482" s="250"/>
      <c r="O3482" s="250"/>
      <c r="P3482" s="250"/>
      <c r="Q3482" s="250"/>
      <c r="R3482" s="250"/>
      <c r="S3482" s="250"/>
      <c r="T3482" s="251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52" t="s">
        <v>232</v>
      </c>
      <c r="AU3482" s="252" t="s">
        <v>82</v>
      </c>
      <c r="AV3482" s="13" t="s">
        <v>82</v>
      </c>
      <c r="AW3482" s="13" t="s">
        <v>30</v>
      </c>
      <c r="AX3482" s="13" t="s">
        <v>73</v>
      </c>
      <c r="AY3482" s="252" t="s">
        <v>223</v>
      </c>
    </row>
    <row r="3483" s="13" customFormat="1">
      <c r="A3483" s="13"/>
      <c r="B3483" s="241"/>
      <c r="C3483" s="242"/>
      <c r="D3483" s="243" t="s">
        <v>232</v>
      </c>
      <c r="E3483" s="244" t="s">
        <v>1</v>
      </c>
      <c r="F3483" s="245" t="s">
        <v>4499</v>
      </c>
      <c r="G3483" s="242"/>
      <c r="H3483" s="246">
        <v>2.5</v>
      </c>
      <c r="I3483" s="247"/>
      <c r="J3483" s="242"/>
      <c r="K3483" s="242"/>
      <c r="L3483" s="248"/>
      <c r="M3483" s="249"/>
      <c r="N3483" s="250"/>
      <c r="O3483" s="250"/>
      <c r="P3483" s="250"/>
      <c r="Q3483" s="250"/>
      <c r="R3483" s="250"/>
      <c r="S3483" s="250"/>
      <c r="T3483" s="251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52" t="s">
        <v>232</v>
      </c>
      <c r="AU3483" s="252" t="s">
        <v>82</v>
      </c>
      <c r="AV3483" s="13" t="s">
        <v>82</v>
      </c>
      <c r="AW3483" s="13" t="s">
        <v>30</v>
      </c>
      <c r="AX3483" s="13" t="s">
        <v>73</v>
      </c>
      <c r="AY3483" s="252" t="s">
        <v>223</v>
      </c>
    </row>
    <row r="3484" s="13" customFormat="1">
      <c r="A3484" s="13"/>
      <c r="B3484" s="241"/>
      <c r="C3484" s="242"/>
      <c r="D3484" s="243" t="s">
        <v>232</v>
      </c>
      <c r="E3484" s="244" t="s">
        <v>1</v>
      </c>
      <c r="F3484" s="245" t="s">
        <v>4500</v>
      </c>
      <c r="G3484" s="242"/>
      <c r="H3484" s="246">
        <v>4</v>
      </c>
      <c r="I3484" s="247"/>
      <c r="J3484" s="242"/>
      <c r="K3484" s="242"/>
      <c r="L3484" s="248"/>
      <c r="M3484" s="249"/>
      <c r="N3484" s="250"/>
      <c r="O3484" s="250"/>
      <c r="P3484" s="250"/>
      <c r="Q3484" s="250"/>
      <c r="R3484" s="250"/>
      <c r="S3484" s="250"/>
      <c r="T3484" s="251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52" t="s">
        <v>232</v>
      </c>
      <c r="AU3484" s="252" t="s">
        <v>82</v>
      </c>
      <c r="AV3484" s="13" t="s">
        <v>82</v>
      </c>
      <c r="AW3484" s="13" t="s">
        <v>30</v>
      </c>
      <c r="AX3484" s="13" t="s">
        <v>73</v>
      </c>
      <c r="AY3484" s="252" t="s">
        <v>223</v>
      </c>
    </row>
    <row r="3485" s="14" customFormat="1">
      <c r="A3485" s="14"/>
      <c r="B3485" s="253"/>
      <c r="C3485" s="254"/>
      <c r="D3485" s="243" t="s">
        <v>232</v>
      </c>
      <c r="E3485" s="255" t="s">
        <v>1</v>
      </c>
      <c r="F3485" s="256" t="s">
        <v>394</v>
      </c>
      <c r="G3485" s="254"/>
      <c r="H3485" s="255" t="s">
        <v>1</v>
      </c>
      <c r="I3485" s="257"/>
      <c r="J3485" s="254"/>
      <c r="K3485" s="254"/>
      <c r="L3485" s="258"/>
      <c r="M3485" s="259"/>
      <c r="N3485" s="260"/>
      <c r="O3485" s="260"/>
      <c r="P3485" s="260"/>
      <c r="Q3485" s="260"/>
      <c r="R3485" s="260"/>
      <c r="S3485" s="260"/>
      <c r="T3485" s="261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62" t="s">
        <v>232</v>
      </c>
      <c r="AU3485" s="262" t="s">
        <v>82</v>
      </c>
      <c r="AV3485" s="14" t="s">
        <v>80</v>
      </c>
      <c r="AW3485" s="14" t="s">
        <v>30</v>
      </c>
      <c r="AX3485" s="14" t="s">
        <v>73</v>
      </c>
      <c r="AY3485" s="262" t="s">
        <v>223</v>
      </c>
    </row>
    <row r="3486" s="14" customFormat="1">
      <c r="A3486" s="14"/>
      <c r="B3486" s="253"/>
      <c r="C3486" s="254"/>
      <c r="D3486" s="243" t="s">
        <v>232</v>
      </c>
      <c r="E3486" s="255" t="s">
        <v>1</v>
      </c>
      <c r="F3486" s="256" t="s">
        <v>462</v>
      </c>
      <c r="G3486" s="254"/>
      <c r="H3486" s="255" t="s">
        <v>1</v>
      </c>
      <c r="I3486" s="257"/>
      <c r="J3486" s="254"/>
      <c r="K3486" s="254"/>
      <c r="L3486" s="258"/>
      <c r="M3486" s="259"/>
      <c r="N3486" s="260"/>
      <c r="O3486" s="260"/>
      <c r="P3486" s="260"/>
      <c r="Q3486" s="260"/>
      <c r="R3486" s="260"/>
      <c r="S3486" s="260"/>
      <c r="T3486" s="261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62" t="s">
        <v>232</v>
      </c>
      <c r="AU3486" s="262" t="s">
        <v>82</v>
      </c>
      <c r="AV3486" s="14" t="s">
        <v>80</v>
      </c>
      <c r="AW3486" s="14" t="s">
        <v>30</v>
      </c>
      <c r="AX3486" s="14" t="s">
        <v>73</v>
      </c>
      <c r="AY3486" s="262" t="s">
        <v>223</v>
      </c>
    </row>
    <row r="3487" s="13" customFormat="1">
      <c r="A3487" s="13"/>
      <c r="B3487" s="241"/>
      <c r="C3487" s="242"/>
      <c r="D3487" s="243" t="s">
        <v>232</v>
      </c>
      <c r="E3487" s="244" t="s">
        <v>1</v>
      </c>
      <c r="F3487" s="245" t="s">
        <v>4489</v>
      </c>
      <c r="G3487" s="242"/>
      <c r="H3487" s="246">
        <v>1.5</v>
      </c>
      <c r="I3487" s="247"/>
      <c r="J3487" s="242"/>
      <c r="K3487" s="242"/>
      <c r="L3487" s="248"/>
      <c r="M3487" s="249"/>
      <c r="N3487" s="250"/>
      <c r="O3487" s="250"/>
      <c r="P3487" s="250"/>
      <c r="Q3487" s="250"/>
      <c r="R3487" s="250"/>
      <c r="S3487" s="250"/>
      <c r="T3487" s="251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52" t="s">
        <v>232</v>
      </c>
      <c r="AU3487" s="252" t="s">
        <v>82</v>
      </c>
      <c r="AV3487" s="13" t="s">
        <v>82</v>
      </c>
      <c r="AW3487" s="13" t="s">
        <v>30</v>
      </c>
      <c r="AX3487" s="13" t="s">
        <v>73</v>
      </c>
      <c r="AY3487" s="252" t="s">
        <v>223</v>
      </c>
    </row>
    <row r="3488" s="13" customFormat="1">
      <c r="A3488" s="13"/>
      <c r="B3488" s="241"/>
      <c r="C3488" s="242"/>
      <c r="D3488" s="243" t="s">
        <v>232</v>
      </c>
      <c r="E3488" s="244" t="s">
        <v>1</v>
      </c>
      <c r="F3488" s="245" t="s">
        <v>4501</v>
      </c>
      <c r="G3488" s="242"/>
      <c r="H3488" s="246">
        <v>2</v>
      </c>
      <c r="I3488" s="247"/>
      <c r="J3488" s="242"/>
      <c r="K3488" s="242"/>
      <c r="L3488" s="248"/>
      <c r="M3488" s="249"/>
      <c r="N3488" s="250"/>
      <c r="O3488" s="250"/>
      <c r="P3488" s="250"/>
      <c r="Q3488" s="250"/>
      <c r="R3488" s="250"/>
      <c r="S3488" s="250"/>
      <c r="T3488" s="251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T3488" s="252" t="s">
        <v>232</v>
      </c>
      <c r="AU3488" s="252" t="s">
        <v>82</v>
      </c>
      <c r="AV3488" s="13" t="s">
        <v>82</v>
      </c>
      <c r="AW3488" s="13" t="s">
        <v>30</v>
      </c>
      <c r="AX3488" s="13" t="s">
        <v>73</v>
      </c>
      <c r="AY3488" s="252" t="s">
        <v>223</v>
      </c>
    </row>
    <row r="3489" s="13" customFormat="1">
      <c r="A3489" s="13"/>
      <c r="B3489" s="241"/>
      <c r="C3489" s="242"/>
      <c r="D3489" s="243" t="s">
        <v>232</v>
      </c>
      <c r="E3489" s="244" t="s">
        <v>1</v>
      </c>
      <c r="F3489" s="245" t="s">
        <v>4502</v>
      </c>
      <c r="G3489" s="242"/>
      <c r="H3489" s="246">
        <v>3</v>
      </c>
      <c r="I3489" s="247"/>
      <c r="J3489" s="242"/>
      <c r="K3489" s="242"/>
      <c r="L3489" s="248"/>
      <c r="M3489" s="249"/>
      <c r="N3489" s="250"/>
      <c r="O3489" s="250"/>
      <c r="P3489" s="250"/>
      <c r="Q3489" s="250"/>
      <c r="R3489" s="250"/>
      <c r="S3489" s="250"/>
      <c r="T3489" s="251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52" t="s">
        <v>232</v>
      </c>
      <c r="AU3489" s="252" t="s">
        <v>82</v>
      </c>
      <c r="AV3489" s="13" t="s">
        <v>82</v>
      </c>
      <c r="AW3489" s="13" t="s">
        <v>30</v>
      </c>
      <c r="AX3489" s="13" t="s">
        <v>73</v>
      </c>
      <c r="AY3489" s="252" t="s">
        <v>223</v>
      </c>
    </row>
    <row r="3490" s="13" customFormat="1">
      <c r="A3490" s="13"/>
      <c r="B3490" s="241"/>
      <c r="C3490" s="242"/>
      <c r="D3490" s="243" t="s">
        <v>232</v>
      </c>
      <c r="E3490" s="244" t="s">
        <v>1</v>
      </c>
      <c r="F3490" s="245" t="s">
        <v>4503</v>
      </c>
      <c r="G3490" s="242"/>
      <c r="H3490" s="246">
        <v>1.5</v>
      </c>
      <c r="I3490" s="247"/>
      <c r="J3490" s="242"/>
      <c r="K3490" s="242"/>
      <c r="L3490" s="248"/>
      <c r="M3490" s="249"/>
      <c r="N3490" s="250"/>
      <c r="O3490" s="250"/>
      <c r="P3490" s="250"/>
      <c r="Q3490" s="250"/>
      <c r="R3490" s="250"/>
      <c r="S3490" s="250"/>
      <c r="T3490" s="251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52" t="s">
        <v>232</v>
      </c>
      <c r="AU3490" s="252" t="s">
        <v>82</v>
      </c>
      <c r="AV3490" s="13" t="s">
        <v>82</v>
      </c>
      <c r="AW3490" s="13" t="s">
        <v>30</v>
      </c>
      <c r="AX3490" s="13" t="s">
        <v>73</v>
      </c>
      <c r="AY3490" s="252" t="s">
        <v>223</v>
      </c>
    </row>
    <row r="3491" s="13" customFormat="1">
      <c r="A3491" s="13"/>
      <c r="B3491" s="241"/>
      <c r="C3491" s="242"/>
      <c r="D3491" s="243" t="s">
        <v>232</v>
      </c>
      <c r="E3491" s="244" t="s">
        <v>1</v>
      </c>
      <c r="F3491" s="245" t="s">
        <v>4504</v>
      </c>
      <c r="G3491" s="242"/>
      <c r="H3491" s="246">
        <v>2.5</v>
      </c>
      <c r="I3491" s="247"/>
      <c r="J3491" s="242"/>
      <c r="K3491" s="242"/>
      <c r="L3491" s="248"/>
      <c r="M3491" s="249"/>
      <c r="N3491" s="250"/>
      <c r="O3491" s="250"/>
      <c r="P3491" s="250"/>
      <c r="Q3491" s="250"/>
      <c r="R3491" s="250"/>
      <c r="S3491" s="250"/>
      <c r="T3491" s="251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52" t="s">
        <v>232</v>
      </c>
      <c r="AU3491" s="252" t="s">
        <v>82</v>
      </c>
      <c r="AV3491" s="13" t="s">
        <v>82</v>
      </c>
      <c r="AW3491" s="13" t="s">
        <v>30</v>
      </c>
      <c r="AX3491" s="13" t="s">
        <v>73</v>
      </c>
      <c r="AY3491" s="252" t="s">
        <v>223</v>
      </c>
    </row>
    <row r="3492" s="13" customFormat="1">
      <c r="A3492" s="13"/>
      <c r="B3492" s="241"/>
      <c r="C3492" s="242"/>
      <c r="D3492" s="243" t="s">
        <v>232</v>
      </c>
      <c r="E3492" s="244" t="s">
        <v>1</v>
      </c>
      <c r="F3492" s="245" t="s">
        <v>4505</v>
      </c>
      <c r="G3492" s="242"/>
      <c r="H3492" s="246">
        <v>2.5</v>
      </c>
      <c r="I3492" s="247"/>
      <c r="J3492" s="242"/>
      <c r="K3492" s="242"/>
      <c r="L3492" s="248"/>
      <c r="M3492" s="249"/>
      <c r="N3492" s="250"/>
      <c r="O3492" s="250"/>
      <c r="P3492" s="250"/>
      <c r="Q3492" s="250"/>
      <c r="R3492" s="250"/>
      <c r="S3492" s="250"/>
      <c r="T3492" s="251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252" t="s">
        <v>232</v>
      </c>
      <c r="AU3492" s="252" t="s">
        <v>82</v>
      </c>
      <c r="AV3492" s="13" t="s">
        <v>82</v>
      </c>
      <c r="AW3492" s="13" t="s">
        <v>30</v>
      </c>
      <c r="AX3492" s="13" t="s">
        <v>73</v>
      </c>
      <c r="AY3492" s="252" t="s">
        <v>223</v>
      </c>
    </row>
    <row r="3493" s="14" customFormat="1">
      <c r="A3493" s="14"/>
      <c r="B3493" s="253"/>
      <c r="C3493" s="254"/>
      <c r="D3493" s="243" t="s">
        <v>232</v>
      </c>
      <c r="E3493" s="255" t="s">
        <v>1</v>
      </c>
      <c r="F3493" s="256" t="s">
        <v>410</v>
      </c>
      <c r="G3493" s="254"/>
      <c r="H3493" s="255" t="s">
        <v>1</v>
      </c>
      <c r="I3493" s="257"/>
      <c r="J3493" s="254"/>
      <c r="K3493" s="254"/>
      <c r="L3493" s="258"/>
      <c r="M3493" s="259"/>
      <c r="N3493" s="260"/>
      <c r="O3493" s="260"/>
      <c r="P3493" s="260"/>
      <c r="Q3493" s="260"/>
      <c r="R3493" s="260"/>
      <c r="S3493" s="260"/>
      <c r="T3493" s="261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62" t="s">
        <v>232</v>
      </c>
      <c r="AU3493" s="262" t="s">
        <v>82</v>
      </c>
      <c r="AV3493" s="14" t="s">
        <v>80</v>
      </c>
      <c r="AW3493" s="14" t="s">
        <v>30</v>
      </c>
      <c r="AX3493" s="14" t="s">
        <v>73</v>
      </c>
      <c r="AY3493" s="262" t="s">
        <v>223</v>
      </c>
    </row>
    <row r="3494" s="13" customFormat="1">
      <c r="A3494" s="13"/>
      <c r="B3494" s="241"/>
      <c r="C3494" s="242"/>
      <c r="D3494" s="243" t="s">
        <v>232</v>
      </c>
      <c r="E3494" s="244" t="s">
        <v>1</v>
      </c>
      <c r="F3494" s="245" t="s">
        <v>4506</v>
      </c>
      <c r="G3494" s="242"/>
      <c r="H3494" s="246">
        <v>6</v>
      </c>
      <c r="I3494" s="247"/>
      <c r="J3494" s="242"/>
      <c r="K3494" s="242"/>
      <c r="L3494" s="248"/>
      <c r="M3494" s="249"/>
      <c r="N3494" s="250"/>
      <c r="O3494" s="250"/>
      <c r="P3494" s="250"/>
      <c r="Q3494" s="250"/>
      <c r="R3494" s="250"/>
      <c r="S3494" s="250"/>
      <c r="T3494" s="251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52" t="s">
        <v>232</v>
      </c>
      <c r="AU3494" s="252" t="s">
        <v>82</v>
      </c>
      <c r="AV3494" s="13" t="s">
        <v>82</v>
      </c>
      <c r="AW3494" s="13" t="s">
        <v>30</v>
      </c>
      <c r="AX3494" s="13" t="s">
        <v>73</v>
      </c>
      <c r="AY3494" s="252" t="s">
        <v>223</v>
      </c>
    </row>
    <row r="3495" s="15" customFormat="1">
      <c r="A3495" s="15"/>
      <c r="B3495" s="263"/>
      <c r="C3495" s="264"/>
      <c r="D3495" s="243" t="s">
        <v>232</v>
      </c>
      <c r="E3495" s="265" t="s">
        <v>1</v>
      </c>
      <c r="F3495" s="266" t="s">
        <v>245</v>
      </c>
      <c r="G3495" s="264"/>
      <c r="H3495" s="267">
        <v>47.5</v>
      </c>
      <c r="I3495" s="268"/>
      <c r="J3495" s="264"/>
      <c r="K3495" s="264"/>
      <c r="L3495" s="269"/>
      <c r="M3495" s="270"/>
      <c r="N3495" s="271"/>
      <c r="O3495" s="271"/>
      <c r="P3495" s="271"/>
      <c r="Q3495" s="271"/>
      <c r="R3495" s="271"/>
      <c r="S3495" s="271"/>
      <c r="T3495" s="272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T3495" s="273" t="s">
        <v>232</v>
      </c>
      <c r="AU3495" s="273" t="s">
        <v>82</v>
      </c>
      <c r="AV3495" s="15" t="s">
        <v>230</v>
      </c>
      <c r="AW3495" s="15" t="s">
        <v>30</v>
      </c>
      <c r="AX3495" s="15" t="s">
        <v>80</v>
      </c>
      <c r="AY3495" s="273" t="s">
        <v>223</v>
      </c>
    </row>
    <row r="3496" s="2" customFormat="1" ht="16.5" customHeight="1">
      <c r="A3496" s="39"/>
      <c r="B3496" s="40"/>
      <c r="C3496" s="274" t="s">
        <v>4507</v>
      </c>
      <c r="D3496" s="274" t="s">
        <v>285</v>
      </c>
      <c r="E3496" s="275" t="s">
        <v>4478</v>
      </c>
      <c r="F3496" s="276" t="s">
        <v>4479</v>
      </c>
      <c r="G3496" s="277" t="s">
        <v>2993</v>
      </c>
      <c r="H3496" s="278">
        <v>230</v>
      </c>
      <c r="I3496" s="279"/>
      <c r="J3496" s="280">
        <f>ROUND(I3496*H3496,2)</f>
        <v>0</v>
      </c>
      <c r="K3496" s="276" t="s">
        <v>386</v>
      </c>
      <c r="L3496" s="281"/>
      <c r="M3496" s="282" t="s">
        <v>1</v>
      </c>
      <c r="N3496" s="283" t="s">
        <v>38</v>
      </c>
      <c r="O3496" s="92"/>
      <c r="P3496" s="237">
        <f>O3496*H3496</f>
        <v>0</v>
      </c>
      <c r="Q3496" s="237">
        <v>0.001</v>
      </c>
      <c r="R3496" s="237">
        <f>Q3496*H3496</f>
        <v>0.23000000000000001</v>
      </c>
      <c r="S3496" s="237">
        <v>0</v>
      </c>
      <c r="T3496" s="238">
        <f>S3496*H3496</f>
        <v>0</v>
      </c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39"/>
      <c r="AE3496" s="39"/>
      <c r="AR3496" s="239" t="s">
        <v>402</v>
      </c>
      <c r="AT3496" s="239" t="s">
        <v>285</v>
      </c>
      <c r="AU3496" s="239" t="s">
        <v>82</v>
      </c>
      <c r="AY3496" s="18" t="s">
        <v>223</v>
      </c>
      <c r="BE3496" s="240">
        <f>IF(N3496="základní",J3496,0)</f>
        <v>0</v>
      </c>
      <c r="BF3496" s="240">
        <f>IF(N3496="snížená",J3496,0)</f>
        <v>0</v>
      </c>
      <c r="BG3496" s="240">
        <f>IF(N3496="zákl. přenesená",J3496,0)</f>
        <v>0</v>
      </c>
      <c r="BH3496" s="240">
        <f>IF(N3496="sníž. přenesená",J3496,0)</f>
        <v>0</v>
      </c>
      <c r="BI3496" s="240">
        <f>IF(N3496="nulová",J3496,0)</f>
        <v>0</v>
      </c>
      <c r="BJ3496" s="18" t="s">
        <v>80</v>
      </c>
      <c r="BK3496" s="240">
        <f>ROUND(I3496*H3496,2)</f>
        <v>0</v>
      </c>
      <c r="BL3496" s="18" t="s">
        <v>310</v>
      </c>
      <c r="BM3496" s="239" t="s">
        <v>4508</v>
      </c>
    </row>
    <row r="3497" s="14" customFormat="1">
      <c r="A3497" s="14"/>
      <c r="B3497" s="253"/>
      <c r="C3497" s="254"/>
      <c r="D3497" s="243" t="s">
        <v>232</v>
      </c>
      <c r="E3497" s="255" t="s">
        <v>1</v>
      </c>
      <c r="F3497" s="256" t="s">
        <v>4509</v>
      </c>
      <c r="G3497" s="254"/>
      <c r="H3497" s="255" t="s">
        <v>1</v>
      </c>
      <c r="I3497" s="257"/>
      <c r="J3497" s="254"/>
      <c r="K3497" s="254"/>
      <c r="L3497" s="258"/>
      <c r="M3497" s="259"/>
      <c r="N3497" s="260"/>
      <c r="O3497" s="260"/>
      <c r="P3497" s="260"/>
      <c r="Q3497" s="260"/>
      <c r="R3497" s="260"/>
      <c r="S3497" s="260"/>
      <c r="T3497" s="261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62" t="s">
        <v>232</v>
      </c>
      <c r="AU3497" s="262" t="s">
        <v>82</v>
      </c>
      <c r="AV3497" s="14" t="s">
        <v>80</v>
      </c>
      <c r="AW3497" s="14" t="s">
        <v>30</v>
      </c>
      <c r="AX3497" s="14" t="s">
        <v>73</v>
      </c>
      <c r="AY3497" s="262" t="s">
        <v>223</v>
      </c>
    </row>
    <row r="3498" s="14" customFormat="1">
      <c r="A3498" s="14"/>
      <c r="B3498" s="253"/>
      <c r="C3498" s="254"/>
      <c r="D3498" s="243" t="s">
        <v>232</v>
      </c>
      <c r="E3498" s="255" t="s">
        <v>1</v>
      </c>
      <c r="F3498" s="256" t="s">
        <v>460</v>
      </c>
      <c r="G3498" s="254"/>
      <c r="H3498" s="255" t="s">
        <v>1</v>
      </c>
      <c r="I3498" s="257"/>
      <c r="J3498" s="254"/>
      <c r="K3498" s="254"/>
      <c r="L3498" s="258"/>
      <c r="M3498" s="259"/>
      <c r="N3498" s="260"/>
      <c r="O3498" s="260"/>
      <c r="P3498" s="260"/>
      <c r="Q3498" s="260"/>
      <c r="R3498" s="260"/>
      <c r="S3498" s="260"/>
      <c r="T3498" s="261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62" t="s">
        <v>232</v>
      </c>
      <c r="AU3498" s="262" t="s">
        <v>82</v>
      </c>
      <c r="AV3498" s="14" t="s">
        <v>80</v>
      </c>
      <c r="AW3498" s="14" t="s">
        <v>30</v>
      </c>
      <c r="AX3498" s="14" t="s">
        <v>73</v>
      </c>
      <c r="AY3498" s="262" t="s">
        <v>223</v>
      </c>
    </row>
    <row r="3499" s="13" customFormat="1">
      <c r="A3499" s="13"/>
      <c r="B3499" s="241"/>
      <c r="C3499" s="242"/>
      <c r="D3499" s="243" t="s">
        <v>232</v>
      </c>
      <c r="E3499" s="244" t="s">
        <v>1</v>
      </c>
      <c r="F3499" s="245" t="s">
        <v>569</v>
      </c>
      <c r="G3499" s="242"/>
      <c r="H3499" s="246">
        <v>0.26700000000000002</v>
      </c>
      <c r="I3499" s="247"/>
      <c r="J3499" s="242"/>
      <c r="K3499" s="242"/>
      <c r="L3499" s="248"/>
      <c r="M3499" s="249"/>
      <c r="N3499" s="250"/>
      <c r="O3499" s="250"/>
      <c r="P3499" s="250"/>
      <c r="Q3499" s="250"/>
      <c r="R3499" s="250"/>
      <c r="S3499" s="250"/>
      <c r="T3499" s="251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252" t="s">
        <v>232</v>
      </c>
      <c r="AU3499" s="252" t="s">
        <v>82</v>
      </c>
      <c r="AV3499" s="13" t="s">
        <v>82</v>
      </c>
      <c r="AW3499" s="13" t="s">
        <v>30</v>
      </c>
      <c r="AX3499" s="13" t="s">
        <v>73</v>
      </c>
      <c r="AY3499" s="252" t="s">
        <v>223</v>
      </c>
    </row>
    <row r="3500" s="13" customFormat="1">
      <c r="A3500" s="13"/>
      <c r="B3500" s="241"/>
      <c r="C3500" s="242"/>
      <c r="D3500" s="243" t="s">
        <v>232</v>
      </c>
      <c r="E3500" s="244" t="s">
        <v>1</v>
      </c>
      <c r="F3500" s="245" t="s">
        <v>570</v>
      </c>
      <c r="G3500" s="242"/>
      <c r="H3500" s="246">
        <v>0.252</v>
      </c>
      <c r="I3500" s="247"/>
      <c r="J3500" s="242"/>
      <c r="K3500" s="242"/>
      <c r="L3500" s="248"/>
      <c r="M3500" s="249"/>
      <c r="N3500" s="250"/>
      <c r="O3500" s="250"/>
      <c r="P3500" s="250"/>
      <c r="Q3500" s="250"/>
      <c r="R3500" s="250"/>
      <c r="S3500" s="250"/>
      <c r="T3500" s="251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52" t="s">
        <v>232</v>
      </c>
      <c r="AU3500" s="252" t="s">
        <v>82</v>
      </c>
      <c r="AV3500" s="13" t="s">
        <v>82</v>
      </c>
      <c r="AW3500" s="13" t="s">
        <v>30</v>
      </c>
      <c r="AX3500" s="13" t="s">
        <v>73</v>
      </c>
      <c r="AY3500" s="252" t="s">
        <v>223</v>
      </c>
    </row>
    <row r="3501" s="13" customFormat="1">
      <c r="A3501" s="13"/>
      <c r="B3501" s="241"/>
      <c r="C3501" s="242"/>
      <c r="D3501" s="243" t="s">
        <v>232</v>
      </c>
      <c r="E3501" s="244" t="s">
        <v>1</v>
      </c>
      <c r="F3501" s="245" t="s">
        <v>562</v>
      </c>
      <c r="G3501" s="242"/>
      <c r="H3501" s="246">
        <v>0.183</v>
      </c>
      <c r="I3501" s="247"/>
      <c r="J3501" s="242"/>
      <c r="K3501" s="242"/>
      <c r="L3501" s="248"/>
      <c r="M3501" s="249"/>
      <c r="N3501" s="250"/>
      <c r="O3501" s="250"/>
      <c r="P3501" s="250"/>
      <c r="Q3501" s="250"/>
      <c r="R3501" s="250"/>
      <c r="S3501" s="250"/>
      <c r="T3501" s="251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252" t="s">
        <v>232</v>
      </c>
      <c r="AU3501" s="252" t="s">
        <v>82</v>
      </c>
      <c r="AV3501" s="13" t="s">
        <v>82</v>
      </c>
      <c r="AW3501" s="13" t="s">
        <v>30</v>
      </c>
      <c r="AX3501" s="13" t="s">
        <v>73</v>
      </c>
      <c r="AY3501" s="252" t="s">
        <v>223</v>
      </c>
    </row>
    <row r="3502" s="13" customFormat="1">
      <c r="A3502" s="13"/>
      <c r="B3502" s="241"/>
      <c r="C3502" s="242"/>
      <c r="D3502" s="243" t="s">
        <v>232</v>
      </c>
      <c r="E3502" s="244" t="s">
        <v>1</v>
      </c>
      <c r="F3502" s="245" t="s">
        <v>563</v>
      </c>
      <c r="G3502" s="242"/>
      <c r="H3502" s="246">
        <v>0.11</v>
      </c>
      <c r="I3502" s="247"/>
      <c r="J3502" s="242"/>
      <c r="K3502" s="242"/>
      <c r="L3502" s="248"/>
      <c r="M3502" s="249"/>
      <c r="N3502" s="250"/>
      <c r="O3502" s="250"/>
      <c r="P3502" s="250"/>
      <c r="Q3502" s="250"/>
      <c r="R3502" s="250"/>
      <c r="S3502" s="250"/>
      <c r="T3502" s="251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52" t="s">
        <v>232</v>
      </c>
      <c r="AU3502" s="252" t="s">
        <v>82</v>
      </c>
      <c r="AV3502" s="13" t="s">
        <v>82</v>
      </c>
      <c r="AW3502" s="13" t="s">
        <v>30</v>
      </c>
      <c r="AX3502" s="13" t="s">
        <v>73</v>
      </c>
      <c r="AY3502" s="252" t="s">
        <v>223</v>
      </c>
    </row>
    <row r="3503" s="13" customFormat="1">
      <c r="A3503" s="13"/>
      <c r="B3503" s="241"/>
      <c r="C3503" s="242"/>
      <c r="D3503" s="243" t="s">
        <v>232</v>
      </c>
      <c r="E3503" s="244" t="s">
        <v>1</v>
      </c>
      <c r="F3503" s="245" t="s">
        <v>571</v>
      </c>
      <c r="G3503" s="242"/>
      <c r="H3503" s="246">
        <v>0.105</v>
      </c>
      <c r="I3503" s="247"/>
      <c r="J3503" s="242"/>
      <c r="K3503" s="242"/>
      <c r="L3503" s="248"/>
      <c r="M3503" s="249"/>
      <c r="N3503" s="250"/>
      <c r="O3503" s="250"/>
      <c r="P3503" s="250"/>
      <c r="Q3503" s="250"/>
      <c r="R3503" s="250"/>
      <c r="S3503" s="250"/>
      <c r="T3503" s="251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52" t="s">
        <v>232</v>
      </c>
      <c r="AU3503" s="252" t="s">
        <v>82</v>
      </c>
      <c r="AV3503" s="13" t="s">
        <v>82</v>
      </c>
      <c r="AW3503" s="13" t="s">
        <v>30</v>
      </c>
      <c r="AX3503" s="13" t="s">
        <v>73</v>
      </c>
      <c r="AY3503" s="252" t="s">
        <v>223</v>
      </c>
    </row>
    <row r="3504" s="13" customFormat="1">
      <c r="A3504" s="13"/>
      <c r="B3504" s="241"/>
      <c r="C3504" s="242"/>
      <c r="D3504" s="243" t="s">
        <v>232</v>
      </c>
      <c r="E3504" s="244" t="s">
        <v>1</v>
      </c>
      <c r="F3504" s="245" t="s">
        <v>572</v>
      </c>
      <c r="G3504" s="242"/>
      <c r="H3504" s="246">
        <v>0.11799999999999999</v>
      </c>
      <c r="I3504" s="247"/>
      <c r="J3504" s="242"/>
      <c r="K3504" s="242"/>
      <c r="L3504" s="248"/>
      <c r="M3504" s="249"/>
      <c r="N3504" s="250"/>
      <c r="O3504" s="250"/>
      <c r="P3504" s="250"/>
      <c r="Q3504" s="250"/>
      <c r="R3504" s="250"/>
      <c r="S3504" s="250"/>
      <c r="T3504" s="251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52" t="s">
        <v>232</v>
      </c>
      <c r="AU3504" s="252" t="s">
        <v>82</v>
      </c>
      <c r="AV3504" s="13" t="s">
        <v>82</v>
      </c>
      <c r="AW3504" s="13" t="s">
        <v>30</v>
      </c>
      <c r="AX3504" s="13" t="s">
        <v>73</v>
      </c>
      <c r="AY3504" s="252" t="s">
        <v>223</v>
      </c>
    </row>
    <row r="3505" s="13" customFormat="1">
      <c r="A3505" s="13"/>
      <c r="B3505" s="241"/>
      <c r="C3505" s="242"/>
      <c r="D3505" s="243" t="s">
        <v>232</v>
      </c>
      <c r="E3505" s="244" t="s">
        <v>1</v>
      </c>
      <c r="F3505" s="245" t="s">
        <v>4510</v>
      </c>
      <c r="G3505" s="242"/>
      <c r="H3505" s="246">
        <v>0.158</v>
      </c>
      <c r="I3505" s="247"/>
      <c r="J3505" s="242"/>
      <c r="K3505" s="242"/>
      <c r="L3505" s="248"/>
      <c r="M3505" s="249"/>
      <c r="N3505" s="250"/>
      <c r="O3505" s="250"/>
      <c r="P3505" s="250"/>
      <c r="Q3505" s="250"/>
      <c r="R3505" s="250"/>
      <c r="S3505" s="250"/>
      <c r="T3505" s="251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52" t="s">
        <v>232</v>
      </c>
      <c r="AU3505" s="252" t="s">
        <v>82</v>
      </c>
      <c r="AV3505" s="13" t="s">
        <v>82</v>
      </c>
      <c r="AW3505" s="13" t="s">
        <v>30</v>
      </c>
      <c r="AX3505" s="13" t="s">
        <v>73</v>
      </c>
      <c r="AY3505" s="252" t="s">
        <v>223</v>
      </c>
    </row>
    <row r="3506" s="13" customFormat="1">
      <c r="A3506" s="13"/>
      <c r="B3506" s="241"/>
      <c r="C3506" s="242"/>
      <c r="D3506" s="243" t="s">
        <v>232</v>
      </c>
      <c r="E3506" s="244" t="s">
        <v>1</v>
      </c>
      <c r="F3506" s="245" t="s">
        <v>4511</v>
      </c>
      <c r="G3506" s="242"/>
      <c r="H3506" s="246">
        <v>0.52000000000000002</v>
      </c>
      <c r="I3506" s="247"/>
      <c r="J3506" s="242"/>
      <c r="K3506" s="242"/>
      <c r="L3506" s="248"/>
      <c r="M3506" s="249"/>
      <c r="N3506" s="250"/>
      <c r="O3506" s="250"/>
      <c r="P3506" s="250"/>
      <c r="Q3506" s="250"/>
      <c r="R3506" s="250"/>
      <c r="S3506" s="250"/>
      <c r="T3506" s="251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52" t="s">
        <v>232</v>
      </c>
      <c r="AU3506" s="252" t="s">
        <v>82</v>
      </c>
      <c r="AV3506" s="13" t="s">
        <v>82</v>
      </c>
      <c r="AW3506" s="13" t="s">
        <v>30</v>
      </c>
      <c r="AX3506" s="13" t="s">
        <v>73</v>
      </c>
      <c r="AY3506" s="252" t="s">
        <v>223</v>
      </c>
    </row>
    <row r="3507" s="13" customFormat="1">
      <c r="A3507" s="13"/>
      <c r="B3507" s="241"/>
      <c r="C3507" s="242"/>
      <c r="D3507" s="243" t="s">
        <v>232</v>
      </c>
      <c r="E3507" s="244" t="s">
        <v>1</v>
      </c>
      <c r="F3507" s="245" t="s">
        <v>4512</v>
      </c>
      <c r="G3507" s="242"/>
      <c r="H3507" s="246">
        <v>0.29799999999999999</v>
      </c>
      <c r="I3507" s="247"/>
      <c r="J3507" s="242"/>
      <c r="K3507" s="242"/>
      <c r="L3507" s="248"/>
      <c r="M3507" s="249"/>
      <c r="N3507" s="250"/>
      <c r="O3507" s="250"/>
      <c r="P3507" s="250"/>
      <c r="Q3507" s="250"/>
      <c r="R3507" s="250"/>
      <c r="S3507" s="250"/>
      <c r="T3507" s="251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52" t="s">
        <v>232</v>
      </c>
      <c r="AU3507" s="252" t="s">
        <v>82</v>
      </c>
      <c r="AV3507" s="13" t="s">
        <v>82</v>
      </c>
      <c r="AW3507" s="13" t="s">
        <v>30</v>
      </c>
      <c r="AX3507" s="13" t="s">
        <v>73</v>
      </c>
      <c r="AY3507" s="252" t="s">
        <v>223</v>
      </c>
    </row>
    <row r="3508" s="13" customFormat="1">
      <c r="A3508" s="13"/>
      <c r="B3508" s="241"/>
      <c r="C3508" s="242"/>
      <c r="D3508" s="243" t="s">
        <v>232</v>
      </c>
      <c r="E3508" s="244" t="s">
        <v>1</v>
      </c>
      <c r="F3508" s="245" t="s">
        <v>4513</v>
      </c>
      <c r="G3508" s="242"/>
      <c r="H3508" s="246">
        <v>0.121</v>
      </c>
      <c r="I3508" s="247"/>
      <c r="J3508" s="242"/>
      <c r="K3508" s="242"/>
      <c r="L3508" s="248"/>
      <c r="M3508" s="249"/>
      <c r="N3508" s="250"/>
      <c r="O3508" s="250"/>
      <c r="P3508" s="250"/>
      <c r="Q3508" s="250"/>
      <c r="R3508" s="250"/>
      <c r="S3508" s="250"/>
      <c r="T3508" s="251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252" t="s">
        <v>232</v>
      </c>
      <c r="AU3508" s="252" t="s">
        <v>82</v>
      </c>
      <c r="AV3508" s="13" t="s">
        <v>82</v>
      </c>
      <c r="AW3508" s="13" t="s">
        <v>30</v>
      </c>
      <c r="AX3508" s="13" t="s">
        <v>73</v>
      </c>
      <c r="AY3508" s="252" t="s">
        <v>223</v>
      </c>
    </row>
    <row r="3509" s="13" customFormat="1">
      <c r="A3509" s="13"/>
      <c r="B3509" s="241"/>
      <c r="C3509" s="242"/>
      <c r="D3509" s="243" t="s">
        <v>232</v>
      </c>
      <c r="E3509" s="244" t="s">
        <v>1</v>
      </c>
      <c r="F3509" s="245" t="s">
        <v>4514</v>
      </c>
      <c r="G3509" s="242"/>
      <c r="H3509" s="246">
        <v>0.38900000000000001</v>
      </c>
      <c r="I3509" s="247"/>
      <c r="J3509" s="242"/>
      <c r="K3509" s="242"/>
      <c r="L3509" s="248"/>
      <c r="M3509" s="249"/>
      <c r="N3509" s="250"/>
      <c r="O3509" s="250"/>
      <c r="P3509" s="250"/>
      <c r="Q3509" s="250"/>
      <c r="R3509" s="250"/>
      <c r="S3509" s="250"/>
      <c r="T3509" s="251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T3509" s="252" t="s">
        <v>232</v>
      </c>
      <c r="AU3509" s="252" t="s">
        <v>82</v>
      </c>
      <c r="AV3509" s="13" t="s">
        <v>82</v>
      </c>
      <c r="AW3509" s="13" t="s">
        <v>30</v>
      </c>
      <c r="AX3509" s="13" t="s">
        <v>73</v>
      </c>
      <c r="AY3509" s="252" t="s">
        <v>223</v>
      </c>
    </row>
    <row r="3510" s="13" customFormat="1">
      <c r="A3510" s="13"/>
      <c r="B3510" s="241"/>
      <c r="C3510" s="242"/>
      <c r="D3510" s="243" t="s">
        <v>232</v>
      </c>
      <c r="E3510" s="244" t="s">
        <v>1</v>
      </c>
      <c r="F3510" s="245" t="s">
        <v>4515</v>
      </c>
      <c r="G3510" s="242"/>
      <c r="H3510" s="246">
        <v>0.19700000000000001</v>
      </c>
      <c r="I3510" s="247"/>
      <c r="J3510" s="242"/>
      <c r="K3510" s="242"/>
      <c r="L3510" s="248"/>
      <c r="M3510" s="249"/>
      <c r="N3510" s="250"/>
      <c r="O3510" s="250"/>
      <c r="P3510" s="250"/>
      <c r="Q3510" s="250"/>
      <c r="R3510" s="250"/>
      <c r="S3510" s="250"/>
      <c r="T3510" s="251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52" t="s">
        <v>232</v>
      </c>
      <c r="AU3510" s="252" t="s">
        <v>82</v>
      </c>
      <c r="AV3510" s="13" t="s">
        <v>82</v>
      </c>
      <c r="AW3510" s="13" t="s">
        <v>30</v>
      </c>
      <c r="AX3510" s="13" t="s">
        <v>73</v>
      </c>
      <c r="AY3510" s="252" t="s">
        <v>223</v>
      </c>
    </row>
    <row r="3511" s="14" customFormat="1">
      <c r="A3511" s="14"/>
      <c r="B3511" s="253"/>
      <c r="C3511" s="254"/>
      <c r="D3511" s="243" t="s">
        <v>232</v>
      </c>
      <c r="E3511" s="255" t="s">
        <v>1</v>
      </c>
      <c r="F3511" s="256" t="s">
        <v>394</v>
      </c>
      <c r="G3511" s="254"/>
      <c r="H3511" s="255" t="s">
        <v>1</v>
      </c>
      <c r="I3511" s="257"/>
      <c r="J3511" s="254"/>
      <c r="K3511" s="254"/>
      <c r="L3511" s="258"/>
      <c r="M3511" s="259"/>
      <c r="N3511" s="260"/>
      <c r="O3511" s="260"/>
      <c r="P3511" s="260"/>
      <c r="Q3511" s="260"/>
      <c r="R3511" s="260"/>
      <c r="S3511" s="260"/>
      <c r="T3511" s="261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62" t="s">
        <v>232</v>
      </c>
      <c r="AU3511" s="262" t="s">
        <v>82</v>
      </c>
      <c r="AV3511" s="14" t="s">
        <v>80</v>
      </c>
      <c r="AW3511" s="14" t="s">
        <v>30</v>
      </c>
      <c r="AX3511" s="14" t="s">
        <v>73</v>
      </c>
      <c r="AY3511" s="262" t="s">
        <v>223</v>
      </c>
    </row>
    <row r="3512" s="14" customFormat="1">
      <c r="A3512" s="14"/>
      <c r="B3512" s="253"/>
      <c r="C3512" s="254"/>
      <c r="D3512" s="243" t="s">
        <v>232</v>
      </c>
      <c r="E3512" s="255" t="s">
        <v>1</v>
      </c>
      <c r="F3512" s="256" t="s">
        <v>462</v>
      </c>
      <c r="G3512" s="254"/>
      <c r="H3512" s="255" t="s">
        <v>1</v>
      </c>
      <c r="I3512" s="257"/>
      <c r="J3512" s="254"/>
      <c r="K3512" s="254"/>
      <c r="L3512" s="258"/>
      <c r="M3512" s="259"/>
      <c r="N3512" s="260"/>
      <c r="O3512" s="260"/>
      <c r="P3512" s="260"/>
      <c r="Q3512" s="260"/>
      <c r="R3512" s="260"/>
      <c r="S3512" s="260"/>
      <c r="T3512" s="261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62" t="s">
        <v>232</v>
      </c>
      <c r="AU3512" s="262" t="s">
        <v>82</v>
      </c>
      <c r="AV3512" s="14" t="s">
        <v>80</v>
      </c>
      <c r="AW3512" s="14" t="s">
        <v>30</v>
      </c>
      <c r="AX3512" s="14" t="s">
        <v>73</v>
      </c>
      <c r="AY3512" s="262" t="s">
        <v>223</v>
      </c>
    </row>
    <row r="3513" s="13" customFormat="1">
      <c r="A3513" s="13"/>
      <c r="B3513" s="241"/>
      <c r="C3513" s="242"/>
      <c r="D3513" s="243" t="s">
        <v>232</v>
      </c>
      <c r="E3513" s="244" t="s">
        <v>1</v>
      </c>
      <c r="F3513" s="245" t="s">
        <v>569</v>
      </c>
      <c r="G3513" s="242"/>
      <c r="H3513" s="246">
        <v>0.26700000000000002</v>
      </c>
      <c r="I3513" s="247"/>
      <c r="J3513" s="242"/>
      <c r="K3513" s="242"/>
      <c r="L3513" s="248"/>
      <c r="M3513" s="249"/>
      <c r="N3513" s="250"/>
      <c r="O3513" s="250"/>
      <c r="P3513" s="250"/>
      <c r="Q3513" s="250"/>
      <c r="R3513" s="250"/>
      <c r="S3513" s="250"/>
      <c r="T3513" s="251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52" t="s">
        <v>232</v>
      </c>
      <c r="AU3513" s="252" t="s">
        <v>82</v>
      </c>
      <c r="AV3513" s="13" t="s">
        <v>82</v>
      </c>
      <c r="AW3513" s="13" t="s">
        <v>30</v>
      </c>
      <c r="AX3513" s="13" t="s">
        <v>73</v>
      </c>
      <c r="AY3513" s="252" t="s">
        <v>223</v>
      </c>
    </row>
    <row r="3514" s="13" customFormat="1">
      <c r="A3514" s="13"/>
      <c r="B3514" s="241"/>
      <c r="C3514" s="242"/>
      <c r="D3514" s="243" t="s">
        <v>232</v>
      </c>
      <c r="E3514" s="244" t="s">
        <v>1</v>
      </c>
      <c r="F3514" s="245" t="s">
        <v>574</v>
      </c>
      <c r="G3514" s="242"/>
      <c r="H3514" s="246">
        <v>0.16800000000000001</v>
      </c>
      <c r="I3514" s="247"/>
      <c r="J3514" s="242"/>
      <c r="K3514" s="242"/>
      <c r="L3514" s="248"/>
      <c r="M3514" s="249"/>
      <c r="N3514" s="250"/>
      <c r="O3514" s="250"/>
      <c r="P3514" s="250"/>
      <c r="Q3514" s="250"/>
      <c r="R3514" s="250"/>
      <c r="S3514" s="250"/>
      <c r="T3514" s="251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52" t="s">
        <v>232</v>
      </c>
      <c r="AU3514" s="252" t="s">
        <v>82</v>
      </c>
      <c r="AV3514" s="13" t="s">
        <v>82</v>
      </c>
      <c r="AW3514" s="13" t="s">
        <v>30</v>
      </c>
      <c r="AX3514" s="13" t="s">
        <v>73</v>
      </c>
      <c r="AY3514" s="252" t="s">
        <v>223</v>
      </c>
    </row>
    <row r="3515" s="13" customFormat="1">
      <c r="A3515" s="13"/>
      <c r="B3515" s="241"/>
      <c r="C3515" s="242"/>
      <c r="D3515" s="243" t="s">
        <v>232</v>
      </c>
      <c r="E3515" s="244" t="s">
        <v>1</v>
      </c>
      <c r="F3515" s="245" t="s">
        <v>564</v>
      </c>
      <c r="G3515" s="242"/>
      <c r="H3515" s="246">
        <v>0.11</v>
      </c>
      <c r="I3515" s="247"/>
      <c r="J3515" s="242"/>
      <c r="K3515" s="242"/>
      <c r="L3515" s="248"/>
      <c r="M3515" s="249"/>
      <c r="N3515" s="250"/>
      <c r="O3515" s="250"/>
      <c r="P3515" s="250"/>
      <c r="Q3515" s="250"/>
      <c r="R3515" s="250"/>
      <c r="S3515" s="250"/>
      <c r="T3515" s="251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52" t="s">
        <v>232</v>
      </c>
      <c r="AU3515" s="252" t="s">
        <v>82</v>
      </c>
      <c r="AV3515" s="13" t="s">
        <v>82</v>
      </c>
      <c r="AW3515" s="13" t="s">
        <v>30</v>
      </c>
      <c r="AX3515" s="13" t="s">
        <v>73</v>
      </c>
      <c r="AY3515" s="252" t="s">
        <v>223</v>
      </c>
    </row>
    <row r="3516" s="13" customFormat="1">
      <c r="A3516" s="13"/>
      <c r="B3516" s="241"/>
      <c r="C3516" s="242"/>
      <c r="D3516" s="243" t="s">
        <v>232</v>
      </c>
      <c r="E3516" s="244" t="s">
        <v>1</v>
      </c>
      <c r="F3516" s="245" t="s">
        <v>575</v>
      </c>
      <c r="G3516" s="242"/>
      <c r="H3516" s="246">
        <v>0.19300000000000001</v>
      </c>
      <c r="I3516" s="247"/>
      <c r="J3516" s="242"/>
      <c r="K3516" s="242"/>
      <c r="L3516" s="248"/>
      <c r="M3516" s="249"/>
      <c r="N3516" s="250"/>
      <c r="O3516" s="250"/>
      <c r="P3516" s="250"/>
      <c r="Q3516" s="250"/>
      <c r="R3516" s="250"/>
      <c r="S3516" s="250"/>
      <c r="T3516" s="251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52" t="s">
        <v>232</v>
      </c>
      <c r="AU3516" s="252" t="s">
        <v>82</v>
      </c>
      <c r="AV3516" s="13" t="s">
        <v>82</v>
      </c>
      <c r="AW3516" s="13" t="s">
        <v>30</v>
      </c>
      <c r="AX3516" s="13" t="s">
        <v>73</v>
      </c>
      <c r="AY3516" s="252" t="s">
        <v>223</v>
      </c>
    </row>
    <row r="3517" s="14" customFormat="1">
      <c r="A3517" s="14"/>
      <c r="B3517" s="253"/>
      <c r="C3517" s="254"/>
      <c r="D3517" s="243" t="s">
        <v>232</v>
      </c>
      <c r="E3517" s="255" t="s">
        <v>1</v>
      </c>
      <c r="F3517" s="256" t="s">
        <v>394</v>
      </c>
      <c r="G3517" s="254"/>
      <c r="H3517" s="255" t="s">
        <v>1</v>
      </c>
      <c r="I3517" s="257"/>
      <c r="J3517" s="254"/>
      <c r="K3517" s="254"/>
      <c r="L3517" s="258"/>
      <c r="M3517" s="259"/>
      <c r="N3517" s="260"/>
      <c r="O3517" s="260"/>
      <c r="P3517" s="260"/>
      <c r="Q3517" s="260"/>
      <c r="R3517" s="260"/>
      <c r="S3517" s="260"/>
      <c r="T3517" s="261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62" t="s">
        <v>232</v>
      </c>
      <c r="AU3517" s="262" t="s">
        <v>82</v>
      </c>
      <c r="AV3517" s="14" t="s">
        <v>80</v>
      </c>
      <c r="AW3517" s="14" t="s">
        <v>30</v>
      </c>
      <c r="AX3517" s="14" t="s">
        <v>73</v>
      </c>
      <c r="AY3517" s="262" t="s">
        <v>223</v>
      </c>
    </row>
    <row r="3518" s="13" customFormat="1">
      <c r="A3518" s="13"/>
      <c r="B3518" s="241"/>
      <c r="C3518" s="242"/>
      <c r="D3518" s="243" t="s">
        <v>232</v>
      </c>
      <c r="E3518" s="244" t="s">
        <v>1</v>
      </c>
      <c r="F3518" s="245" t="s">
        <v>4516</v>
      </c>
      <c r="G3518" s="242"/>
      <c r="H3518" s="246">
        <v>0.372</v>
      </c>
      <c r="I3518" s="247"/>
      <c r="J3518" s="242"/>
      <c r="K3518" s="242"/>
      <c r="L3518" s="248"/>
      <c r="M3518" s="249"/>
      <c r="N3518" s="250"/>
      <c r="O3518" s="250"/>
      <c r="P3518" s="250"/>
      <c r="Q3518" s="250"/>
      <c r="R3518" s="250"/>
      <c r="S3518" s="250"/>
      <c r="T3518" s="251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52" t="s">
        <v>232</v>
      </c>
      <c r="AU3518" s="252" t="s">
        <v>82</v>
      </c>
      <c r="AV3518" s="13" t="s">
        <v>82</v>
      </c>
      <c r="AW3518" s="13" t="s">
        <v>30</v>
      </c>
      <c r="AX3518" s="13" t="s">
        <v>73</v>
      </c>
      <c r="AY3518" s="252" t="s">
        <v>223</v>
      </c>
    </row>
    <row r="3519" s="13" customFormat="1">
      <c r="A3519" s="13"/>
      <c r="B3519" s="241"/>
      <c r="C3519" s="242"/>
      <c r="D3519" s="243" t="s">
        <v>232</v>
      </c>
      <c r="E3519" s="244" t="s">
        <v>1</v>
      </c>
      <c r="F3519" s="245" t="s">
        <v>1109</v>
      </c>
      <c r="G3519" s="242"/>
      <c r="H3519" s="246">
        <v>0.64200000000000002</v>
      </c>
      <c r="I3519" s="247"/>
      <c r="J3519" s="242"/>
      <c r="K3519" s="242"/>
      <c r="L3519" s="248"/>
      <c r="M3519" s="249"/>
      <c r="N3519" s="250"/>
      <c r="O3519" s="250"/>
      <c r="P3519" s="250"/>
      <c r="Q3519" s="250"/>
      <c r="R3519" s="250"/>
      <c r="S3519" s="250"/>
      <c r="T3519" s="251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52" t="s">
        <v>232</v>
      </c>
      <c r="AU3519" s="252" t="s">
        <v>82</v>
      </c>
      <c r="AV3519" s="13" t="s">
        <v>82</v>
      </c>
      <c r="AW3519" s="13" t="s">
        <v>30</v>
      </c>
      <c r="AX3519" s="13" t="s">
        <v>73</v>
      </c>
      <c r="AY3519" s="252" t="s">
        <v>223</v>
      </c>
    </row>
    <row r="3520" s="14" customFormat="1">
      <c r="A3520" s="14"/>
      <c r="B3520" s="253"/>
      <c r="C3520" s="254"/>
      <c r="D3520" s="243" t="s">
        <v>232</v>
      </c>
      <c r="E3520" s="255" t="s">
        <v>1</v>
      </c>
      <c r="F3520" s="256" t="s">
        <v>410</v>
      </c>
      <c r="G3520" s="254"/>
      <c r="H3520" s="255" t="s">
        <v>1</v>
      </c>
      <c r="I3520" s="257"/>
      <c r="J3520" s="254"/>
      <c r="K3520" s="254"/>
      <c r="L3520" s="258"/>
      <c r="M3520" s="259"/>
      <c r="N3520" s="260"/>
      <c r="O3520" s="260"/>
      <c r="P3520" s="260"/>
      <c r="Q3520" s="260"/>
      <c r="R3520" s="260"/>
      <c r="S3520" s="260"/>
      <c r="T3520" s="261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62" t="s">
        <v>232</v>
      </c>
      <c r="AU3520" s="262" t="s">
        <v>82</v>
      </c>
      <c r="AV3520" s="14" t="s">
        <v>80</v>
      </c>
      <c r="AW3520" s="14" t="s">
        <v>30</v>
      </c>
      <c r="AX3520" s="14" t="s">
        <v>73</v>
      </c>
      <c r="AY3520" s="262" t="s">
        <v>223</v>
      </c>
    </row>
    <row r="3521" s="14" customFormat="1">
      <c r="A3521" s="14"/>
      <c r="B3521" s="253"/>
      <c r="C3521" s="254"/>
      <c r="D3521" s="243" t="s">
        <v>232</v>
      </c>
      <c r="E3521" s="255" t="s">
        <v>1</v>
      </c>
      <c r="F3521" s="256" t="s">
        <v>4517</v>
      </c>
      <c r="G3521" s="254"/>
      <c r="H3521" s="255" t="s">
        <v>1</v>
      </c>
      <c r="I3521" s="257"/>
      <c r="J3521" s="254"/>
      <c r="K3521" s="254"/>
      <c r="L3521" s="258"/>
      <c r="M3521" s="259"/>
      <c r="N3521" s="260"/>
      <c r="O3521" s="260"/>
      <c r="P3521" s="260"/>
      <c r="Q3521" s="260"/>
      <c r="R3521" s="260"/>
      <c r="S3521" s="260"/>
      <c r="T3521" s="261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62" t="s">
        <v>232</v>
      </c>
      <c r="AU3521" s="262" t="s">
        <v>82</v>
      </c>
      <c r="AV3521" s="14" t="s">
        <v>80</v>
      </c>
      <c r="AW3521" s="14" t="s">
        <v>30</v>
      </c>
      <c r="AX3521" s="14" t="s">
        <v>73</v>
      </c>
      <c r="AY3521" s="262" t="s">
        <v>223</v>
      </c>
    </row>
    <row r="3522" s="13" customFormat="1">
      <c r="A3522" s="13"/>
      <c r="B3522" s="241"/>
      <c r="C3522" s="242"/>
      <c r="D3522" s="243" t="s">
        <v>232</v>
      </c>
      <c r="E3522" s="244" t="s">
        <v>1</v>
      </c>
      <c r="F3522" s="245" t="s">
        <v>4518</v>
      </c>
      <c r="G3522" s="242"/>
      <c r="H3522" s="246">
        <v>0.090999999999999998</v>
      </c>
      <c r="I3522" s="247"/>
      <c r="J3522" s="242"/>
      <c r="K3522" s="242"/>
      <c r="L3522" s="248"/>
      <c r="M3522" s="249"/>
      <c r="N3522" s="250"/>
      <c r="O3522" s="250"/>
      <c r="P3522" s="250"/>
      <c r="Q3522" s="250"/>
      <c r="R3522" s="250"/>
      <c r="S3522" s="250"/>
      <c r="T3522" s="251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52" t="s">
        <v>232</v>
      </c>
      <c r="AU3522" s="252" t="s">
        <v>82</v>
      </c>
      <c r="AV3522" s="13" t="s">
        <v>82</v>
      </c>
      <c r="AW3522" s="13" t="s">
        <v>30</v>
      </c>
      <c r="AX3522" s="13" t="s">
        <v>73</v>
      </c>
      <c r="AY3522" s="252" t="s">
        <v>223</v>
      </c>
    </row>
    <row r="3523" s="13" customFormat="1">
      <c r="A3523" s="13"/>
      <c r="B3523" s="241"/>
      <c r="C3523" s="242"/>
      <c r="D3523" s="243" t="s">
        <v>232</v>
      </c>
      <c r="E3523" s="244" t="s">
        <v>1</v>
      </c>
      <c r="F3523" s="245" t="s">
        <v>4519</v>
      </c>
      <c r="G3523" s="242"/>
      <c r="H3523" s="246">
        <v>0.0070000000000000001</v>
      </c>
      <c r="I3523" s="247"/>
      <c r="J3523" s="242"/>
      <c r="K3523" s="242"/>
      <c r="L3523" s="248"/>
      <c r="M3523" s="249"/>
      <c r="N3523" s="250"/>
      <c r="O3523" s="250"/>
      <c r="P3523" s="250"/>
      <c r="Q3523" s="250"/>
      <c r="R3523" s="250"/>
      <c r="S3523" s="250"/>
      <c r="T3523" s="251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52" t="s">
        <v>232</v>
      </c>
      <c r="AU3523" s="252" t="s">
        <v>82</v>
      </c>
      <c r="AV3523" s="13" t="s">
        <v>82</v>
      </c>
      <c r="AW3523" s="13" t="s">
        <v>30</v>
      </c>
      <c r="AX3523" s="13" t="s">
        <v>73</v>
      </c>
      <c r="AY3523" s="252" t="s">
        <v>223</v>
      </c>
    </row>
    <row r="3524" s="13" customFormat="1">
      <c r="A3524" s="13"/>
      <c r="B3524" s="241"/>
      <c r="C3524" s="242"/>
      <c r="D3524" s="243" t="s">
        <v>232</v>
      </c>
      <c r="E3524" s="244" t="s">
        <v>1</v>
      </c>
      <c r="F3524" s="245" t="s">
        <v>4520</v>
      </c>
      <c r="G3524" s="242"/>
      <c r="H3524" s="246">
        <v>0.032000000000000001</v>
      </c>
      <c r="I3524" s="247"/>
      <c r="J3524" s="242"/>
      <c r="K3524" s="242"/>
      <c r="L3524" s="248"/>
      <c r="M3524" s="249"/>
      <c r="N3524" s="250"/>
      <c r="O3524" s="250"/>
      <c r="P3524" s="250"/>
      <c r="Q3524" s="250"/>
      <c r="R3524" s="250"/>
      <c r="S3524" s="250"/>
      <c r="T3524" s="251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52" t="s">
        <v>232</v>
      </c>
      <c r="AU3524" s="252" t="s">
        <v>82</v>
      </c>
      <c r="AV3524" s="13" t="s">
        <v>82</v>
      </c>
      <c r="AW3524" s="13" t="s">
        <v>30</v>
      </c>
      <c r="AX3524" s="13" t="s">
        <v>73</v>
      </c>
      <c r="AY3524" s="252" t="s">
        <v>223</v>
      </c>
    </row>
    <row r="3525" s="16" customFormat="1">
      <c r="A3525" s="16"/>
      <c r="B3525" s="288"/>
      <c r="C3525" s="289"/>
      <c r="D3525" s="243" t="s">
        <v>232</v>
      </c>
      <c r="E3525" s="290" t="s">
        <v>1</v>
      </c>
      <c r="F3525" s="291" t="s">
        <v>608</v>
      </c>
      <c r="G3525" s="289"/>
      <c r="H3525" s="292">
        <v>4.5999999999999996</v>
      </c>
      <c r="I3525" s="293"/>
      <c r="J3525" s="289"/>
      <c r="K3525" s="289"/>
      <c r="L3525" s="294"/>
      <c r="M3525" s="295"/>
      <c r="N3525" s="296"/>
      <c r="O3525" s="296"/>
      <c r="P3525" s="296"/>
      <c r="Q3525" s="296"/>
      <c r="R3525" s="296"/>
      <c r="S3525" s="296"/>
      <c r="T3525" s="297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T3525" s="298" t="s">
        <v>232</v>
      </c>
      <c r="AU3525" s="298" t="s">
        <v>82</v>
      </c>
      <c r="AV3525" s="16" t="s">
        <v>102</v>
      </c>
      <c r="AW3525" s="16" t="s">
        <v>30</v>
      </c>
      <c r="AX3525" s="16" t="s">
        <v>73</v>
      </c>
      <c r="AY3525" s="298" t="s">
        <v>223</v>
      </c>
    </row>
    <row r="3526" s="13" customFormat="1">
      <c r="A3526" s="13"/>
      <c r="B3526" s="241"/>
      <c r="C3526" s="242"/>
      <c r="D3526" s="243" t="s">
        <v>232</v>
      </c>
      <c r="E3526" s="244" t="s">
        <v>1</v>
      </c>
      <c r="F3526" s="245" t="s">
        <v>4521</v>
      </c>
      <c r="G3526" s="242"/>
      <c r="H3526" s="246">
        <v>230</v>
      </c>
      <c r="I3526" s="247"/>
      <c r="J3526" s="242"/>
      <c r="K3526" s="242"/>
      <c r="L3526" s="248"/>
      <c r="M3526" s="249"/>
      <c r="N3526" s="250"/>
      <c r="O3526" s="250"/>
      <c r="P3526" s="250"/>
      <c r="Q3526" s="250"/>
      <c r="R3526" s="250"/>
      <c r="S3526" s="250"/>
      <c r="T3526" s="251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52" t="s">
        <v>232</v>
      </c>
      <c r="AU3526" s="252" t="s">
        <v>82</v>
      </c>
      <c r="AV3526" s="13" t="s">
        <v>82</v>
      </c>
      <c r="AW3526" s="13" t="s">
        <v>30</v>
      </c>
      <c r="AX3526" s="13" t="s">
        <v>80</v>
      </c>
      <c r="AY3526" s="252" t="s">
        <v>223</v>
      </c>
    </row>
    <row r="3527" s="2" customFormat="1" ht="37.8" customHeight="1">
      <c r="A3527" s="39"/>
      <c r="B3527" s="40"/>
      <c r="C3527" s="228" t="s">
        <v>4522</v>
      </c>
      <c r="D3527" s="228" t="s">
        <v>225</v>
      </c>
      <c r="E3527" s="229" t="s">
        <v>4523</v>
      </c>
      <c r="F3527" s="230" t="s">
        <v>4524</v>
      </c>
      <c r="G3527" s="231" t="s">
        <v>2993</v>
      </c>
      <c r="H3527" s="232">
        <v>5967</v>
      </c>
      <c r="I3527" s="233"/>
      <c r="J3527" s="234">
        <f>ROUND(I3527*H3527,2)</f>
        <v>0</v>
      </c>
      <c r="K3527" s="230" t="s">
        <v>386</v>
      </c>
      <c r="L3527" s="45"/>
      <c r="M3527" s="235" t="s">
        <v>1</v>
      </c>
      <c r="N3527" s="236" t="s">
        <v>38</v>
      </c>
      <c r="O3527" s="92"/>
      <c r="P3527" s="237">
        <f>O3527*H3527</f>
        <v>0</v>
      </c>
      <c r="Q3527" s="237">
        <v>0.001</v>
      </c>
      <c r="R3527" s="237">
        <f>Q3527*H3527</f>
        <v>5.9670000000000005</v>
      </c>
      <c r="S3527" s="237">
        <v>0</v>
      </c>
      <c r="T3527" s="238">
        <f>S3527*H3527</f>
        <v>0</v>
      </c>
      <c r="U3527" s="39"/>
      <c r="V3527" s="39"/>
      <c r="W3527" s="39"/>
      <c r="X3527" s="39"/>
      <c r="Y3527" s="39"/>
      <c r="Z3527" s="39"/>
      <c r="AA3527" s="39"/>
      <c r="AB3527" s="39"/>
      <c r="AC3527" s="39"/>
      <c r="AD3527" s="39"/>
      <c r="AE3527" s="39"/>
      <c r="AR3527" s="239" t="s">
        <v>310</v>
      </c>
      <c r="AT3527" s="239" t="s">
        <v>225</v>
      </c>
      <c r="AU3527" s="239" t="s">
        <v>82</v>
      </c>
      <c r="AY3527" s="18" t="s">
        <v>223</v>
      </c>
      <c r="BE3527" s="240">
        <f>IF(N3527="základní",J3527,0)</f>
        <v>0</v>
      </c>
      <c r="BF3527" s="240">
        <f>IF(N3527="snížená",J3527,0)</f>
        <v>0</v>
      </c>
      <c r="BG3527" s="240">
        <f>IF(N3527="zákl. přenesená",J3527,0)</f>
        <v>0</v>
      </c>
      <c r="BH3527" s="240">
        <f>IF(N3527="sníž. přenesená",J3527,0)</f>
        <v>0</v>
      </c>
      <c r="BI3527" s="240">
        <f>IF(N3527="nulová",J3527,0)</f>
        <v>0</v>
      </c>
      <c r="BJ3527" s="18" t="s">
        <v>80</v>
      </c>
      <c r="BK3527" s="240">
        <f>ROUND(I3527*H3527,2)</f>
        <v>0</v>
      </c>
      <c r="BL3527" s="18" t="s">
        <v>310</v>
      </c>
      <c r="BM3527" s="239" t="s">
        <v>4525</v>
      </c>
    </row>
    <row r="3528" s="14" customFormat="1">
      <c r="A3528" s="14"/>
      <c r="B3528" s="253"/>
      <c r="C3528" s="254"/>
      <c r="D3528" s="243" t="s">
        <v>232</v>
      </c>
      <c r="E3528" s="255" t="s">
        <v>1</v>
      </c>
      <c r="F3528" s="256" t="s">
        <v>4526</v>
      </c>
      <c r="G3528" s="254"/>
      <c r="H3528" s="255" t="s">
        <v>1</v>
      </c>
      <c r="I3528" s="257"/>
      <c r="J3528" s="254"/>
      <c r="K3528" s="254"/>
      <c r="L3528" s="258"/>
      <c r="M3528" s="259"/>
      <c r="N3528" s="260"/>
      <c r="O3528" s="260"/>
      <c r="P3528" s="260"/>
      <c r="Q3528" s="260"/>
      <c r="R3528" s="260"/>
      <c r="S3528" s="260"/>
      <c r="T3528" s="261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62" t="s">
        <v>232</v>
      </c>
      <c r="AU3528" s="262" t="s">
        <v>82</v>
      </c>
      <c r="AV3528" s="14" t="s">
        <v>80</v>
      </c>
      <c r="AW3528" s="14" t="s">
        <v>30</v>
      </c>
      <c r="AX3528" s="14" t="s">
        <v>73</v>
      </c>
      <c r="AY3528" s="262" t="s">
        <v>223</v>
      </c>
    </row>
    <row r="3529" s="13" customFormat="1">
      <c r="A3529" s="13"/>
      <c r="B3529" s="241"/>
      <c r="C3529" s="242"/>
      <c r="D3529" s="243" t="s">
        <v>232</v>
      </c>
      <c r="E3529" s="244" t="s">
        <v>1</v>
      </c>
      <c r="F3529" s="245" t="s">
        <v>4527</v>
      </c>
      <c r="G3529" s="242"/>
      <c r="H3529" s="246">
        <v>2335</v>
      </c>
      <c r="I3529" s="247"/>
      <c r="J3529" s="242"/>
      <c r="K3529" s="242"/>
      <c r="L3529" s="248"/>
      <c r="M3529" s="249"/>
      <c r="N3529" s="250"/>
      <c r="O3529" s="250"/>
      <c r="P3529" s="250"/>
      <c r="Q3529" s="250"/>
      <c r="R3529" s="250"/>
      <c r="S3529" s="250"/>
      <c r="T3529" s="251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52" t="s">
        <v>232</v>
      </c>
      <c r="AU3529" s="252" t="s">
        <v>82</v>
      </c>
      <c r="AV3529" s="13" t="s">
        <v>82</v>
      </c>
      <c r="AW3529" s="13" t="s">
        <v>30</v>
      </c>
      <c r="AX3529" s="13" t="s">
        <v>73</v>
      </c>
      <c r="AY3529" s="252" t="s">
        <v>223</v>
      </c>
    </row>
    <row r="3530" s="13" customFormat="1">
      <c r="A3530" s="13"/>
      <c r="B3530" s="241"/>
      <c r="C3530" s="242"/>
      <c r="D3530" s="243" t="s">
        <v>232</v>
      </c>
      <c r="E3530" s="244" t="s">
        <v>1</v>
      </c>
      <c r="F3530" s="245" t="s">
        <v>4528</v>
      </c>
      <c r="G3530" s="242"/>
      <c r="H3530" s="246">
        <v>2391</v>
      </c>
      <c r="I3530" s="247"/>
      <c r="J3530" s="242"/>
      <c r="K3530" s="242"/>
      <c r="L3530" s="248"/>
      <c r="M3530" s="249"/>
      <c r="N3530" s="250"/>
      <c r="O3530" s="250"/>
      <c r="P3530" s="250"/>
      <c r="Q3530" s="250"/>
      <c r="R3530" s="250"/>
      <c r="S3530" s="250"/>
      <c r="T3530" s="251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52" t="s">
        <v>232</v>
      </c>
      <c r="AU3530" s="252" t="s">
        <v>82</v>
      </c>
      <c r="AV3530" s="13" t="s">
        <v>82</v>
      </c>
      <c r="AW3530" s="13" t="s">
        <v>30</v>
      </c>
      <c r="AX3530" s="13" t="s">
        <v>73</v>
      </c>
      <c r="AY3530" s="252" t="s">
        <v>223</v>
      </c>
    </row>
    <row r="3531" s="13" customFormat="1">
      <c r="A3531" s="13"/>
      <c r="B3531" s="241"/>
      <c r="C3531" s="242"/>
      <c r="D3531" s="243" t="s">
        <v>232</v>
      </c>
      <c r="E3531" s="244" t="s">
        <v>1</v>
      </c>
      <c r="F3531" s="245" t="s">
        <v>4529</v>
      </c>
      <c r="G3531" s="242"/>
      <c r="H3531" s="246">
        <v>1241</v>
      </c>
      <c r="I3531" s="247"/>
      <c r="J3531" s="242"/>
      <c r="K3531" s="242"/>
      <c r="L3531" s="248"/>
      <c r="M3531" s="249"/>
      <c r="N3531" s="250"/>
      <c r="O3531" s="250"/>
      <c r="P3531" s="250"/>
      <c r="Q3531" s="250"/>
      <c r="R3531" s="250"/>
      <c r="S3531" s="250"/>
      <c r="T3531" s="251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52" t="s">
        <v>232</v>
      </c>
      <c r="AU3531" s="252" t="s">
        <v>82</v>
      </c>
      <c r="AV3531" s="13" t="s">
        <v>82</v>
      </c>
      <c r="AW3531" s="13" t="s">
        <v>30</v>
      </c>
      <c r="AX3531" s="13" t="s">
        <v>73</v>
      </c>
      <c r="AY3531" s="252" t="s">
        <v>223</v>
      </c>
    </row>
    <row r="3532" s="15" customFormat="1">
      <c r="A3532" s="15"/>
      <c r="B3532" s="263"/>
      <c r="C3532" s="264"/>
      <c r="D3532" s="243" t="s">
        <v>232</v>
      </c>
      <c r="E3532" s="265" t="s">
        <v>1</v>
      </c>
      <c r="F3532" s="266" t="s">
        <v>245</v>
      </c>
      <c r="G3532" s="264"/>
      <c r="H3532" s="267">
        <v>5967</v>
      </c>
      <c r="I3532" s="268"/>
      <c r="J3532" s="264"/>
      <c r="K3532" s="264"/>
      <c r="L3532" s="269"/>
      <c r="M3532" s="270"/>
      <c r="N3532" s="271"/>
      <c r="O3532" s="271"/>
      <c r="P3532" s="271"/>
      <c r="Q3532" s="271"/>
      <c r="R3532" s="271"/>
      <c r="S3532" s="271"/>
      <c r="T3532" s="272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T3532" s="273" t="s">
        <v>232</v>
      </c>
      <c r="AU3532" s="273" t="s">
        <v>82</v>
      </c>
      <c r="AV3532" s="15" t="s">
        <v>230</v>
      </c>
      <c r="AW3532" s="15" t="s">
        <v>30</v>
      </c>
      <c r="AX3532" s="15" t="s">
        <v>80</v>
      </c>
      <c r="AY3532" s="273" t="s">
        <v>223</v>
      </c>
    </row>
    <row r="3533" s="2" customFormat="1" ht="49.05" customHeight="1">
      <c r="A3533" s="39"/>
      <c r="B3533" s="40"/>
      <c r="C3533" s="228" t="s">
        <v>4530</v>
      </c>
      <c r="D3533" s="228" t="s">
        <v>225</v>
      </c>
      <c r="E3533" s="229" t="s">
        <v>4531</v>
      </c>
      <c r="F3533" s="230" t="s">
        <v>4532</v>
      </c>
      <c r="G3533" s="231" t="s">
        <v>2993</v>
      </c>
      <c r="H3533" s="232">
        <v>439.06999999999999</v>
      </c>
      <c r="I3533" s="233"/>
      <c r="J3533" s="234">
        <f>ROUND(I3533*H3533,2)</f>
        <v>0</v>
      </c>
      <c r="K3533" s="230" t="s">
        <v>386</v>
      </c>
      <c r="L3533" s="45"/>
      <c r="M3533" s="235" t="s">
        <v>1</v>
      </c>
      <c r="N3533" s="236" t="s">
        <v>38</v>
      </c>
      <c r="O3533" s="92"/>
      <c r="P3533" s="237">
        <f>O3533*H3533</f>
        <v>0</v>
      </c>
      <c r="Q3533" s="237">
        <v>0.001</v>
      </c>
      <c r="R3533" s="237">
        <f>Q3533*H3533</f>
        <v>0.43907000000000002</v>
      </c>
      <c r="S3533" s="237">
        <v>0</v>
      </c>
      <c r="T3533" s="238">
        <f>S3533*H3533</f>
        <v>0</v>
      </c>
      <c r="U3533" s="39"/>
      <c r="V3533" s="39"/>
      <c r="W3533" s="39"/>
      <c r="X3533" s="39"/>
      <c r="Y3533" s="39"/>
      <c r="Z3533" s="39"/>
      <c r="AA3533" s="39"/>
      <c r="AB3533" s="39"/>
      <c r="AC3533" s="39"/>
      <c r="AD3533" s="39"/>
      <c r="AE3533" s="39"/>
      <c r="AR3533" s="239" t="s">
        <v>310</v>
      </c>
      <c r="AT3533" s="239" t="s">
        <v>225</v>
      </c>
      <c r="AU3533" s="239" t="s">
        <v>82</v>
      </c>
      <c r="AY3533" s="18" t="s">
        <v>223</v>
      </c>
      <c r="BE3533" s="240">
        <f>IF(N3533="základní",J3533,0)</f>
        <v>0</v>
      </c>
      <c r="BF3533" s="240">
        <f>IF(N3533="snížená",J3533,0)</f>
        <v>0</v>
      </c>
      <c r="BG3533" s="240">
        <f>IF(N3533="zákl. přenesená",J3533,0)</f>
        <v>0</v>
      </c>
      <c r="BH3533" s="240">
        <f>IF(N3533="sníž. přenesená",J3533,0)</f>
        <v>0</v>
      </c>
      <c r="BI3533" s="240">
        <f>IF(N3533="nulová",J3533,0)</f>
        <v>0</v>
      </c>
      <c r="BJ3533" s="18" t="s">
        <v>80</v>
      </c>
      <c r="BK3533" s="240">
        <f>ROUND(I3533*H3533,2)</f>
        <v>0</v>
      </c>
      <c r="BL3533" s="18" t="s">
        <v>310</v>
      </c>
      <c r="BM3533" s="239" t="s">
        <v>4533</v>
      </c>
    </row>
    <row r="3534" s="14" customFormat="1">
      <c r="A3534" s="14"/>
      <c r="B3534" s="253"/>
      <c r="C3534" s="254"/>
      <c r="D3534" s="243" t="s">
        <v>232</v>
      </c>
      <c r="E3534" s="255" t="s">
        <v>1</v>
      </c>
      <c r="F3534" s="256" t="s">
        <v>4534</v>
      </c>
      <c r="G3534" s="254"/>
      <c r="H3534" s="255" t="s">
        <v>1</v>
      </c>
      <c r="I3534" s="257"/>
      <c r="J3534" s="254"/>
      <c r="K3534" s="254"/>
      <c r="L3534" s="258"/>
      <c r="M3534" s="259"/>
      <c r="N3534" s="260"/>
      <c r="O3534" s="260"/>
      <c r="P3534" s="260"/>
      <c r="Q3534" s="260"/>
      <c r="R3534" s="260"/>
      <c r="S3534" s="260"/>
      <c r="T3534" s="261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62" t="s">
        <v>232</v>
      </c>
      <c r="AU3534" s="262" t="s">
        <v>82</v>
      </c>
      <c r="AV3534" s="14" t="s">
        <v>80</v>
      </c>
      <c r="AW3534" s="14" t="s">
        <v>30</v>
      </c>
      <c r="AX3534" s="14" t="s">
        <v>73</v>
      </c>
      <c r="AY3534" s="262" t="s">
        <v>223</v>
      </c>
    </row>
    <row r="3535" s="13" customFormat="1">
      <c r="A3535" s="13"/>
      <c r="B3535" s="241"/>
      <c r="C3535" s="242"/>
      <c r="D3535" s="243" t="s">
        <v>232</v>
      </c>
      <c r="E3535" s="244" t="s">
        <v>1</v>
      </c>
      <c r="F3535" s="245" t="s">
        <v>4535</v>
      </c>
      <c r="G3535" s="242"/>
      <c r="H3535" s="246">
        <v>381.80000000000001</v>
      </c>
      <c r="I3535" s="247"/>
      <c r="J3535" s="242"/>
      <c r="K3535" s="242"/>
      <c r="L3535" s="248"/>
      <c r="M3535" s="249"/>
      <c r="N3535" s="250"/>
      <c r="O3535" s="250"/>
      <c r="P3535" s="250"/>
      <c r="Q3535" s="250"/>
      <c r="R3535" s="250"/>
      <c r="S3535" s="250"/>
      <c r="T3535" s="251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52" t="s">
        <v>232</v>
      </c>
      <c r="AU3535" s="252" t="s">
        <v>82</v>
      </c>
      <c r="AV3535" s="13" t="s">
        <v>82</v>
      </c>
      <c r="AW3535" s="13" t="s">
        <v>30</v>
      </c>
      <c r="AX3535" s="13" t="s">
        <v>73</v>
      </c>
      <c r="AY3535" s="252" t="s">
        <v>223</v>
      </c>
    </row>
    <row r="3536" s="13" customFormat="1">
      <c r="A3536" s="13"/>
      <c r="B3536" s="241"/>
      <c r="C3536" s="242"/>
      <c r="D3536" s="243" t="s">
        <v>232</v>
      </c>
      <c r="E3536" s="244" t="s">
        <v>1</v>
      </c>
      <c r="F3536" s="245" t="s">
        <v>4536</v>
      </c>
      <c r="G3536" s="242"/>
      <c r="H3536" s="246">
        <v>57.270000000000003</v>
      </c>
      <c r="I3536" s="247"/>
      <c r="J3536" s="242"/>
      <c r="K3536" s="242"/>
      <c r="L3536" s="248"/>
      <c r="M3536" s="249"/>
      <c r="N3536" s="250"/>
      <c r="O3536" s="250"/>
      <c r="P3536" s="250"/>
      <c r="Q3536" s="250"/>
      <c r="R3536" s="250"/>
      <c r="S3536" s="250"/>
      <c r="T3536" s="251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T3536" s="252" t="s">
        <v>232</v>
      </c>
      <c r="AU3536" s="252" t="s">
        <v>82</v>
      </c>
      <c r="AV3536" s="13" t="s">
        <v>82</v>
      </c>
      <c r="AW3536" s="13" t="s">
        <v>30</v>
      </c>
      <c r="AX3536" s="13" t="s">
        <v>73</v>
      </c>
      <c r="AY3536" s="252" t="s">
        <v>223</v>
      </c>
    </row>
    <row r="3537" s="15" customFormat="1">
      <c r="A3537" s="15"/>
      <c r="B3537" s="263"/>
      <c r="C3537" s="264"/>
      <c r="D3537" s="243" t="s">
        <v>232</v>
      </c>
      <c r="E3537" s="265" t="s">
        <v>1</v>
      </c>
      <c r="F3537" s="266" t="s">
        <v>245</v>
      </c>
      <c r="G3537" s="264"/>
      <c r="H3537" s="267">
        <v>439.06999999999999</v>
      </c>
      <c r="I3537" s="268"/>
      <c r="J3537" s="264"/>
      <c r="K3537" s="264"/>
      <c r="L3537" s="269"/>
      <c r="M3537" s="270"/>
      <c r="N3537" s="271"/>
      <c r="O3537" s="271"/>
      <c r="P3537" s="271"/>
      <c r="Q3537" s="271"/>
      <c r="R3537" s="271"/>
      <c r="S3537" s="271"/>
      <c r="T3537" s="272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T3537" s="273" t="s">
        <v>232</v>
      </c>
      <c r="AU3537" s="273" t="s">
        <v>82</v>
      </c>
      <c r="AV3537" s="15" t="s">
        <v>230</v>
      </c>
      <c r="AW3537" s="15" t="s">
        <v>30</v>
      </c>
      <c r="AX3537" s="15" t="s">
        <v>80</v>
      </c>
      <c r="AY3537" s="273" t="s">
        <v>223</v>
      </c>
    </row>
    <row r="3538" s="2" customFormat="1" ht="24.15" customHeight="1">
      <c r="A3538" s="39"/>
      <c r="B3538" s="40"/>
      <c r="C3538" s="228" t="s">
        <v>4537</v>
      </c>
      <c r="D3538" s="228" t="s">
        <v>225</v>
      </c>
      <c r="E3538" s="229" t="s">
        <v>4538</v>
      </c>
      <c r="F3538" s="230" t="s">
        <v>4539</v>
      </c>
      <c r="G3538" s="231" t="s">
        <v>475</v>
      </c>
      <c r="H3538" s="232">
        <v>1</v>
      </c>
      <c r="I3538" s="233"/>
      <c r="J3538" s="234">
        <f>ROUND(I3538*H3538,2)</f>
        <v>0</v>
      </c>
      <c r="K3538" s="230" t="s">
        <v>386</v>
      </c>
      <c r="L3538" s="45"/>
      <c r="M3538" s="235" t="s">
        <v>1</v>
      </c>
      <c r="N3538" s="236" t="s">
        <v>38</v>
      </c>
      <c r="O3538" s="92"/>
      <c r="P3538" s="237">
        <f>O3538*H3538</f>
        <v>0</v>
      </c>
      <c r="Q3538" s="237">
        <v>0.02</v>
      </c>
      <c r="R3538" s="237">
        <f>Q3538*H3538</f>
        <v>0.02</v>
      </c>
      <c r="S3538" s="237">
        <v>0</v>
      </c>
      <c r="T3538" s="238">
        <f>S3538*H3538</f>
        <v>0</v>
      </c>
      <c r="U3538" s="39"/>
      <c r="V3538" s="39"/>
      <c r="W3538" s="39"/>
      <c r="X3538" s="39"/>
      <c r="Y3538" s="39"/>
      <c r="Z3538" s="39"/>
      <c r="AA3538" s="39"/>
      <c r="AB3538" s="39"/>
      <c r="AC3538" s="39"/>
      <c r="AD3538" s="39"/>
      <c r="AE3538" s="39"/>
      <c r="AR3538" s="239" t="s">
        <v>310</v>
      </c>
      <c r="AT3538" s="239" t="s">
        <v>225</v>
      </c>
      <c r="AU3538" s="239" t="s">
        <v>82</v>
      </c>
      <c r="AY3538" s="18" t="s">
        <v>223</v>
      </c>
      <c r="BE3538" s="240">
        <f>IF(N3538="základní",J3538,0)</f>
        <v>0</v>
      </c>
      <c r="BF3538" s="240">
        <f>IF(N3538="snížená",J3538,0)</f>
        <v>0</v>
      </c>
      <c r="BG3538" s="240">
        <f>IF(N3538="zákl. přenesená",J3538,0)</f>
        <v>0</v>
      </c>
      <c r="BH3538" s="240">
        <f>IF(N3538="sníž. přenesená",J3538,0)</f>
        <v>0</v>
      </c>
      <c r="BI3538" s="240">
        <f>IF(N3538="nulová",J3538,0)</f>
        <v>0</v>
      </c>
      <c r="BJ3538" s="18" t="s">
        <v>80</v>
      </c>
      <c r="BK3538" s="240">
        <f>ROUND(I3538*H3538,2)</f>
        <v>0</v>
      </c>
      <c r="BL3538" s="18" t="s">
        <v>310</v>
      </c>
      <c r="BM3538" s="239" t="s">
        <v>4540</v>
      </c>
    </row>
    <row r="3539" s="13" customFormat="1">
      <c r="A3539" s="13"/>
      <c r="B3539" s="241"/>
      <c r="C3539" s="242"/>
      <c r="D3539" s="243" t="s">
        <v>232</v>
      </c>
      <c r="E3539" s="244" t="s">
        <v>1</v>
      </c>
      <c r="F3539" s="245" t="s">
        <v>4541</v>
      </c>
      <c r="G3539" s="242"/>
      <c r="H3539" s="246">
        <v>1</v>
      </c>
      <c r="I3539" s="247"/>
      <c r="J3539" s="242"/>
      <c r="K3539" s="242"/>
      <c r="L3539" s="248"/>
      <c r="M3539" s="249"/>
      <c r="N3539" s="250"/>
      <c r="O3539" s="250"/>
      <c r="P3539" s="250"/>
      <c r="Q3539" s="250"/>
      <c r="R3539" s="250"/>
      <c r="S3539" s="250"/>
      <c r="T3539" s="251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T3539" s="252" t="s">
        <v>232</v>
      </c>
      <c r="AU3539" s="252" t="s">
        <v>82</v>
      </c>
      <c r="AV3539" s="13" t="s">
        <v>82</v>
      </c>
      <c r="AW3539" s="13" t="s">
        <v>30</v>
      </c>
      <c r="AX3539" s="13" t="s">
        <v>80</v>
      </c>
      <c r="AY3539" s="252" t="s">
        <v>223</v>
      </c>
    </row>
    <row r="3540" s="2" customFormat="1" ht="16.5" customHeight="1">
      <c r="A3540" s="39"/>
      <c r="B3540" s="40"/>
      <c r="C3540" s="228" t="s">
        <v>4542</v>
      </c>
      <c r="D3540" s="228" t="s">
        <v>225</v>
      </c>
      <c r="E3540" s="229" t="s">
        <v>4543</v>
      </c>
      <c r="F3540" s="230" t="s">
        <v>4544</v>
      </c>
      <c r="G3540" s="231" t="s">
        <v>2993</v>
      </c>
      <c r="H3540" s="232">
        <v>129.75100000000001</v>
      </c>
      <c r="I3540" s="233"/>
      <c r="J3540" s="234">
        <f>ROUND(I3540*H3540,2)</f>
        <v>0</v>
      </c>
      <c r="K3540" s="230" t="s">
        <v>386</v>
      </c>
      <c r="L3540" s="45"/>
      <c r="M3540" s="235" t="s">
        <v>1</v>
      </c>
      <c r="N3540" s="236" t="s">
        <v>38</v>
      </c>
      <c r="O3540" s="92"/>
      <c r="P3540" s="237">
        <f>O3540*H3540</f>
        <v>0</v>
      </c>
      <c r="Q3540" s="237">
        <v>0</v>
      </c>
      <c r="R3540" s="237">
        <f>Q3540*H3540</f>
        <v>0</v>
      </c>
      <c r="S3540" s="237">
        <v>0</v>
      </c>
      <c r="T3540" s="238">
        <f>S3540*H3540</f>
        <v>0</v>
      </c>
      <c r="U3540" s="39"/>
      <c r="V3540" s="39"/>
      <c r="W3540" s="39"/>
      <c r="X3540" s="39"/>
      <c r="Y3540" s="39"/>
      <c r="Z3540" s="39"/>
      <c r="AA3540" s="39"/>
      <c r="AB3540" s="39"/>
      <c r="AC3540" s="39"/>
      <c r="AD3540" s="39"/>
      <c r="AE3540" s="39"/>
      <c r="AR3540" s="239" t="s">
        <v>310</v>
      </c>
      <c r="AT3540" s="239" t="s">
        <v>225</v>
      </c>
      <c r="AU3540" s="239" t="s">
        <v>82</v>
      </c>
      <c r="AY3540" s="18" t="s">
        <v>223</v>
      </c>
      <c r="BE3540" s="240">
        <f>IF(N3540="základní",J3540,0)</f>
        <v>0</v>
      </c>
      <c r="BF3540" s="240">
        <f>IF(N3540="snížená",J3540,0)</f>
        <v>0</v>
      </c>
      <c r="BG3540" s="240">
        <f>IF(N3540="zákl. přenesená",J3540,0)</f>
        <v>0</v>
      </c>
      <c r="BH3540" s="240">
        <f>IF(N3540="sníž. přenesená",J3540,0)</f>
        <v>0</v>
      </c>
      <c r="BI3540" s="240">
        <f>IF(N3540="nulová",J3540,0)</f>
        <v>0</v>
      </c>
      <c r="BJ3540" s="18" t="s">
        <v>80</v>
      </c>
      <c r="BK3540" s="240">
        <f>ROUND(I3540*H3540,2)</f>
        <v>0</v>
      </c>
      <c r="BL3540" s="18" t="s">
        <v>310</v>
      </c>
      <c r="BM3540" s="239" t="s">
        <v>4545</v>
      </c>
    </row>
    <row r="3541" s="14" customFormat="1">
      <c r="A3541" s="14"/>
      <c r="B3541" s="253"/>
      <c r="C3541" s="254"/>
      <c r="D3541" s="243" t="s">
        <v>232</v>
      </c>
      <c r="E3541" s="255" t="s">
        <v>1</v>
      </c>
      <c r="F3541" s="256" t="s">
        <v>4546</v>
      </c>
      <c r="G3541" s="254"/>
      <c r="H3541" s="255" t="s">
        <v>1</v>
      </c>
      <c r="I3541" s="257"/>
      <c r="J3541" s="254"/>
      <c r="K3541" s="254"/>
      <c r="L3541" s="258"/>
      <c r="M3541" s="259"/>
      <c r="N3541" s="260"/>
      <c r="O3541" s="260"/>
      <c r="P3541" s="260"/>
      <c r="Q3541" s="260"/>
      <c r="R3541" s="260"/>
      <c r="S3541" s="260"/>
      <c r="T3541" s="261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62" t="s">
        <v>232</v>
      </c>
      <c r="AU3541" s="262" t="s">
        <v>82</v>
      </c>
      <c r="AV3541" s="14" t="s">
        <v>80</v>
      </c>
      <c r="AW3541" s="14" t="s">
        <v>30</v>
      </c>
      <c r="AX3541" s="14" t="s">
        <v>73</v>
      </c>
      <c r="AY3541" s="262" t="s">
        <v>223</v>
      </c>
    </row>
    <row r="3542" s="13" customFormat="1">
      <c r="A3542" s="13"/>
      <c r="B3542" s="241"/>
      <c r="C3542" s="242"/>
      <c r="D3542" s="243" t="s">
        <v>232</v>
      </c>
      <c r="E3542" s="244" t="s">
        <v>1</v>
      </c>
      <c r="F3542" s="245" t="s">
        <v>4547</v>
      </c>
      <c r="G3542" s="242"/>
      <c r="H3542" s="246">
        <v>90.688000000000002</v>
      </c>
      <c r="I3542" s="247"/>
      <c r="J3542" s="242"/>
      <c r="K3542" s="242"/>
      <c r="L3542" s="248"/>
      <c r="M3542" s="249"/>
      <c r="N3542" s="250"/>
      <c r="O3542" s="250"/>
      <c r="P3542" s="250"/>
      <c r="Q3542" s="250"/>
      <c r="R3542" s="250"/>
      <c r="S3542" s="250"/>
      <c r="T3542" s="251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52" t="s">
        <v>232</v>
      </c>
      <c r="AU3542" s="252" t="s">
        <v>82</v>
      </c>
      <c r="AV3542" s="13" t="s">
        <v>82</v>
      </c>
      <c r="AW3542" s="13" t="s">
        <v>30</v>
      </c>
      <c r="AX3542" s="13" t="s">
        <v>73</v>
      </c>
      <c r="AY3542" s="252" t="s">
        <v>223</v>
      </c>
    </row>
    <row r="3543" s="13" customFormat="1">
      <c r="A3543" s="13"/>
      <c r="B3543" s="241"/>
      <c r="C3543" s="242"/>
      <c r="D3543" s="243" t="s">
        <v>232</v>
      </c>
      <c r="E3543" s="244" t="s">
        <v>1</v>
      </c>
      <c r="F3543" s="245" t="s">
        <v>4548</v>
      </c>
      <c r="G3543" s="242"/>
      <c r="H3543" s="246">
        <v>6.782</v>
      </c>
      <c r="I3543" s="247"/>
      <c r="J3543" s="242"/>
      <c r="K3543" s="242"/>
      <c r="L3543" s="248"/>
      <c r="M3543" s="249"/>
      <c r="N3543" s="250"/>
      <c r="O3543" s="250"/>
      <c r="P3543" s="250"/>
      <c r="Q3543" s="250"/>
      <c r="R3543" s="250"/>
      <c r="S3543" s="250"/>
      <c r="T3543" s="251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52" t="s">
        <v>232</v>
      </c>
      <c r="AU3543" s="252" t="s">
        <v>82</v>
      </c>
      <c r="AV3543" s="13" t="s">
        <v>82</v>
      </c>
      <c r="AW3543" s="13" t="s">
        <v>30</v>
      </c>
      <c r="AX3543" s="13" t="s">
        <v>73</v>
      </c>
      <c r="AY3543" s="252" t="s">
        <v>223</v>
      </c>
    </row>
    <row r="3544" s="13" customFormat="1">
      <c r="A3544" s="13"/>
      <c r="B3544" s="241"/>
      <c r="C3544" s="242"/>
      <c r="D3544" s="243" t="s">
        <v>232</v>
      </c>
      <c r="E3544" s="244" t="s">
        <v>1</v>
      </c>
      <c r="F3544" s="245" t="s">
        <v>4549</v>
      </c>
      <c r="G3544" s="242"/>
      <c r="H3544" s="246">
        <v>32.280999999999999</v>
      </c>
      <c r="I3544" s="247"/>
      <c r="J3544" s="242"/>
      <c r="K3544" s="242"/>
      <c r="L3544" s="248"/>
      <c r="M3544" s="249"/>
      <c r="N3544" s="250"/>
      <c r="O3544" s="250"/>
      <c r="P3544" s="250"/>
      <c r="Q3544" s="250"/>
      <c r="R3544" s="250"/>
      <c r="S3544" s="250"/>
      <c r="T3544" s="251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252" t="s">
        <v>232</v>
      </c>
      <c r="AU3544" s="252" t="s">
        <v>82</v>
      </c>
      <c r="AV3544" s="13" t="s">
        <v>82</v>
      </c>
      <c r="AW3544" s="13" t="s">
        <v>30</v>
      </c>
      <c r="AX3544" s="13" t="s">
        <v>73</v>
      </c>
      <c r="AY3544" s="252" t="s">
        <v>223</v>
      </c>
    </row>
    <row r="3545" s="15" customFormat="1">
      <c r="A3545" s="15"/>
      <c r="B3545" s="263"/>
      <c r="C3545" s="264"/>
      <c r="D3545" s="243" t="s">
        <v>232</v>
      </c>
      <c r="E3545" s="265" t="s">
        <v>1</v>
      </c>
      <c r="F3545" s="266" t="s">
        <v>245</v>
      </c>
      <c r="G3545" s="264"/>
      <c r="H3545" s="267">
        <v>129.75100000000001</v>
      </c>
      <c r="I3545" s="268"/>
      <c r="J3545" s="264"/>
      <c r="K3545" s="264"/>
      <c r="L3545" s="269"/>
      <c r="M3545" s="270"/>
      <c r="N3545" s="271"/>
      <c r="O3545" s="271"/>
      <c r="P3545" s="271"/>
      <c r="Q3545" s="271"/>
      <c r="R3545" s="271"/>
      <c r="S3545" s="271"/>
      <c r="T3545" s="272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T3545" s="273" t="s">
        <v>232</v>
      </c>
      <c r="AU3545" s="273" t="s">
        <v>82</v>
      </c>
      <c r="AV3545" s="15" t="s">
        <v>230</v>
      </c>
      <c r="AW3545" s="15" t="s">
        <v>30</v>
      </c>
      <c r="AX3545" s="15" t="s">
        <v>80</v>
      </c>
      <c r="AY3545" s="273" t="s">
        <v>223</v>
      </c>
    </row>
    <row r="3546" s="2" customFormat="1" ht="24.15" customHeight="1">
      <c r="A3546" s="39"/>
      <c r="B3546" s="40"/>
      <c r="C3546" s="274" t="s">
        <v>4550</v>
      </c>
      <c r="D3546" s="274" t="s">
        <v>285</v>
      </c>
      <c r="E3546" s="275" t="s">
        <v>4551</v>
      </c>
      <c r="F3546" s="276" t="s">
        <v>4552</v>
      </c>
      <c r="G3546" s="277" t="s">
        <v>265</v>
      </c>
      <c r="H3546" s="278">
        <v>0.10000000000000001</v>
      </c>
      <c r="I3546" s="279"/>
      <c r="J3546" s="280">
        <f>ROUND(I3546*H3546,2)</f>
        <v>0</v>
      </c>
      <c r="K3546" s="276" t="s">
        <v>229</v>
      </c>
      <c r="L3546" s="281"/>
      <c r="M3546" s="282" t="s">
        <v>1</v>
      </c>
      <c r="N3546" s="283" t="s">
        <v>38</v>
      </c>
      <c r="O3546" s="92"/>
      <c r="P3546" s="237">
        <f>O3546*H3546</f>
        <v>0</v>
      </c>
      <c r="Q3546" s="237">
        <v>1</v>
      </c>
      <c r="R3546" s="237">
        <f>Q3546*H3546</f>
        <v>0.10000000000000001</v>
      </c>
      <c r="S3546" s="237">
        <v>0</v>
      </c>
      <c r="T3546" s="238">
        <f>S3546*H3546</f>
        <v>0</v>
      </c>
      <c r="U3546" s="39"/>
      <c r="V3546" s="39"/>
      <c r="W3546" s="39"/>
      <c r="X3546" s="39"/>
      <c r="Y3546" s="39"/>
      <c r="Z3546" s="39"/>
      <c r="AA3546" s="39"/>
      <c r="AB3546" s="39"/>
      <c r="AC3546" s="39"/>
      <c r="AD3546" s="39"/>
      <c r="AE3546" s="39"/>
      <c r="AR3546" s="239" t="s">
        <v>402</v>
      </c>
      <c r="AT3546" s="239" t="s">
        <v>285</v>
      </c>
      <c r="AU3546" s="239" t="s">
        <v>82</v>
      </c>
      <c r="AY3546" s="18" t="s">
        <v>223</v>
      </c>
      <c r="BE3546" s="240">
        <f>IF(N3546="základní",J3546,0)</f>
        <v>0</v>
      </c>
      <c r="BF3546" s="240">
        <f>IF(N3546="snížená",J3546,0)</f>
        <v>0</v>
      </c>
      <c r="BG3546" s="240">
        <f>IF(N3546="zákl. přenesená",J3546,0)</f>
        <v>0</v>
      </c>
      <c r="BH3546" s="240">
        <f>IF(N3546="sníž. přenesená",J3546,0)</f>
        <v>0</v>
      </c>
      <c r="BI3546" s="240">
        <f>IF(N3546="nulová",J3546,0)</f>
        <v>0</v>
      </c>
      <c r="BJ3546" s="18" t="s">
        <v>80</v>
      </c>
      <c r="BK3546" s="240">
        <f>ROUND(I3546*H3546,2)</f>
        <v>0</v>
      </c>
      <c r="BL3546" s="18" t="s">
        <v>310</v>
      </c>
      <c r="BM3546" s="239" t="s">
        <v>4553</v>
      </c>
    </row>
    <row r="3547" s="2" customFormat="1">
      <c r="A3547" s="39"/>
      <c r="B3547" s="40"/>
      <c r="C3547" s="41"/>
      <c r="D3547" s="243" t="s">
        <v>370</v>
      </c>
      <c r="E3547" s="41"/>
      <c r="F3547" s="284" t="s">
        <v>4554</v>
      </c>
      <c r="G3547" s="41"/>
      <c r="H3547" s="41"/>
      <c r="I3547" s="285"/>
      <c r="J3547" s="41"/>
      <c r="K3547" s="41"/>
      <c r="L3547" s="45"/>
      <c r="M3547" s="286"/>
      <c r="N3547" s="287"/>
      <c r="O3547" s="92"/>
      <c r="P3547" s="92"/>
      <c r="Q3547" s="92"/>
      <c r="R3547" s="92"/>
      <c r="S3547" s="92"/>
      <c r="T3547" s="93"/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39"/>
      <c r="AE3547" s="39"/>
      <c r="AT3547" s="18" t="s">
        <v>370</v>
      </c>
      <c r="AU3547" s="18" t="s">
        <v>82</v>
      </c>
    </row>
    <row r="3548" s="13" customFormat="1">
      <c r="A3548" s="13"/>
      <c r="B3548" s="241"/>
      <c r="C3548" s="242"/>
      <c r="D3548" s="243" t="s">
        <v>232</v>
      </c>
      <c r="E3548" s="244" t="s">
        <v>1</v>
      </c>
      <c r="F3548" s="245" t="s">
        <v>4555</v>
      </c>
      <c r="G3548" s="242"/>
      <c r="H3548" s="246">
        <v>0.10000000000000001</v>
      </c>
      <c r="I3548" s="247"/>
      <c r="J3548" s="242"/>
      <c r="K3548" s="242"/>
      <c r="L3548" s="248"/>
      <c r="M3548" s="249"/>
      <c r="N3548" s="250"/>
      <c r="O3548" s="250"/>
      <c r="P3548" s="250"/>
      <c r="Q3548" s="250"/>
      <c r="R3548" s="250"/>
      <c r="S3548" s="250"/>
      <c r="T3548" s="251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52" t="s">
        <v>232</v>
      </c>
      <c r="AU3548" s="252" t="s">
        <v>82</v>
      </c>
      <c r="AV3548" s="13" t="s">
        <v>82</v>
      </c>
      <c r="AW3548" s="13" t="s">
        <v>30</v>
      </c>
      <c r="AX3548" s="13" t="s">
        <v>80</v>
      </c>
      <c r="AY3548" s="252" t="s">
        <v>223</v>
      </c>
    </row>
    <row r="3549" s="2" customFormat="1" ht="21.75" customHeight="1">
      <c r="A3549" s="39"/>
      <c r="B3549" s="40"/>
      <c r="C3549" s="274" t="s">
        <v>4556</v>
      </c>
      <c r="D3549" s="274" t="s">
        <v>285</v>
      </c>
      <c r="E3549" s="275" t="s">
        <v>4557</v>
      </c>
      <c r="F3549" s="276" t="s">
        <v>4558</v>
      </c>
      <c r="G3549" s="277" t="s">
        <v>265</v>
      </c>
      <c r="H3549" s="278">
        <v>0.0070000000000000001</v>
      </c>
      <c r="I3549" s="279"/>
      <c r="J3549" s="280">
        <f>ROUND(I3549*H3549,2)</f>
        <v>0</v>
      </c>
      <c r="K3549" s="276" t="s">
        <v>229</v>
      </c>
      <c r="L3549" s="281"/>
      <c r="M3549" s="282" t="s">
        <v>1</v>
      </c>
      <c r="N3549" s="283" t="s">
        <v>38</v>
      </c>
      <c r="O3549" s="92"/>
      <c r="P3549" s="237">
        <f>O3549*H3549</f>
        <v>0</v>
      </c>
      <c r="Q3549" s="237">
        <v>1</v>
      </c>
      <c r="R3549" s="237">
        <f>Q3549*H3549</f>
        <v>0.0070000000000000001</v>
      </c>
      <c r="S3549" s="237">
        <v>0</v>
      </c>
      <c r="T3549" s="238">
        <f>S3549*H3549</f>
        <v>0</v>
      </c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39"/>
      <c r="AE3549" s="39"/>
      <c r="AR3549" s="239" t="s">
        <v>402</v>
      </c>
      <c r="AT3549" s="239" t="s">
        <v>285</v>
      </c>
      <c r="AU3549" s="239" t="s">
        <v>82</v>
      </c>
      <c r="AY3549" s="18" t="s">
        <v>223</v>
      </c>
      <c r="BE3549" s="240">
        <f>IF(N3549="základní",J3549,0)</f>
        <v>0</v>
      </c>
      <c r="BF3549" s="240">
        <f>IF(N3549="snížená",J3549,0)</f>
        <v>0</v>
      </c>
      <c r="BG3549" s="240">
        <f>IF(N3549="zákl. přenesená",J3549,0)</f>
        <v>0</v>
      </c>
      <c r="BH3549" s="240">
        <f>IF(N3549="sníž. přenesená",J3549,0)</f>
        <v>0</v>
      </c>
      <c r="BI3549" s="240">
        <f>IF(N3549="nulová",J3549,0)</f>
        <v>0</v>
      </c>
      <c r="BJ3549" s="18" t="s">
        <v>80</v>
      </c>
      <c r="BK3549" s="240">
        <f>ROUND(I3549*H3549,2)</f>
        <v>0</v>
      </c>
      <c r="BL3549" s="18" t="s">
        <v>310</v>
      </c>
      <c r="BM3549" s="239" t="s">
        <v>4559</v>
      </c>
    </row>
    <row r="3550" s="2" customFormat="1">
      <c r="A3550" s="39"/>
      <c r="B3550" s="40"/>
      <c r="C3550" s="41"/>
      <c r="D3550" s="243" t="s">
        <v>370</v>
      </c>
      <c r="E3550" s="41"/>
      <c r="F3550" s="284" t="s">
        <v>4560</v>
      </c>
      <c r="G3550" s="41"/>
      <c r="H3550" s="41"/>
      <c r="I3550" s="285"/>
      <c r="J3550" s="41"/>
      <c r="K3550" s="41"/>
      <c r="L3550" s="45"/>
      <c r="M3550" s="286"/>
      <c r="N3550" s="287"/>
      <c r="O3550" s="92"/>
      <c r="P3550" s="92"/>
      <c r="Q3550" s="92"/>
      <c r="R3550" s="92"/>
      <c r="S3550" s="92"/>
      <c r="T3550" s="93"/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39"/>
      <c r="AE3550" s="39"/>
      <c r="AT3550" s="18" t="s">
        <v>370</v>
      </c>
      <c r="AU3550" s="18" t="s">
        <v>82</v>
      </c>
    </row>
    <row r="3551" s="13" customFormat="1">
      <c r="A3551" s="13"/>
      <c r="B3551" s="241"/>
      <c r="C3551" s="242"/>
      <c r="D3551" s="243" t="s">
        <v>232</v>
      </c>
      <c r="E3551" s="244" t="s">
        <v>1</v>
      </c>
      <c r="F3551" s="245" t="s">
        <v>4561</v>
      </c>
      <c r="G3551" s="242"/>
      <c r="H3551" s="246">
        <v>0.0070000000000000001</v>
      </c>
      <c r="I3551" s="247"/>
      <c r="J3551" s="242"/>
      <c r="K3551" s="242"/>
      <c r="L3551" s="248"/>
      <c r="M3551" s="249"/>
      <c r="N3551" s="250"/>
      <c r="O3551" s="250"/>
      <c r="P3551" s="250"/>
      <c r="Q3551" s="250"/>
      <c r="R3551" s="250"/>
      <c r="S3551" s="250"/>
      <c r="T3551" s="251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252" t="s">
        <v>232</v>
      </c>
      <c r="AU3551" s="252" t="s">
        <v>82</v>
      </c>
      <c r="AV3551" s="13" t="s">
        <v>82</v>
      </c>
      <c r="AW3551" s="13" t="s">
        <v>30</v>
      </c>
      <c r="AX3551" s="13" t="s">
        <v>80</v>
      </c>
      <c r="AY3551" s="252" t="s">
        <v>223</v>
      </c>
    </row>
    <row r="3552" s="2" customFormat="1" ht="24.15" customHeight="1">
      <c r="A3552" s="39"/>
      <c r="B3552" s="40"/>
      <c r="C3552" s="274" t="s">
        <v>4562</v>
      </c>
      <c r="D3552" s="274" t="s">
        <v>285</v>
      </c>
      <c r="E3552" s="275" t="s">
        <v>4563</v>
      </c>
      <c r="F3552" s="276" t="s">
        <v>4564</v>
      </c>
      <c r="G3552" s="277" t="s">
        <v>265</v>
      </c>
      <c r="H3552" s="278">
        <v>0.035999999999999997</v>
      </c>
      <c r="I3552" s="279"/>
      <c r="J3552" s="280">
        <f>ROUND(I3552*H3552,2)</f>
        <v>0</v>
      </c>
      <c r="K3552" s="276" t="s">
        <v>229</v>
      </c>
      <c r="L3552" s="281"/>
      <c r="M3552" s="282" t="s">
        <v>1</v>
      </c>
      <c r="N3552" s="283" t="s">
        <v>38</v>
      </c>
      <c r="O3552" s="92"/>
      <c r="P3552" s="237">
        <f>O3552*H3552</f>
        <v>0</v>
      </c>
      <c r="Q3552" s="237">
        <v>1</v>
      </c>
      <c r="R3552" s="237">
        <f>Q3552*H3552</f>
        <v>0.035999999999999997</v>
      </c>
      <c r="S3552" s="237">
        <v>0</v>
      </c>
      <c r="T3552" s="238">
        <f>S3552*H3552</f>
        <v>0</v>
      </c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39"/>
      <c r="AE3552" s="39"/>
      <c r="AR3552" s="239" t="s">
        <v>402</v>
      </c>
      <c r="AT3552" s="239" t="s">
        <v>285</v>
      </c>
      <c r="AU3552" s="239" t="s">
        <v>82</v>
      </c>
      <c r="AY3552" s="18" t="s">
        <v>223</v>
      </c>
      <c r="BE3552" s="240">
        <f>IF(N3552="základní",J3552,0)</f>
        <v>0</v>
      </c>
      <c r="BF3552" s="240">
        <f>IF(N3552="snížená",J3552,0)</f>
        <v>0</v>
      </c>
      <c r="BG3552" s="240">
        <f>IF(N3552="zákl. přenesená",J3552,0)</f>
        <v>0</v>
      </c>
      <c r="BH3552" s="240">
        <f>IF(N3552="sníž. přenesená",J3552,0)</f>
        <v>0</v>
      </c>
      <c r="BI3552" s="240">
        <f>IF(N3552="nulová",J3552,0)</f>
        <v>0</v>
      </c>
      <c r="BJ3552" s="18" t="s">
        <v>80</v>
      </c>
      <c r="BK3552" s="240">
        <f>ROUND(I3552*H3552,2)</f>
        <v>0</v>
      </c>
      <c r="BL3552" s="18" t="s">
        <v>310</v>
      </c>
      <c r="BM3552" s="239" t="s">
        <v>4565</v>
      </c>
    </row>
    <row r="3553" s="2" customFormat="1">
      <c r="A3553" s="39"/>
      <c r="B3553" s="40"/>
      <c r="C3553" s="41"/>
      <c r="D3553" s="243" t="s">
        <v>370</v>
      </c>
      <c r="E3553" s="41"/>
      <c r="F3553" s="284" t="s">
        <v>4566</v>
      </c>
      <c r="G3553" s="41"/>
      <c r="H3553" s="41"/>
      <c r="I3553" s="285"/>
      <c r="J3553" s="41"/>
      <c r="K3553" s="41"/>
      <c r="L3553" s="45"/>
      <c r="M3553" s="286"/>
      <c r="N3553" s="287"/>
      <c r="O3553" s="92"/>
      <c r="P3553" s="92"/>
      <c r="Q3553" s="92"/>
      <c r="R3553" s="92"/>
      <c r="S3553" s="92"/>
      <c r="T3553" s="93"/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39"/>
      <c r="AE3553" s="39"/>
      <c r="AT3553" s="18" t="s">
        <v>370</v>
      </c>
      <c r="AU3553" s="18" t="s">
        <v>82</v>
      </c>
    </row>
    <row r="3554" s="13" customFormat="1">
      <c r="A3554" s="13"/>
      <c r="B3554" s="241"/>
      <c r="C3554" s="242"/>
      <c r="D3554" s="243" t="s">
        <v>232</v>
      </c>
      <c r="E3554" s="244" t="s">
        <v>1</v>
      </c>
      <c r="F3554" s="245" t="s">
        <v>4567</v>
      </c>
      <c r="G3554" s="242"/>
      <c r="H3554" s="246">
        <v>0.035999999999999997</v>
      </c>
      <c r="I3554" s="247"/>
      <c r="J3554" s="242"/>
      <c r="K3554" s="242"/>
      <c r="L3554" s="248"/>
      <c r="M3554" s="249"/>
      <c r="N3554" s="250"/>
      <c r="O3554" s="250"/>
      <c r="P3554" s="250"/>
      <c r="Q3554" s="250"/>
      <c r="R3554" s="250"/>
      <c r="S3554" s="250"/>
      <c r="T3554" s="251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52" t="s">
        <v>232</v>
      </c>
      <c r="AU3554" s="252" t="s">
        <v>82</v>
      </c>
      <c r="AV3554" s="13" t="s">
        <v>82</v>
      </c>
      <c r="AW3554" s="13" t="s">
        <v>30</v>
      </c>
      <c r="AX3554" s="13" t="s">
        <v>80</v>
      </c>
      <c r="AY3554" s="252" t="s">
        <v>223</v>
      </c>
    </row>
    <row r="3555" s="2" customFormat="1" ht="37.8" customHeight="1">
      <c r="A3555" s="39"/>
      <c r="B3555" s="40"/>
      <c r="C3555" s="228" t="s">
        <v>4568</v>
      </c>
      <c r="D3555" s="228" t="s">
        <v>225</v>
      </c>
      <c r="E3555" s="229" t="s">
        <v>4569</v>
      </c>
      <c r="F3555" s="230" t="s">
        <v>4570</v>
      </c>
      <c r="G3555" s="231" t="s">
        <v>293</v>
      </c>
      <c r="H3555" s="232">
        <v>50</v>
      </c>
      <c r="I3555" s="233"/>
      <c r="J3555" s="234">
        <f>ROUND(I3555*H3555,2)</f>
        <v>0</v>
      </c>
      <c r="K3555" s="230" t="s">
        <v>229</v>
      </c>
      <c r="L3555" s="45"/>
      <c r="M3555" s="235" t="s">
        <v>1</v>
      </c>
      <c r="N3555" s="236" t="s">
        <v>38</v>
      </c>
      <c r="O3555" s="92"/>
      <c r="P3555" s="237">
        <f>O3555*H3555</f>
        <v>0</v>
      </c>
      <c r="Q3555" s="237">
        <v>0.00012</v>
      </c>
      <c r="R3555" s="237">
        <f>Q3555*H3555</f>
        <v>0.0060000000000000001</v>
      </c>
      <c r="S3555" s="237">
        <v>0</v>
      </c>
      <c r="T3555" s="238">
        <f>S3555*H3555</f>
        <v>0</v>
      </c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39"/>
      <c r="AE3555" s="39"/>
      <c r="AR3555" s="239" t="s">
        <v>310</v>
      </c>
      <c r="AT3555" s="239" t="s">
        <v>225</v>
      </c>
      <c r="AU3555" s="239" t="s">
        <v>82</v>
      </c>
      <c r="AY3555" s="18" t="s">
        <v>223</v>
      </c>
      <c r="BE3555" s="240">
        <f>IF(N3555="základní",J3555,0)</f>
        <v>0</v>
      </c>
      <c r="BF3555" s="240">
        <f>IF(N3555="snížená",J3555,0)</f>
        <v>0</v>
      </c>
      <c r="BG3555" s="240">
        <f>IF(N3555="zákl. přenesená",J3555,0)</f>
        <v>0</v>
      </c>
      <c r="BH3555" s="240">
        <f>IF(N3555="sníž. přenesená",J3555,0)</f>
        <v>0</v>
      </c>
      <c r="BI3555" s="240">
        <f>IF(N3555="nulová",J3555,0)</f>
        <v>0</v>
      </c>
      <c r="BJ3555" s="18" t="s">
        <v>80</v>
      </c>
      <c r="BK3555" s="240">
        <f>ROUND(I3555*H3555,2)</f>
        <v>0</v>
      </c>
      <c r="BL3555" s="18" t="s">
        <v>310</v>
      </c>
      <c r="BM3555" s="239" t="s">
        <v>4571</v>
      </c>
    </row>
    <row r="3556" s="14" customFormat="1">
      <c r="A3556" s="14"/>
      <c r="B3556" s="253"/>
      <c r="C3556" s="254"/>
      <c r="D3556" s="243" t="s">
        <v>232</v>
      </c>
      <c r="E3556" s="255" t="s">
        <v>1</v>
      </c>
      <c r="F3556" s="256" t="s">
        <v>4572</v>
      </c>
      <c r="G3556" s="254"/>
      <c r="H3556" s="255" t="s">
        <v>1</v>
      </c>
      <c r="I3556" s="257"/>
      <c r="J3556" s="254"/>
      <c r="K3556" s="254"/>
      <c r="L3556" s="258"/>
      <c r="M3556" s="259"/>
      <c r="N3556" s="260"/>
      <c r="O3556" s="260"/>
      <c r="P3556" s="260"/>
      <c r="Q3556" s="260"/>
      <c r="R3556" s="260"/>
      <c r="S3556" s="260"/>
      <c r="T3556" s="261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62" t="s">
        <v>232</v>
      </c>
      <c r="AU3556" s="262" t="s">
        <v>82</v>
      </c>
      <c r="AV3556" s="14" t="s">
        <v>80</v>
      </c>
      <c r="AW3556" s="14" t="s">
        <v>30</v>
      </c>
      <c r="AX3556" s="14" t="s">
        <v>73</v>
      </c>
      <c r="AY3556" s="262" t="s">
        <v>223</v>
      </c>
    </row>
    <row r="3557" s="13" customFormat="1">
      <c r="A3557" s="13"/>
      <c r="B3557" s="241"/>
      <c r="C3557" s="242"/>
      <c r="D3557" s="243" t="s">
        <v>232</v>
      </c>
      <c r="E3557" s="244" t="s">
        <v>1</v>
      </c>
      <c r="F3557" s="245" t="s">
        <v>4573</v>
      </c>
      <c r="G3557" s="242"/>
      <c r="H3557" s="246">
        <v>5</v>
      </c>
      <c r="I3557" s="247"/>
      <c r="J3557" s="242"/>
      <c r="K3557" s="242"/>
      <c r="L3557" s="248"/>
      <c r="M3557" s="249"/>
      <c r="N3557" s="250"/>
      <c r="O3557" s="250"/>
      <c r="P3557" s="250"/>
      <c r="Q3557" s="250"/>
      <c r="R3557" s="250"/>
      <c r="S3557" s="250"/>
      <c r="T3557" s="251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52" t="s">
        <v>232</v>
      </c>
      <c r="AU3557" s="252" t="s">
        <v>82</v>
      </c>
      <c r="AV3557" s="13" t="s">
        <v>82</v>
      </c>
      <c r="AW3557" s="13" t="s">
        <v>30</v>
      </c>
      <c r="AX3557" s="13" t="s">
        <v>73</v>
      </c>
      <c r="AY3557" s="252" t="s">
        <v>223</v>
      </c>
    </row>
    <row r="3558" s="13" customFormat="1">
      <c r="A3558" s="13"/>
      <c r="B3558" s="241"/>
      <c r="C3558" s="242"/>
      <c r="D3558" s="243" t="s">
        <v>232</v>
      </c>
      <c r="E3558" s="244" t="s">
        <v>1</v>
      </c>
      <c r="F3558" s="245" t="s">
        <v>4574</v>
      </c>
      <c r="G3558" s="242"/>
      <c r="H3558" s="246">
        <v>35</v>
      </c>
      <c r="I3558" s="247"/>
      <c r="J3558" s="242"/>
      <c r="K3558" s="242"/>
      <c r="L3558" s="248"/>
      <c r="M3558" s="249"/>
      <c r="N3558" s="250"/>
      <c r="O3558" s="250"/>
      <c r="P3558" s="250"/>
      <c r="Q3558" s="250"/>
      <c r="R3558" s="250"/>
      <c r="S3558" s="250"/>
      <c r="T3558" s="251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52" t="s">
        <v>232</v>
      </c>
      <c r="AU3558" s="252" t="s">
        <v>82</v>
      </c>
      <c r="AV3558" s="13" t="s">
        <v>82</v>
      </c>
      <c r="AW3558" s="13" t="s">
        <v>30</v>
      </c>
      <c r="AX3558" s="13" t="s">
        <v>73</v>
      </c>
      <c r="AY3558" s="252" t="s">
        <v>223</v>
      </c>
    </row>
    <row r="3559" s="13" customFormat="1">
      <c r="A3559" s="13"/>
      <c r="B3559" s="241"/>
      <c r="C3559" s="242"/>
      <c r="D3559" s="243" t="s">
        <v>232</v>
      </c>
      <c r="E3559" s="244" t="s">
        <v>1</v>
      </c>
      <c r="F3559" s="245" t="s">
        <v>4575</v>
      </c>
      <c r="G3559" s="242"/>
      <c r="H3559" s="246">
        <v>7</v>
      </c>
      <c r="I3559" s="247"/>
      <c r="J3559" s="242"/>
      <c r="K3559" s="242"/>
      <c r="L3559" s="248"/>
      <c r="M3559" s="249"/>
      <c r="N3559" s="250"/>
      <c r="O3559" s="250"/>
      <c r="P3559" s="250"/>
      <c r="Q3559" s="250"/>
      <c r="R3559" s="250"/>
      <c r="S3559" s="250"/>
      <c r="T3559" s="251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52" t="s">
        <v>232</v>
      </c>
      <c r="AU3559" s="252" t="s">
        <v>82</v>
      </c>
      <c r="AV3559" s="13" t="s">
        <v>82</v>
      </c>
      <c r="AW3559" s="13" t="s">
        <v>30</v>
      </c>
      <c r="AX3559" s="13" t="s">
        <v>73</v>
      </c>
      <c r="AY3559" s="252" t="s">
        <v>223</v>
      </c>
    </row>
    <row r="3560" s="13" customFormat="1">
      <c r="A3560" s="13"/>
      <c r="B3560" s="241"/>
      <c r="C3560" s="242"/>
      <c r="D3560" s="243" t="s">
        <v>232</v>
      </c>
      <c r="E3560" s="244" t="s">
        <v>1</v>
      </c>
      <c r="F3560" s="245" t="s">
        <v>4576</v>
      </c>
      <c r="G3560" s="242"/>
      <c r="H3560" s="246">
        <v>3</v>
      </c>
      <c r="I3560" s="247"/>
      <c r="J3560" s="242"/>
      <c r="K3560" s="242"/>
      <c r="L3560" s="248"/>
      <c r="M3560" s="249"/>
      <c r="N3560" s="250"/>
      <c r="O3560" s="250"/>
      <c r="P3560" s="250"/>
      <c r="Q3560" s="250"/>
      <c r="R3560" s="250"/>
      <c r="S3560" s="250"/>
      <c r="T3560" s="251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T3560" s="252" t="s">
        <v>232</v>
      </c>
      <c r="AU3560" s="252" t="s">
        <v>82</v>
      </c>
      <c r="AV3560" s="13" t="s">
        <v>82</v>
      </c>
      <c r="AW3560" s="13" t="s">
        <v>30</v>
      </c>
      <c r="AX3560" s="13" t="s">
        <v>73</v>
      </c>
      <c r="AY3560" s="252" t="s">
        <v>223</v>
      </c>
    </row>
    <row r="3561" s="15" customFormat="1">
      <c r="A3561" s="15"/>
      <c r="B3561" s="263"/>
      <c r="C3561" s="264"/>
      <c r="D3561" s="243" t="s">
        <v>232</v>
      </c>
      <c r="E3561" s="265" t="s">
        <v>1</v>
      </c>
      <c r="F3561" s="266" t="s">
        <v>245</v>
      </c>
      <c r="G3561" s="264"/>
      <c r="H3561" s="267">
        <v>50</v>
      </c>
      <c r="I3561" s="268"/>
      <c r="J3561" s="264"/>
      <c r="K3561" s="264"/>
      <c r="L3561" s="269"/>
      <c r="M3561" s="270"/>
      <c r="N3561" s="271"/>
      <c r="O3561" s="271"/>
      <c r="P3561" s="271"/>
      <c r="Q3561" s="271"/>
      <c r="R3561" s="271"/>
      <c r="S3561" s="271"/>
      <c r="T3561" s="272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T3561" s="273" t="s">
        <v>232</v>
      </c>
      <c r="AU3561" s="273" t="s">
        <v>82</v>
      </c>
      <c r="AV3561" s="15" t="s">
        <v>230</v>
      </c>
      <c r="AW3561" s="15" t="s">
        <v>30</v>
      </c>
      <c r="AX3561" s="15" t="s">
        <v>80</v>
      </c>
      <c r="AY3561" s="273" t="s">
        <v>223</v>
      </c>
    </row>
    <row r="3562" s="2" customFormat="1" ht="24.15" customHeight="1">
      <c r="A3562" s="39"/>
      <c r="B3562" s="40"/>
      <c r="C3562" s="274" t="s">
        <v>4577</v>
      </c>
      <c r="D3562" s="274" t="s">
        <v>285</v>
      </c>
      <c r="E3562" s="275" t="s">
        <v>4578</v>
      </c>
      <c r="F3562" s="276" t="s">
        <v>4579</v>
      </c>
      <c r="G3562" s="277" t="s">
        <v>475</v>
      </c>
      <c r="H3562" s="278">
        <v>5</v>
      </c>
      <c r="I3562" s="279"/>
      <c r="J3562" s="280">
        <f>ROUND(I3562*H3562,2)</f>
        <v>0</v>
      </c>
      <c r="K3562" s="276" t="s">
        <v>386</v>
      </c>
      <c r="L3562" s="281"/>
      <c r="M3562" s="282" t="s">
        <v>1</v>
      </c>
      <c r="N3562" s="283" t="s">
        <v>38</v>
      </c>
      <c r="O3562" s="92"/>
      <c r="P3562" s="237">
        <f>O3562*H3562</f>
        <v>0</v>
      </c>
      <c r="Q3562" s="237">
        <v>0.0080000000000000002</v>
      </c>
      <c r="R3562" s="237">
        <f>Q3562*H3562</f>
        <v>0.040000000000000001</v>
      </c>
      <c r="S3562" s="237">
        <v>0</v>
      </c>
      <c r="T3562" s="238">
        <f>S3562*H3562</f>
        <v>0</v>
      </c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39"/>
      <c r="AE3562" s="39"/>
      <c r="AR3562" s="239" t="s">
        <v>402</v>
      </c>
      <c r="AT3562" s="239" t="s">
        <v>285</v>
      </c>
      <c r="AU3562" s="239" t="s">
        <v>82</v>
      </c>
      <c r="AY3562" s="18" t="s">
        <v>223</v>
      </c>
      <c r="BE3562" s="240">
        <f>IF(N3562="základní",J3562,0)</f>
        <v>0</v>
      </c>
      <c r="BF3562" s="240">
        <f>IF(N3562="snížená",J3562,0)</f>
        <v>0</v>
      </c>
      <c r="BG3562" s="240">
        <f>IF(N3562="zákl. přenesená",J3562,0)</f>
        <v>0</v>
      </c>
      <c r="BH3562" s="240">
        <f>IF(N3562="sníž. přenesená",J3562,0)</f>
        <v>0</v>
      </c>
      <c r="BI3562" s="240">
        <f>IF(N3562="nulová",J3562,0)</f>
        <v>0</v>
      </c>
      <c r="BJ3562" s="18" t="s">
        <v>80</v>
      </c>
      <c r="BK3562" s="240">
        <f>ROUND(I3562*H3562,2)</f>
        <v>0</v>
      </c>
      <c r="BL3562" s="18" t="s">
        <v>310</v>
      </c>
      <c r="BM3562" s="239" t="s">
        <v>4580</v>
      </c>
    </row>
    <row r="3563" s="14" customFormat="1">
      <c r="A3563" s="14"/>
      <c r="B3563" s="253"/>
      <c r="C3563" s="254"/>
      <c r="D3563" s="243" t="s">
        <v>232</v>
      </c>
      <c r="E3563" s="255" t="s">
        <v>1</v>
      </c>
      <c r="F3563" s="256" t="s">
        <v>3334</v>
      </c>
      <c r="G3563" s="254"/>
      <c r="H3563" s="255" t="s">
        <v>1</v>
      </c>
      <c r="I3563" s="257"/>
      <c r="J3563" s="254"/>
      <c r="K3563" s="254"/>
      <c r="L3563" s="258"/>
      <c r="M3563" s="259"/>
      <c r="N3563" s="260"/>
      <c r="O3563" s="260"/>
      <c r="P3563" s="260"/>
      <c r="Q3563" s="260"/>
      <c r="R3563" s="260"/>
      <c r="S3563" s="260"/>
      <c r="T3563" s="261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62" t="s">
        <v>232</v>
      </c>
      <c r="AU3563" s="262" t="s">
        <v>82</v>
      </c>
      <c r="AV3563" s="14" t="s">
        <v>80</v>
      </c>
      <c r="AW3563" s="14" t="s">
        <v>30</v>
      </c>
      <c r="AX3563" s="14" t="s">
        <v>73</v>
      </c>
      <c r="AY3563" s="262" t="s">
        <v>223</v>
      </c>
    </row>
    <row r="3564" s="13" customFormat="1">
      <c r="A3564" s="13"/>
      <c r="B3564" s="241"/>
      <c r="C3564" s="242"/>
      <c r="D3564" s="243" t="s">
        <v>232</v>
      </c>
      <c r="E3564" s="244" t="s">
        <v>1</v>
      </c>
      <c r="F3564" s="245" t="s">
        <v>4581</v>
      </c>
      <c r="G3564" s="242"/>
      <c r="H3564" s="246">
        <v>5</v>
      </c>
      <c r="I3564" s="247"/>
      <c r="J3564" s="242"/>
      <c r="K3564" s="242"/>
      <c r="L3564" s="248"/>
      <c r="M3564" s="249"/>
      <c r="N3564" s="250"/>
      <c r="O3564" s="250"/>
      <c r="P3564" s="250"/>
      <c r="Q3564" s="250"/>
      <c r="R3564" s="250"/>
      <c r="S3564" s="250"/>
      <c r="T3564" s="251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52" t="s">
        <v>232</v>
      </c>
      <c r="AU3564" s="252" t="s">
        <v>82</v>
      </c>
      <c r="AV3564" s="13" t="s">
        <v>82</v>
      </c>
      <c r="AW3564" s="13" t="s">
        <v>30</v>
      </c>
      <c r="AX3564" s="13" t="s">
        <v>80</v>
      </c>
      <c r="AY3564" s="252" t="s">
        <v>223</v>
      </c>
    </row>
    <row r="3565" s="2" customFormat="1" ht="24.15" customHeight="1">
      <c r="A3565" s="39"/>
      <c r="B3565" s="40"/>
      <c r="C3565" s="274" t="s">
        <v>4582</v>
      </c>
      <c r="D3565" s="274" t="s">
        <v>285</v>
      </c>
      <c r="E3565" s="275" t="s">
        <v>4583</v>
      </c>
      <c r="F3565" s="276" t="s">
        <v>4584</v>
      </c>
      <c r="G3565" s="277" t="s">
        <v>475</v>
      </c>
      <c r="H3565" s="278">
        <v>35</v>
      </c>
      <c r="I3565" s="279"/>
      <c r="J3565" s="280">
        <f>ROUND(I3565*H3565,2)</f>
        <v>0</v>
      </c>
      <c r="K3565" s="276" t="s">
        <v>386</v>
      </c>
      <c r="L3565" s="281"/>
      <c r="M3565" s="282" t="s">
        <v>1</v>
      </c>
      <c r="N3565" s="283" t="s">
        <v>38</v>
      </c>
      <c r="O3565" s="92"/>
      <c r="P3565" s="237">
        <f>O3565*H3565</f>
        <v>0</v>
      </c>
      <c r="Q3565" s="237">
        <v>0.0010200000000000001</v>
      </c>
      <c r="R3565" s="237">
        <f>Q3565*H3565</f>
        <v>0.035700000000000003</v>
      </c>
      <c r="S3565" s="237">
        <v>0</v>
      </c>
      <c r="T3565" s="238">
        <f>S3565*H3565</f>
        <v>0</v>
      </c>
      <c r="U3565" s="39"/>
      <c r="V3565" s="39"/>
      <c r="W3565" s="39"/>
      <c r="X3565" s="39"/>
      <c r="Y3565" s="39"/>
      <c r="Z3565" s="39"/>
      <c r="AA3565" s="39"/>
      <c r="AB3565" s="39"/>
      <c r="AC3565" s="39"/>
      <c r="AD3565" s="39"/>
      <c r="AE3565" s="39"/>
      <c r="AR3565" s="239" t="s">
        <v>402</v>
      </c>
      <c r="AT3565" s="239" t="s">
        <v>285</v>
      </c>
      <c r="AU3565" s="239" t="s">
        <v>82</v>
      </c>
      <c r="AY3565" s="18" t="s">
        <v>223</v>
      </c>
      <c r="BE3565" s="240">
        <f>IF(N3565="základní",J3565,0)</f>
        <v>0</v>
      </c>
      <c r="BF3565" s="240">
        <f>IF(N3565="snížená",J3565,0)</f>
        <v>0</v>
      </c>
      <c r="BG3565" s="240">
        <f>IF(N3565="zákl. přenesená",J3565,0)</f>
        <v>0</v>
      </c>
      <c r="BH3565" s="240">
        <f>IF(N3565="sníž. přenesená",J3565,0)</f>
        <v>0</v>
      </c>
      <c r="BI3565" s="240">
        <f>IF(N3565="nulová",J3565,0)</f>
        <v>0</v>
      </c>
      <c r="BJ3565" s="18" t="s">
        <v>80</v>
      </c>
      <c r="BK3565" s="240">
        <f>ROUND(I3565*H3565,2)</f>
        <v>0</v>
      </c>
      <c r="BL3565" s="18" t="s">
        <v>310</v>
      </c>
      <c r="BM3565" s="239" t="s">
        <v>4585</v>
      </c>
    </row>
    <row r="3566" s="14" customFormat="1">
      <c r="A3566" s="14"/>
      <c r="B3566" s="253"/>
      <c r="C3566" s="254"/>
      <c r="D3566" s="243" t="s">
        <v>232</v>
      </c>
      <c r="E3566" s="255" t="s">
        <v>1</v>
      </c>
      <c r="F3566" s="256" t="s">
        <v>3334</v>
      </c>
      <c r="G3566" s="254"/>
      <c r="H3566" s="255" t="s">
        <v>1</v>
      </c>
      <c r="I3566" s="257"/>
      <c r="J3566" s="254"/>
      <c r="K3566" s="254"/>
      <c r="L3566" s="258"/>
      <c r="M3566" s="259"/>
      <c r="N3566" s="260"/>
      <c r="O3566" s="260"/>
      <c r="P3566" s="260"/>
      <c r="Q3566" s="260"/>
      <c r="R3566" s="260"/>
      <c r="S3566" s="260"/>
      <c r="T3566" s="261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62" t="s">
        <v>232</v>
      </c>
      <c r="AU3566" s="262" t="s">
        <v>82</v>
      </c>
      <c r="AV3566" s="14" t="s">
        <v>80</v>
      </c>
      <c r="AW3566" s="14" t="s">
        <v>30</v>
      </c>
      <c r="AX3566" s="14" t="s">
        <v>73</v>
      </c>
      <c r="AY3566" s="262" t="s">
        <v>223</v>
      </c>
    </row>
    <row r="3567" s="13" customFormat="1">
      <c r="A3567" s="13"/>
      <c r="B3567" s="241"/>
      <c r="C3567" s="242"/>
      <c r="D3567" s="243" t="s">
        <v>232</v>
      </c>
      <c r="E3567" s="244" t="s">
        <v>1</v>
      </c>
      <c r="F3567" s="245" t="s">
        <v>4586</v>
      </c>
      <c r="G3567" s="242"/>
      <c r="H3567" s="246">
        <v>35</v>
      </c>
      <c r="I3567" s="247"/>
      <c r="J3567" s="242"/>
      <c r="K3567" s="242"/>
      <c r="L3567" s="248"/>
      <c r="M3567" s="249"/>
      <c r="N3567" s="250"/>
      <c r="O3567" s="250"/>
      <c r="P3567" s="250"/>
      <c r="Q3567" s="250"/>
      <c r="R3567" s="250"/>
      <c r="S3567" s="250"/>
      <c r="T3567" s="251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52" t="s">
        <v>232</v>
      </c>
      <c r="AU3567" s="252" t="s">
        <v>82</v>
      </c>
      <c r="AV3567" s="13" t="s">
        <v>82</v>
      </c>
      <c r="AW3567" s="13" t="s">
        <v>30</v>
      </c>
      <c r="AX3567" s="13" t="s">
        <v>80</v>
      </c>
      <c r="AY3567" s="252" t="s">
        <v>223</v>
      </c>
    </row>
    <row r="3568" s="2" customFormat="1" ht="24.15" customHeight="1">
      <c r="A3568" s="39"/>
      <c r="B3568" s="40"/>
      <c r="C3568" s="274" t="s">
        <v>4587</v>
      </c>
      <c r="D3568" s="274" t="s">
        <v>285</v>
      </c>
      <c r="E3568" s="275" t="s">
        <v>4588</v>
      </c>
      <c r="F3568" s="276" t="s">
        <v>4589</v>
      </c>
      <c r="G3568" s="277" t="s">
        <v>475</v>
      </c>
      <c r="H3568" s="278">
        <v>7</v>
      </c>
      <c r="I3568" s="279"/>
      <c r="J3568" s="280">
        <f>ROUND(I3568*H3568,2)</f>
        <v>0</v>
      </c>
      <c r="K3568" s="276" t="s">
        <v>386</v>
      </c>
      <c r="L3568" s="281"/>
      <c r="M3568" s="282" t="s">
        <v>1</v>
      </c>
      <c r="N3568" s="283" t="s">
        <v>38</v>
      </c>
      <c r="O3568" s="92"/>
      <c r="P3568" s="237">
        <f>O3568*H3568</f>
        <v>0</v>
      </c>
      <c r="Q3568" s="237">
        <v>0.0010200000000000001</v>
      </c>
      <c r="R3568" s="237">
        <f>Q3568*H3568</f>
        <v>0.0071400000000000005</v>
      </c>
      <c r="S3568" s="237">
        <v>0</v>
      </c>
      <c r="T3568" s="238">
        <f>S3568*H3568</f>
        <v>0</v>
      </c>
      <c r="U3568" s="39"/>
      <c r="V3568" s="39"/>
      <c r="W3568" s="39"/>
      <c r="X3568" s="39"/>
      <c r="Y3568" s="39"/>
      <c r="Z3568" s="39"/>
      <c r="AA3568" s="39"/>
      <c r="AB3568" s="39"/>
      <c r="AC3568" s="39"/>
      <c r="AD3568" s="39"/>
      <c r="AE3568" s="39"/>
      <c r="AR3568" s="239" t="s">
        <v>402</v>
      </c>
      <c r="AT3568" s="239" t="s">
        <v>285</v>
      </c>
      <c r="AU3568" s="239" t="s">
        <v>82</v>
      </c>
      <c r="AY3568" s="18" t="s">
        <v>223</v>
      </c>
      <c r="BE3568" s="240">
        <f>IF(N3568="základní",J3568,0)</f>
        <v>0</v>
      </c>
      <c r="BF3568" s="240">
        <f>IF(N3568="snížená",J3568,0)</f>
        <v>0</v>
      </c>
      <c r="BG3568" s="240">
        <f>IF(N3568="zákl. přenesená",J3568,0)</f>
        <v>0</v>
      </c>
      <c r="BH3568" s="240">
        <f>IF(N3568="sníž. přenesená",J3568,0)</f>
        <v>0</v>
      </c>
      <c r="BI3568" s="240">
        <f>IF(N3568="nulová",J3568,0)</f>
        <v>0</v>
      </c>
      <c r="BJ3568" s="18" t="s">
        <v>80</v>
      </c>
      <c r="BK3568" s="240">
        <f>ROUND(I3568*H3568,2)</f>
        <v>0</v>
      </c>
      <c r="BL3568" s="18" t="s">
        <v>310</v>
      </c>
      <c r="BM3568" s="239" t="s">
        <v>4590</v>
      </c>
    </row>
    <row r="3569" s="14" customFormat="1">
      <c r="A3569" s="14"/>
      <c r="B3569" s="253"/>
      <c r="C3569" s="254"/>
      <c r="D3569" s="243" t="s">
        <v>232</v>
      </c>
      <c r="E3569" s="255" t="s">
        <v>1</v>
      </c>
      <c r="F3569" s="256" t="s">
        <v>3334</v>
      </c>
      <c r="G3569" s="254"/>
      <c r="H3569" s="255" t="s">
        <v>1</v>
      </c>
      <c r="I3569" s="257"/>
      <c r="J3569" s="254"/>
      <c r="K3569" s="254"/>
      <c r="L3569" s="258"/>
      <c r="M3569" s="259"/>
      <c r="N3569" s="260"/>
      <c r="O3569" s="260"/>
      <c r="P3569" s="260"/>
      <c r="Q3569" s="260"/>
      <c r="R3569" s="260"/>
      <c r="S3569" s="260"/>
      <c r="T3569" s="261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62" t="s">
        <v>232</v>
      </c>
      <c r="AU3569" s="262" t="s">
        <v>82</v>
      </c>
      <c r="AV3569" s="14" t="s">
        <v>80</v>
      </c>
      <c r="AW3569" s="14" t="s">
        <v>30</v>
      </c>
      <c r="AX3569" s="14" t="s">
        <v>73</v>
      </c>
      <c r="AY3569" s="262" t="s">
        <v>223</v>
      </c>
    </row>
    <row r="3570" s="13" customFormat="1">
      <c r="A3570" s="13"/>
      <c r="B3570" s="241"/>
      <c r="C3570" s="242"/>
      <c r="D3570" s="243" t="s">
        <v>232</v>
      </c>
      <c r="E3570" s="244" t="s">
        <v>1</v>
      </c>
      <c r="F3570" s="245" t="s">
        <v>4591</v>
      </c>
      <c r="G3570" s="242"/>
      <c r="H3570" s="246">
        <v>7</v>
      </c>
      <c r="I3570" s="247"/>
      <c r="J3570" s="242"/>
      <c r="K3570" s="242"/>
      <c r="L3570" s="248"/>
      <c r="M3570" s="249"/>
      <c r="N3570" s="250"/>
      <c r="O3570" s="250"/>
      <c r="P3570" s="250"/>
      <c r="Q3570" s="250"/>
      <c r="R3570" s="250"/>
      <c r="S3570" s="250"/>
      <c r="T3570" s="251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52" t="s">
        <v>232</v>
      </c>
      <c r="AU3570" s="252" t="s">
        <v>82</v>
      </c>
      <c r="AV3570" s="13" t="s">
        <v>82</v>
      </c>
      <c r="AW3570" s="13" t="s">
        <v>30</v>
      </c>
      <c r="AX3570" s="13" t="s">
        <v>80</v>
      </c>
      <c r="AY3570" s="252" t="s">
        <v>223</v>
      </c>
    </row>
    <row r="3571" s="2" customFormat="1" ht="24.15" customHeight="1">
      <c r="A3571" s="39"/>
      <c r="B3571" s="40"/>
      <c r="C3571" s="274" t="s">
        <v>4592</v>
      </c>
      <c r="D3571" s="274" t="s">
        <v>285</v>
      </c>
      <c r="E3571" s="275" t="s">
        <v>4593</v>
      </c>
      <c r="F3571" s="276" t="s">
        <v>4594</v>
      </c>
      <c r="G3571" s="277" t="s">
        <v>475</v>
      </c>
      <c r="H3571" s="278">
        <v>3</v>
      </c>
      <c r="I3571" s="279"/>
      <c r="J3571" s="280">
        <f>ROUND(I3571*H3571,2)</f>
        <v>0</v>
      </c>
      <c r="K3571" s="276" t="s">
        <v>386</v>
      </c>
      <c r="L3571" s="281"/>
      <c r="M3571" s="282" t="s">
        <v>1</v>
      </c>
      <c r="N3571" s="283" t="s">
        <v>38</v>
      </c>
      <c r="O3571" s="92"/>
      <c r="P3571" s="237">
        <f>O3571*H3571</f>
        <v>0</v>
      </c>
      <c r="Q3571" s="237">
        <v>0.0025000000000000001</v>
      </c>
      <c r="R3571" s="237">
        <f>Q3571*H3571</f>
        <v>0.0074999999999999997</v>
      </c>
      <c r="S3571" s="237">
        <v>0</v>
      </c>
      <c r="T3571" s="238">
        <f>S3571*H3571</f>
        <v>0</v>
      </c>
      <c r="U3571" s="39"/>
      <c r="V3571" s="39"/>
      <c r="W3571" s="39"/>
      <c r="X3571" s="39"/>
      <c r="Y3571" s="39"/>
      <c r="Z3571" s="39"/>
      <c r="AA3571" s="39"/>
      <c r="AB3571" s="39"/>
      <c r="AC3571" s="39"/>
      <c r="AD3571" s="39"/>
      <c r="AE3571" s="39"/>
      <c r="AR3571" s="239" t="s">
        <v>402</v>
      </c>
      <c r="AT3571" s="239" t="s">
        <v>285</v>
      </c>
      <c r="AU3571" s="239" t="s">
        <v>82</v>
      </c>
      <c r="AY3571" s="18" t="s">
        <v>223</v>
      </c>
      <c r="BE3571" s="240">
        <f>IF(N3571="základní",J3571,0)</f>
        <v>0</v>
      </c>
      <c r="BF3571" s="240">
        <f>IF(N3571="snížená",J3571,0)</f>
        <v>0</v>
      </c>
      <c r="BG3571" s="240">
        <f>IF(N3571="zákl. přenesená",J3571,0)</f>
        <v>0</v>
      </c>
      <c r="BH3571" s="240">
        <f>IF(N3571="sníž. přenesená",J3571,0)</f>
        <v>0</v>
      </c>
      <c r="BI3571" s="240">
        <f>IF(N3571="nulová",J3571,0)</f>
        <v>0</v>
      </c>
      <c r="BJ3571" s="18" t="s">
        <v>80</v>
      </c>
      <c r="BK3571" s="240">
        <f>ROUND(I3571*H3571,2)</f>
        <v>0</v>
      </c>
      <c r="BL3571" s="18" t="s">
        <v>310</v>
      </c>
      <c r="BM3571" s="239" t="s">
        <v>4595</v>
      </c>
    </row>
    <row r="3572" s="14" customFormat="1">
      <c r="A3572" s="14"/>
      <c r="B3572" s="253"/>
      <c r="C3572" s="254"/>
      <c r="D3572" s="243" t="s">
        <v>232</v>
      </c>
      <c r="E3572" s="255" t="s">
        <v>1</v>
      </c>
      <c r="F3572" s="256" t="s">
        <v>3334</v>
      </c>
      <c r="G3572" s="254"/>
      <c r="H3572" s="255" t="s">
        <v>1</v>
      </c>
      <c r="I3572" s="257"/>
      <c r="J3572" s="254"/>
      <c r="K3572" s="254"/>
      <c r="L3572" s="258"/>
      <c r="M3572" s="259"/>
      <c r="N3572" s="260"/>
      <c r="O3572" s="260"/>
      <c r="P3572" s="260"/>
      <c r="Q3572" s="260"/>
      <c r="R3572" s="260"/>
      <c r="S3572" s="260"/>
      <c r="T3572" s="261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62" t="s">
        <v>232</v>
      </c>
      <c r="AU3572" s="262" t="s">
        <v>82</v>
      </c>
      <c r="AV3572" s="14" t="s">
        <v>80</v>
      </c>
      <c r="AW3572" s="14" t="s">
        <v>30</v>
      </c>
      <c r="AX3572" s="14" t="s">
        <v>73</v>
      </c>
      <c r="AY3572" s="262" t="s">
        <v>223</v>
      </c>
    </row>
    <row r="3573" s="13" customFormat="1">
      <c r="A3573" s="13"/>
      <c r="B3573" s="241"/>
      <c r="C3573" s="242"/>
      <c r="D3573" s="243" t="s">
        <v>232</v>
      </c>
      <c r="E3573" s="244" t="s">
        <v>1</v>
      </c>
      <c r="F3573" s="245" t="s">
        <v>4596</v>
      </c>
      <c r="G3573" s="242"/>
      <c r="H3573" s="246">
        <v>3</v>
      </c>
      <c r="I3573" s="247"/>
      <c r="J3573" s="242"/>
      <c r="K3573" s="242"/>
      <c r="L3573" s="248"/>
      <c r="M3573" s="249"/>
      <c r="N3573" s="250"/>
      <c r="O3573" s="250"/>
      <c r="P3573" s="250"/>
      <c r="Q3573" s="250"/>
      <c r="R3573" s="250"/>
      <c r="S3573" s="250"/>
      <c r="T3573" s="251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52" t="s">
        <v>232</v>
      </c>
      <c r="AU3573" s="252" t="s">
        <v>82</v>
      </c>
      <c r="AV3573" s="13" t="s">
        <v>82</v>
      </c>
      <c r="AW3573" s="13" t="s">
        <v>30</v>
      </c>
      <c r="AX3573" s="13" t="s">
        <v>80</v>
      </c>
      <c r="AY3573" s="252" t="s">
        <v>223</v>
      </c>
    </row>
    <row r="3574" s="2" customFormat="1" ht="37.8" customHeight="1">
      <c r="A3574" s="39"/>
      <c r="B3574" s="40"/>
      <c r="C3574" s="228" t="s">
        <v>4597</v>
      </c>
      <c r="D3574" s="228" t="s">
        <v>225</v>
      </c>
      <c r="E3574" s="229" t="s">
        <v>4598</v>
      </c>
      <c r="F3574" s="230" t="s">
        <v>4599</v>
      </c>
      <c r="G3574" s="231" t="s">
        <v>475</v>
      </c>
      <c r="H3574" s="232">
        <v>170</v>
      </c>
      <c r="I3574" s="233"/>
      <c r="J3574" s="234">
        <f>ROUND(I3574*H3574,2)</f>
        <v>0</v>
      </c>
      <c r="K3574" s="230" t="s">
        <v>386</v>
      </c>
      <c r="L3574" s="45"/>
      <c r="M3574" s="235" t="s">
        <v>1</v>
      </c>
      <c r="N3574" s="236" t="s">
        <v>38</v>
      </c>
      <c r="O3574" s="92"/>
      <c r="P3574" s="237">
        <f>O3574*H3574</f>
        <v>0</v>
      </c>
      <c r="Q3574" s="237">
        <v>0.00042999999999999999</v>
      </c>
      <c r="R3574" s="237">
        <f>Q3574*H3574</f>
        <v>0.073099999999999998</v>
      </c>
      <c r="S3574" s="237">
        <v>0</v>
      </c>
      <c r="T3574" s="238">
        <f>S3574*H3574</f>
        <v>0</v>
      </c>
      <c r="U3574" s="39"/>
      <c r="V3574" s="39"/>
      <c r="W3574" s="39"/>
      <c r="X3574" s="39"/>
      <c r="Y3574" s="39"/>
      <c r="Z3574" s="39"/>
      <c r="AA3574" s="39"/>
      <c r="AB3574" s="39"/>
      <c r="AC3574" s="39"/>
      <c r="AD3574" s="39"/>
      <c r="AE3574" s="39"/>
      <c r="AR3574" s="239" t="s">
        <v>310</v>
      </c>
      <c r="AT3574" s="239" t="s">
        <v>225</v>
      </c>
      <c r="AU3574" s="239" t="s">
        <v>82</v>
      </c>
      <c r="AY3574" s="18" t="s">
        <v>223</v>
      </c>
      <c r="BE3574" s="240">
        <f>IF(N3574="základní",J3574,0)</f>
        <v>0</v>
      </c>
      <c r="BF3574" s="240">
        <f>IF(N3574="snížená",J3574,0)</f>
        <v>0</v>
      </c>
      <c r="BG3574" s="240">
        <f>IF(N3574="zákl. přenesená",J3574,0)</f>
        <v>0</v>
      </c>
      <c r="BH3574" s="240">
        <f>IF(N3574="sníž. přenesená",J3574,0)</f>
        <v>0</v>
      </c>
      <c r="BI3574" s="240">
        <f>IF(N3574="nulová",J3574,0)</f>
        <v>0</v>
      </c>
      <c r="BJ3574" s="18" t="s">
        <v>80</v>
      </c>
      <c r="BK3574" s="240">
        <f>ROUND(I3574*H3574,2)</f>
        <v>0</v>
      </c>
      <c r="BL3574" s="18" t="s">
        <v>310</v>
      </c>
      <c r="BM3574" s="239" t="s">
        <v>4600</v>
      </c>
    </row>
    <row r="3575" s="13" customFormat="1">
      <c r="A3575" s="13"/>
      <c r="B3575" s="241"/>
      <c r="C3575" s="242"/>
      <c r="D3575" s="243" t="s">
        <v>232</v>
      </c>
      <c r="E3575" s="244" t="s">
        <v>1</v>
      </c>
      <c r="F3575" s="245" t="s">
        <v>4601</v>
      </c>
      <c r="G3575" s="242"/>
      <c r="H3575" s="246">
        <v>170</v>
      </c>
      <c r="I3575" s="247"/>
      <c r="J3575" s="242"/>
      <c r="K3575" s="242"/>
      <c r="L3575" s="248"/>
      <c r="M3575" s="249"/>
      <c r="N3575" s="250"/>
      <c r="O3575" s="250"/>
      <c r="P3575" s="250"/>
      <c r="Q3575" s="250"/>
      <c r="R3575" s="250"/>
      <c r="S3575" s="250"/>
      <c r="T3575" s="251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52" t="s">
        <v>232</v>
      </c>
      <c r="AU3575" s="252" t="s">
        <v>82</v>
      </c>
      <c r="AV3575" s="13" t="s">
        <v>82</v>
      </c>
      <c r="AW3575" s="13" t="s">
        <v>30</v>
      </c>
      <c r="AX3575" s="13" t="s">
        <v>80</v>
      </c>
      <c r="AY3575" s="252" t="s">
        <v>223</v>
      </c>
    </row>
    <row r="3576" s="2" customFormat="1" ht="33" customHeight="1">
      <c r="A3576" s="39"/>
      <c r="B3576" s="40"/>
      <c r="C3576" s="228" t="s">
        <v>4602</v>
      </c>
      <c r="D3576" s="228" t="s">
        <v>225</v>
      </c>
      <c r="E3576" s="229" t="s">
        <v>4603</v>
      </c>
      <c r="F3576" s="230" t="s">
        <v>4604</v>
      </c>
      <c r="G3576" s="231" t="s">
        <v>2993</v>
      </c>
      <c r="H3576" s="232">
        <v>629.5</v>
      </c>
      <c r="I3576" s="233"/>
      <c r="J3576" s="234">
        <f>ROUND(I3576*H3576,2)</f>
        <v>0</v>
      </c>
      <c r="K3576" s="230" t="s">
        <v>386</v>
      </c>
      <c r="L3576" s="45"/>
      <c r="M3576" s="235" t="s">
        <v>1</v>
      </c>
      <c r="N3576" s="236" t="s">
        <v>38</v>
      </c>
      <c r="O3576" s="92"/>
      <c r="P3576" s="237">
        <f>O3576*H3576</f>
        <v>0</v>
      </c>
      <c r="Q3576" s="237">
        <v>0.001</v>
      </c>
      <c r="R3576" s="237">
        <f>Q3576*H3576</f>
        <v>0.62950000000000006</v>
      </c>
      <c r="S3576" s="237">
        <v>0</v>
      </c>
      <c r="T3576" s="238">
        <f>S3576*H3576</f>
        <v>0</v>
      </c>
      <c r="U3576" s="39"/>
      <c r="V3576" s="39"/>
      <c r="W3576" s="39"/>
      <c r="X3576" s="39"/>
      <c r="Y3576" s="39"/>
      <c r="Z3576" s="39"/>
      <c r="AA3576" s="39"/>
      <c r="AB3576" s="39"/>
      <c r="AC3576" s="39"/>
      <c r="AD3576" s="39"/>
      <c r="AE3576" s="39"/>
      <c r="AR3576" s="239" t="s">
        <v>310</v>
      </c>
      <c r="AT3576" s="239" t="s">
        <v>225</v>
      </c>
      <c r="AU3576" s="239" t="s">
        <v>82</v>
      </c>
      <c r="AY3576" s="18" t="s">
        <v>223</v>
      </c>
      <c r="BE3576" s="240">
        <f>IF(N3576="základní",J3576,0)</f>
        <v>0</v>
      </c>
      <c r="BF3576" s="240">
        <f>IF(N3576="snížená",J3576,0)</f>
        <v>0</v>
      </c>
      <c r="BG3576" s="240">
        <f>IF(N3576="zákl. přenesená",J3576,0)</f>
        <v>0</v>
      </c>
      <c r="BH3576" s="240">
        <f>IF(N3576="sníž. přenesená",J3576,0)</f>
        <v>0</v>
      </c>
      <c r="BI3576" s="240">
        <f>IF(N3576="nulová",J3576,0)</f>
        <v>0</v>
      </c>
      <c r="BJ3576" s="18" t="s">
        <v>80</v>
      </c>
      <c r="BK3576" s="240">
        <f>ROUND(I3576*H3576,2)</f>
        <v>0</v>
      </c>
      <c r="BL3576" s="18" t="s">
        <v>310</v>
      </c>
      <c r="BM3576" s="239" t="s">
        <v>4605</v>
      </c>
    </row>
    <row r="3577" s="13" customFormat="1">
      <c r="A3577" s="13"/>
      <c r="B3577" s="241"/>
      <c r="C3577" s="242"/>
      <c r="D3577" s="243" t="s">
        <v>232</v>
      </c>
      <c r="E3577" s="244" t="s">
        <v>1</v>
      </c>
      <c r="F3577" s="245" t="s">
        <v>4606</v>
      </c>
      <c r="G3577" s="242"/>
      <c r="H3577" s="246">
        <v>629.5</v>
      </c>
      <c r="I3577" s="247"/>
      <c r="J3577" s="242"/>
      <c r="K3577" s="242"/>
      <c r="L3577" s="248"/>
      <c r="M3577" s="249"/>
      <c r="N3577" s="250"/>
      <c r="O3577" s="250"/>
      <c r="P3577" s="250"/>
      <c r="Q3577" s="250"/>
      <c r="R3577" s="250"/>
      <c r="S3577" s="250"/>
      <c r="T3577" s="251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52" t="s">
        <v>232</v>
      </c>
      <c r="AU3577" s="252" t="s">
        <v>82</v>
      </c>
      <c r="AV3577" s="13" t="s">
        <v>82</v>
      </c>
      <c r="AW3577" s="13" t="s">
        <v>30</v>
      </c>
      <c r="AX3577" s="13" t="s">
        <v>80</v>
      </c>
      <c r="AY3577" s="252" t="s">
        <v>223</v>
      </c>
    </row>
    <row r="3578" s="2" customFormat="1" ht="33" customHeight="1">
      <c r="A3578" s="39"/>
      <c r="B3578" s="40"/>
      <c r="C3578" s="228" t="s">
        <v>4607</v>
      </c>
      <c r="D3578" s="228" t="s">
        <v>225</v>
      </c>
      <c r="E3578" s="229" t="s">
        <v>4608</v>
      </c>
      <c r="F3578" s="230" t="s">
        <v>4609</v>
      </c>
      <c r="G3578" s="231" t="s">
        <v>351</v>
      </c>
      <c r="H3578" s="232">
        <v>29.600000000000001</v>
      </c>
      <c r="I3578" s="233"/>
      <c r="J3578" s="234">
        <f>ROUND(I3578*H3578,2)</f>
        <v>0</v>
      </c>
      <c r="K3578" s="230" t="s">
        <v>386</v>
      </c>
      <c r="L3578" s="45"/>
      <c r="M3578" s="235" t="s">
        <v>1</v>
      </c>
      <c r="N3578" s="236" t="s">
        <v>38</v>
      </c>
      <c r="O3578" s="92"/>
      <c r="P3578" s="237">
        <f>O3578*H3578</f>
        <v>0</v>
      </c>
      <c r="Q3578" s="237">
        <v>0.0050000000000000001</v>
      </c>
      <c r="R3578" s="237">
        <f>Q3578*H3578</f>
        <v>0.14800000000000002</v>
      </c>
      <c r="S3578" s="237">
        <v>0</v>
      </c>
      <c r="T3578" s="238">
        <f>S3578*H3578</f>
        <v>0</v>
      </c>
      <c r="U3578" s="39"/>
      <c r="V3578" s="39"/>
      <c r="W3578" s="39"/>
      <c r="X3578" s="39"/>
      <c r="Y3578" s="39"/>
      <c r="Z3578" s="39"/>
      <c r="AA3578" s="39"/>
      <c r="AB3578" s="39"/>
      <c r="AC3578" s="39"/>
      <c r="AD3578" s="39"/>
      <c r="AE3578" s="39"/>
      <c r="AR3578" s="239" t="s">
        <v>310</v>
      </c>
      <c r="AT3578" s="239" t="s">
        <v>225</v>
      </c>
      <c r="AU3578" s="239" t="s">
        <v>82</v>
      </c>
      <c r="AY3578" s="18" t="s">
        <v>223</v>
      </c>
      <c r="BE3578" s="240">
        <f>IF(N3578="základní",J3578,0)</f>
        <v>0</v>
      </c>
      <c r="BF3578" s="240">
        <f>IF(N3578="snížená",J3578,0)</f>
        <v>0</v>
      </c>
      <c r="BG3578" s="240">
        <f>IF(N3578="zákl. přenesená",J3578,0)</f>
        <v>0</v>
      </c>
      <c r="BH3578" s="240">
        <f>IF(N3578="sníž. přenesená",J3578,0)</f>
        <v>0</v>
      </c>
      <c r="BI3578" s="240">
        <f>IF(N3578="nulová",J3578,0)</f>
        <v>0</v>
      </c>
      <c r="BJ3578" s="18" t="s">
        <v>80</v>
      </c>
      <c r="BK3578" s="240">
        <f>ROUND(I3578*H3578,2)</f>
        <v>0</v>
      </c>
      <c r="BL3578" s="18" t="s">
        <v>310</v>
      </c>
      <c r="BM3578" s="239" t="s">
        <v>4610</v>
      </c>
    </row>
    <row r="3579" s="13" customFormat="1">
      <c r="A3579" s="13"/>
      <c r="B3579" s="241"/>
      <c r="C3579" s="242"/>
      <c r="D3579" s="243" t="s">
        <v>232</v>
      </c>
      <c r="E3579" s="244" t="s">
        <v>1</v>
      </c>
      <c r="F3579" s="245" t="s">
        <v>4611</v>
      </c>
      <c r="G3579" s="242"/>
      <c r="H3579" s="246">
        <v>19.300000000000001</v>
      </c>
      <c r="I3579" s="247"/>
      <c r="J3579" s="242"/>
      <c r="K3579" s="242"/>
      <c r="L3579" s="248"/>
      <c r="M3579" s="249"/>
      <c r="N3579" s="250"/>
      <c r="O3579" s="250"/>
      <c r="P3579" s="250"/>
      <c r="Q3579" s="250"/>
      <c r="R3579" s="250"/>
      <c r="S3579" s="250"/>
      <c r="T3579" s="251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52" t="s">
        <v>232</v>
      </c>
      <c r="AU3579" s="252" t="s">
        <v>82</v>
      </c>
      <c r="AV3579" s="13" t="s">
        <v>82</v>
      </c>
      <c r="AW3579" s="13" t="s">
        <v>30</v>
      </c>
      <c r="AX3579" s="13" t="s">
        <v>73</v>
      </c>
      <c r="AY3579" s="252" t="s">
        <v>223</v>
      </c>
    </row>
    <row r="3580" s="13" customFormat="1">
      <c r="A3580" s="13"/>
      <c r="B3580" s="241"/>
      <c r="C3580" s="242"/>
      <c r="D3580" s="243" t="s">
        <v>232</v>
      </c>
      <c r="E3580" s="244" t="s">
        <v>1</v>
      </c>
      <c r="F3580" s="245" t="s">
        <v>4612</v>
      </c>
      <c r="G3580" s="242"/>
      <c r="H3580" s="246">
        <v>10.300000000000001</v>
      </c>
      <c r="I3580" s="247"/>
      <c r="J3580" s="242"/>
      <c r="K3580" s="242"/>
      <c r="L3580" s="248"/>
      <c r="M3580" s="249"/>
      <c r="N3580" s="250"/>
      <c r="O3580" s="250"/>
      <c r="P3580" s="250"/>
      <c r="Q3580" s="250"/>
      <c r="R3580" s="250"/>
      <c r="S3580" s="250"/>
      <c r="T3580" s="251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52" t="s">
        <v>232</v>
      </c>
      <c r="AU3580" s="252" t="s">
        <v>82</v>
      </c>
      <c r="AV3580" s="13" t="s">
        <v>82</v>
      </c>
      <c r="AW3580" s="13" t="s">
        <v>30</v>
      </c>
      <c r="AX3580" s="13" t="s">
        <v>73</v>
      </c>
      <c r="AY3580" s="252" t="s">
        <v>223</v>
      </c>
    </row>
    <row r="3581" s="15" customFormat="1">
      <c r="A3581" s="15"/>
      <c r="B3581" s="263"/>
      <c r="C3581" s="264"/>
      <c r="D3581" s="243" t="s">
        <v>232</v>
      </c>
      <c r="E3581" s="265" t="s">
        <v>1</v>
      </c>
      <c r="F3581" s="266" t="s">
        <v>245</v>
      </c>
      <c r="G3581" s="264"/>
      <c r="H3581" s="267">
        <v>29.600000000000001</v>
      </c>
      <c r="I3581" s="268"/>
      <c r="J3581" s="264"/>
      <c r="K3581" s="264"/>
      <c r="L3581" s="269"/>
      <c r="M3581" s="270"/>
      <c r="N3581" s="271"/>
      <c r="O3581" s="271"/>
      <c r="P3581" s="271"/>
      <c r="Q3581" s="271"/>
      <c r="R3581" s="271"/>
      <c r="S3581" s="271"/>
      <c r="T3581" s="272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T3581" s="273" t="s">
        <v>232</v>
      </c>
      <c r="AU3581" s="273" t="s">
        <v>82</v>
      </c>
      <c r="AV3581" s="15" t="s">
        <v>230</v>
      </c>
      <c r="AW3581" s="15" t="s">
        <v>30</v>
      </c>
      <c r="AX3581" s="15" t="s">
        <v>80</v>
      </c>
      <c r="AY3581" s="273" t="s">
        <v>223</v>
      </c>
    </row>
    <row r="3582" s="2" customFormat="1" ht="37.8" customHeight="1">
      <c r="A3582" s="39"/>
      <c r="B3582" s="40"/>
      <c r="C3582" s="228" t="s">
        <v>4613</v>
      </c>
      <c r="D3582" s="228" t="s">
        <v>225</v>
      </c>
      <c r="E3582" s="229" t="s">
        <v>4614</v>
      </c>
      <c r="F3582" s="230" t="s">
        <v>4615</v>
      </c>
      <c r="G3582" s="231" t="s">
        <v>351</v>
      </c>
      <c r="H3582" s="232">
        <v>6.0999999999999996</v>
      </c>
      <c r="I3582" s="233"/>
      <c r="J3582" s="234">
        <f>ROUND(I3582*H3582,2)</f>
        <v>0</v>
      </c>
      <c r="K3582" s="230" t="s">
        <v>386</v>
      </c>
      <c r="L3582" s="45"/>
      <c r="M3582" s="235" t="s">
        <v>1</v>
      </c>
      <c r="N3582" s="236" t="s">
        <v>38</v>
      </c>
      <c r="O3582" s="92"/>
      <c r="P3582" s="237">
        <f>O3582*H3582</f>
        <v>0</v>
      </c>
      <c r="Q3582" s="237">
        <v>0.0040000000000000001</v>
      </c>
      <c r="R3582" s="237">
        <f>Q3582*H3582</f>
        <v>0.024399999999999998</v>
      </c>
      <c r="S3582" s="237">
        <v>0</v>
      </c>
      <c r="T3582" s="238">
        <f>S3582*H3582</f>
        <v>0</v>
      </c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39"/>
      <c r="AE3582" s="39"/>
      <c r="AR3582" s="239" t="s">
        <v>310</v>
      </c>
      <c r="AT3582" s="239" t="s">
        <v>225</v>
      </c>
      <c r="AU3582" s="239" t="s">
        <v>82</v>
      </c>
      <c r="AY3582" s="18" t="s">
        <v>223</v>
      </c>
      <c r="BE3582" s="240">
        <f>IF(N3582="základní",J3582,0)</f>
        <v>0</v>
      </c>
      <c r="BF3582" s="240">
        <f>IF(N3582="snížená",J3582,0)</f>
        <v>0</v>
      </c>
      <c r="BG3582" s="240">
        <f>IF(N3582="zákl. přenesená",J3582,0)</f>
        <v>0</v>
      </c>
      <c r="BH3582" s="240">
        <f>IF(N3582="sníž. přenesená",J3582,0)</f>
        <v>0</v>
      </c>
      <c r="BI3582" s="240">
        <f>IF(N3582="nulová",J3582,0)</f>
        <v>0</v>
      </c>
      <c r="BJ3582" s="18" t="s">
        <v>80</v>
      </c>
      <c r="BK3582" s="240">
        <f>ROUND(I3582*H3582,2)</f>
        <v>0</v>
      </c>
      <c r="BL3582" s="18" t="s">
        <v>310</v>
      </c>
      <c r="BM3582" s="239" t="s">
        <v>4616</v>
      </c>
    </row>
    <row r="3583" s="13" customFormat="1">
      <c r="A3583" s="13"/>
      <c r="B3583" s="241"/>
      <c r="C3583" s="242"/>
      <c r="D3583" s="243" t="s">
        <v>232</v>
      </c>
      <c r="E3583" s="244" t="s">
        <v>1</v>
      </c>
      <c r="F3583" s="245" t="s">
        <v>4617</v>
      </c>
      <c r="G3583" s="242"/>
      <c r="H3583" s="246">
        <v>6.0999999999999996</v>
      </c>
      <c r="I3583" s="247"/>
      <c r="J3583" s="242"/>
      <c r="K3583" s="242"/>
      <c r="L3583" s="248"/>
      <c r="M3583" s="249"/>
      <c r="N3583" s="250"/>
      <c r="O3583" s="250"/>
      <c r="P3583" s="250"/>
      <c r="Q3583" s="250"/>
      <c r="R3583" s="250"/>
      <c r="S3583" s="250"/>
      <c r="T3583" s="251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52" t="s">
        <v>232</v>
      </c>
      <c r="AU3583" s="252" t="s">
        <v>82</v>
      </c>
      <c r="AV3583" s="13" t="s">
        <v>82</v>
      </c>
      <c r="AW3583" s="13" t="s">
        <v>30</v>
      </c>
      <c r="AX3583" s="13" t="s">
        <v>80</v>
      </c>
      <c r="AY3583" s="252" t="s">
        <v>223</v>
      </c>
    </row>
    <row r="3584" s="2" customFormat="1" ht="33" customHeight="1">
      <c r="A3584" s="39"/>
      <c r="B3584" s="40"/>
      <c r="C3584" s="228" t="s">
        <v>4618</v>
      </c>
      <c r="D3584" s="228" t="s">
        <v>225</v>
      </c>
      <c r="E3584" s="229" t="s">
        <v>4619</v>
      </c>
      <c r="F3584" s="230" t="s">
        <v>4620</v>
      </c>
      <c r="G3584" s="231" t="s">
        <v>2993</v>
      </c>
      <c r="H3584" s="232">
        <v>379.10000000000002</v>
      </c>
      <c r="I3584" s="233"/>
      <c r="J3584" s="234">
        <f>ROUND(I3584*H3584,2)</f>
        <v>0</v>
      </c>
      <c r="K3584" s="230" t="s">
        <v>386</v>
      </c>
      <c r="L3584" s="45"/>
      <c r="M3584" s="235" t="s">
        <v>1</v>
      </c>
      <c r="N3584" s="236" t="s">
        <v>38</v>
      </c>
      <c r="O3584" s="92"/>
      <c r="P3584" s="237">
        <f>O3584*H3584</f>
        <v>0</v>
      </c>
      <c r="Q3584" s="237">
        <v>0.001</v>
      </c>
      <c r="R3584" s="237">
        <f>Q3584*H3584</f>
        <v>0.37910000000000005</v>
      </c>
      <c r="S3584" s="237">
        <v>0</v>
      </c>
      <c r="T3584" s="238">
        <f>S3584*H3584</f>
        <v>0</v>
      </c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39"/>
      <c r="AE3584" s="39"/>
      <c r="AR3584" s="239" t="s">
        <v>310</v>
      </c>
      <c r="AT3584" s="239" t="s">
        <v>225</v>
      </c>
      <c r="AU3584" s="239" t="s">
        <v>82</v>
      </c>
      <c r="AY3584" s="18" t="s">
        <v>223</v>
      </c>
      <c r="BE3584" s="240">
        <f>IF(N3584="základní",J3584,0)</f>
        <v>0</v>
      </c>
      <c r="BF3584" s="240">
        <f>IF(N3584="snížená",J3584,0)</f>
        <v>0</v>
      </c>
      <c r="BG3584" s="240">
        <f>IF(N3584="zákl. přenesená",J3584,0)</f>
        <v>0</v>
      </c>
      <c r="BH3584" s="240">
        <f>IF(N3584="sníž. přenesená",J3584,0)</f>
        <v>0</v>
      </c>
      <c r="BI3584" s="240">
        <f>IF(N3584="nulová",J3584,0)</f>
        <v>0</v>
      </c>
      <c r="BJ3584" s="18" t="s">
        <v>80</v>
      </c>
      <c r="BK3584" s="240">
        <f>ROUND(I3584*H3584,2)</f>
        <v>0</v>
      </c>
      <c r="BL3584" s="18" t="s">
        <v>310</v>
      </c>
      <c r="BM3584" s="239" t="s">
        <v>4621</v>
      </c>
    </row>
    <row r="3585" s="13" customFormat="1">
      <c r="A3585" s="13"/>
      <c r="B3585" s="241"/>
      <c r="C3585" s="242"/>
      <c r="D3585" s="243" t="s">
        <v>232</v>
      </c>
      <c r="E3585" s="244" t="s">
        <v>1</v>
      </c>
      <c r="F3585" s="245" t="s">
        <v>4622</v>
      </c>
      <c r="G3585" s="242"/>
      <c r="H3585" s="246">
        <v>379.10000000000002</v>
      </c>
      <c r="I3585" s="247"/>
      <c r="J3585" s="242"/>
      <c r="K3585" s="242"/>
      <c r="L3585" s="248"/>
      <c r="M3585" s="249"/>
      <c r="N3585" s="250"/>
      <c r="O3585" s="250"/>
      <c r="P3585" s="250"/>
      <c r="Q3585" s="250"/>
      <c r="R3585" s="250"/>
      <c r="S3585" s="250"/>
      <c r="T3585" s="251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52" t="s">
        <v>232</v>
      </c>
      <c r="AU3585" s="252" t="s">
        <v>82</v>
      </c>
      <c r="AV3585" s="13" t="s">
        <v>82</v>
      </c>
      <c r="AW3585" s="13" t="s">
        <v>30</v>
      </c>
      <c r="AX3585" s="13" t="s">
        <v>80</v>
      </c>
      <c r="AY3585" s="252" t="s">
        <v>223</v>
      </c>
    </row>
    <row r="3586" s="2" customFormat="1" ht="24.15" customHeight="1">
      <c r="A3586" s="39"/>
      <c r="B3586" s="40"/>
      <c r="C3586" s="228" t="s">
        <v>4623</v>
      </c>
      <c r="D3586" s="228" t="s">
        <v>225</v>
      </c>
      <c r="E3586" s="229" t="s">
        <v>4624</v>
      </c>
      <c r="F3586" s="230" t="s">
        <v>4625</v>
      </c>
      <c r="G3586" s="231" t="s">
        <v>475</v>
      </c>
      <c r="H3586" s="232">
        <v>3</v>
      </c>
      <c r="I3586" s="233"/>
      <c r="J3586" s="234">
        <f>ROUND(I3586*H3586,2)</f>
        <v>0</v>
      </c>
      <c r="K3586" s="230" t="s">
        <v>386</v>
      </c>
      <c r="L3586" s="45"/>
      <c r="M3586" s="235" t="s">
        <v>1</v>
      </c>
      <c r="N3586" s="236" t="s">
        <v>38</v>
      </c>
      <c r="O3586" s="92"/>
      <c r="P3586" s="237">
        <f>O3586*H3586</f>
        <v>0</v>
      </c>
      <c r="Q3586" s="237">
        <v>0.01</v>
      </c>
      <c r="R3586" s="237">
        <f>Q3586*H3586</f>
        <v>0.029999999999999999</v>
      </c>
      <c r="S3586" s="237">
        <v>0</v>
      </c>
      <c r="T3586" s="238">
        <f>S3586*H3586</f>
        <v>0</v>
      </c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39"/>
      <c r="AE3586" s="39"/>
      <c r="AR3586" s="239" t="s">
        <v>310</v>
      </c>
      <c r="AT3586" s="239" t="s">
        <v>225</v>
      </c>
      <c r="AU3586" s="239" t="s">
        <v>82</v>
      </c>
      <c r="AY3586" s="18" t="s">
        <v>223</v>
      </c>
      <c r="BE3586" s="240">
        <f>IF(N3586="základní",J3586,0)</f>
        <v>0</v>
      </c>
      <c r="BF3586" s="240">
        <f>IF(N3586="snížená",J3586,0)</f>
        <v>0</v>
      </c>
      <c r="BG3586" s="240">
        <f>IF(N3586="zákl. přenesená",J3586,0)</f>
        <v>0</v>
      </c>
      <c r="BH3586" s="240">
        <f>IF(N3586="sníž. přenesená",J3586,0)</f>
        <v>0</v>
      </c>
      <c r="BI3586" s="240">
        <f>IF(N3586="nulová",J3586,0)</f>
        <v>0</v>
      </c>
      <c r="BJ3586" s="18" t="s">
        <v>80</v>
      </c>
      <c r="BK3586" s="240">
        <f>ROUND(I3586*H3586,2)</f>
        <v>0</v>
      </c>
      <c r="BL3586" s="18" t="s">
        <v>310</v>
      </c>
      <c r="BM3586" s="239" t="s">
        <v>4626</v>
      </c>
    </row>
    <row r="3587" s="13" customFormat="1">
      <c r="A3587" s="13"/>
      <c r="B3587" s="241"/>
      <c r="C3587" s="242"/>
      <c r="D3587" s="243" t="s">
        <v>232</v>
      </c>
      <c r="E3587" s="244" t="s">
        <v>1</v>
      </c>
      <c r="F3587" s="245" t="s">
        <v>4627</v>
      </c>
      <c r="G3587" s="242"/>
      <c r="H3587" s="246">
        <v>3</v>
      </c>
      <c r="I3587" s="247"/>
      <c r="J3587" s="242"/>
      <c r="K3587" s="242"/>
      <c r="L3587" s="248"/>
      <c r="M3587" s="249"/>
      <c r="N3587" s="250"/>
      <c r="O3587" s="250"/>
      <c r="P3587" s="250"/>
      <c r="Q3587" s="250"/>
      <c r="R3587" s="250"/>
      <c r="S3587" s="250"/>
      <c r="T3587" s="251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52" t="s">
        <v>232</v>
      </c>
      <c r="AU3587" s="252" t="s">
        <v>82</v>
      </c>
      <c r="AV3587" s="13" t="s">
        <v>82</v>
      </c>
      <c r="AW3587" s="13" t="s">
        <v>30</v>
      </c>
      <c r="AX3587" s="13" t="s">
        <v>80</v>
      </c>
      <c r="AY3587" s="252" t="s">
        <v>223</v>
      </c>
    </row>
    <row r="3588" s="2" customFormat="1" ht="33" customHeight="1">
      <c r="A3588" s="39"/>
      <c r="B3588" s="40"/>
      <c r="C3588" s="228" t="s">
        <v>4628</v>
      </c>
      <c r="D3588" s="228" t="s">
        <v>225</v>
      </c>
      <c r="E3588" s="229" t="s">
        <v>4629</v>
      </c>
      <c r="F3588" s="230" t="s">
        <v>4630</v>
      </c>
      <c r="G3588" s="231" t="s">
        <v>475</v>
      </c>
      <c r="H3588" s="232">
        <v>2</v>
      </c>
      <c r="I3588" s="233"/>
      <c r="J3588" s="234">
        <f>ROUND(I3588*H3588,2)</f>
        <v>0</v>
      </c>
      <c r="K3588" s="230" t="s">
        <v>386</v>
      </c>
      <c r="L3588" s="45"/>
      <c r="M3588" s="235" t="s">
        <v>1</v>
      </c>
      <c r="N3588" s="236" t="s">
        <v>38</v>
      </c>
      <c r="O3588" s="92"/>
      <c r="P3588" s="237">
        <f>O3588*H3588</f>
        <v>0</v>
      </c>
      <c r="Q3588" s="237">
        <v>0.0060000000000000001</v>
      </c>
      <c r="R3588" s="237">
        <f>Q3588*H3588</f>
        <v>0.012</v>
      </c>
      <c r="S3588" s="237">
        <v>0</v>
      </c>
      <c r="T3588" s="238">
        <f>S3588*H3588</f>
        <v>0</v>
      </c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39"/>
      <c r="AE3588" s="39"/>
      <c r="AR3588" s="239" t="s">
        <v>310</v>
      </c>
      <c r="AT3588" s="239" t="s">
        <v>225</v>
      </c>
      <c r="AU3588" s="239" t="s">
        <v>82</v>
      </c>
      <c r="AY3588" s="18" t="s">
        <v>223</v>
      </c>
      <c r="BE3588" s="240">
        <f>IF(N3588="základní",J3588,0)</f>
        <v>0</v>
      </c>
      <c r="BF3588" s="240">
        <f>IF(N3588="snížená",J3588,0)</f>
        <v>0</v>
      </c>
      <c r="BG3588" s="240">
        <f>IF(N3588="zákl. přenesená",J3588,0)</f>
        <v>0</v>
      </c>
      <c r="BH3588" s="240">
        <f>IF(N3588="sníž. přenesená",J3588,0)</f>
        <v>0</v>
      </c>
      <c r="BI3588" s="240">
        <f>IF(N3588="nulová",J3588,0)</f>
        <v>0</v>
      </c>
      <c r="BJ3588" s="18" t="s">
        <v>80</v>
      </c>
      <c r="BK3588" s="240">
        <f>ROUND(I3588*H3588,2)</f>
        <v>0</v>
      </c>
      <c r="BL3588" s="18" t="s">
        <v>310</v>
      </c>
      <c r="BM3588" s="239" t="s">
        <v>4631</v>
      </c>
    </row>
    <row r="3589" s="13" customFormat="1">
      <c r="A3589" s="13"/>
      <c r="B3589" s="241"/>
      <c r="C3589" s="242"/>
      <c r="D3589" s="243" t="s">
        <v>232</v>
      </c>
      <c r="E3589" s="244" t="s">
        <v>1</v>
      </c>
      <c r="F3589" s="245" t="s">
        <v>4632</v>
      </c>
      <c r="G3589" s="242"/>
      <c r="H3589" s="246">
        <v>2</v>
      </c>
      <c r="I3589" s="247"/>
      <c r="J3589" s="242"/>
      <c r="K3589" s="242"/>
      <c r="L3589" s="248"/>
      <c r="M3589" s="249"/>
      <c r="N3589" s="250"/>
      <c r="O3589" s="250"/>
      <c r="P3589" s="250"/>
      <c r="Q3589" s="250"/>
      <c r="R3589" s="250"/>
      <c r="S3589" s="250"/>
      <c r="T3589" s="251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52" t="s">
        <v>232</v>
      </c>
      <c r="AU3589" s="252" t="s">
        <v>82</v>
      </c>
      <c r="AV3589" s="13" t="s">
        <v>82</v>
      </c>
      <c r="AW3589" s="13" t="s">
        <v>30</v>
      </c>
      <c r="AX3589" s="13" t="s">
        <v>80</v>
      </c>
      <c r="AY3589" s="252" t="s">
        <v>223</v>
      </c>
    </row>
    <row r="3590" s="2" customFormat="1" ht="24.15" customHeight="1">
      <c r="A3590" s="39"/>
      <c r="B3590" s="40"/>
      <c r="C3590" s="228" t="s">
        <v>4633</v>
      </c>
      <c r="D3590" s="228" t="s">
        <v>225</v>
      </c>
      <c r="E3590" s="229" t="s">
        <v>4634</v>
      </c>
      <c r="F3590" s="230" t="s">
        <v>4635</v>
      </c>
      <c r="G3590" s="231" t="s">
        <v>847</v>
      </c>
      <c r="H3590" s="232">
        <v>1</v>
      </c>
      <c r="I3590" s="233"/>
      <c r="J3590" s="234">
        <f>ROUND(I3590*H3590,2)</f>
        <v>0</v>
      </c>
      <c r="K3590" s="230" t="s">
        <v>386</v>
      </c>
      <c r="L3590" s="45"/>
      <c r="M3590" s="235" t="s">
        <v>1</v>
      </c>
      <c r="N3590" s="236" t="s">
        <v>38</v>
      </c>
      <c r="O3590" s="92"/>
      <c r="P3590" s="237">
        <f>O3590*H3590</f>
        <v>0</v>
      </c>
      <c r="Q3590" s="237">
        <v>0</v>
      </c>
      <c r="R3590" s="237">
        <f>Q3590*H3590</f>
        <v>0</v>
      </c>
      <c r="S3590" s="237">
        <v>0</v>
      </c>
      <c r="T3590" s="238">
        <f>S3590*H3590</f>
        <v>0</v>
      </c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39"/>
      <c r="AE3590" s="39"/>
      <c r="AR3590" s="239" t="s">
        <v>310</v>
      </c>
      <c r="AT3590" s="239" t="s">
        <v>225</v>
      </c>
      <c r="AU3590" s="239" t="s">
        <v>82</v>
      </c>
      <c r="AY3590" s="18" t="s">
        <v>223</v>
      </c>
      <c r="BE3590" s="240">
        <f>IF(N3590="základní",J3590,0)</f>
        <v>0</v>
      </c>
      <c r="BF3590" s="240">
        <f>IF(N3590="snížená",J3590,0)</f>
        <v>0</v>
      </c>
      <c r="BG3590" s="240">
        <f>IF(N3590="zákl. přenesená",J3590,0)</f>
        <v>0</v>
      </c>
      <c r="BH3590" s="240">
        <f>IF(N3590="sníž. přenesená",J3590,0)</f>
        <v>0</v>
      </c>
      <c r="BI3590" s="240">
        <f>IF(N3590="nulová",J3590,0)</f>
        <v>0</v>
      </c>
      <c r="BJ3590" s="18" t="s">
        <v>80</v>
      </c>
      <c r="BK3590" s="240">
        <f>ROUND(I3590*H3590,2)</f>
        <v>0</v>
      </c>
      <c r="BL3590" s="18" t="s">
        <v>310</v>
      </c>
      <c r="BM3590" s="239" t="s">
        <v>4636</v>
      </c>
    </row>
    <row r="3591" s="2" customFormat="1" ht="44.25" customHeight="1">
      <c r="A3591" s="39"/>
      <c r="B3591" s="40"/>
      <c r="C3591" s="228" t="s">
        <v>4637</v>
      </c>
      <c r="D3591" s="228" t="s">
        <v>225</v>
      </c>
      <c r="E3591" s="229" t="s">
        <v>4638</v>
      </c>
      <c r="F3591" s="230" t="s">
        <v>4639</v>
      </c>
      <c r="G3591" s="231" t="s">
        <v>475</v>
      </c>
      <c r="H3591" s="232">
        <v>1</v>
      </c>
      <c r="I3591" s="233"/>
      <c r="J3591" s="234">
        <f>ROUND(I3591*H3591,2)</f>
        <v>0</v>
      </c>
      <c r="K3591" s="230" t="s">
        <v>386</v>
      </c>
      <c r="L3591" s="45"/>
      <c r="M3591" s="235" t="s">
        <v>1</v>
      </c>
      <c r="N3591" s="236" t="s">
        <v>38</v>
      </c>
      <c r="O3591" s="92"/>
      <c r="P3591" s="237">
        <f>O3591*H3591</f>
        <v>0</v>
      </c>
      <c r="Q3591" s="237">
        <v>0.12</v>
      </c>
      <c r="R3591" s="237">
        <f>Q3591*H3591</f>
        <v>0.12</v>
      </c>
      <c r="S3591" s="237">
        <v>0</v>
      </c>
      <c r="T3591" s="238">
        <f>S3591*H3591</f>
        <v>0</v>
      </c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39"/>
      <c r="AE3591" s="39"/>
      <c r="AR3591" s="239" t="s">
        <v>310</v>
      </c>
      <c r="AT3591" s="239" t="s">
        <v>225</v>
      </c>
      <c r="AU3591" s="239" t="s">
        <v>82</v>
      </c>
      <c r="AY3591" s="18" t="s">
        <v>223</v>
      </c>
      <c r="BE3591" s="240">
        <f>IF(N3591="základní",J3591,0)</f>
        <v>0</v>
      </c>
      <c r="BF3591" s="240">
        <f>IF(N3591="snížená",J3591,0)</f>
        <v>0</v>
      </c>
      <c r="BG3591" s="240">
        <f>IF(N3591="zákl. přenesená",J3591,0)</f>
        <v>0</v>
      </c>
      <c r="BH3591" s="240">
        <f>IF(N3591="sníž. přenesená",J3591,0)</f>
        <v>0</v>
      </c>
      <c r="BI3591" s="240">
        <f>IF(N3591="nulová",J3591,0)</f>
        <v>0</v>
      </c>
      <c r="BJ3591" s="18" t="s">
        <v>80</v>
      </c>
      <c r="BK3591" s="240">
        <f>ROUND(I3591*H3591,2)</f>
        <v>0</v>
      </c>
      <c r="BL3591" s="18" t="s">
        <v>310</v>
      </c>
      <c r="BM3591" s="239" t="s">
        <v>4640</v>
      </c>
    </row>
    <row r="3592" s="13" customFormat="1">
      <c r="A3592" s="13"/>
      <c r="B3592" s="241"/>
      <c r="C3592" s="242"/>
      <c r="D3592" s="243" t="s">
        <v>232</v>
      </c>
      <c r="E3592" s="244" t="s">
        <v>1</v>
      </c>
      <c r="F3592" s="245" t="s">
        <v>4641</v>
      </c>
      <c r="G3592" s="242"/>
      <c r="H3592" s="246">
        <v>1</v>
      </c>
      <c r="I3592" s="247"/>
      <c r="J3592" s="242"/>
      <c r="K3592" s="242"/>
      <c r="L3592" s="248"/>
      <c r="M3592" s="249"/>
      <c r="N3592" s="250"/>
      <c r="O3592" s="250"/>
      <c r="P3592" s="250"/>
      <c r="Q3592" s="250"/>
      <c r="R3592" s="250"/>
      <c r="S3592" s="250"/>
      <c r="T3592" s="251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52" t="s">
        <v>232</v>
      </c>
      <c r="AU3592" s="252" t="s">
        <v>82</v>
      </c>
      <c r="AV3592" s="13" t="s">
        <v>82</v>
      </c>
      <c r="AW3592" s="13" t="s">
        <v>30</v>
      </c>
      <c r="AX3592" s="13" t="s">
        <v>80</v>
      </c>
      <c r="AY3592" s="252" t="s">
        <v>223</v>
      </c>
    </row>
    <row r="3593" s="2" customFormat="1" ht="33" customHeight="1">
      <c r="A3593" s="39"/>
      <c r="B3593" s="40"/>
      <c r="C3593" s="228" t="s">
        <v>4642</v>
      </c>
      <c r="D3593" s="228" t="s">
        <v>225</v>
      </c>
      <c r="E3593" s="229" t="s">
        <v>4643</v>
      </c>
      <c r="F3593" s="230" t="s">
        <v>4644</v>
      </c>
      <c r="G3593" s="231" t="s">
        <v>475</v>
      </c>
      <c r="H3593" s="232">
        <v>1</v>
      </c>
      <c r="I3593" s="233"/>
      <c r="J3593" s="234">
        <f>ROUND(I3593*H3593,2)</f>
        <v>0</v>
      </c>
      <c r="K3593" s="230" t="s">
        <v>386</v>
      </c>
      <c r="L3593" s="45"/>
      <c r="M3593" s="235" t="s">
        <v>1</v>
      </c>
      <c r="N3593" s="236" t="s">
        <v>38</v>
      </c>
      <c r="O3593" s="92"/>
      <c r="P3593" s="237">
        <f>O3593*H3593</f>
        <v>0</v>
      </c>
      <c r="Q3593" s="237">
        <v>0.0030000000000000001</v>
      </c>
      <c r="R3593" s="237">
        <f>Q3593*H3593</f>
        <v>0.0030000000000000001</v>
      </c>
      <c r="S3593" s="237">
        <v>0</v>
      </c>
      <c r="T3593" s="238">
        <f>S3593*H3593</f>
        <v>0</v>
      </c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39"/>
      <c r="AE3593" s="39"/>
      <c r="AR3593" s="239" t="s">
        <v>310</v>
      </c>
      <c r="AT3593" s="239" t="s">
        <v>225</v>
      </c>
      <c r="AU3593" s="239" t="s">
        <v>82</v>
      </c>
      <c r="AY3593" s="18" t="s">
        <v>223</v>
      </c>
      <c r="BE3593" s="240">
        <f>IF(N3593="základní",J3593,0)</f>
        <v>0</v>
      </c>
      <c r="BF3593" s="240">
        <f>IF(N3593="snížená",J3593,0)</f>
        <v>0</v>
      </c>
      <c r="BG3593" s="240">
        <f>IF(N3593="zákl. přenesená",J3593,0)</f>
        <v>0</v>
      </c>
      <c r="BH3593" s="240">
        <f>IF(N3593="sníž. přenesená",J3593,0)</f>
        <v>0</v>
      </c>
      <c r="BI3593" s="240">
        <f>IF(N3593="nulová",J3593,0)</f>
        <v>0</v>
      </c>
      <c r="BJ3593" s="18" t="s">
        <v>80</v>
      </c>
      <c r="BK3593" s="240">
        <f>ROUND(I3593*H3593,2)</f>
        <v>0</v>
      </c>
      <c r="BL3593" s="18" t="s">
        <v>310</v>
      </c>
      <c r="BM3593" s="239" t="s">
        <v>4645</v>
      </c>
    </row>
    <row r="3594" s="13" customFormat="1">
      <c r="A3594" s="13"/>
      <c r="B3594" s="241"/>
      <c r="C3594" s="242"/>
      <c r="D3594" s="243" t="s">
        <v>232</v>
      </c>
      <c r="E3594" s="244" t="s">
        <v>1</v>
      </c>
      <c r="F3594" s="245" t="s">
        <v>4646</v>
      </c>
      <c r="G3594" s="242"/>
      <c r="H3594" s="246">
        <v>1</v>
      </c>
      <c r="I3594" s="247"/>
      <c r="J3594" s="242"/>
      <c r="K3594" s="242"/>
      <c r="L3594" s="248"/>
      <c r="M3594" s="249"/>
      <c r="N3594" s="250"/>
      <c r="O3594" s="250"/>
      <c r="P3594" s="250"/>
      <c r="Q3594" s="250"/>
      <c r="R3594" s="250"/>
      <c r="S3594" s="250"/>
      <c r="T3594" s="251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52" t="s">
        <v>232</v>
      </c>
      <c r="AU3594" s="252" t="s">
        <v>82</v>
      </c>
      <c r="AV3594" s="13" t="s">
        <v>82</v>
      </c>
      <c r="AW3594" s="13" t="s">
        <v>30</v>
      </c>
      <c r="AX3594" s="13" t="s">
        <v>80</v>
      </c>
      <c r="AY3594" s="252" t="s">
        <v>223</v>
      </c>
    </row>
    <row r="3595" s="2" customFormat="1" ht="37.8" customHeight="1">
      <c r="A3595" s="39"/>
      <c r="B3595" s="40"/>
      <c r="C3595" s="228" t="s">
        <v>4647</v>
      </c>
      <c r="D3595" s="228" t="s">
        <v>225</v>
      </c>
      <c r="E3595" s="229" t="s">
        <v>4648</v>
      </c>
      <c r="F3595" s="230" t="s">
        <v>4649</v>
      </c>
      <c r="G3595" s="231" t="s">
        <v>351</v>
      </c>
      <c r="H3595" s="232">
        <v>14.5</v>
      </c>
      <c r="I3595" s="233"/>
      <c r="J3595" s="234">
        <f>ROUND(I3595*H3595,2)</f>
        <v>0</v>
      </c>
      <c r="K3595" s="230" t="s">
        <v>386</v>
      </c>
      <c r="L3595" s="45"/>
      <c r="M3595" s="235" t="s">
        <v>1</v>
      </c>
      <c r="N3595" s="236" t="s">
        <v>38</v>
      </c>
      <c r="O3595" s="92"/>
      <c r="P3595" s="237">
        <f>O3595*H3595</f>
        <v>0</v>
      </c>
      <c r="Q3595" s="237">
        <v>0.0050000000000000001</v>
      </c>
      <c r="R3595" s="237">
        <f>Q3595*H3595</f>
        <v>0.072499999999999995</v>
      </c>
      <c r="S3595" s="237">
        <v>0</v>
      </c>
      <c r="T3595" s="238">
        <f>S3595*H3595</f>
        <v>0</v>
      </c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39"/>
      <c r="AE3595" s="39"/>
      <c r="AR3595" s="239" t="s">
        <v>310</v>
      </c>
      <c r="AT3595" s="239" t="s">
        <v>225</v>
      </c>
      <c r="AU3595" s="239" t="s">
        <v>82</v>
      </c>
      <c r="AY3595" s="18" t="s">
        <v>223</v>
      </c>
      <c r="BE3595" s="240">
        <f>IF(N3595="základní",J3595,0)</f>
        <v>0</v>
      </c>
      <c r="BF3595" s="240">
        <f>IF(N3595="snížená",J3595,0)</f>
        <v>0</v>
      </c>
      <c r="BG3595" s="240">
        <f>IF(N3595="zákl. přenesená",J3595,0)</f>
        <v>0</v>
      </c>
      <c r="BH3595" s="240">
        <f>IF(N3595="sníž. přenesená",J3595,0)</f>
        <v>0</v>
      </c>
      <c r="BI3595" s="240">
        <f>IF(N3595="nulová",J3595,0)</f>
        <v>0</v>
      </c>
      <c r="BJ3595" s="18" t="s">
        <v>80</v>
      </c>
      <c r="BK3595" s="240">
        <f>ROUND(I3595*H3595,2)</f>
        <v>0</v>
      </c>
      <c r="BL3595" s="18" t="s">
        <v>310</v>
      </c>
      <c r="BM3595" s="239" t="s">
        <v>4650</v>
      </c>
    </row>
    <row r="3596" s="13" customFormat="1">
      <c r="A3596" s="13"/>
      <c r="B3596" s="241"/>
      <c r="C3596" s="242"/>
      <c r="D3596" s="243" t="s">
        <v>232</v>
      </c>
      <c r="E3596" s="244" t="s">
        <v>1</v>
      </c>
      <c r="F3596" s="245" t="s">
        <v>4651</v>
      </c>
      <c r="G3596" s="242"/>
      <c r="H3596" s="246">
        <v>14.5</v>
      </c>
      <c r="I3596" s="247"/>
      <c r="J3596" s="242"/>
      <c r="K3596" s="242"/>
      <c r="L3596" s="248"/>
      <c r="M3596" s="249"/>
      <c r="N3596" s="250"/>
      <c r="O3596" s="250"/>
      <c r="P3596" s="250"/>
      <c r="Q3596" s="250"/>
      <c r="R3596" s="250"/>
      <c r="S3596" s="250"/>
      <c r="T3596" s="251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52" t="s">
        <v>232</v>
      </c>
      <c r="AU3596" s="252" t="s">
        <v>82</v>
      </c>
      <c r="AV3596" s="13" t="s">
        <v>82</v>
      </c>
      <c r="AW3596" s="13" t="s">
        <v>30</v>
      </c>
      <c r="AX3596" s="13" t="s">
        <v>80</v>
      </c>
      <c r="AY3596" s="252" t="s">
        <v>223</v>
      </c>
    </row>
    <row r="3597" s="2" customFormat="1" ht="33" customHeight="1">
      <c r="A3597" s="39"/>
      <c r="B3597" s="40"/>
      <c r="C3597" s="228" t="s">
        <v>4652</v>
      </c>
      <c r="D3597" s="228" t="s">
        <v>225</v>
      </c>
      <c r="E3597" s="229" t="s">
        <v>4653</v>
      </c>
      <c r="F3597" s="230" t="s">
        <v>4654</v>
      </c>
      <c r="G3597" s="231" t="s">
        <v>2993</v>
      </c>
      <c r="H3597" s="232">
        <v>483.54399999999998</v>
      </c>
      <c r="I3597" s="233"/>
      <c r="J3597" s="234">
        <f>ROUND(I3597*H3597,2)</f>
        <v>0</v>
      </c>
      <c r="K3597" s="230" t="s">
        <v>386</v>
      </c>
      <c r="L3597" s="45"/>
      <c r="M3597" s="235" t="s">
        <v>1</v>
      </c>
      <c r="N3597" s="236" t="s">
        <v>38</v>
      </c>
      <c r="O3597" s="92"/>
      <c r="P3597" s="237">
        <f>O3597*H3597</f>
        <v>0</v>
      </c>
      <c r="Q3597" s="237">
        <v>0</v>
      </c>
      <c r="R3597" s="237">
        <f>Q3597*H3597</f>
        <v>0</v>
      </c>
      <c r="S3597" s="237">
        <v>0</v>
      </c>
      <c r="T3597" s="238">
        <f>S3597*H3597</f>
        <v>0</v>
      </c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39"/>
      <c r="AE3597" s="39"/>
      <c r="AR3597" s="239" t="s">
        <v>310</v>
      </c>
      <c r="AT3597" s="239" t="s">
        <v>225</v>
      </c>
      <c r="AU3597" s="239" t="s">
        <v>82</v>
      </c>
      <c r="AY3597" s="18" t="s">
        <v>223</v>
      </c>
      <c r="BE3597" s="240">
        <f>IF(N3597="základní",J3597,0)</f>
        <v>0</v>
      </c>
      <c r="BF3597" s="240">
        <f>IF(N3597="snížená",J3597,0)</f>
        <v>0</v>
      </c>
      <c r="BG3597" s="240">
        <f>IF(N3597="zákl. přenesená",J3597,0)</f>
        <v>0</v>
      </c>
      <c r="BH3597" s="240">
        <f>IF(N3597="sníž. přenesená",J3597,0)</f>
        <v>0</v>
      </c>
      <c r="BI3597" s="240">
        <f>IF(N3597="nulová",J3597,0)</f>
        <v>0</v>
      </c>
      <c r="BJ3597" s="18" t="s">
        <v>80</v>
      </c>
      <c r="BK3597" s="240">
        <f>ROUND(I3597*H3597,2)</f>
        <v>0</v>
      </c>
      <c r="BL3597" s="18" t="s">
        <v>310</v>
      </c>
      <c r="BM3597" s="239" t="s">
        <v>4655</v>
      </c>
    </row>
    <row r="3598" s="14" customFormat="1">
      <c r="A3598" s="14"/>
      <c r="B3598" s="253"/>
      <c r="C3598" s="254"/>
      <c r="D3598" s="243" t="s">
        <v>232</v>
      </c>
      <c r="E3598" s="255" t="s">
        <v>1</v>
      </c>
      <c r="F3598" s="256" t="s">
        <v>4656</v>
      </c>
      <c r="G3598" s="254"/>
      <c r="H3598" s="255" t="s">
        <v>1</v>
      </c>
      <c r="I3598" s="257"/>
      <c r="J3598" s="254"/>
      <c r="K3598" s="254"/>
      <c r="L3598" s="258"/>
      <c r="M3598" s="259"/>
      <c r="N3598" s="260"/>
      <c r="O3598" s="260"/>
      <c r="P3598" s="260"/>
      <c r="Q3598" s="260"/>
      <c r="R3598" s="260"/>
      <c r="S3598" s="260"/>
      <c r="T3598" s="261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62" t="s">
        <v>232</v>
      </c>
      <c r="AU3598" s="262" t="s">
        <v>82</v>
      </c>
      <c r="AV3598" s="14" t="s">
        <v>80</v>
      </c>
      <c r="AW3598" s="14" t="s">
        <v>30</v>
      </c>
      <c r="AX3598" s="14" t="s">
        <v>73</v>
      </c>
      <c r="AY3598" s="262" t="s">
        <v>223</v>
      </c>
    </row>
    <row r="3599" s="14" customFormat="1">
      <c r="A3599" s="14"/>
      <c r="B3599" s="253"/>
      <c r="C3599" s="254"/>
      <c r="D3599" s="243" t="s">
        <v>232</v>
      </c>
      <c r="E3599" s="255" t="s">
        <v>1</v>
      </c>
      <c r="F3599" s="256" t="s">
        <v>4657</v>
      </c>
      <c r="G3599" s="254"/>
      <c r="H3599" s="255" t="s">
        <v>1</v>
      </c>
      <c r="I3599" s="257"/>
      <c r="J3599" s="254"/>
      <c r="K3599" s="254"/>
      <c r="L3599" s="258"/>
      <c r="M3599" s="259"/>
      <c r="N3599" s="260"/>
      <c r="O3599" s="260"/>
      <c r="P3599" s="260"/>
      <c r="Q3599" s="260"/>
      <c r="R3599" s="260"/>
      <c r="S3599" s="260"/>
      <c r="T3599" s="261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62" t="s">
        <v>232</v>
      </c>
      <c r="AU3599" s="262" t="s">
        <v>82</v>
      </c>
      <c r="AV3599" s="14" t="s">
        <v>80</v>
      </c>
      <c r="AW3599" s="14" t="s">
        <v>30</v>
      </c>
      <c r="AX3599" s="14" t="s">
        <v>73</v>
      </c>
      <c r="AY3599" s="262" t="s">
        <v>223</v>
      </c>
    </row>
    <row r="3600" s="13" customFormat="1">
      <c r="A3600" s="13"/>
      <c r="B3600" s="241"/>
      <c r="C3600" s="242"/>
      <c r="D3600" s="243" t="s">
        <v>232</v>
      </c>
      <c r="E3600" s="244" t="s">
        <v>1</v>
      </c>
      <c r="F3600" s="245" t="s">
        <v>4658</v>
      </c>
      <c r="G3600" s="242"/>
      <c r="H3600" s="246">
        <v>467.25999999999999</v>
      </c>
      <c r="I3600" s="247"/>
      <c r="J3600" s="242"/>
      <c r="K3600" s="242"/>
      <c r="L3600" s="248"/>
      <c r="M3600" s="249"/>
      <c r="N3600" s="250"/>
      <c r="O3600" s="250"/>
      <c r="P3600" s="250"/>
      <c r="Q3600" s="250"/>
      <c r="R3600" s="250"/>
      <c r="S3600" s="250"/>
      <c r="T3600" s="251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52" t="s">
        <v>232</v>
      </c>
      <c r="AU3600" s="252" t="s">
        <v>82</v>
      </c>
      <c r="AV3600" s="13" t="s">
        <v>82</v>
      </c>
      <c r="AW3600" s="13" t="s">
        <v>30</v>
      </c>
      <c r="AX3600" s="13" t="s">
        <v>73</v>
      </c>
      <c r="AY3600" s="252" t="s">
        <v>223</v>
      </c>
    </row>
    <row r="3601" s="13" customFormat="1">
      <c r="A3601" s="13"/>
      <c r="B3601" s="241"/>
      <c r="C3601" s="242"/>
      <c r="D3601" s="243" t="s">
        <v>232</v>
      </c>
      <c r="E3601" s="244" t="s">
        <v>1</v>
      </c>
      <c r="F3601" s="245" t="s">
        <v>4659</v>
      </c>
      <c r="G3601" s="242"/>
      <c r="H3601" s="246">
        <v>16.283999999999999</v>
      </c>
      <c r="I3601" s="247"/>
      <c r="J3601" s="242"/>
      <c r="K3601" s="242"/>
      <c r="L3601" s="248"/>
      <c r="M3601" s="249"/>
      <c r="N3601" s="250"/>
      <c r="O3601" s="250"/>
      <c r="P3601" s="250"/>
      <c r="Q3601" s="250"/>
      <c r="R3601" s="250"/>
      <c r="S3601" s="250"/>
      <c r="T3601" s="251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52" t="s">
        <v>232</v>
      </c>
      <c r="AU3601" s="252" t="s">
        <v>82</v>
      </c>
      <c r="AV3601" s="13" t="s">
        <v>82</v>
      </c>
      <c r="AW3601" s="13" t="s">
        <v>30</v>
      </c>
      <c r="AX3601" s="13" t="s">
        <v>73</v>
      </c>
      <c r="AY3601" s="252" t="s">
        <v>223</v>
      </c>
    </row>
    <row r="3602" s="15" customFormat="1">
      <c r="A3602" s="15"/>
      <c r="B3602" s="263"/>
      <c r="C3602" s="264"/>
      <c r="D3602" s="243" t="s">
        <v>232</v>
      </c>
      <c r="E3602" s="265" t="s">
        <v>1</v>
      </c>
      <c r="F3602" s="266" t="s">
        <v>245</v>
      </c>
      <c r="G3602" s="264"/>
      <c r="H3602" s="267">
        <v>483.54399999999998</v>
      </c>
      <c r="I3602" s="268"/>
      <c r="J3602" s="264"/>
      <c r="K3602" s="264"/>
      <c r="L3602" s="269"/>
      <c r="M3602" s="270"/>
      <c r="N3602" s="271"/>
      <c r="O3602" s="271"/>
      <c r="P3602" s="271"/>
      <c r="Q3602" s="271"/>
      <c r="R3602" s="271"/>
      <c r="S3602" s="271"/>
      <c r="T3602" s="272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T3602" s="273" t="s">
        <v>232</v>
      </c>
      <c r="AU3602" s="273" t="s">
        <v>82</v>
      </c>
      <c r="AV3602" s="15" t="s">
        <v>230</v>
      </c>
      <c r="AW3602" s="15" t="s">
        <v>30</v>
      </c>
      <c r="AX3602" s="15" t="s">
        <v>80</v>
      </c>
      <c r="AY3602" s="273" t="s">
        <v>223</v>
      </c>
    </row>
    <row r="3603" s="2" customFormat="1" ht="37.8" customHeight="1">
      <c r="A3603" s="39"/>
      <c r="B3603" s="40"/>
      <c r="C3603" s="228" t="s">
        <v>4660</v>
      </c>
      <c r="D3603" s="228" t="s">
        <v>225</v>
      </c>
      <c r="E3603" s="229" t="s">
        <v>4661</v>
      </c>
      <c r="F3603" s="230" t="s">
        <v>4662</v>
      </c>
      <c r="G3603" s="231" t="s">
        <v>2993</v>
      </c>
      <c r="H3603" s="232">
        <v>2006</v>
      </c>
      <c r="I3603" s="233"/>
      <c r="J3603" s="234">
        <f>ROUND(I3603*H3603,2)</f>
        <v>0</v>
      </c>
      <c r="K3603" s="230" t="s">
        <v>386</v>
      </c>
      <c r="L3603" s="45"/>
      <c r="M3603" s="235" t="s">
        <v>1</v>
      </c>
      <c r="N3603" s="236" t="s">
        <v>38</v>
      </c>
      <c r="O3603" s="92"/>
      <c r="P3603" s="237">
        <f>O3603*H3603</f>
        <v>0</v>
      </c>
      <c r="Q3603" s="237">
        <v>0.001</v>
      </c>
      <c r="R3603" s="237">
        <f>Q3603*H3603</f>
        <v>2.0060000000000002</v>
      </c>
      <c r="S3603" s="237">
        <v>0</v>
      </c>
      <c r="T3603" s="238">
        <f>S3603*H3603</f>
        <v>0</v>
      </c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39"/>
      <c r="AE3603" s="39"/>
      <c r="AR3603" s="239" t="s">
        <v>310</v>
      </c>
      <c r="AT3603" s="239" t="s">
        <v>225</v>
      </c>
      <c r="AU3603" s="239" t="s">
        <v>82</v>
      </c>
      <c r="AY3603" s="18" t="s">
        <v>223</v>
      </c>
      <c r="BE3603" s="240">
        <f>IF(N3603="základní",J3603,0)</f>
        <v>0</v>
      </c>
      <c r="BF3603" s="240">
        <f>IF(N3603="snížená",J3603,0)</f>
        <v>0</v>
      </c>
      <c r="BG3603" s="240">
        <f>IF(N3603="zákl. přenesená",J3603,0)</f>
        <v>0</v>
      </c>
      <c r="BH3603" s="240">
        <f>IF(N3603="sníž. přenesená",J3603,0)</f>
        <v>0</v>
      </c>
      <c r="BI3603" s="240">
        <f>IF(N3603="nulová",J3603,0)</f>
        <v>0</v>
      </c>
      <c r="BJ3603" s="18" t="s">
        <v>80</v>
      </c>
      <c r="BK3603" s="240">
        <f>ROUND(I3603*H3603,2)</f>
        <v>0</v>
      </c>
      <c r="BL3603" s="18" t="s">
        <v>310</v>
      </c>
      <c r="BM3603" s="239" t="s">
        <v>4663</v>
      </c>
    </row>
    <row r="3604" s="13" customFormat="1">
      <c r="A3604" s="13"/>
      <c r="B3604" s="241"/>
      <c r="C3604" s="242"/>
      <c r="D3604" s="243" t="s">
        <v>232</v>
      </c>
      <c r="E3604" s="244" t="s">
        <v>1</v>
      </c>
      <c r="F3604" s="245" t="s">
        <v>4664</v>
      </c>
      <c r="G3604" s="242"/>
      <c r="H3604" s="246">
        <v>2006</v>
      </c>
      <c r="I3604" s="247"/>
      <c r="J3604" s="242"/>
      <c r="K3604" s="242"/>
      <c r="L3604" s="248"/>
      <c r="M3604" s="249"/>
      <c r="N3604" s="250"/>
      <c r="O3604" s="250"/>
      <c r="P3604" s="250"/>
      <c r="Q3604" s="250"/>
      <c r="R3604" s="250"/>
      <c r="S3604" s="250"/>
      <c r="T3604" s="251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52" t="s">
        <v>232</v>
      </c>
      <c r="AU3604" s="252" t="s">
        <v>82</v>
      </c>
      <c r="AV3604" s="13" t="s">
        <v>82</v>
      </c>
      <c r="AW3604" s="13" t="s">
        <v>30</v>
      </c>
      <c r="AX3604" s="13" t="s">
        <v>80</v>
      </c>
      <c r="AY3604" s="252" t="s">
        <v>223</v>
      </c>
    </row>
    <row r="3605" s="2" customFormat="1" ht="37.8" customHeight="1">
      <c r="A3605" s="39"/>
      <c r="B3605" s="40"/>
      <c r="C3605" s="228" t="s">
        <v>4665</v>
      </c>
      <c r="D3605" s="228" t="s">
        <v>225</v>
      </c>
      <c r="E3605" s="229" t="s">
        <v>4666</v>
      </c>
      <c r="F3605" s="230" t="s">
        <v>4667</v>
      </c>
      <c r="G3605" s="231" t="s">
        <v>2993</v>
      </c>
      <c r="H3605" s="232">
        <v>1280</v>
      </c>
      <c r="I3605" s="233"/>
      <c r="J3605" s="234">
        <f>ROUND(I3605*H3605,2)</f>
        <v>0</v>
      </c>
      <c r="K3605" s="230" t="s">
        <v>386</v>
      </c>
      <c r="L3605" s="45"/>
      <c r="M3605" s="235" t="s">
        <v>1</v>
      </c>
      <c r="N3605" s="236" t="s">
        <v>38</v>
      </c>
      <c r="O3605" s="92"/>
      <c r="P3605" s="237">
        <f>O3605*H3605</f>
        <v>0</v>
      </c>
      <c r="Q3605" s="237">
        <v>0.001</v>
      </c>
      <c r="R3605" s="237">
        <f>Q3605*H3605</f>
        <v>1.28</v>
      </c>
      <c r="S3605" s="237">
        <v>0</v>
      </c>
      <c r="T3605" s="238">
        <f>S3605*H3605</f>
        <v>0</v>
      </c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39"/>
      <c r="AE3605" s="39"/>
      <c r="AR3605" s="239" t="s">
        <v>310</v>
      </c>
      <c r="AT3605" s="239" t="s">
        <v>225</v>
      </c>
      <c r="AU3605" s="239" t="s">
        <v>82</v>
      </c>
      <c r="AY3605" s="18" t="s">
        <v>223</v>
      </c>
      <c r="BE3605" s="240">
        <f>IF(N3605="základní",J3605,0)</f>
        <v>0</v>
      </c>
      <c r="BF3605" s="240">
        <f>IF(N3605="snížená",J3605,0)</f>
        <v>0</v>
      </c>
      <c r="BG3605" s="240">
        <f>IF(N3605="zákl. přenesená",J3605,0)</f>
        <v>0</v>
      </c>
      <c r="BH3605" s="240">
        <f>IF(N3605="sníž. přenesená",J3605,0)</f>
        <v>0</v>
      </c>
      <c r="BI3605" s="240">
        <f>IF(N3605="nulová",J3605,0)</f>
        <v>0</v>
      </c>
      <c r="BJ3605" s="18" t="s">
        <v>80</v>
      </c>
      <c r="BK3605" s="240">
        <f>ROUND(I3605*H3605,2)</f>
        <v>0</v>
      </c>
      <c r="BL3605" s="18" t="s">
        <v>310</v>
      </c>
      <c r="BM3605" s="239" t="s">
        <v>4668</v>
      </c>
    </row>
    <row r="3606" s="13" customFormat="1">
      <c r="A3606" s="13"/>
      <c r="B3606" s="241"/>
      <c r="C3606" s="242"/>
      <c r="D3606" s="243" t="s">
        <v>232</v>
      </c>
      <c r="E3606" s="244" t="s">
        <v>1</v>
      </c>
      <c r="F3606" s="245" t="s">
        <v>4669</v>
      </c>
      <c r="G3606" s="242"/>
      <c r="H3606" s="246">
        <v>1280</v>
      </c>
      <c r="I3606" s="247"/>
      <c r="J3606" s="242"/>
      <c r="K3606" s="242"/>
      <c r="L3606" s="248"/>
      <c r="M3606" s="249"/>
      <c r="N3606" s="250"/>
      <c r="O3606" s="250"/>
      <c r="P3606" s="250"/>
      <c r="Q3606" s="250"/>
      <c r="R3606" s="250"/>
      <c r="S3606" s="250"/>
      <c r="T3606" s="251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52" t="s">
        <v>232</v>
      </c>
      <c r="AU3606" s="252" t="s">
        <v>82</v>
      </c>
      <c r="AV3606" s="13" t="s">
        <v>82</v>
      </c>
      <c r="AW3606" s="13" t="s">
        <v>30</v>
      </c>
      <c r="AX3606" s="13" t="s">
        <v>80</v>
      </c>
      <c r="AY3606" s="252" t="s">
        <v>223</v>
      </c>
    </row>
    <row r="3607" s="2" customFormat="1" ht="24.15" customHeight="1">
      <c r="A3607" s="39"/>
      <c r="B3607" s="40"/>
      <c r="C3607" s="274" t="s">
        <v>4670</v>
      </c>
      <c r="D3607" s="274" t="s">
        <v>285</v>
      </c>
      <c r="E3607" s="275" t="s">
        <v>4671</v>
      </c>
      <c r="F3607" s="276" t="s">
        <v>4672</v>
      </c>
      <c r="G3607" s="277" t="s">
        <v>265</v>
      </c>
      <c r="H3607" s="278">
        <v>0.51400000000000001</v>
      </c>
      <c r="I3607" s="279"/>
      <c r="J3607" s="280">
        <f>ROUND(I3607*H3607,2)</f>
        <v>0</v>
      </c>
      <c r="K3607" s="276" t="s">
        <v>229</v>
      </c>
      <c r="L3607" s="281"/>
      <c r="M3607" s="282" t="s">
        <v>1</v>
      </c>
      <c r="N3607" s="283" t="s">
        <v>38</v>
      </c>
      <c r="O3607" s="92"/>
      <c r="P3607" s="237">
        <f>O3607*H3607</f>
        <v>0</v>
      </c>
      <c r="Q3607" s="237">
        <v>1</v>
      </c>
      <c r="R3607" s="237">
        <f>Q3607*H3607</f>
        <v>0.51400000000000001</v>
      </c>
      <c r="S3607" s="237">
        <v>0</v>
      </c>
      <c r="T3607" s="238">
        <f>S3607*H3607</f>
        <v>0</v>
      </c>
      <c r="U3607" s="39"/>
      <c r="V3607" s="39"/>
      <c r="W3607" s="39"/>
      <c r="X3607" s="39"/>
      <c r="Y3607" s="39"/>
      <c r="Z3607" s="39"/>
      <c r="AA3607" s="39"/>
      <c r="AB3607" s="39"/>
      <c r="AC3607" s="39"/>
      <c r="AD3607" s="39"/>
      <c r="AE3607" s="39"/>
      <c r="AR3607" s="239" t="s">
        <v>402</v>
      </c>
      <c r="AT3607" s="239" t="s">
        <v>285</v>
      </c>
      <c r="AU3607" s="239" t="s">
        <v>82</v>
      </c>
      <c r="AY3607" s="18" t="s">
        <v>223</v>
      </c>
      <c r="BE3607" s="240">
        <f>IF(N3607="základní",J3607,0)</f>
        <v>0</v>
      </c>
      <c r="BF3607" s="240">
        <f>IF(N3607="snížená",J3607,0)</f>
        <v>0</v>
      </c>
      <c r="BG3607" s="240">
        <f>IF(N3607="zákl. přenesená",J3607,0)</f>
        <v>0</v>
      </c>
      <c r="BH3607" s="240">
        <f>IF(N3607="sníž. přenesená",J3607,0)</f>
        <v>0</v>
      </c>
      <c r="BI3607" s="240">
        <f>IF(N3607="nulová",J3607,0)</f>
        <v>0</v>
      </c>
      <c r="BJ3607" s="18" t="s">
        <v>80</v>
      </c>
      <c r="BK3607" s="240">
        <f>ROUND(I3607*H3607,2)</f>
        <v>0</v>
      </c>
      <c r="BL3607" s="18" t="s">
        <v>310</v>
      </c>
      <c r="BM3607" s="239" t="s">
        <v>4673</v>
      </c>
    </row>
    <row r="3608" s="2" customFormat="1">
      <c r="A3608" s="39"/>
      <c r="B3608" s="40"/>
      <c r="C3608" s="41"/>
      <c r="D3608" s="243" t="s">
        <v>370</v>
      </c>
      <c r="E3608" s="41"/>
      <c r="F3608" s="284" t="s">
        <v>4674</v>
      </c>
      <c r="G3608" s="41"/>
      <c r="H3608" s="41"/>
      <c r="I3608" s="285"/>
      <c r="J3608" s="41"/>
      <c r="K3608" s="41"/>
      <c r="L3608" s="45"/>
      <c r="M3608" s="286"/>
      <c r="N3608" s="287"/>
      <c r="O3608" s="92"/>
      <c r="P3608" s="92"/>
      <c r="Q3608" s="92"/>
      <c r="R3608" s="92"/>
      <c r="S3608" s="92"/>
      <c r="T3608" s="93"/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39"/>
      <c r="AE3608" s="39"/>
      <c r="AT3608" s="18" t="s">
        <v>370</v>
      </c>
      <c r="AU3608" s="18" t="s">
        <v>82</v>
      </c>
    </row>
    <row r="3609" s="14" customFormat="1">
      <c r="A3609" s="14"/>
      <c r="B3609" s="253"/>
      <c r="C3609" s="254"/>
      <c r="D3609" s="243" t="s">
        <v>232</v>
      </c>
      <c r="E3609" s="255" t="s">
        <v>1</v>
      </c>
      <c r="F3609" s="256" t="s">
        <v>4657</v>
      </c>
      <c r="G3609" s="254"/>
      <c r="H3609" s="255" t="s">
        <v>1</v>
      </c>
      <c r="I3609" s="257"/>
      <c r="J3609" s="254"/>
      <c r="K3609" s="254"/>
      <c r="L3609" s="258"/>
      <c r="M3609" s="259"/>
      <c r="N3609" s="260"/>
      <c r="O3609" s="260"/>
      <c r="P3609" s="260"/>
      <c r="Q3609" s="260"/>
      <c r="R3609" s="260"/>
      <c r="S3609" s="260"/>
      <c r="T3609" s="261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62" t="s">
        <v>232</v>
      </c>
      <c r="AU3609" s="262" t="s">
        <v>82</v>
      </c>
      <c r="AV3609" s="14" t="s">
        <v>80</v>
      </c>
      <c r="AW3609" s="14" t="s">
        <v>30</v>
      </c>
      <c r="AX3609" s="14" t="s">
        <v>73</v>
      </c>
      <c r="AY3609" s="262" t="s">
        <v>223</v>
      </c>
    </row>
    <row r="3610" s="13" customFormat="1">
      <c r="A3610" s="13"/>
      <c r="B3610" s="241"/>
      <c r="C3610" s="242"/>
      <c r="D3610" s="243" t="s">
        <v>232</v>
      </c>
      <c r="E3610" s="244" t="s">
        <v>1</v>
      </c>
      <c r="F3610" s="245" t="s">
        <v>4675</v>
      </c>
      <c r="G3610" s="242"/>
      <c r="H3610" s="246">
        <v>0.51400000000000001</v>
      </c>
      <c r="I3610" s="247"/>
      <c r="J3610" s="242"/>
      <c r="K3610" s="242"/>
      <c r="L3610" s="248"/>
      <c r="M3610" s="249"/>
      <c r="N3610" s="250"/>
      <c r="O3610" s="250"/>
      <c r="P3610" s="250"/>
      <c r="Q3610" s="250"/>
      <c r="R3610" s="250"/>
      <c r="S3610" s="250"/>
      <c r="T3610" s="251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T3610" s="252" t="s">
        <v>232</v>
      </c>
      <c r="AU3610" s="252" t="s">
        <v>82</v>
      </c>
      <c r="AV3610" s="13" t="s">
        <v>82</v>
      </c>
      <c r="AW3610" s="13" t="s">
        <v>30</v>
      </c>
      <c r="AX3610" s="13" t="s">
        <v>73</v>
      </c>
      <c r="AY3610" s="252" t="s">
        <v>223</v>
      </c>
    </row>
    <row r="3611" s="15" customFormat="1">
      <c r="A3611" s="15"/>
      <c r="B3611" s="263"/>
      <c r="C3611" s="264"/>
      <c r="D3611" s="243" t="s">
        <v>232</v>
      </c>
      <c r="E3611" s="265" t="s">
        <v>1</v>
      </c>
      <c r="F3611" s="266" t="s">
        <v>245</v>
      </c>
      <c r="G3611" s="264"/>
      <c r="H3611" s="267">
        <v>0.51400000000000001</v>
      </c>
      <c r="I3611" s="268"/>
      <c r="J3611" s="264"/>
      <c r="K3611" s="264"/>
      <c r="L3611" s="269"/>
      <c r="M3611" s="270"/>
      <c r="N3611" s="271"/>
      <c r="O3611" s="271"/>
      <c r="P3611" s="271"/>
      <c r="Q3611" s="271"/>
      <c r="R3611" s="271"/>
      <c r="S3611" s="271"/>
      <c r="T3611" s="272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T3611" s="273" t="s">
        <v>232</v>
      </c>
      <c r="AU3611" s="273" t="s">
        <v>82</v>
      </c>
      <c r="AV3611" s="15" t="s">
        <v>230</v>
      </c>
      <c r="AW3611" s="15" t="s">
        <v>30</v>
      </c>
      <c r="AX3611" s="15" t="s">
        <v>80</v>
      </c>
      <c r="AY3611" s="273" t="s">
        <v>223</v>
      </c>
    </row>
    <row r="3612" s="2" customFormat="1" ht="21.75" customHeight="1">
      <c r="A3612" s="39"/>
      <c r="B3612" s="40"/>
      <c r="C3612" s="274" t="s">
        <v>4676</v>
      </c>
      <c r="D3612" s="274" t="s">
        <v>285</v>
      </c>
      <c r="E3612" s="275" t="s">
        <v>4677</v>
      </c>
      <c r="F3612" s="276" t="s">
        <v>4678</v>
      </c>
      <c r="G3612" s="277" t="s">
        <v>265</v>
      </c>
      <c r="H3612" s="278">
        <v>0.017999999999999999</v>
      </c>
      <c r="I3612" s="279"/>
      <c r="J3612" s="280">
        <f>ROUND(I3612*H3612,2)</f>
        <v>0</v>
      </c>
      <c r="K3612" s="276" t="s">
        <v>229</v>
      </c>
      <c r="L3612" s="281"/>
      <c r="M3612" s="282" t="s">
        <v>1</v>
      </c>
      <c r="N3612" s="283" t="s">
        <v>38</v>
      </c>
      <c r="O3612" s="92"/>
      <c r="P3612" s="237">
        <f>O3612*H3612</f>
        <v>0</v>
      </c>
      <c r="Q3612" s="237">
        <v>1</v>
      </c>
      <c r="R3612" s="237">
        <f>Q3612*H3612</f>
        <v>0.017999999999999999</v>
      </c>
      <c r="S3612" s="237">
        <v>0</v>
      </c>
      <c r="T3612" s="238">
        <f>S3612*H3612</f>
        <v>0</v>
      </c>
      <c r="U3612" s="39"/>
      <c r="V3612" s="39"/>
      <c r="W3612" s="39"/>
      <c r="X3612" s="39"/>
      <c r="Y3612" s="39"/>
      <c r="Z3612" s="39"/>
      <c r="AA3612" s="39"/>
      <c r="AB3612" s="39"/>
      <c r="AC3612" s="39"/>
      <c r="AD3612" s="39"/>
      <c r="AE3612" s="39"/>
      <c r="AR3612" s="239" t="s">
        <v>402</v>
      </c>
      <c r="AT3612" s="239" t="s">
        <v>285</v>
      </c>
      <c r="AU3612" s="239" t="s">
        <v>82</v>
      </c>
      <c r="AY3612" s="18" t="s">
        <v>223</v>
      </c>
      <c r="BE3612" s="240">
        <f>IF(N3612="základní",J3612,0)</f>
        <v>0</v>
      </c>
      <c r="BF3612" s="240">
        <f>IF(N3612="snížená",J3612,0)</f>
        <v>0</v>
      </c>
      <c r="BG3612" s="240">
        <f>IF(N3612="zákl. přenesená",J3612,0)</f>
        <v>0</v>
      </c>
      <c r="BH3612" s="240">
        <f>IF(N3612="sníž. přenesená",J3612,0)</f>
        <v>0</v>
      </c>
      <c r="BI3612" s="240">
        <f>IF(N3612="nulová",J3612,0)</f>
        <v>0</v>
      </c>
      <c r="BJ3612" s="18" t="s">
        <v>80</v>
      </c>
      <c r="BK3612" s="240">
        <f>ROUND(I3612*H3612,2)</f>
        <v>0</v>
      </c>
      <c r="BL3612" s="18" t="s">
        <v>310</v>
      </c>
      <c r="BM3612" s="239" t="s">
        <v>4679</v>
      </c>
    </row>
    <row r="3613" s="2" customFormat="1">
      <c r="A3613" s="39"/>
      <c r="B3613" s="40"/>
      <c r="C3613" s="41"/>
      <c r="D3613" s="243" t="s">
        <v>370</v>
      </c>
      <c r="E3613" s="41"/>
      <c r="F3613" s="284" t="s">
        <v>4680</v>
      </c>
      <c r="G3613" s="41"/>
      <c r="H3613" s="41"/>
      <c r="I3613" s="285"/>
      <c r="J3613" s="41"/>
      <c r="K3613" s="41"/>
      <c r="L3613" s="45"/>
      <c r="M3613" s="286"/>
      <c r="N3613" s="287"/>
      <c r="O3613" s="92"/>
      <c r="P3613" s="92"/>
      <c r="Q3613" s="92"/>
      <c r="R3613" s="92"/>
      <c r="S3613" s="92"/>
      <c r="T3613" s="93"/>
      <c r="U3613" s="39"/>
      <c r="V3613" s="39"/>
      <c r="W3613" s="39"/>
      <c r="X3613" s="39"/>
      <c r="Y3613" s="39"/>
      <c r="Z3613" s="39"/>
      <c r="AA3613" s="39"/>
      <c r="AB3613" s="39"/>
      <c r="AC3613" s="39"/>
      <c r="AD3613" s="39"/>
      <c r="AE3613" s="39"/>
      <c r="AT3613" s="18" t="s">
        <v>370</v>
      </c>
      <c r="AU3613" s="18" t="s">
        <v>82</v>
      </c>
    </row>
    <row r="3614" s="14" customFormat="1">
      <c r="A3614" s="14"/>
      <c r="B3614" s="253"/>
      <c r="C3614" s="254"/>
      <c r="D3614" s="243" t="s">
        <v>232</v>
      </c>
      <c r="E3614" s="255" t="s">
        <v>1</v>
      </c>
      <c r="F3614" s="256" t="s">
        <v>4657</v>
      </c>
      <c r="G3614" s="254"/>
      <c r="H3614" s="255" t="s">
        <v>1</v>
      </c>
      <c r="I3614" s="257"/>
      <c r="J3614" s="254"/>
      <c r="K3614" s="254"/>
      <c r="L3614" s="258"/>
      <c r="M3614" s="259"/>
      <c r="N3614" s="260"/>
      <c r="O3614" s="260"/>
      <c r="P3614" s="260"/>
      <c r="Q3614" s="260"/>
      <c r="R3614" s="260"/>
      <c r="S3614" s="260"/>
      <c r="T3614" s="261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62" t="s">
        <v>232</v>
      </c>
      <c r="AU3614" s="262" t="s">
        <v>82</v>
      </c>
      <c r="AV3614" s="14" t="s">
        <v>80</v>
      </c>
      <c r="AW3614" s="14" t="s">
        <v>30</v>
      </c>
      <c r="AX3614" s="14" t="s">
        <v>73</v>
      </c>
      <c r="AY3614" s="262" t="s">
        <v>223</v>
      </c>
    </row>
    <row r="3615" s="13" customFormat="1">
      <c r="A3615" s="13"/>
      <c r="B3615" s="241"/>
      <c r="C3615" s="242"/>
      <c r="D3615" s="243" t="s">
        <v>232</v>
      </c>
      <c r="E3615" s="244" t="s">
        <v>1</v>
      </c>
      <c r="F3615" s="245" t="s">
        <v>4681</v>
      </c>
      <c r="G3615" s="242"/>
      <c r="H3615" s="246">
        <v>0.017999999999999999</v>
      </c>
      <c r="I3615" s="247"/>
      <c r="J3615" s="242"/>
      <c r="K3615" s="242"/>
      <c r="L3615" s="248"/>
      <c r="M3615" s="249"/>
      <c r="N3615" s="250"/>
      <c r="O3615" s="250"/>
      <c r="P3615" s="250"/>
      <c r="Q3615" s="250"/>
      <c r="R3615" s="250"/>
      <c r="S3615" s="250"/>
      <c r="T3615" s="251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T3615" s="252" t="s">
        <v>232</v>
      </c>
      <c r="AU3615" s="252" t="s">
        <v>82</v>
      </c>
      <c r="AV3615" s="13" t="s">
        <v>82</v>
      </c>
      <c r="AW3615" s="13" t="s">
        <v>30</v>
      </c>
      <c r="AX3615" s="13" t="s">
        <v>73</v>
      </c>
      <c r="AY3615" s="252" t="s">
        <v>223</v>
      </c>
    </row>
    <row r="3616" s="15" customFormat="1">
      <c r="A3616" s="15"/>
      <c r="B3616" s="263"/>
      <c r="C3616" s="264"/>
      <c r="D3616" s="243" t="s">
        <v>232</v>
      </c>
      <c r="E3616" s="265" t="s">
        <v>1</v>
      </c>
      <c r="F3616" s="266" t="s">
        <v>245</v>
      </c>
      <c r="G3616" s="264"/>
      <c r="H3616" s="267">
        <v>0.017999999999999999</v>
      </c>
      <c r="I3616" s="268"/>
      <c r="J3616" s="264"/>
      <c r="K3616" s="264"/>
      <c r="L3616" s="269"/>
      <c r="M3616" s="270"/>
      <c r="N3616" s="271"/>
      <c r="O3616" s="271"/>
      <c r="P3616" s="271"/>
      <c r="Q3616" s="271"/>
      <c r="R3616" s="271"/>
      <c r="S3616" s="271"/>
      <c r="T3616" s="272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T3616" s="273" t="s">
        <v>232</v>
      </c>
      <c r="AU3616" s="273" t="s">
        <v>82</v>
      </c>
      <c r="AV3616" s="15" t="s">
        <v>230</v>
      </c>
      <c r="AW3616" s="15" t="s">
        <v>30</v>
      </c>
      <c r="AX3616" s="15" t="s">
        <v>80</v>
      </c>
      <c r="AY3616" s="273" t="s">
        <v>223</v>
      </c>
    </row>
    <row r="3617" s="2" customFormat="1" ht="37.8" customHeight="1">
      <c r="A3617" s="39"/>
      <c r="B3617" s="40"/>
      <c r="C3617" s="228" t="s">
        <v>4682</v>
      </c>
      <c r="D3617" s="228" t="s">
        <v>225</v>
      </c>
      <c r="E3617" s="229" t="s">
        <v>4683</v>
      </c>
      <c r="F3617" s="230" t="s">
        <v>4684</v>
      </c>
      <c r="G3617" s="231" t="s">
        <v>475</v>
      </c>
      <c r="H3617" s="232">
        <v>1</v>
      </c>
      <c r="I3617" s="233"/>
      <c r="J3617" s="234">
        <f>ROUND(I3617*H3617,2)</f>
        <v>0</v>
      </c>
      <c r="K3617" s="230" t="s">
        <v>386</v>
      </c>
      <c r="L3617" s="45"/>
      <c r="M3617" s="235" t="s">
        <v>1</v>
      </c>
      <c r="N3617" s="236" t="s">
        <v>38</v>
      </c>
      <c r="O3617" s="92"/>
      <c r="P3617" s="237">
        <f>O3617*H3617</f>
        <v>0</v>
      </c>
      <c r="Q3617" s="237">
        <v>0.29999999999999999</v>
      </c>
      <c r="R3617" s="237">
        <f>Q3617*H3617</f>
        <v>0.29999999999999999</v>
      </c>
      <c r="S3617" s="237">
        <v>0</v>
      </c>
      <c r="T3617" s="238">
        <f>S3617*H3617</f>
        <v>0</v>
      </c>
      <c r="U3617" s="39"/>
      <c r="V3617" s="39"/>
      <c r="W3617" s="39"/>
      <c r="X3617" s="39"/>
      <c r="Y3617" s="39"/>
      <c r="Z3617" s="39"/>
      <c r="AA3617" s="39"/>
      <c r="AB3617" s="39"/>
      <c r="AC3617" s="39"/>
      <c r="AD3617" s="39"/>
      <c r="AE3617" s="39"/>
      <c r="AR3617" s="239" t="s">
        <v>310</v>
      </c>
      <c r="AT3617" s="239" t="s">
        <v>225</v>
      </c>
      <c r="AU3617" s="239" t="s">
        <v>82</v>
      </c>
      <c r="AY3617" s="18" t="s">
        <v>223</v>
      </c>
      <c r="BE3617" s="240">
        <f>IF(N3617="základní",J3617,0)</f>
        <v>0</v>
      </c>
      <c r="BF3617" s="240">
        <f>IF(N3617="snížená",J3617,0)</f>
        <v>0</v>
      </c>
      <c r="BG3617" s="240">
        <f>IF(N3617="zákl. přenesená",J3617,0)</f>
        <v>0</v>
      </c>
      <c r="BH3617" s="240">
        <f>IF(N3617="sníž. přenesená",J3617,0)</f>
        <v>0</v>
      </c>
      <c r="BI3617" s="240">
        <f>IF(N3617="nulová",J3617,0)</f>
        <v>0</v>
      </c>
      <c r="BJ3617" s="18" t="s">
        <v>80</v>
      </c>
      <c r="BK3617" s="240">
        <f>ROUND(I3617*H3617,2)</f>
        <v>0</v>
      </c>
      <c r="BL3617" s="18" t="s">
        <v>310</v>
      </c>
      <c r="BM3617" s="239" t="s">
        <v>4685</v>
      </c>
    </row>
    <row r="3618" s="2" customFormat="1" ht="24.15" customHeight="1">
      <c r="A3618" s="39"/>
      <c r="B3618" s="40"/>
      <c r="C3618" s="228" t="s">
        <v>4686</v>
      </c>
      <c r="D3618" s="228" t="s">
        <v>225</v>
      </c>
      <c r="E3618" s="229" t="s">
        <v>4687</v>
      </c>
      <c r="F3618" s="230" t="s">
        <v>4688</v>
      </c>
      <c r="G3618" s="231" t="s">
        <v>4689</v>
      </c>
      <c r="H3618" s="232">
        <v>1</v>
      </c>
      <c r="I3618" s="233"/>
      <c r="J3618" s="234">
        <f>ROUND(I3618*H3618,2)</f>
        <v>0</v>
      </c>
      <c r="K3618" s="230" t="s">
        <v>386</v>
      </c>
      <c r="L3618" s="45"/>
      <c r="M3618" s="235" t="s">
        <v>1</v>
      </c>
      <c r="N3618" s="236" t="s">
        <v>38</v>
      </c>
      <c r="O3618" s="92"/>
      <c r="P3618" s="237">
        <f>O3618*H3618</f>
        <v>0</v>
      </c>
      <c r="Q3618" s="237">
        <v>0.050000000000000003</v>
      </c>
      <c r="R3618" s="237">
        <f>Q3618*H3618</f>
        <v>0.050000000000000003</v>
      </c>
      <c r="S3618" s="237">
        <v>0</v>
      </c>
      <c r="T3618" s="238">
        <f>S3618*H3618</f>
        <v>0</v>
      </c>
      <c r="U3618" s="39"/>
      <c r="V3618" s="39"/>
      <c r="W3618" s="39"/>
      <c r="X3618" s="39"/>
      <c r="Y3618" s="39"/>
      <c r="Z3618" s="39"/>
      <c r="AA3618" s="39"/>
      <c r="AB3618" s="39"/>
      <c r="AC3618" s="39"/>
      <c r="AD3618" s="39"/>
      <c r="AE3618" s="39"/>
      <c r="AR3618" s="239" t="s">
        <v>310</v>
      </c>
      <c r="AT3618" s="239" t="s">
        <v>225</v>
      </c>
      <c r="AU3618" s="239" t="s">
        <v>82</v>
      </c>
      <c r="AY3618" s="18" t="s">
        <v>223</v>
      </c>
      <c r="BE3618" s="240">
        <f>IF(N3618="základní",J3618,0)</f>
        <v>0</v>
      </c>
      <c r="BF3618" s="240">
        <f>IF(N3618="snížená",J3618,0)</f>
        <v>0</v>
      </c>
      <c r="BG3618" s="240">
        <f>IF(N3618="zákl. přenesená",J3618,0)</f>
        <v>0</v>
      </c>
      <c r="BH3618" s="240">
        <f>IF(N3618="sníž. přenesená",J3618,0)</f>
        <v>0</v>
      </c>
      <c r="BI3618" s="240">
        <f>IF(N3618="nulová",J3618,0)</f>
        <v>0</v>
      </c>
      <c r="BJ3618" s="18" t="s">
        <v>80</v>
      </c>
      <c r="BK3618" s="240">
        <f>ROUND(I3618*H3618,2)</f>
        <v>0</v>
      </c>
      <c r="BL3618" s="18" t="s">
        <v>310</v>
      </c>
      <c r="BM3618" s="239" t="s">
        <v>4690</v>
      </c>
    </row>
    <row r="3619" s="13" customFormat="1">
      <c r="A3619" s="13"/>
      <c r="B3619" s="241"/>
      <c r="C3619" s="242"/>
      <c r="D3619" s="243" t="s">
        <v>232</v>
      </c>
      <c r="E3619" s="244" t="s">
        <v>1</v>
      </c>
      <c r="F3619" s="245" t="s">
        <v>4691</v>
      </c>
      <c r="G3619" s="242"/>
      <c r="H3619" s="246">
        <v>1</v>
      </c>
      <c r="I3619" s="247"/>
      <c r="J3619" s="242"/>
      <c r="K3619" s="242"/>
      <c r="L3619" s="248"/>
      <c r="M3619" s="249"/>
      <c r="N3619" s="250"/>
      <c r="O3619" s="250"/>
      <c r="P3619" s="250"/>
      <c r="Q3619" s="250"/>
      <c r="R3619" s="250"/>
      <c r="S3619" s="250"/>
      <c r="T3619" s="251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52" t="s">
        <v>232</v>
      </c>
      <c r="AU3619" s="252" t="s">
        <v>82</v>
      </c>
      <c r="AV3619" s="13" t="s">
        <v>82</v>
      </c>
      <c r="AW3619" s="13" t="s">
        <v>30</v>
      </c>
      <c r="AX3619" s="13" t="s">
        <v>80</v>
      </c>
      <c r="AY3619" s="252" t="s">
        <v>223</v>
      </c>
    </row>
    <row r="3620" s="2" customFormat="1" ht="24.15" customHeight="1">
      <c r="A3620" s="39"/>
      <c r="B3620" s="40"/>
      <c r="C3620" s="228" t="s">
        <v>4692</v>
      </c>
      <c r="D3620" s="228" t="s">
        <v>225</v>
      </c>
      <c r="E3620" s="229" t="s">
        <v>4693</v>
      </c>
      <c r="F3620" s="230" t="s">
        <v>4694</v>
      </c>
      <c r="G3620" s="231" t="s">
        <v>4689</v>
      </c>
      <c r="H3620" s="232">
        <v>2</v>
      </c>
      <c r="I3620" s="233"/>
      <c r="J3620" s="234">
        <f>ROUND(I3620*H3620,2)</f>
        <v>0</v>
      </c>
      <c r="K3620" s="230" t="s">
        <v>386</v>
      </c>
      <c r="L3620" s="45"/>
      <c r="M3620" s="235" t="s">
        <v>1</v>
      </c>
      <c r="N3620" s="236" t="s">
        <v>38</v>
      </c>
      <c r="O3620" s="92"/>
      <c r="P3620" s="237">
        <f>O3620*H3620</f>
        <v>0</v>
      </c>
      <c r="Q3620" s="237">
        <v>0.001</v>
      </c>
      <c r="R3620" s="237">
        <f>Q3620*H3620</f>
        <v>0.002</v>
      </c>
      <c r="S3620" s="237">
        <v>0</v>
      </c>
      <c r="T3620" s="238">
        <f>S3620*H3620</f>
        <v>0</v>
      </c>
      <c r="U3620" s="39"/>
      <c r="V3620" s="39"/>
      <c r="W3620" s="39"/>
      <c r="X3620" s="39"/>
      <c r="Y3620" s="39"/>
      <c r="Z3620" s="39"/>
      <c r="AA3620" s="39"/>
      <c r="AB3620" s="39"/>
      <c r="AC3620" s="39"/>
      <c r="AD3620" s="39"/>
      <c r="AE3620" s="39"/>
      <c r="AR3620" s="239" t="s">
        <v>310</v>
      </c>
      <c r="AT3620" s="239" t="s">
        <v>225</v>
      </c>
      <c r="AU3620" s="239" t="s">
        <v>82</v>
      </c>
      <c r="AY3620" s="18" t="s">
        <v>223</v>
      </c>
      <c r="BE3620" s="240">
        <f>IF(N3620="základní",J3620,0)</f>
        <v>0</v>
      </c>
      <c r="BF3620" s="240">
        <f>IF(N3620="snížená",J3620,0)</f>
        <v>0</v>
      </c>
      <c r="BG3620" s="240">
        <f>IF(N3620="zákl. přenesená",J3620,0)</f>
        <v>0</v>
      </c>
      <c r="BH3620" s="240">
        <f>IF(N3620="sníž. přenesená",J3620,0)</f>
        <v>0</v>
      </c>
      <c r="BI3620" s="240">
        <f>IF(N3620="nulová",J3620,0)</f>
        <v>0</v>
      </c>
      <c r="BJ3620" s="18" t="s">
        <v>80</v>
      </c>
      <c r="BK3620" s="240">
        <f>ROUND(I3620*H3620,2)</f>
        <v>0</v>
      </c>
      <c r="BL3620" s="18" t="s">
        <v>310</v>
      </c>
      <c r="BM3620" s="239" t="s">
        <v>4695</v>
      </c>
    </row>
    <row r="3621" s="13" customFormat="1">
      <c r="A3621" s="13"/>
      <c r="B3621" s="241"/>
      <c r="C3621" s="242"/>
      <c r="D3621" s="243" t="s">
        <v>232</v>
      </c>
      <c r="E3621" s="244" t="s">
        <v>1</v>
      </c>
      <c r="F3621" s="245" t="s">
        <v>4696</v>
      </c>
      <c r="G3621" s="242"/>
      <c r="H3621" s="246">
        <v>2</v>
      </c>
      <c r="I3621" s="247"/>
      <c r="J3621" s="242"/>
      <c r="K3621" s="242"/>
      <c r="L3621" s="248"/>
      <c r="M3621" s="249"/>
      <c r="N3621" s="250"/>
      <c r="O3621" s="250"/>
      <c r="P3621" s="250"/>
      <c r="Q3621" s="250"/>
      <c r="R3621" s="250"/>
      <c r="S3621" s="250"/>
      <c r="T3621" s="251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52" t="s">
        <v>232</v>
      </c>
      <c r="AU3621" s="252" t="s">
        <v>82</v>
      </c>
      <c r="AV3621" s="13" t="s">
        <v>82</v>
      </c>
      <c r="AW3621" s="13" t="s">
        <v>30</v>
      </c>
      <c r="AX3621" s="13" t="s">
        <v>80</v>
      </c>
      <c r="AY3621" s="252" t="s">
        <v>223</v>
      </c>
    </row>
    <row r="3622" s="2" customFormat="1" ht="24.15" customHeight="1">
      <c r="A3622" s="39"/>
      <c r="B3622" s="40"/>
      <c r="C3622" s="228" t="s">
        <v>4697</v>
      </c>
      <c r="D3622" s="228" t="s">
        <v>225</v>
      </c>
      <c r="E3622" s="229" t="s">
        <v>4698</v>
      </c>
      <c r="F3622" s="230" t="s">
        <v>4699</v>
      </c>
      <c r="G3622" s="231" t="s">
        <v>475</v>
      </c>
      <c r="H3622" s="232">
        <v>22</v>
      </c>
      <c r="I3622" s="233"/>
      <c r="J3622" s="234">
        <f>ROUND(I3622*H3622,2)</f>
        <v>0</v>
      </c>
      <c r="K3622" s="230" t="s">
        <v>386</v>
      </c>
      <c r="L3622" s="45"/>
      <c r="M3622" s="235" t="s">
        <v>1</v>
      </c>
      <c r="N3622" s="236" t="s">
        <v>38</v>
      </c>
      <c r="O3622" s="92"/>
      <c r="P3622" s="237">
        <f>O3622*H3622</f>
        <v>0</v>
      </c>
      <c r="Q3622" s="237">
        <v>0.00010000000000000001</v>
      </c>
      <c r="R3622" s="237">
        <f>Q3622*H3622</f>
        <v>0.0022000000000000001</v>
      </c>
      <c r="S3622" s="237">
        <v>0</v>
      </c>
      <c r="T3622" s="238">
        <f>S3622*H3622</f>
        <v>0</v>
      </c>
      <c r="U3622" s="39"/>
      <c r="V3622" s="39"/>
      <c r="W3622" s="39"/>
      <c r="X3622" s="39"/>
      <c r="Y3622" s="39"/>
      <c r="Z3622" s="39"/>
      <c r="AA3622" s="39"/>
      <c r="AB3622" s="39"/>
      <c r="AC3622" s="39"/>
      <c r="AD3622" s="39"/>
      <c r="AE3622" s="39"/>
      <c r="AR3622" s="239" t="s">
        <v>310</v>
      </c>
      <c r="AT3622" s="239" t="s">
        <v>225</v>
      </c>
      <c r="AU3622" s="239" t="s">
        <v>82</v>
      </c>
      <c r="AY3622" s="18" t="s">
        <v>223</v>
      </c>
      <c r="BE3622" s="240">
        <f>IF(N3622="základní",J3622,0)</f>
        <v>0</v>
      </c>
      <c r="BF3622" s="240">
        <f>IF(N3622="snížená",J3622,0)</f>
        <v>0</v>
      </c>
      <c r="BG3622" s="240">
        <f>IF(N3622="zákl. přenesená",J3622,0)</f>
        <v>0</v>
      </c>
      <c r="BH3622" s="240">
        <f>IF(N3622="sníž. přenesená",J3622,0)</f>
        <v>0</v>
      </c>
      <c r="BI3622" s="240">
        <f>IF(N3622="nulová",J3622,0)</f>
        <v>0</v>
      </c>
      <c r="BJ3622" s="18" t="s">
        <v>80</v>
      </c>
      <c r="BK3622" s="240">
        <f>ROUND(I3622*H3622,2)</f>
        <v>0</v>
      </c>
      <c r="BL3622" s="18" t="s">
        <v>310</v>
      </c>
      <c r="BM3622" s="239" t="s">
        <v>4700</v>
      </c>
    </row>
    <row r="3623" s="13" customFormat="1">
      <c r="A3623" s="13"/>
      <c r="B3623" s="241"/>
      <c r="C3623" s="242"/>
      <c r="D3623" s="243" t="s">
        <v>232</v>
      </c>
      <c r="E3623" s="244" t="s">
        <v>1</v>
      </c>
      <c r="F3623" s="245" t="s">
        <v>4701</v>
      </c>
      <c r="G3623" s="242"/>
      <c r="H3623" s="246">
        <v>22</v>
      </c>
      <c r="I3623" s="247"/>
      <c r="J3623" s="242"/>
      <c r="K3623" s="242"/>
      <c r="L3623" s="248"/>
      <c r="M3623" s="249"/>
      <c r="N3623" s="250"/>
      <c r="O3623" s="250"/>
      <c r="P3623" s="250"/>
      <c r="Q3623" s="250"/>
      <c r="R3623" s="250"/>
      <c r="S3623" s="250"/>
      <c r="T3623" s="251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52" t="s">
        <v>232</v>
      </c>
      <c r="AU3623" s="252" t="s">
        <v>82</v>
      </c>
      <c r="AV3623" s="13" t="s">
        <v>82</v>
      </c>
      <c r="AW3623" s="13" t="s">
        <v>30</v>
      </c>
      <c r="AX3623" s="13" t="s">
        <v>80</v>
      </c>
      <c r="AY3623" s="252" t="s">
        <v>223</v>
      </c>
    </row>
    <row r="3624" s="2" customFormat="1" ht="33" customHeight="1">
      <c r="A3624" s="39"/>
      <c r="B3624" s="40"/>
      <c r="C3624" s="228" t="s">
        <v>4702</v>
      </c>
      <c r="D3624" s="228" t="s">
        <v>225</v>
      </c>
      <c r="E3624" s="229" t="s">
        <v>4703</v>
      </c>
      <c r="F3624" s="230" t="s">
        <v>4704</v>
      </c>
      <c r="G3624" s="231" t="s">
        <v>2993</v>
      </c>
      <c r="H3624" s="232">
        <v>3546.8879999999999</v>
      </c>
      <c r="I3624" s="233"/>
      <c r="J3624" s="234">
        <f>ROUND(I3624*H3624,2)</f>
        <v>0</v>
      </c>
      <c r="K3624" s="230" t="s">
        <v>386</v>
      </c>
      <c r="L3624" s="45"/>
      <c r="M3624" s="235" t="s">
        <v>1</v>
      </c>
      <c r="N3624" s="236" t="s">
        <v>38</v>
      </c>
      <c r="O3624" s="92"/>
      <c r="P3624" s="237">
        <f>O3624*H3624</f>
        <v>0</v>
      </c>
      <c r="Q3624" s="237">
        <v>0.001</v>
      </c>
      <c r="R3624" s="237">
        <f>Q3624*H3624</f>
        <v>3.546888</v>
      </c>
      <c r="S3624" s="237">
        <v>0</v>
      </c>
      <c r="T3624" s="238">
        <f>S3624*H3624</f>
        <v>0</v>
      </c>
      <c r="U3624" s="39"/>
      <c r="V3624" s="39"/>
      <c r="W3624" s="39"/>
      <c r="X3624" s="39"/>
      <c r="Y3624" s="39"/>
      <c r="Z3624" s="39"/>
      <c r="AA3624" s="39"/>
      <c r="AB3624" s="39"/>
      <c r="AC3624" s="39"/>
      <c r="AD3624" s="39"/>
      <c r="AE3624" s="39"/>
      <c r="AR3624" s="239" t="s">
        <v>310</v>
      </c>
      <c r="AT3624" s="239" t="s">
        <v>225</v>
      </c>
      <c r="AU3624" s="239" t="s">
        <v>82</v>
      </c>
      <c r="AY3624" s="18" t="s">
        <v>223</v>
      </c>
      <c r="BE3624" s="240">
        <f>IF(N3624="základní",J3624,0)</f>
        <v>0</v>
      </c>
      <c r="BF3624" s="240">
        <f>IF(N3624="snížená",J3624,0)</f>
        <v>0</v>
      </c>
      <c r="BG3624" s="240">
        <f>IF(N3624="zákl. přenesená",J3624,0)</f>
        <v>0</v>
      </c>
      <c r="BH3624" s="240">
        <f>IF(N3624="sníž. přenesená",J3624,0)</f>
        <v>0</v>
      </c>
      <c r="BI3624" s="240">
        <f>IF(N3624="nulová",J3624,0)</f>
        <v>0</v>
      </c>
      <c r="BJ3624" s="18" t="s">
        <v>80</v>
      </c>
      <c r="BK3624" s="240">
        <f>ROUND(I3624*H3624,2)</f>
        <v>0</v>
      </c>
      <c r="BL3624" s="18" t="s">
        <v>310</v>
      </c>
      <c r="BM3624" s="239" t="s">
        <v>4705</v>
      </c>
    </row>
    <row r="3625" s="13" customFormat="1">
      <c r="A3625" s="13"/>
      <c r="B3625" s="241"/>
      <c r="C3625" s="242"/>
      <c r="D3625" s="243" t="s">
        <v>232</v>
      </c>
      <c r="E3625" s="244" t="s">
        <v>1</v>
      </c>
      <c r="F3625" s="245" t="s">
        <v>4706</v>
      </c>
      <c r="G3625" s="242"/>
      <c r="H3625" s="246">
        <v>3084.25</v>
      </c>
      <c r="I3625" s="247"/>
      <c r="J3625" s="242"/>
      <c r="K3625" s="242"/>
      <c r="L3625" s="248"/>
      <c r="M3625" s="249"/>
      <c r="N3625" s="250"/>
      <c r="O3625" s="250"/>
      <c r="P3625" s="250"/>
      <c r="Q3625" s="250"/>
      <c r="R3625" s="250"/>
      <c r="S3625" s="250"/>
      <c r="T3625" s="251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52" t="s">
        <v>232</v>
      </c>
      <c r="AU3625" s="252" t="s">
        <v>82</v>
      </c>
      <c r="AV3625" s="13" t="s">
        <v>82</v>
      </c>
      <c r="AW3625" s="13" t="s">
        <v>30</v>
      </c>
      <c r="AX3625" s="13" t="s">
        <v>73</v>
      </c>
      <c r="AY3625" s="252" t="s">
        <v>223</v>
      </c>
    </row>
    <row r="3626" s="13" customFormat="1">
      <c r="A3626" s="13"/>
      <c r="B3626" s="241"/>
      <c r="C3626" s="242"/>
      <c r="D3626" s="243" t="s">
        <v>232</v>
      </c>
      <c r="E3626" s="244" t="s">
        <v>1</v>
      </c>
      <c r="F3626" s="245" t="s">
        <v>4707</v>
      </c>
      <c r="G3626" s="242"/>
      <c r="H3626" s="246">
        <v>462.63799999999998</v>
      </c>
      <c r="I3626" s="247"/>
      <c r="J3626" s="242"/>
      <c r="K3626" s="242"/>
      <c r="L3626" s="248"/>
      <c r="M3626" s="249"/>
      <c r="N3626" s="250"/>
      <c r="O3626" s="250"/>
      <c r="P3626" s="250"/>
      <c r="Q3626" s="250"/>
      <c r="R3626" s="250"/>
      <c r="S3626" s="250"/>
      <c r="T3626" s="251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52" t="s">
        <v>232</v>
      </c>
      <c r="AU3626" s="252" t="s">
        <v>82</v>
      </c>
      <c r="AV3626" s="13" t="s">
        <v>82</v>
      </c>
      <c r="AW3626" s="13" t="s">
        <v>30</v>
      </c>
      <c r="AX3626" s="13" t="s">
        <v>73</v>
      </c>
      <c r="AY3626" s="252" t="s">
        <v>223</v>
      </c>
    </row>
    <row r="3627" s="15" customFormat="1">
      <c r="A3627" s="15"/>
      <c r="B3627" s="263"/>
      <c r="C3627" s="264"/>
      <c r="D3627" s="243" t="s">
        <v>232</v>
      </c>
      <c r="E3627" s="265" t="s">
        <v>1</v>
      </c>
      <c r="F3627" s="266" t="s">
        <v>245</v>
      </c>
      <c r="G3627" s="264"/>
      <c r="H3627" s="267">
        <v>3546.8879999999999</v>
      </c>
      <c r="I3627" s="268"/>
      <c r="J3627" s="264"/>
      <c r="K3627" s="264"/>
      <c r="L3627" s="269"/>
      <c r="M3627" s="270"/>
      <c r="N3627" s="271"/>
      <c r="O3627" s="271"/>
      <c r="P3627" s="271"/>
      <c r="Q3627" s="271"/>
      <c r="R3627" s="271"/>
      <c r="S3627" s="271"/>
      <c r="T3627" s="272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T3627" s="273" t="s">
        <v>232</v>
      </c>
      <c r="AU3627" s="273" t="s">
        <v>82</v>
      </c>
      <c r="AV3627" s="15" t="s">
        <v>230</v>
      </c>
      <c r="AW3627" s="15" t="s">
        <v>30</v>
      </c>
      <c r="AX3627" s="15" t="s">
        <v>80</v>
      </c>
      <c r="AY3627" s="273" t="s">
        <v>223</v>
      </c>
    </row>
    <row r="3628" s="2" customFormat="1" ht="33" customHeight="1">
      <c r="A3628" s="39"/>
      <c r="B3628" s="40"/>
      <c r="C3628" s="228" t="s">
        <v>4708</v>
      </c>
      <c r="D3628" s="228" t="s">
        <v>225</v>
      </c>
      <c r="E3628" s="229" t="s">
        <v>4709</v>
      </c>
      <c r="F3628" s="230" t="s">
        <v>4710</v>
      </c>
      <c r="G3628" s="231" t="s">
        <v>351</v>
      </c>
      <c r="H3628" s="232">
        <v>22.68</v>
      </c>
      <c r="I3628" s="233"/>
      <c r="J3628" s="234">
        <f>ROUND(I3628*H3628,2)</f>
        <v>0</v>
      </c>
      <c r="K3628" s="230" t="s">
        <v>229</v>
      </c>
      <c r="L3628" s="45"/>
      <c r="M3628" s="235" t="s">
        <v>1</v>
      </c>
      <c r="N3628" s="236" t="s">
        <v>38</v>
      </c>
      <c r="O3628" s="92"/>
      <c r="P3628" s="237">
        <f>O3628*H3628</f>
        <v>0</v>
      </c>
      <c r="Q3628" s="237">
        <v>0</v>
      </c>
      <c r="R3628" s="237">
        <f>Q3628*H3628</f>
        <v>0</v>
      </c>
      <c r="S3628" s="237">
        <v>0</v>
      </c>
      <c r="T3628" s="238">
        <f>S3628*H3628</f>
        <v>0</v>
      </c>
      <c r="U3628" s="39"/>
      <c r="V3628" s="39"/>
      <c r="W3628" s="39"/>
      <c r="X3628" s="39"/>
      <c r="Y3628" s="39"/>
      <c r="Z3628" s="39"/>
      <c r="AA3628" s="39"/>
      <c r="AB3628" s="39"/>
      <c r="AC3628" s="39"/>
      <c r="AD3628" s="39"/>
      <c r="AE3628" s="39"/>
      <c r="AR3628" s="239" t="s">
        <v>310</v>
      </c>
      <c r="AT3628" s="239" t="s">
        <v>225</v>
      </c>
      <c r="AU3628" s="239" t="s">
        <v>82</v>
      </c>
      <c r="AY3628" s="18" t="s">
        <v>223</v>
      </c>
      <c r="BE3628" s="240">
        <f>IF(N3628="základní",J3628,0)</f>
        <v>0</v>
      </c>
      <c r="BF3628" s="240">
        <f>IF(N3628="snížená",J3628,0)</f>
        <v>0</v>
      </c>
      <c r="BG3628" s="240">
        <f>IF(N3628="zákl. přenesená",J3628,0)</f>
        <v>0</v>
      </c>
      <c r="BH3628" s="240">
        <f>IF(N3628="sníž. přenesená",J3628,0)</f>
        <v>0</v>
      </c>
      <c r="BI3628" s="240">
        <f>IF(N3628="nulová",J3628,0)</f>
        <v>0</v>
      </c>
      <c r="BJ3628" s="18" t="s">
        <v>80</v>
      </c>
      <c r="BK3628" s="240">
        <f>ROUND(I3628*H3628,2)</f>
        <v>0</v>
      </c>
      <c r="BL3628" s="18" t="s">
        <v>310</v>
      </c>
      <c r="BM3628" s="239" t="s">
        <v>4711</v>
      </c>
    </row>
    <row r="3629" s="13" customFormat="1">
      <c r="A3629" s="13"/>
      <c r="B3629" s="241"/>
      <c r="C3629" s="242"/>
      <c r="D3629" s="243" t="s">
        <v>232</v>
      </c>
      <c r="E3629" s="244" t="s">
        <v>1</v>
      </c>
      <c r="F3629" s="245" t="s">
        <v>4712</v>
      </c>
      <c r="G3629" s="242"/>
      <c r="H3629" s="246">
        <v>11.9</v>
      </c>
      <c r="I3629" s="247"/>
      <c r="J3629" s="242"/>
      <c r="K3629" s="242"/>
      <c r="L3629" s="248"/>
      <c r="M3629" s="249"/>
      <c r="N3629" s="250"/>
      <c r="O3629" s="250"/>
      <c r="P3629" s="250"/>
      <c r="Q3629" s="250"/>
      <c r="R3629" s="250"/>
      <c r="S3629" s="250"/>
      <c r="T3629" s="251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52" t="s">
        <v>232</v>
      </c>
      <c r="AU3629" s="252" t="s">
        <v>82</v>
      </c>
      <c r="AV3629" s="13" t="s">
        <v>82</v>
      </c>
      <c r="AW3629" s="13" t="s">
        <v>30</v>
      </c>
      <c r="AX3629" s="13" t="s">
        <v>73</v>
      </c>
      <c r="AY3629" s="252" t="s">
        <v>223</v>
      </c>
    </row>
    <row r="3630" s="13" customFormat="1">
      <c r="A3630" s="13"/>
      <c r="B3630" s="241"/>
      <c r="C3630" s="242"/>
      <c r="D3630" s="243" t="s">
        <v>232</v>
      </c>
      <c r="E3630" s="244" t="s">
        <v>1</v>
      </c>
      <c r="F3630" s="245" t="s">
        <v>4713</v>
      </c>
      <c r="G3630" s="242"/>
      <c r="H3630" s="246">
        <v>10.779999999999999</v>
      </c>
      <c r="I3630" s="247"/>
      <c r="J3630" s="242"/>
      <c r="K3630" s="242"/>
      <c r="L3630" s="248"/>
      <c r="M3630" s="249"/>
      <c r="N3630" s="250"/>
      <c r="O3630" s="250"/>
      <c r="P3630" s="250"/>
      <c r="Q3630" s="250"/>
      <c r="R3630" s="250"/>
      <c r="S3630" s="250"/>
      <c r="T3630" s="251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52" t="s">
        <v>232</v>
      </c>
      <c r="AU3630" s="252" t="s">
        <v>82</v>
      </c>
      <c r="AV3630" s="13" t="s">
        <v>82</v>
      </c>
      <c r="AW3630" s="13" t="s">
        <v>30</v>
      </c>
      <c r="AX3630" s="13" t="s">
        <v>73</v>
      </c>
      <c r="AY3630" s="252" t="s">
        <v>223</v>
      </c>
    </row>
    <row r="3631" s="15" customFormat="1">
      <c r="A3631" s="15"/>
      <c r="B3631" s="263"/>
      <c r="C3631" s="264"/>
      <c r="D3631" s="243" t="s">
        <v>232</v>
      </c>
      <c r="E3631" s="265" t="s">
        <v>1</v>
      </c>
      <c r="F3631" s="266" t="s">
        <v>245</v>
      </c>
      <c r="G3631" s="264"/>
      <c r="H3631" s="267">
        <v>22.68</v>
      </c>
      <c r="I3631" s="268"/>
      <c r="J3631" s="264"/>
      <c r="K3631" s="264"/>
      <c r="L3631" s="269"/>
      <c r="M3631" s="270"/>
      <c r="N3631" s="271"/>
      <c r="O3631" s="271"/>
      <c r="P3631" s="271"/>
      <c r="Q3631" s="271"/>
      <c r="R3631" s="271"/>
      <c r="S3631" s="271"/>
      <c r="T3631" s="272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T3631" s="273" t="s">
        <v>232</v>
      </c>
      <c r="AU3631" s="273" t="s">
        <v>82</v>
      </c>
      <c r="AV3631" s="15" t="s">
        <v>230</v>
      </c>
      <c r="AW3631" s="15" t="s">
        <v>30</v>
      </c>
      <c r="AX3631" s="15" t="s">
        <v>80</v>
      </c>
      <c r="AY3631" s="273" t="s">
        <v>223</v>
      </c>
    </row>
    <row r="3632" s="2" customFormat="1" ht="21.75" customHeight="1">
      <c r="A3632" s="39"/>
      <c r="B3632" s="40"/>
      <c r="C3632" s="274" t="s">
        <v>4714</v>
      </c>
      <c r="D3632" s="274" t="s">
        <v>285</v>
      </c>
      <c r="E3632" s="275" t="s">
        <v>4715</v>
      </c>
      <c r="F3632" s="276" t="s">
        <v>4716</v>
      </c>
      <c r="G3632" s="277" t="s">
        <v>351</v>
      </c>
      <c r="H3632" s="278">
        <v>24.948</v>
      </c>
      <c r="I3632" s="279"/>
      <c r="J3632" s="280">
        <f>ROUND(I3632*H3632,2)</f>
        <v>0</v>
      </c>
      <c r="K3632" s="276" t="s">
        <v>229</v>
      </c>
      <c r="L3632" s="281"/>
      <c r="M3632" s="282" t="s">
        <v>1</v>
      </c>
      <c r="N3632" s="283" t="s">
        <v>38</v>
      </c>
      <c r="O3632" s="92"/>
      <c r="P3632" s="237">
        <f>O3632*H3632</f>
        <v>0</v>
      </c>
      <c r="Q3632" s="237">
        <v>0.00020000000000000001</v>
      </c>
      <c r="R3632" s="237">
        <f>Q3632*H3632</f>
        <v>0.0049896000000000003</v>
      </c>
      <c r="S3632" s="237">
        <v>0</v>
      </c>
      <c r="T3632" s="238">
        <f>S3632*H3632</f>
        <v>0</v>
      </c>
      <c r="U3632" s="39"/>
      <c r="V3632" s="39"/>
      <c r="W3632" s="39"/>
      <c r="X3632" s="39"/>
      <c r="Y3632" s="39"/>
      <c r="Z3632" s="39"/>
      <c r="AA3632" s="39"/>
      <c r="AB3632" s="39"/>
      <c r="AC3632" s="39"/>
      <c r="AD3632" s="39"/>
      <c r="AE3632" s="39"/>
      <c r="AR3632" s="239" t="s">
        <v>402</v>
      </c>
      <c r="AT3632" s="239" t="s">
        <v>285</v>
      </c>
      <c r="AU3632" s="239" t="s">
        <v>82</v>
      </c>
      <c r="AY3632" s="18" t="s">
        <v>223</v>
      </c>
      <c r="BE3632" s="240">
        <f>IF(N3632="základní",J3632,0)</f>
        <v>0</v>
      </c>
      <c r="BF3632" s="240">
        <f>IF(N3632="snížená",J3632,0)</f>
        <v>0</v>
      </c>
      <c r="BG3632" s="240">
        <f>IF(N3632="zákl. přenesená",J3632,0)</f>
        <v>0</v>
      </c>
      <c r="BH3632" s="240">
        <f>IF(N3632="sníž. přenesená",J3632,0)</f>
        <v>0</v>
      </c>
      <c r="BI3632" s="240">
        <f>IF(N3632="nulová",J3632,0)</f>
        <v>0</v>
      </c>
      <c r="BJ3632" s="18" t="s">
        <v>80</v>
      </c>
      <c r="BK3632" s="240">
        <f>ROUND(I3632*H3632,2)</f>
        <v>0</v>
      </c>
      <c r="BL3632" s="18" t="s">
        <v>310</v>
      </c>
      <c r="BM3632" s="239" t="s">
        <v>4717</v>
      </c>
    </row>
    <row r="3633" s="13" customFormat="1">
      <c r="A3633" s="13"/>
      <c r="B3633" s="241"/>
      <c r="C3633" s="242"/>
      <c r="D3633" s="243" t="s">
        <v>232</v>
      </c>
      <c r="E3633" s="242"/>
      <c r="F3633" s="245" t="s">
        <v>4718</v>
      </c>
      <c r="G3633" s="242"/>
      <c r="H3633" s="246">
        <v>24.948</v>
      </c>
      <c r="I3633" s="247"/>
      <c r="J3633" s="242"/>
      <c r="K3633" s="242"/>
      <c r="L3633" s="248"/>
      <c r="M3633" s="249"/>
      <c r="N3633" s="250"/>
      <c r="O3633" s="250"/>
      <c r="P3633" s="250"/>
      <c r="Q3633" s="250"/>
      <c r="R3633" s="250"/>
      <c r="S3633" s="250"/>
      <c r="T3633" s="251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52" t="s">
        <v>232</v>
      </c>
      <c r="AU3633" s="252" t="s">
        <v>82</v>
      </c>
      <c r="AV3633" s="13" t="s">
        <v>82</v>
      </c>
      <c r="AW3633" s="13" t="s">
        <v>4</v>
      </c>
      <c r="AX3633" s="13" t="s">
        <v>80</v>
      </c>
      <c r="AY3633" s="252" t="s">
        <v>223</v>
      </c>
    </row>
    <row r="3634" s="2" customFormat="1" ht="24.15" customHeight="1">
      <c r="A3634" s="39"/>
      <c r="B3634" s="40"/>
      <c r="C3634" s="228" t="s">
        <v>4719</v>
      </c>
      <c r="D3634" s="228" t="s">
        <v>225</v>
      </c>
      <c r="E3634" s="229" t="s">
        <v>4720</v>
      </c>
      <c r="F3634" s="230" t="s">
        <v>4721</v>
      </c>
      <c r="G3634" s="231" t="s">
        <v>475</v>
      </c>
      <c r="H3634" s="232">
        <v>6.8399999999999999</v>
      </c>
      <c r="I3634" s="233"/>
      <c r="J3634" s="234">
        <f>ROUND(I3634*H3634,2)</f>
        <v>0</v>
      </c>
      <c r="K3634" s="230" t="s">
        <v>229</v>
      </c>
      <c r="L3634" s="45"/>
      <c r="M3634" s="235" t="s">
        <v>1</v>
      </c>
      <c r="N3634" s="236" t="s">
        <v>38</v>
      </c>
      <c r="O3634" s="92"/>
      <c r="P3634" s="237">
        <f>O3634*H3634</f>
        <v>0</v>
      </c>
      <c r="Q3634" s="237">
        <v>0</v>
      </c>
      <c r="R3634" s="237">
        <f>Q3634*H3634</f>
        <v>0</v>
      </c>
      <c r="S3634" s="237">
        <v>0</v>
      </c>
      <c r="T3634" s="238">
        <f>S3634*H3634</f>
        <v>0</v>
      </c>
      <c r="U3634" s="39"/>
      <c r="V3634" s="39"/>
      <c r="W3634" s="39"/>
      <c r="X3634" s="39"/>
      <c r="Y3634" s="39"/>
      <c r="Z3634" s="39"/>
      <c r="AA3634" s="39"/>
      <c r="AB3634" s="39"/>
      <c r="AC3634" s="39"/>
      <c r="AD3634" s="39"/>
      <c r="AE3634" s="39"/>
      <c r="AR3634" s="239" t="s">
        <v>310</v>
      </c>
      <c r="AT3634" s="239" t="s">
        <v>225</v>
      </c>
      <c r="AU3634" s="239" t="s">
        <v>82</v>
      </c>
      <c r="AY3634" s="18" t="s">
        <v>223</v>
      </c>
      <c r="BE3634" s="240">
        <f>IF(N3634="základní",J3634,0)</f>
        <v>0</v>
      </c>
      <c r="BF3634" s="240">
        <f>IF(N3634="snížená",J3634,0)</f>
        <v>0</v>
      </c>
      <c r="BG3634" s="240">
        <f>IF(N3634="zákl. přenesená",J3634,0)</f>
        <v>0</v>
      </c>
      <c r="BH3634" s="240">
        <f>IF(N3634="sníž. přenesená",J3634,0)</f>
        <v>0</v>
      </c>
      <c r="BI3634" s="240">
        <f>IF(N3634="nulová",J3634,0)</f>
        <v>0</v>
      </c>
      <c r="BJ3634" s="18" t="s">
        <v>80</v>
      </c>
      <c r="BK3634" s="240">
        <f>ROUND(I3634*H3634,2)</f>
        <v>0</v>
      </c>
      <c r="BL3634" s="18" t="s">
        <v>310</v>
      </c>
      <c r="BM3634" s="239" t="s">
        <v>4722</v>
      </c>
    </row>
    <row r="3635" s="13" customFormat="1">
      <c r="A3635" s="13"/>
      <c r="B3635" s="241"/>
      <c r="C3635" s="242"/>
      <c r="D3635" s="243" t="s">
        <v>232</v>
      </c>
      <c r="E3635" s="244" t="s">
        <v>1</v>
      </c>
      <c r="F3635" s="245" t="s">
        <v>4723</v>
      </c>
      <c r="G3635" s="242"/>
      <c r="H3635" s="246">
        <v>3.9500000000000002</v>
      </c>
      <c r="I3635" s="247"/>
      <c r="J3635" s="242"/>
      <c r="K3635" s="242"/>
      <c r="L3635" s="248"/>
      <c r="M3635" s="249"/>
      <c r="N3635" s="250"/>
      <c r="O3635" s="250"/>
      <c r="P3635" s="250"/>
      <c r="Q3635" s="250"/>
      <c r="R3635" s="250"/>
      <c r="S3635" s="250"/>
      <c r="T3635" s="251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52" t="s">
        <v>232</v>
      </c>
      <c r="AU3635" s="252" t="s">
        <v>82</v>
      </c>
      <c r="AV3635" s="13" t="s">
        <v>82</v>
      </c>
      <c r="AW3635" s="13" t="s">
        <v>30</v>
      </c>
      <c r="AX3635" s="13" t="s">
        <v>73</v>
      </c>
      <c r="AY3635" s="252" t="s">
        <v>223</v>
      </c>
    </row>
    <row r="3636" s="13" customFormat="1">
      <c r="A3636" s="13"/>
      <c r="B3636" s="241"/>
      <c r="C3636" s="242"/>
      <c r="D3636" s="243" t="s">
        <v>232</v>
      </c>
      <c r="E3636" s="244" t="s">
        <v>1</v>
      </c>
      <c r="F3636" s="245" t="s">
        <v>4724</v>
      </c>
      <c r="G3636" s="242"/>
      <c r="H3636" s="246">
        <v>2.8900000000000001</v>
      </c>
      <c r="I3636" s="247"/>
      <c r="J3636" s="242"/>
      <c r="K3636" s="242"/>
      <c r="L3636" s="248"/>
      <c r="M3636" s="249"/>
      <c r="N3636" s="250"/>
      <c r="O3636" s="250"/>
      <c r="P3636" s="250"/>
      <c r="Q3636" s="250"/>
      <c r="R3636" s="250"/>
      <c r="S3636" s="250"/>
      <c r="T3636" s="251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52" t="s">
        <v>232</v>
      </c>
      <c r="AU3636" s="252" t="s">
        <v>82</v>
      </c>
      <c r="AV3636" s="13" t="s">
        <v>82</v>
      </c>
      <c r="AW3636" s="13" t="s">
        <v>30</v>
      </c>
      <c r="AX3636" s="13" t="s">
        <v>73</v>
      </c>
      <c r="AY3636" s="252" t="s">
        <v>223</v>
      </c>
    </row>
    <row r="3637" s="15" customFormat="1">
      <c r="A3637" s="15"/>
      <c r="B3637" s="263"/>
      <c r="C3637" s="264"/>
      <c r="D3637" s="243" t="s">
        <v>232</v>
      </c>
      <c r="E3637" s="265" t="s">
        <v>1</v>
      </c>
      <c r="F3637" s="266" t="s">
        <v>245</v>
      </c>
      <c r="G3637" s="264"/>
      <c r="H3637" s="267">
        <v>6.8399999999999999</v>
      </c>
      <c r="I3637" s="268"/>
      <c r="J3637" s="264"/>
      <c r="K3637" s="264"/>
      <c r="L3637" s="269"/>
      <c r="M3637" s="270"/>
      <c r="N3637" s="271"/>
      <c r="O3637" s="271"/>
      <c r="P3637" s="271"/>
      <c r="Q3637" s="271"/>
      <c r="R3637" s="271"/>
      <c r="S3637" s="271"/>
      <c r="T3637" s="272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T3637" s="273" t="s">
        <v>232</v>
      </c>
      <c r="AU3637" s="273" t="s">
        <v>82</v>
      </c>
      <c r="AV3637" s="15" t="s">
        <v>230</v>
      </c>
      <c r="AW3637" s="15" t="s">
        <v>30</v>
      </c>
      <c r="AX3637" s="15" t="s">
        <v>80</v>
      </c>
      <c r="AY3637" s="273" t="s">
        <v>223</v>
      </c>
    </row>
    <row r="3638" s="2" customFormat="1" ht="24.15" customHeight="1">
      <c r="A3638" s="39"/>
      <c r="B3638" s="40"/>
      <c r="C3638" s="274" t="s">
        <v>4725</v>
      </c>
      <c r="D3638" s="274" t="s">
        <v>285</v>
      </c>
      <c r="E3638" s="275" t="s">
        <v>4726</v>
      </c>
      <c r="F3638" s="276" t="s">
        <v>4727</v>
      </c>
      <c r="G3638" s="277" t="s">
        <v>293</v>
      </c>
      <c r="H3638" s="278">
        <v>3.1789999999999998</v>
      </c>
      <c r="I3638" s="279"/>
      <c r="J3638" s="280">
        <f>ROUND(I3638*H3638,2)</f>
        <v>0</v>
      </c>
      <c r="K3638" s="276" t="s">
        <v>229</v>
      </c>
      <c r="L3638" s="281"/>
      <c r="M3638" s="282" t="s">
        <v>1</v>
      </c>
      <c r="N3638" s="283" t="s">
        <v>38</v>
      </c>
      <c r="O3638" s="92"/>
      <c r="P3638" s="237">
        <f>O3638*H3638</f>
        <v>0</v>
      </c>
      <c r="Q3638" s="237">
        <v>0.01</v>
      </c>
      <c r="R3638" s="237">
        <f>Q3638*H3638</f>
        <v>0.031789999999999999</v>
      </c>
      <c r="S3638" s="237">
        <v>0</v>
      </c>
      <c r="T3638" s="238">
        <f>S3638*H3638</f>
        <v>0</v>
      </c>
      <c r="U3638" s="39"/>
      <c r="V3638" s="39"/>
      <c r="W3638" s="39"/>
      <c r="X3638" s="39"/>
      <c r="Y3638" s="39"/>
      <c r="Z3638" s="39"/>
      <c r="AA3638" s="39"/>
      <c r="AB3638" s="39"/>
      <c r="AC3638" s="39"/>
      <c r="AD3638" s="39"/>
      <c r="AE3638" s="39"/>
      <c r="AR3638" s="239" t="s">
        <v>402</v>
      </c>
      <c r="AT3638" s="239" t="s">
        <v>285</v>
      </c>
      <c r="AU3638" s="239" t="s">
        <v>82</v>
      </c>
      <c r="AY3638" s="18" t="s">
        <v>223</v>
      </c>
      <c r="BE3638" s="240">
        <f>IF(N3638="základní",J3638,0)</f>
        <v>0</v>
      </c>
      <c r="BF3638" s="240">
        <f>IF(N3638="snížená",J3638,0)</f>
        <v>0</v>
      </c>
      <c r="BG3638" s="240">
        <f>IF(N3638="zákl. přenesená",J3638,0)</f>
        <v>0</v>
      </c>
      <c r="BH3638" s="240">
        <f>IF(N3638="sníž. přenesená",J3638,0)</f>
        <v>0</v>
      </c>
      <c r="BI3638" s="240">
        <f>IF(N3638="nulová",J3638,0)</f>
        <v>0</v>
      </c>
      <c r="BJ3638" s="18" t="s">
        <v>80</v>
      </c>
      <c r="BK3638" s="240">
        <f>ROUND(I3638*H3638,2)</f>
        <v>0</v>
      </c>
      <c r="BL3638" s="18" t="s">
        <v>310</v>
      </c>
      <c r="BM3638" s="239" t="s">
        <v>4728</v>
      </c>
    </row>
    <row r="3639" s="13" customFormat="1">
      <c r="A3639" s="13"/>
      <c r="B3639" s="241"/>
      <c r="C3639" s="242"/>
      <c r="D3639" s="243" t="s">
        <v>232</v>
      </c>
      <c r="E3639" s="244" t="s">
        <v>1</v>
      </c>
      <c r="F3639" s="245" t="s">
        <v>4724</v>
      </c>
      <c r="G3639" s="242"/>
      <c r="H3639" s="246">
        <v>2.8900000000000001</v>
      </c>
      <c r="I3639" s="247"/>
      <c r="J3639" s="242"/>
      <c r="K3639" s="242"/>
      <c r="L3639" s="248"/>
      <c r="M3639" s="249"/>
      <c r="N3639" s="250"/>
      <c r="O3639" s="250"/>
      <c r="P3639" s="250"/>
      <c r="Q3639" s="250"/>
      <c r="R3639" s="250"/>
      <c r="S3639" s="250"/>
      <c r="T3639" s="251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52" t="s">
        <v>232</v>
      </c>
      <c r="AU3639" s="252" t="s">
        <v>82</v>
      </c>
      <c r="AV3639" s="13" t="s">
        <v>82</v>
      </c>
      <c r="AW3639" s="13" t="s">
        <v>30</v>
      </c>
      <c r="AX3639" s="13" t="s">
        <v>80</v>
      </c>
      <c r="AY3639" s="252" t="s">
        <v>223</v>
      </c>
    </row>
    <row r="3640" s="13" customFormat="1">
      <c r="A3640" s="13"/>
      <c r="B3640" s="241"/>
      <c r="C3640" s="242"/>
      <c r="D3640" s="243" t="s">
        <v>232</v>
      </c>
      <c r="E3640" s="242"/>
      <c r="F3640" s="245" t="s">
        <v>4729</v>
      </c>
      <c r="G3640" s="242"/>
      <c r="H3640" s="246">
        <v>3.1789999999999998</v>
      </c>
      <c r="I3640" s="247"/>
      <c r="J3640" s="242"/>
      <c r="K3640" s="242"/>
      <c r="L3640" s="248"/>
      <c r="M3640" s="249"/>
      <c r="N3640" s="250"/>
      <c r="O3640" s="250"/>
      <c r="P3640" s="250"/>
      <c r="Q3640" s="250"/>
      <c r="R3640" s="250"/>
      <c r="S3640" s="250"/>
      <c r="T3640" s="251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52" t="s">
        <v>232</v>
      </c>
      <c r="AU3640" s="252" t="s">
        <v>82</v>
      </c>
      <c r="AV3640" s="13" t="s">
        <v>82</v>
      </c>
      <c r="AW3640" s="13" t="s">
        <v>4</v>
      </c>
      <c r="AX3640" s="13" t="s">
        <v>80</v>
      </c>
      <c r="AY3640" s="252" t="s">
        <v>223</v>
      </c>
    </row>
    <row r="3641" s="2" customFormat="1" ht="24.15" customHeight="1">
      <c r="A3641" s="39"/>
      <c r="B3641" s="40"/>
      <c r="C3641" s="274" t="s">
        <v>4730</v>
      </c>
      <c r="D3641" s="274" t="s">
        <v>285</v>
      </c>
      <c r="E3641" s="275" t="s">
        <v>4731</v>
      </c>
      <c r="F3641" s="276" t="s">
        <v>4732</v>
      </c>
      <c r="G3641" s="277" t="s">
        <v>293</v>
      </c>
      <c r="H3641" s="278">
        <v>4.3449999999999998</v>
      </c>
      <c r="I3641" s="279"/>
      <c r="J3641" s="280">
        <f>ROUND(I3641*H3641,2)</f>
        <v>0</v>
      </c>
      <c r="K3641" s="276" t="s">
        <v>229</v>
      </c>
      <c r="L3641" s="281"/>
      <c r="M3641" s="282" t="s">
        <v>1</v>
      </c>
      <c r="N3641" s="283" t="s">
        <v>38</v>
      </c>
      <c r="O3641" s="92"/>
      <c r="P3641" s="237">
        <f>O3641*H3641</f>
        <v>0</v>
      </c>
      <c r="Q3641" s="237">
        <v>0.0033999999999999998</v>
      </c>
      <c r="R3641" s="237">
        <f>Q3641*H3641</f>
        <v>0.014772999999999998</v>
      </c>
      <c r="S3641" s="237">
        <v>0</v>
      </c>
      <c r="T3641" s="238">
        <f>S3641*H3641</f>
        <v>0</v>
      </c>
      <c r="U3641" s="39"/>
      <c r="V3641" s="39"/>
      <c r="W3641" s="39"/>
      <c r="X3641" s="39"/>
      <c r="Y3641" s="39"/>
      <c r="Z3641" s="39"/>
      <c r="AA3641" s="39"/>
      <c r="AB3641" s="39"/>
      <c r="AC3641" s="39"/>
      <c r="AD3641" s="39"/>
      <c r="AE3641" s="39"/>
      <c r="AR3641" s="239" t="s">
        <v>402</v>
      </c>
      <c r="AT3641" s="239" t="s">
        <v>285</v>
      </c>
      <c r="AU3641" s="239" t="s">
        <v>82</v>
      </c>
      <c r="AY3641" s="18" t="s">
        <v>223</v>
      </c>
      <c r="BE3641" s="240">
        <f>IF(N3641="základní",J3641,0)</f>
        <v>0</v>
      </c>
      <c r="BF3641" s="240">
        <f>IF(N3641="snížená",J3641,0)</f>
        <v>0</v>
      </c>
      <c r="BG3641" s="240">
        <f>IF(N3641="zákl. přenesená",J3641,0)</f>
        <v>0</v>
      </c>
      <c r="BH3641" s="240">
        <f>IF(N3641="sníž. přenesená",J3641,0)</f>
        <v>0</v>
      </c>
      <c r="BI3641" s="240">
        <f>IF(N3641="nulová",J3641,0)</f>
        <v>0</v>
      </c>
      <c r="BJ3641" s="18" t="s">
        <v>80</v>
      </c>
      <c r="BK3641" s="240">
        <f>ROUND(I3641*H3641,2)</f>
        <v>0</v>
      </c>
      <c r="BL3641" s="18" t="s">
        <v>310</v>
      </c>
      <c r="BM3641" s="239" t="s">
        <v>4733</v>
      </c>
    </row>
    <row r="3642" s="13" customFormat="1">
      <c r="A3642" s="13"/>
      <c r="B3642" s="241"/>
      <c r="C3642" s="242"/>
      <c r="D3642" s="243" t="s">
        <v>232</v>
      </c>
      <c r="E3642" s="244" t="s">
        <v>1</v>
      </c>
      <c r="F3642" s="245" t="s">
        <v>4723</v>
      </c>
      <c r="G3642" s="242"/>
      <c r="H3642" s="246">
        <v>3.9500000000000002</v>
      </c>
      <c r="I3642" s="247"/>
      <c r="J3642" s="242"/>
      <c r="K3642" s="242"/>
      <c r="L3642" s="248"/>
      <c r="M3642" s="249"/>
      <c r="N3642" s="250"/>
      <c r="O3642" s="250"/>
      <c r="P3642" s="250"/>
      <c r="Q3642" s="250"/>
      <c r="R3642" s="250"/>
      <c r="S3642" s="250"/>
      <c r="T3642" s="251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52" t="s">
        <v>232</v>
      </c>
      <c r="AU3642" s="252" t="s">
        <v>82</v>
      </c>
      <c r="AV3642" s="13" t="s">
        <v>82</v>
      </c>
      <c r="AW3642" s="13" t="s">
        <v>30</v>
      </c>
      <c r="AX3642" s="13" t="s">
        <v>80</v>
      </c>
      <c r="AY3642" s="252" t="s">
        <v>223</v>
      </c>
    </row>
    <row r="3643" s="13" customFormat="1">
      <c r="A3643" s="13"/>
      <c r="B3643" s="241"/>
      <c r="C3643" s="242"/>
      <c r="D3643" s="243" t="s">
        <v>232</v>
      </c>
      <c r="E3643" s="242"/>
      <c r="F3643" s="245" t="s">
        <v>4734</v>
      </c>
      <c r="G3643" s="242"/>
      <c r="H3643" s="246">
        <v>4.3449999999999998</v>
      </c>
      <c r="I3643" s="247"/>
      <c r="J3643" s="242"/>
      <c r="K3643" s="242"/>
      <c r="L3643" s="248"/>
      <c r="M3643" s="249"/>
      <c r="N3643" s="250"/>
      <c r="O3643" s="250"/>
      <c r="P3643" s="250"/>
      <c r="Q3643" s="250"/>
      <c r="R3643" s="250"/>
      <c r="S3643" s="250"/>
      <c r="T3643" s="251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52" t="s">
        <v>232</v>
      </c>
      <c r="AU3643" s="252" t="s">
        <v>82</v>
      </c>
      <c r="AV3643" s="13" t="s">
        <v>82</v>
      </c>
      <c r="AW3643" s="13" t="s">
        <v>4</v>
      </c>
      <c r="AX3643" s="13" t="s">
        <v>80</v>
      </c>
      <c r="AY3643" s="252" t="s">
        <v>223</v>
      </c>
    </row>
    <row r="3644" s="2" customFormat="1" ht="21.75" customHeight="1">
      <c r="A3644" s="39"/>
      <c r="B3644" s="40"/>
      <c r="C3644" s="228" t="s">
        <v>4735</v>
      </c>
      <c r="D3644" s="228" t="s">
        <v>225</v>
      </c>
      <c r="E3644" s="229" t="s">
        <v>4736</v>
      </c>
      <c r="F3644" s="230" t="s">
        <v>4737</v>
      </c>
      <c r="G3644" s="231" t="s">
        <v>475</v>
      </c>
      <c r="H3644" s="232">
        <v>2</v>
      </c>
      <c r="I3644" s="233"/>
      <c r="J3644" s="234">
        <f>ROUND(I3644*H3644,2)</f>
        <v>0</v>
      </c>
      <c r="K3644" s="230" t="s">
        <v>229</v>
      </c>
      <c r="L3644" s="45"/>
      <c r="M3644" s="235" t="s">
        <v>1</v>
      </c>
      <c r="N3644" s="236" t="s">
        <v>38</v>
      </c>
      <c r="O3644" s="92"/>
      <c r="P3644" s="237">
        <f>O3644*H3644</f>
        <v>0</v>
      </c>
      <c r="Q3644" s="237">
        <v>0</v>
      </c>
      <c r="R3644" s="237">
        <f>Q3644*H3644</f>
        <v>0</v>
      </c>
      <c r="S3644" s="237">
        <v>0</v>
      </c>
      <c r="T3644" s="238">
        <f>S3644*H3644</f>
        <v>0</v>
      </c>
      <c r="U3644" s="39"/>
      <c r="V3644" s="39"/>
      <c r="W3644" s="39"/>
      <c r="X3644" s="39"/>
      <c r="Y3644" s="39"/>
      <c r="Z3644" s="39"/>
      <c r="AA3644" s="39"/>
      <c r="AB3644" s="39"/>
      <c r="AC3644" s="39"/>
      <c r="AD3644" s="39"/>
      <c r="AE3644" s="39"/>
      <c r="AR3644" s="239" t="s">
        <v>310</v>
      </c>
      <c r="AT3644" s="239" t="s">
        <v>225</v>
      </c>
      <c r="AU3644" s="239" t="s">
        <v>82</v>
      </c>
      <c r="AY3644" s="18" t="s">
        <v>223</v>
      </c>
      <c r="BE3644" s="240">
        <f>IF(N3644="základní",J3644,0)</f>
        <v>0</v>
      </c>
      <c r="BF3644" s="240">
        <f>IF(N3644="snížená",J3644,0)</f>
        <v>0</v>
      </c>
      <c r="BG3644" s="240">
        <f>IF(N3644="zákl. přenesená",J3644,0)</f>
        <v>0</v>
      </c>
      <c r="BH3644" s="240">
        <f>IF(N3644="sníž. přenesená",J3644,0)</f>
        <v>0</v>
      </c>
      <c r="BI3644" s="240">
        <f>IF(N3644="nulová",J3644,0)</f>
        <v>0</v>
      </c>
      <c r="BJ3644" s="18" t="s">
        <v>80</v>
      </c>
      <c r="BK3644" s="240">
        <f>ROUND(I3644*H3644,2)</f>
        <v>0</v>
      </c>
      <c r="BL3644" s="18" t="s">
        <v>310</v>
      </c>
      <c r="BM3644" s="239" t="s">
        <v>4738</v>
      </c>
    </row>
    <row r="3645" s="13" customFormat="1">
      <c r="A3645" s="13"/>
      <c r="B3645" s="241"/>
      <c r="C3645" s="242"/>
      <c r="D3645" s="243" t="s">
        <v>232</v>
      </c>
      <c r="E3645" s="244" t="s">
        <v>1</v>
      </c>
      <c r="F3645" s="245" t="s">
        <v>4739</v>
      </c>
      <c r="G3645" s="242"/>
      <c r="H3645" s="246">
        <v>2</v>
      </c>
      <c r="I3645" s="247"/>
      <c r="J3645" s="242"/>
      <c r="K3645" s="242"/>
      <c r="L3645" s="248"/>
      <c r="M3645" s="249"/>
      <c r="N3645" s="250"/>
      <c r="O3645" s="250"/>
      <c r="P3645" s="250"/>
      <c r="Q3645" s="250"/>
      <c r="R3645" s="250"/>
      <c r="S3645" s="250"/>
      <c r="T3645" s="251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52" t="s">
        <v>232</v>
      </c>
      <c r="AU3645" s="252" t="s">
        <v>82</v>
      </c>
      <c r="AV3645" s="13" t="s">
        <v>82</v>
      </c>
      <c r="AW3645" s="13" t="s">
        <v>30</v>
      </c>
      <c r="AX3645" s="13" t="s">
        <v>80</v>
      </c>
      <c r="AY3645" s="252" t="s">
        <v>223</v>
      </c>
    </row>
    <row r="3646" s="2" customFormat="1" ht="21.75" customHeight="1">
      <c r="A3646" s="39"/>
      <c r="B3646" s="40"/>
      <c r="C3646" s="274" t="s">
        <v>4740</v>
      </c>
      <c r="D3646" s="274" t="s">
        <v>285</v>
      </c>
      <c r="E3646" s="275" t="s">
        <v>4741</v>
      </c>
      <c r="F3646" s="276" t="s">
        <v>4742</v>
      </c>
      <c r="G3646" s="277" t="s">
        <v>475</v>
      </c>
      <c r="H3646" s="278">
        <v>2</v>
      </c>
      <c r="I3646" s="279"/>
      <c r="J3646" s="280">
        <f>ROUND(I3646*H3646,2)</f>
        <v>0</v>
      </c>
      <c r="K3646" s="276" t="s">
        <v>229</v>
      </c>
      <c r="L3646" s="281"/>
      <c r="M3646" s="282" t="s">
        <v>1</v>
      </c>
      <c r="N3646" s="283" t="s">
        <v>38</v>
      </c>
      <c r="O3646" s="92"/>
      <c r="P3646" s="237">
        <f>O3646*H3646</f>
        <v>0</v>
      </c>
      <c r="Q3646" s="237">
        <v>0.0030100000000000001</v>
      </c>
      <c r="R3646" s="237">
        <f>Q3646*H3646</f>
        <v>0.0060200000000000002</v>
      </c>
      <c r="S3646" s="237">
        <v>0</v>
      </c>
      <c r="T3646" s="238">
        <f>S3646*H3646</f>
        <v>0</v>
      </c>
      <c r="U3646" s="39"/>
      <c r="V3646" s="39"/>
      <c r="W3646" s="39"/>
      <c r="X3646" s="39"/>
      <c r="Y3646" s="39"/>
      <c r="Z3646" s="39"/>
      <c r="AA3646" s="39"/>
      <c r="AB3646" s="39"/>
      <c r="AC3646" s="39"/>
      <c r="AD3646" s="39"/>
      <c r="AE3646" s="39"/>
      <c r="AR3646" s="239" t="s">
        <v>402</v>
      </c>
      <c r="AT3646" s="239" t="s">
        <v>285</v>
      </c>
      <c r="AU3646" s="239" t="s">
        <v>82</v>
      </c>
      <c r="AY3646" s="18" t="s">
        <v>223</v>
      </c>
      <c r="BE3646" s="240">
        <f>IF(N3646="základní",J3646,0)</f>
        <v>0</v>
      </c>
      <c r="BF3646" s="240">
        <f>IF(N3646="snížená",J3646,0)</f>
        <v>0</v>
      </c>
      <c r="BG3646" s="240">
        <f>IF(N3646="zákl. přenesená",J3646,0)</f>
        <v>0</v>
      </c>
      <c r="BH3646" s="240">
        <f>IF(N3646="sníž. přenesená",J3646,0)</f>
        <v>0</v>
      </c>
      <c r="BI3646" s="240">
        <f>IF(N3646="nulová",J3646,0)</f>
        <v>0</v>
      </c>
      <c r="BJ3646" s="18" t="s">
        <v>80</v>
      </c>
      <c r="BK3646" s="240">
        <f>ROUND(I3646*H3646,2)</f>
        <v>0</v>
      </c>
      <c r="BL3646" s="18" t="s">
        <v>310</v>
      </c>
      <c r="BM3646" s="239" t="s">
        <v>4743</v>
      </c>
    </row>
    <row r="3647" s="2" customFormat="1">
      <c r="A3647" s="39"/>
      <c r="B3647" s="40"/>
      <c r="C3647" s="41"/>
      <c r="D3647" s="243" t="s">
        <v>370</v>
      </c>
      <c r="E3647" s="41"/>
      <c r="F3647" s="284" t="s">
        <v>4744</v>
      </c>
      <c r="G3647" s="41"/>
      <c r="H3647" s="41"/>
      <c r="I3647" s="285"/>
      <c r="J3647" s="41"/>
      <c r="K3647" s="41"/>
      <c r="L3647" s="45"/>
      <c r="M3647" s="286"/>
      <c r="N3647" s="287"/>
      <c r="O3647" s="92"/>
      <c r="P3647" s="92"/>
      <c r="Q3647" s="92"/>
      <c r="R3647" s="92"/>
      <c r="S3647" s="92"/>
      <c r="T3647" s="93"/>
      <c r="U3647" s="39"/>
      <c r="V3647" s="39"/>
      <c r="W3647" s="39"/>
      <c r="X3647" s="39"/>
      <c r="Y3647" s="39"/>
      <c r="Z3647" s="39"/>
      <c r="AA3647" s="39"/>
      <c r="AB3647" s="39"/>
      <c r="AC3647" s="39"/>
      <c r="AD3647" s="39"/>
      <c r="AE3647" s="39"/>
      <c r="AT3647" s="18" t="s">
        <v>370</v>
      </c>
      <c r="AU3647" s="18" t="s">
        <v>82</v>
      </c>
    </row>
    <row r="3648" s="2" customFormat="1" ht="55.5" customHeight="1">
      <c r="A3648" s="39"/>
      <c r="B3648" s="40"/>
      <c r="C3648" s="228" t="s">
        <v>4745</v>
      </c>
      <c r="D3648" s="228" t="s">
        <v>225</v>
      </c>
      <c r="E3648" s="229" t="s">
        <v>4746</v>
      </c>
      <c r="F3648" s="230" t="s">
        <v>4747</v>
      </c>
      <c r="G3648" s="231" t="s">
        <v>265</v>
      </c>
      <c r="H3648" s="232">
        <v>49.662999999999997</v>
      </c>
      <c r="I3648" s="233"/>
      <c r="J3648" s="234">
        <f>ROUND(I3648*H3648,2)</f>
        <v>0</v>
      </c>
      <c r="K3648" s="230" t="s">
        <v>229</v>
      </c>
      <c r="L3648" s="45"/>
      <c r="M3648" s="235" t="s">
        <v>1</v>
      </c>
      <c r="N3648" s="236" t="s">
        <v>38</v>
      </c>
      <c r="O3648" s="92"/>
      <c r="P3648" s="237">
        <f>O3648*H3648</f>
        <v>0</v>
      </c>
      <c r="Q3648" s="237">
        <v>0</v>
      </c>
      <c r="R3648" s="237">
        <f>Q3648*H3648</f>
        <v>0</v>
      </c>
      <c r="S3648" s="237">
        <v>0</v>
      </c>
      <c r="T3648" s="238">
        <f>S3648*H3648</f>
        <v>0</v>
      </c>
      <c r="U3648" s="39"/>
      <c r="V3648" s="39"/>
      <c r="W3648" s="39"/>
      <c r="X3648" s="39"/>
      <c r="Y3648" s="39"/>
      <c r="Z3648" s="39"/>
      <c r="AA3648" s="39"/>
      <c r="AB3648" s="39"/>
      <c r="AC3648" s="39"/>
      <c r="AD3648" s="39"/>
      <c r="AE3648" s="39"/>
      <c r="AR3648" s="239" t="s">
        <v>310</v>
      </c>
      <c r="AT3648" s="239" t="s">
        <v>225</v>
      </c>
      <c r="AU3648" s="239" t="s">
        <v>82</v>
      </c>
      <c r="AY3648" s="18" t="s">
        <v>223</v>
      </c>
      <c r="BE3648" s="240">
        <f>IF(N3648="základní",J3648,0)</f>
        <v>0</v>
      </c>
      <c r="BF3648" s="240">
        <f>IF(N3648="snížená",J3648,0)</f>
        <v>0</v>
      </c>
      <c r="BG3648" s="240">
        <f>IF(N3648="zákl. přenesená",J3648,0)</f>
        <v>0</v>
      </c>
      <c r="BH3648" s="240">
        <f>IF(N3648="sníž. přenesená",J3648,0)</f>
        <v>0</v>
      </c>
      <c r="BI3648" s="240">
        <f>IF(N3648="nulová",J3648,0)</f>
        <v>0</v>
      </c>
      <c r="BJ3648" s="18" t="s">
        <v>80</v>
      </c>
      <c r="BK3648" s="240">
        <f>ROUND(I3648*H3648,2)</f>
        <v>0</v>
      </c>
      <c r="BL3648" s="18" t="s">
        <v>310</v>
      </c>
      <c r="BM3648" s="239" t="s">
        <v>4748</v>
      </c>
    </row>
    <row r="3649" s="12" customFormat="1" ht="22.8" customHeight="1">
      <c r="A3649" s="12"/>
      <c r="B3649" s="212"/>
      <c r="C3649" s="213"/>
      <c r="D3649" s="214" t="s">
        <v>72</v>
      </c>
      <c r="E3649" s="226" t="s">
        <v>4749</v>
      </c>
      <c r="F3649" s="226" t="s">
        <v>4750</v>
      </c>
      <c r="G3649" s="213"/>
      <c r="H3649" s="213"/>
      <c r="I3649" s="216"/>
      <c r="J3649" s="227">
        <f>BK3649</f>
        <v>0</v>
      </c>
      <c r="K3649" s="213"/>
      <c r="L3649" s="218"/>
      <c r="M3649" s="219"/>
      <c r="N3649" s="220"/>
      <c r="O3649" s="220"/>
      <c r="P3649" s="221">
        <f>SUM(P3650:P3656)</f>
        <v>0</v>
      </c>
      <c r="Q3649" s="220"/>
      <c r="R3649" s="221">
        <f>SUM(R3650:R3656)</f>
        <v>0</v>
      </c>
      <c r="S3649" s="220"/>
      <c r="T3649" s="222">
        <f>SUM(T3650:T3656)</f>
        <v>0.91505999999999998</v>
      </c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R3649" s="223" t="s">
        <v>82</v>
      </c>
      <c r="AT3649" s="224" t="s">
        <v>72</v>
      </c>
      <c r="AU3649" s="224" t="s">
        <v>80</v>
      </c>
      <c r="AY3649" s="223" t="s">
        <v>223</v>
      </c>
      <c r="BK3649" s="225">
        <f>SUM(BK3650:BK3656)</f>
        <v>0</v>
      </c>
    </row>
    <row r="3650" s="2" customFormat="1" ht="24.15" customHeight="1">
      <c r="A3650" s="39"/>
      <c r="B3650" s="40"/>
      <c r="C3650" s="228" t="s">
        <v>4751</v>
      </c>
      <c r="D3650" s="228" t="s">
        <v>225</v>
      </c>
      <c r="E3650" s="229" t="s">
        <v>4752</v>
      </c>
      <c r="F3650" s="230" t="s">
        <v>4753</v>
      </c>
      <c r="G3650" s="231" t="s">
        <v>293</v>
      </c>
      <c r="H3650" s="232">
        <v>256.81999999999999</v>
      </c>
      <c r="I3650" s="233"/>
      <c r="J3650" s="234">
        <f>ROUND(I3650*H3650,2)</f>
        <v>0</v>
      </c>
      <c r="K3650" s="230" t="s">
        <v>229</v>
      </c>
      <c r="L3650" s="45"/>
      <c r="M3650" s="235" t="s">
        <v>1</v>
      </c>
      <c r="N3650" s="236" t="s">
        <v>38</v>
      </c>
      <c r="O3650" s="92"/>
      <c r="P3650" s="237">
        <f>O3650*H3650</f>
        <v>0</v>
      </c>
      <c r="Q3650" s="237">
        <v>0</v>
      </c>
      <c r="R3650" s="237">
        <f>Q3650*H3650</f>
        <v>0</v>
      </c>
      <c r="S3650" s="237">
        <v>0.0030000000000000001</v>
      </c>
      <c r="T3650" s="238">
        <f>S3650*H3650</f>
        <v>0.77046000000000003</v>
      </c>
      <c r="U3650" s="39"/>
      <c r="V3650" s="39"/>
      <c r="W3650" s="39"/>
      <c r="X3650" s="39"/>
      <c r="Y3650" s="39"/>
      <c r="Z3650" s="39"/>
      <c r="AA3650" s="39"/>
      <c r="AB3650" s="39"/>
      <c r="AC3650" s="39"/>
      <c r="AD3650" s="39"/>
      <c r="AE3650" s="39"/>
      <c r="AR3650" s="239" t="s">
        <v>310</v>
      </c>
      <c r="AT3650" s="239" t="s">
        <v>225</v>
      </c>
      <c r="AU3650" s="239" t="s">
        <v>82</v>
      </c>
      <c r="AY3650" s="18" t="s">
        <v>223</v>
      </c>
      <c r="BE3650" s="240">
        <f>IF(N3650="základní",J3650,0)</f>
        <v>0</v>
      </c>
      <c r="BF3650" s="240">
        <f>IF(N3650="snížená",J3650,0)</f>
        <v>0</v>
      </c>
      <c r="BG3650" s="240">
        <f>IF(N3650="zákl. přenesená",J3650,0)</f>
        <v>0</v>
      </c>
      <c r="BH3650" s="240">
        <f>IF(N3650="sníž. přenesená",J3650,0)</f>
        <v>0</v>
      </c>
      <c r="BI3650" s="240">
        <f>IF(N3650="nulová",J3650,0)</f>
        <v>0</v>
      </c>
      <c r="BJ3650" s="18" t="s">
        <v>80</v>
      </c>
      <c r="BK3650" s="240">
        <f>ROUND(I3650*H3650,2)</f>
        <v>0</v>
      </c>
      <c r="BL3650" s="18" t="s">
        <v>310</v>
      </c>
      <c r="BM3650" s="239" t="s">
        <v>4754</v>
      </c>
    </row>
    <row r="3651" s="14" customFormat="1">
      <c r="A3651" s="14"/>
      <c r="B3651" s="253"/>
      <c r="C3651" s="254"/>
      <c r="D3651" s="243" t="s">
        <v>232</v>
      </c>
      <c r="E3651" s="255" t="s">
        <v>1</v>
      </c>
      <c r="F3651" s="256" t="s">
        <v>4755</v>
      </c>
      <c r="G3651" s="254"/>
      <c r="H3651" s="255" t="s">
        <v>1</v>
      </c>
      <c r="I3651" s="257"/>
      <c r="J3651" s="254"/>
      <c r="K3651" s="254"/>
      <c r="L3651" s="258"/>
      <c r="M3651" s="259"/>
      <c r="N3651" s="260"/>
      <c r="O3651" s="260"/>
      <c r="P3651" s="260"/>
      <c r="Q3651" s="260"/>
      <c r="R3651" s="260"/>
      <c r="S3651" s="260"/>
      <c r="T3651" s="261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62" t="s">
        <v>232</v>
      </c>
      <c r="AU3651" s="262" t="s">
        <v>82</v>
      </c>
      <c r="AV3651" s="14" t="s">
        <v>80</v>
      </c>
      <c r="AW3651" s="14" t="s">
        <v>30</v>
      </c>
      <c r="AX3651" s="14" t="s">
        <v>73</v>
      </c>
      <c r="AY3651" s="262" t="s">
        <v>223</v>
      </c>
    </row>
    <row r="3652" s="13" customFormat="1">
      <c r="A3652" s="13"/>
      <c r="B3652" s="241"/>
      <c r="C3652" s="242"/>
      <c r="D3652" s="243" t="s">
        <v>232</v>
      </c>
      <c r="E3652" s="244" t="s">
        <v>1</v>
      </c>
      <c r="F3652" s="245" t="s">
        <v>4756</v>
      </c>
      <c r="G3652" s="242"/>
      <c r="H3652" s="246">
        <v>64.819999999999993</v>
      </c>
      <c r="I3652" s="247"/>
      <c r="J3652" s="242"/>
      <c r="K3652" s="242"/>
      <c r="L3652" s="248"/>
      <c r="M3652" s="249"/>
      <c r="N3652" s="250"/>
      <c r="O3652" s="250"/>
      <c r="P3652" s="250"/>
      <c r="Q3652" s="250"/>
      <c r="R3652" s="250"/>
      <c r="S3652" s="250"/>
      <c r="T3652" s="251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T3652" s="252" t="s">
        <v>232</v>
      </c>
      <c r="AU3652" s="252" t="s">
        <v>82</v>
      </c>
      <c r="AV3652" s="13" t="s">
        <v>82</v>
      </c>
      <c r="AW3652" s="13" t="s">
        <v>30</v>
      </c>
      <c r="AX3652" s="13" t="s">
        <v>73</v>
      </c>
      <c r="AY3652" s="252" t="s">
        <v>223</v>
      </c>
    </row>
    <row r="3653" s="13" customFormat="1">
      <c r="A3653" s="13"/>
      <c r="B3653" s="241"/>
      <c r="C3653" s="242"/>
      <c r="D3653" s="243" t="s">
        <v>232</v>
      </c>
      <c r="E3653" s="244" t="s">
        <v>1</v>
      </c>
      <c r="F3653" s="245" t="s">
        <v>4757</v>
      </c>
      <c r="G3653" s="242"/>
      <c r="H3653" s="246">
        <v>192</v>
      </c>
      <c r="I3653" s="247"/>
      <c r="J3653" s="242"/>
      <c r="K3653" s="242"/>
      <c r="L3653" s="248"/>
      <c r="M3653" s="249"/>
      <c r="N3653" s="250"/>
      <c r="O3653" s="250"/>
      <c r="P3653" s="250"/>
      <c r="Q3653" s="250"/>
      <c r="R3653" s="250"/>
      <c r="S3653" s="250"/>
      <c r="T3653" s="251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52" t="s">
        <v>232</v>
      </c>
      <c r="AU3653" s="252" t="s">
        <v>82</v>
      </c>
      <c r="AV3653" s="13" t="s">
        <v>82</v>
      </c>
      <c r="AW3653" s="13" t="s">
        <v>30</v>
      </c>
      <c r="AX3653" s="13" t="s">
        <v>73</v>
      </c>
      <c r="AY3653" s="252" t="s">
        <v>223</v>
      </c>
    </row>
    <row r="3654" s="15" customFormat="1">
      <c r="A3654" s="15"/>
      <c r="B3654" s="263"/>
      <c r="C3654" s="264"/>
      <c r="D3654" s="243" t="s">
        <v>232</v>
      </c>
      <c r="E3654" s="265" t="s">
        <v>1</v>
      </c>
      <c r="F3654" s="266" t="s">
        <v>245</v>
      </c>
      <c r="G3654" s="264"/>
      <c r="H3654" s="267">
        <v>256.81999999999999</v>
      </c>
      <c r="I3654" s="268"/>
      <c r="J3654" s="264"/>
      <c r="K3654" s="264"/>
      <c r="L3654" s="269"/>
      <c r="M3654" s="270"/>
      <c r="N3654" s="271"/>
      <c r="O3654" s="271"/>
      <c r="P3654" s="271"/>
      <c r="Q3654" s="271"/>
      <c r="R3654" s="271"/>
      <c r="S3654" s="271"/>
      <c r="T3654" s="272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T3654" s="273" t="s">
        <v>232</v>
      </c>
      <c r="AU3654" s="273" t="s">
        <v>82</v>
      </c>
      <c r="AV3654" s="15" t="s">
        <v>230</v>
      </c>
      <c r="AW3654" s="15" t="s">
        <v>30</v>
      </c>
      <c r="AX3654" s="15" t="s">
        <v>80</v>
      </c>
      <c r="AY3654" s="273" t="s">
        <v>223</v>
      </c>
    </row>
    <row r="3655" s="2" customFormat="1" ht="24.15" customHeight="1">
      <c r="A3655" s="39"/>
      <c r="B3655" s="40"/>
      <c r="C3655" s="228" t="s">
        <v>4758</v>
      </c>
      <c r="D3655" s="228" t="s">
        <v>225</v>
      </c>
      <c r="E3655" s="229" t="s">
        <v>4759</v>
      </c>
      <c r="F3655" s="230" t="s">
        <v>4760</v>
      </c>
      <c r="G3655" s="231" t="s">
        <v>351</v>
      </c>
      <c r="H3655" s="232">
        <v>48.200000000000003</v>
      </c>
      <c r="I3655" s="233"/>
      <c r="J3655" s="234">
        <f>ROUND(I3655*H3655,2)</f>
        <v>0</v>
      </c>
      <c r="K3655" s="230" t="s">
        <v>229</v>
      </c>
      <c r="L3655" s="45"/>
      <c r="M3655" s="235" t="s">
        <v>1</v>
      </c>
      <c r="N3655" s="236" t="s">
        <v>38</v>
      </c>
      <c r="O3655" s="92"/>
      <c r="P3655" s="237">
        <f>O3655*H3655</f>
        <v>0</v>
      </c>
      <c r="Q3655" s="237">
        <v>0</v>
      </c>
      <c r="R3655" s="237">
        <f>Q3655*H3655</f>
        <v>0</v>
      </c>
      <c r="S3655" s="237">
        <v>0.0030000000000000001</v>
      </c>
      <c r="T3655" s="238">
        <f>S3655*H3655</f>
        <v>0.14460000000000001</v>
      </c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39"/>
      <c r="AE3655" s="39"/>
      <c r="AR3655" s="239" t="s">
        <v>310</v>
      </c>
      <c r="AT3655" s="239" t="s">
        <v>225</v>
      </c>
      <c r="AU3655" s="239" t="s">
        <v>82</v>
      </c>
      <c r="AY3655" s="18" t="s">
        <v>223</v>
      </c>
      <c r="BE3655" s="240">
        <f>IF(N3655="základní",J3655,0)</f>
        <v>0</v>
      </c>
      <c r="BF3655" s="240">
        <f>IF(N3655="snížená",J3655,0)</f>
        <v>0</v>
      </c>
      <c r="BG3655" s="240">
        <f>IF(N3655="zákl. přenesená",J3655,0)</f>
        <v>0</v>
      </c>
      <c r="BH3655" s="240">
        <f>IF(N3655="sníž. přenesená",J3655,0)</f>
        <v>0</v>
      </c>
      <c r="BI3655" s="240">
        <f>IF(N3655="nulová",J3655,0)</f>
        <v>0</v>
      </c>
      <c r="BJ3655" s="18" t="s">
        <v>80</v>
      </c>
      <c r="BK3655" s="240">
        <f>ROUND(I3655*H3655,2)</f>
        <v>0</v>
      </c>
      <c r="BL3655" s="18" t="s">
        <v>310</v>
      </c>
      <c r="BM3655" s="239" t="s">
        <v>4761</v>
      </c>
    </row>
    <row r="3656" s="13" customFormat="1">
      <c r="A3656" s="13"/>
      <c r="B3656" s="241"/>
      <c r="C3656" s="242"/>
      <c r="D3656" s="243" t="s">
        <v>232</v>
      </c>
      <c r="E3656" s="244" t="s">
        <v>1</v>
      </c>
      <c r="F3656" s="245" t="s">
        <v>4762</v>
      </c>
      <c r="G3656" s="242"/>
      <c r="H3656" s="246">
        <v>48.200000000000003</v>
      </c>
      <c r="I3656" s="247"/>
      <c r="J3656" s="242"/>
      <c r="K3656" s="242"/>
      <c r="L3656" s="248"/>
      <c r="M3656" s="249"/>
      <c r="N3656" s="250"/>
      <c r="O3656" s="250"/>
      <c r="P3656" s="250"/>
      <c r="Q3656" s="250"/>
      <c r="R3656" s="250"/>
      <c r="S3656" s="250"/>
      <c r="T3656" s="251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T3656" s="252" t="s">
        <v>232</v>
      </c>
      <c r="AU3656" s="252" t="s">
        <v>82</v>
      </c>
      <c r="AV3656" s="13" t="s">
        <v>82</v>
      </c>
      <c r="AW3656" s="13" t="s">
        <v>30</v>
      </c>
      <c r="AX3656" s="13" t="s">
        <v>80</v>
      </c>
      <c r="AY3656" s="252" t="s">
        <v>223</v>
      </c>
    </row>
    <row r="3657" s="12" customFormat="1" ht="22.8" customHeight="1">
      <c r="A3657" s="12"/>
      <c r="B3657" s="212"/>
      <c r="C3657" s="213"/>
      <c r="D3657" s="214" t="s">
        <v>72</v>
      </c>
      <c r="E3657" s="226" t="s">
        <v>4763</v>
      </c>
      <c r="F3657" s="226" t="s">
        <v>4764</v>
      </c>
      <c r="G3657" s="213"/>
      <c r="H3657" s="213"/>
      <c r="I3657" s="216"/>
      <c r="J3657" s="227">
        <f>BK3657</f>
        <v>0</v>
      </c>
      <c r="K3657" s="213"/>
      <c r="L3657" s="218"/>
      <c r="M3657" s="219"/>
      <c r="N3657" s="220"/>
      <c r="O3657" s="220"/>
      <c r="P3657" s="221">
        <f>SUM(P3658:P3958)</f>
        <v>0</v>
      </c>
      <c r="Q3657" s="220"/>
      <c r="R3657" s="221">
        <f>SUM(R3658:R3958)</f>
        <v>7.6615894400000002</v>
      </c>
      <c r="S3657" s="220"/>
      <c r="T3657" s="222">
        <f>SUM(T3658:T3958)</f>
        <v>0</v>
      </c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R3657" s="223" t="s">
        <v>82</v>
      </c>
      <c r="AT3657" s="224" t="s">
        <v>72</v>
      </c>
      <c r="AU3657" s="224" t="s">
        <v>80</v>
      </c>
      <c r="AY3657" s="223" t="s">
        <v>223</v>
      </c>
      <c r="BK3657" s="225">
        <f>SUM(BK3658:BK3958)</f>
        <v>0</v>
      </c>
    </row>
    <row r="3658" s="2" customFormat="1" ht="24.15" customHeight="1">
      <c r="A3658" s="39"/>
      <c r="B3658" s="40"/>
      <c r="C3658" s="228" t="s">
        <v>4765</v>
      </c>
      <c r="D3658" s="228" t="s">
        <v>225</v>
      </c>
      <c r="E3658" s="229" t="s">
        <v>4766</v>
      </c>
      <c r="F3658" s="230" t="s">
        <v>4767</v>
      </c>
      <c r="G3658" s="231" t="s">
        <v>293</v>
      </c>
      <c r="H3658" s="232">
        <v>1171.152</v>
      </c>
      <c r="I3658" s="233"/>
      <c r="J3658" s="234">
        <f>ROUND(I3658*H3658,2)</f>
        <v>0</v>
      </c>
      <c r="K3658" s="230" t="s">
        <v>229</v>
      </c>
      <c r="L3658" s="45"/>
      <c r="M3658" s="235" t="s">
        <v>1</v>
      </c>
      <c r="N3658" s="236" t="s">
        <v>38</v>
      </c>
      <c r="O3658" s="92"/>
      <c r="P3658" s="237">
        <f>O3658*H3658</f>
        <v>0</v>
      </c>
      <c r="Q3658" s="237">
        <v>0.00029999999999999997</v>
      </c>
      <c r="R3658" s="237">
        <f>Q3658*H3658</f>
        <v>0.35134559999999998</v>
      </c>
      <c r="S3658" s="237">
        <v>0</v>
      </c>
      <c r="T3658" s="238">
        <f>S3658*H3658</f>
        <v>0</v>
      </c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39"/>
      <c r="AE3658" s="39"/>
      <c r="AR3658" s="239" t="s">
        <v>310</v>
      </c>
      <c r="AT3658" s="239" t="s">
        <v>225</v>
      </c>
      <c r="AU3658" s="239" t="s">
        <v>82</v>
      </c>
      <c r="AY3658" s="18" t="s">
        <v>223</v>
      </c>
      <c r="BE3658" s="240">
        <f>IF(N3658="základní",J3658,0)</f>
        <v>0</v>
      </c>
      <c r="BF3658" s="240">
        <f>IF(N3658="snížená",J3658,0)</f>
        <v>0</v>
      </c>
      <c r="BG3658" s="240">
        <f>IF(N3658="zákl. přenesená",J3658,0)</f>
        <v>0</v>
      </c>
      <c r="BH3658" s="240">
        <f>IF(N3658="sníž. přenesená",J3658,0)</f>
        <v>0</v>
      </c>
      <c r="BI3658" s="240">
        <f>IF(N3658="nulová",J3658,0)</f>
        <v>0</v>
      </c>
      <c r="BJ3658" s="18" t="s">
        <v>80</v>
      </c>
      <c r="BK3658" s="240">
        <f>ROUND(I3658*H3658,2)</f>
        <v>0</v>
      </c>
      <c r="BL3658" s="18" t="s">
        <v>310</v>
      </c>
      <c r="BM3658" s="239" t="s">
        <v>4768</v>
      </c>
    </row>
    <row r="3659" s="14" customFormat="1">
      <c r="A3659" s="14"/>
      <c r="B3659" s="253"/>
      <c r="C3659" s="254"/>
      <c r="D3659" s="243" t="s">
        <v>232</v>
      </c>
      <c r="E3659" s="255" t="s">
        <v>1</v>
      </c>
      <c r="F3659" s="256" t="s">
        <v>1942</v>
      </c>
      <c r="G3659" s="254"/>
      <c r="H3659" s="255" t="s">
        <v>1</v>
      </c>
      <c r="I3659" s="257"/>
      <c r="J3659" s="254"/>
      <c r="K3659" s="254"/>
      <c r="L3659" s="258"/>
      <c r="M3659" s="259"/>
      <c r="N3659" s="260"/>
      <c r="O3659" s="260"/>
      <c r="P3659" s="260"/>
      <c r="Q3659" s="260"/>
      <c r="R3659" s="260"/>
      <c r="S3659" s="260"/>
      <c r="T3659" s="261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62" t="s">
        <v>232</v>
      </c>
      <c r="AU3659" s="262" t="s">
        <v>82</v>
      </c>
      <c r="AV3659" s="14" t="s">
        <v>80</v>
      </c>
      <c r="AW3659" s="14" t="s">
        <v>30</v>
      </c>
      <c r="AX3659" s="14" t="s">
        <v>73</v>
      </c>
      <c r="AY3659" s="262" t="s">
        <v>223</v>
      </c>
    </row>
    <row r="3660" s="13" customFormat="1">
      <c r="A3660" s="13"/>
      <c r="B3660" s="241"/>
      <c r="C3660" s="242"/>
      <c r="D3660" s="243" t="s">
        <v>232</v>
      </c>
      <c r="E3660" s="244" t="s">
        <v>1</v>
      </c>
      <c r="F3660" s="245" t="s">
        <v>1404</v>
      </c>
      <c r="G3660" s="242"/>
      <c r="H3660" s="246">
        <v>10.060000000000001</v>
      </c>
      <c r="I3660" s="247"/>
      <c r="J3660" s="242"/>
      <c r="K3660" s="242"/>
      <c r="L3660" s="248"/>
      <c r="M3660" s="249"/>
      <c r="N3660" s="250"/>
      <c r="O3660" s="250"/>
      <c r="P3660" s="250"/>
      <c r="Q3660" s="250"/>
      <c r="R3660" s="250"/>
      <c r="S3660" s="250"/>
      <c r="T3660" s="251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52" t="s">
        <v>232</v>
      </c>
      <c r="AU3660" s="252" t="s">
        <v>82</v>
      </c>
      <c r="AV3660" s="13" t="s">
        <v>82</v>
      </c>
      <c r="AW3660" s="13" t="s">
        <v>30</v>
      </c>
      <c r="AX3660" s="13" t="s">
        <v>73</v>
      </c>
      <c r="AY3660" s="252" t="s">
        <v>223</v>
      </c>
    </row>
    <row r="3661" s="13" customFormat="1">
      <c r="A3661" s="13"/>
      <c r="B3661" s="241"/>
      <c r="C3661" s="242"/>
      <c r="D3661" s="243" t="s">
        <v>232</v>
      </c>
      <c r="E3661" s="244" t="s">
        <v>1</v>
      </c>
      <c r="F3661" s="245" t="s">
        <v>1405</v>
      </c>
      <c r="G3661" s="242"/>
      <c r="H3661" s="246">
        <v>21.079999999999998</v>
      </c>
      <c r="I3661" s="247"/>
      <c r="J3661" s="242"/>
      <c r="K3661" s="242"/>
      <c r="L3661" s="248"/>
      <c r="M3661" s="249"/>
      <c r="N3661" s="250"/>
      <c r="O3661" s="250"/>
      <c r="P3661" s="250"/>
      <c r="Q3661" s="250"/>
      <c r="R3661" s="250"/>
      <c r="S3661" s="250"/>
      <c r="T3661" s="251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52" t="s">
        <v>232</v>
      </c>
      <c r="AU3661" s="252" t="s">
        <v>82</v>
      </c>
      <c r="AV3661" s="13" t="s">
        <v>82</v>
      </c>
      <c r="AW3661" s="13" t="s">
        <v>30</v>
      </c>
      <c r="AX3661" s="13" t="s">
        <v>73</v>
      </c>
      <c r="AY3661" s="252" t="s">
        <v>223</v>
      </c>
    </row>
    <row r="3662" s="13" customFormat="1">
      <c r="A3662" s="13"/>
      <c r="B3662" s="241"/>
      <c r="C3662" s="242"/>
      <c r="D3662" s="243" t="s">
        <v>232</v>
      </c>
      <c r="E3662" s="244" t="s">
        <v>1</v>
      </c>
      <c r="F3662" s="245" t="s">
        <v>1407</v>
      </c>
      <c r="G3662" s="242"/>
      <c r="H3662" s="246">
        <v>9.8900000000000006</v>
      </c>
      <c r="I3662" s="247"/>
      <c r="J3662" s="242"/>
      <c r="K3662" s="242"/>
      <c r="L3662" s="248"/>
      <c r="M3662" s="249"/>
      <c r="N3662" s="250"/>
      <c r="O3662" s="250"/>
      <c r="P3662" s="250"/>
      <c r="Q3662" s="250"/>
      <c r="R3662" s="250"/>
      <c r="S3662" s="250"/>
      <c r="T3662" s="251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52" t="s">
        <v>232</v>
      </c>
      <c r="AU3662" s="252" t="s">
        <v>82</v>
      </c>
      <c r="AV3662" s="13" t="s">
        <v>82</v>
      </c>
      <c r="AW3662" s="13" t="s">
        <v>30</v>
      </c>
      <c r="AX3662" s="13" t="s">
        <v>73</v>
      </c>
      <c r="AY3662" s="252" t="s">
        <v>223</v>
      </c>
    </row>
    <row r="3663" s="13" customFormat="1">
      <c r="A3663" s="13"/>
      <c r="B3663" s="241"/>
      <c r="C3663" s="242"/>
      <c r="D3663" s="243" t="s">
        <v>232</v>
      </c>
      <c r="E3663" s="244" t="s">
        <v>1</v>
      </c>
      <c r="F3663" s="245" t="s">
        <v>2073</v>
      </c>
      <c r="G3663" s="242"/>
      <c r="H3663" s="246">
        <v>7.8700000000000001</v>
      </c>
      <c r="I3663" s="247"/>
      <c r="J3663" s="242"/>
      <c r="K3663" s="242"/>
      <c r="L3663" s="248"/>
      <c r="M3663" s="249"/>
      <c r="N3663" s="250"/>
      <c r="O3663" s="250"/>
      <c r="P3663" s="250"/>
      <c r="Q3663" s="250"/>
      <c r="R3663" s="250"/>
      <c r="S3663" s="250"/>
      <c r="T3663" s="251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52" t="s">
        <v>232</v>
      </c>
      <c r="AU3663" s="252" t="s">
        <v>82</v>
      </c>
      <c r="AV3663" s="13" t="s">
        <v>82</v>
      </c>
      <c r="AW3663" s="13" t="s">
        <v>30</v>
      </c>
      <c r="AX3663" s="13" t="s">
        <v>73</v>
      </c>
      <c r="AY3663" s="252" t="s">
        <v>223</v>
      </c>
    </row>
    <row r="3664" s="13" customFormat="1">
      <c r="A3664" s="13"/>
      <c r="B3664" s="241"/>
      <c r="C3664" s="242"/>
      <c r="D3664" s="243" t="s">
        <v>232</v>
      </c>
      <c r="E3664" s="244" t="s">
        <v>1</v>
      </c>
      <c r="F3664" s="245" t="s">
        <v>2074</v>
      </c>
      <c r="G3664" s="242"/>
      <c r="H3664" s="246">
        <v>9.1799999999999997</v>
      </c>
      <c r="I3664" s="247"/>
      <c r="J3664" s="242"/>
      <c r="K3664" s="242"/>
      <c r="L3664" s="248"/>
      <c r="M3664" s="249"/>
      <c r="N3664" s="250"/>
      <c r="O3664" s="250"/>
      <c r="P3664" s="250"/>
      <c r="Q3664" s="250"/>
      <c r="R3664" s="250"/>
      <c r="S3664" s="250"/>
      <c r="T3664" s="251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52" t="s">
        <v>232</v>
      </c>
      <c r="AU3664" s="252" t="s">
        <v>82</v>
      </c>
      <c r="AV3664" s="13" t="s">
        <v>82</v>
      </c>
      <c r="AW3664" s="13" t="s">
        <v>30</v>
      </c>
      <c r="AX3664" s="13" t="s">
        <v>73</v>
      </c>
      <c r="AY3664" s="252" t="s">
        <v>223</v>
      </c>
    </row>
    <row r="3665" s="13" customFormat="1">
      <c r="A3665" s="13"/>
      <c r="B3665" s="241"/>
      <c r="C3665" s="242"/>
      <c r="D3665" s="243" t="s">
        <v>232</v>
      </c>
      <c r="E3665" s="244" t="s">
        <v>1</v>
      </c>
      <c r="F3665" s="245" t="s">
        <v>1408</v>
      </c>
      <c r="G3665" s="242"/>
      <c r="H3665" s="246">
        <v>11.470000000000001</v>
      </c>
      <c r="I3665" s="247"/>
      <c r="J3665" s="242"/>
      <c r="K3665" s="242"/>
      <c r="L3665" s="248"/>
      <c r="M3665" s="249"/>
      <c r="N3665" s="250"/>
      <c r="O3665" s="250"/>
      <c r="P3665" s="250"/>
      <c r="Q3665" s="250"/>
      <c r="R3665" s="250"/>
      <c r="S3665" s="250"/>
      <c r="T3665" s="251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52" t="s">
        <v>232</v>
      </c>
      <c r="AU3665" s="252" t="s">
        <v>82</v>
      </c>
      <c r="AV3665" s="13" t="s">
        <v>82</v>
      </c>
      <c r="AW3665" s="13" t="s">
        <v>30</v>
      </c>
      <c r="AX3665" s="13" t="s">
        <v>73</v>
      </c>
      <c r="AY3665" s="252" t="s">
        <v>223</v>
      </c>
    </row>
    <row r="3666" s="13" customFormat="1">
      <c r="A3666" s="13"/>
      <c r="B3666" s="241"/>
      <c r="C3666" s="242"/>
      <c r="D3666" s="243" t="s">
        <v>232</v>
      </c>
      <c r="E3666" s="244" t="s">
        <v>1</v>
      </c>
      <c r="F3666" s="245" t="s">
        <v>1409</v>
      </c>
      <c r="G3666" s="242"/>
      <c r="H3666" s="246">
        <v>10.33</v>
      </c>
      <c r="I3666" s="247"/>
      <c r="J3666" s="242"/>
      <c r="K3666" s="242"/>
      <c r="L3666" s="248"/>
      <c r="M3666" s="249"/>
      <c r="N3666" s="250"/>
      <c r="O3666" s="250"/>
      <c r="P3666" s="250"/>
      <c r="Q3666" s="250"/>
      <c r="R3666" s="250"/>
      <c r="S3666" s="250"/>
      <c r="T3666" s="251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T3666" s="252" t="s">
        <v>232</v>
      </c>
      <c r="AU3666" s="252" t="s">
        <v>82</v>
      </c>
      <c r="AV3666" s="13" t="s">
        <v>82</v>
      </c>
      <c r="AW3666" s="13" t="s">
        <v>30</v>
      </c>
      <c r="AX3666" s="13" t="s">
        <v>73</v>
      </c>
      <c r="AY3666" s="252" t="s">
        <v>223</v>
      </c>
    </row>
    <row r="3667" s="13" customFormat="1">
      <c r="A3667" s="13"/>
      <c r="B3667" s="241"/>
      <c r="C3667" s="242"/>
      <c r="D3667" s="243" t="s">
        <v>232</v>
      </c>
      <c r="E3667" s="244" t="s">
        <v>1</v>
      </c>
      <c r="F3667" s="245" t="s">
        <v>2075</v>
      </c>
      <c r="G3667" s="242"/>
      <c r="H3667" s="246">
        <v>12.6</v>
      </c>
      <c r="I3667" s="247"/>
      <c r="J3667" s="242"/>
      <c r="K3667" s="242"/>
      <c r="L3667" s="248"/>
      <c r="M3667" s="249"/>
      <c r="N3667" s="250"/>
      <c r="O3667" s="250"/>
      <c r="P3667" s="250"/>
      <c r="Q3667" s="250"/>
      <c r="R3667" s="250"/>
      <c r="S3667" s="250"/>
      <c r="T3667" s="251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52" t="s">
        <v>232</v>
      </c>
      <c r="AU3667" s="252" t="s">
        <v>82</v>
      </c>
      <c r="AV3667" s="13" t="s">
        <v>82</v>
      </c>
      <c r="AW3667" s="13" t="s">
        <v>30</v>
      </c>
      <c r="AX3667" s="13" t="s">
        <v>73</v>
      </c>
      <c r="AY3667" s="252" t="s">
        <v>223</v>
      </c>
    </row>
    <row r="3668" s="13" customFormat="1">
      <c r="A3668" s="13"/>
      <c r="B3668" s="241"/>
      <c r="C3668" s="242"/>
      <c r="D3668" s="243" t="s">
        <v>232</v>
      </c>
      <c r="E3668" s="244" t="s">
        <v>1</v>
      </c>
      <c r="F3668" s="245" t="s">
        <v>1410</v>
      </c>
      <c r="G3668" s="242"/>
      <c r="H3668" s="246">
        <v>5.9500000000000002</v>
      </c>
      <c r="I3668" s="247"/>
      <c r="J3668" s="242"/>
      <c r="K3668" s="242"/>
      <c r="L3668" s="248"/>
      <c r="M3668" s="249"/>
      <c r="N3668" s="250"/>
      <c r="O3668" s="250"/>
      <c r="P3668" s="250"/>
      <c r="Q3668" s="250"/>
      <c r="R3668" s="250"/>
      <c r="S3668" s="250"/>
      <c r="T3668" s="251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T3668" s="252" t="s">
        <v>232</v>
      </c>
      <c r="AU3668" s="252" t="s">
        <v>82</v>
      </c>
      <c r="AV3668" s="13" t="s">
        <v>82</v>
      </c>
      <c r="AW3668" s="13" t="s">
        <v>30</v>
      </c>
      <c r="AX3668" s="13" t="s">
        <v>73</v>
      </c>
      <c r="AY3668" s="252" t="s">
        <v>223</v>
      </c>
    </row>
    <row r="3669" s="13" customFormat="1">
      <c r="A3669" s="13"/>
      <c r="B3669" s="241"/>
      <c r="C3669" s="242"/>
      <c r="D3669" s="243" t="s">
        <v>232</v>
      </c>
      <c r="E3669" s="244" t="s">
        <v>1</v>
      </c>
      <c r="F3669" s="245" t="s">
        <v>1411</v>
      </c>
      <c r="G3669" s="242"/>
      <c r="H3669" s="246">
        <v>9.3300000000000001</v>
      </c>
      <c r="I3669" s="247"/>
      <c r="J3669" s="242"/>
      <c r="K3669" s="242"/>
      <c r="L3669" s="248"/>
      <c r="M3669" s="249"/>
      <c r="N3669" s="250"/>
      <c r="O3669" s="250"/>
      <c r="P3669" s="250"/>
      <c r="Q3669" s="250"/>
      <c r="R3669" s="250"/>
      <c r="S3669" s="250"/>
      <c r="T3669" s="251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T3669" s="252" t="s">
        <v>232</v>
      </c>
      <c r="AU3669" s="252" t="s">
        <v>82</v>
      </c>
      <c r="AV3669" s="13" t="s">
        <v>82</v>
      </c>
      <c r="AW3669" s="13" t="s">
        <v>30</v>
      </c>
      <c r="AX3669" s="13" t="s">
        <v>73</v>
      </c>
      <c r="AY3669" s="252" t="s">
        <v>223</v>
      </c>
    </row>
    <row r="3670" s="13" customFormat="1">
      <c r="A3670" s="13"/>
      <c r="B3670" s="241"/>
      <c r="C3670" s="242"/>
      <c r="D3670" s="243" t="s">
        <v>232</v>
      </c>
      <c r="E3670" s="244" t="s">
        <v>1</v>
      </c>
      <c r="F3670" s="245" t="s">
        <v>1986</v>
      </c>
      <c r="G3670" s="242"/>
      <c r="H3670" s="246">
        <v>31.202999999999999</v>
      </c>
      <c r="I3670" s="247"/>
      <c r="J3670" s="242"/>
      <c r="K3670" s="242"/>
      <c r="L3670" s="248"/>
      <c r="M3670" s="249"/>
      <c r="N3670" s="250"/>
      <c r="O3670" s="250"/>
      <c r="P3670" s="250"/>
      <c r="Q3670" s="250"/>
      <c r="R3670" s="250"/>
      <c r="S3670" s="250"/>
      <c r="T3670" s="251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T3670" s="252" t="s">
        <v>232</v>
      </c>
      <c r="AU3670" s="252" t="s">
        <v>82</v>
      </c>
      <c r="AV3670" s="13" t="s">
        <v>82</v>
      </c>
      <c r="AW3670" s="13" t="s">
        <v>30</v>
      </c>
      <c r="AX3670" s="13" t="s">
        <v>73</v>
      </c>
      <c r="AY3670" s="252" t="s">
        <v>223</v>
      </c>
    </row>
    <row r="3671" s="13" customFormat="1">
      <c r="A3671" s="13"/>
      <c r="B3671" s="241"/>
      <c r="C3671" s="242"/>
      <c r="D3671" s="243" t="s">
        <v>232</v>
      </c>
      <c r="E3671" s="244" t="s">
        <v>1</v>
      </c>
      <c r="F3671" s="245" t="s">
        <v>1412</v>
      </c>
      <c r="G3671" s="242"/>
      <c r="H3671" s="246">
        <v>11.33</v>
      </c>
      <c r="I3671" s="247"/>
      <c r="J3671" s="242"/>
      <c r="K3671" s="242"/>
      <c r="L3671" s="248"/>
      <c r="M3671" s="249"/>
      <c r="N3671" s="250"/>
      <c r="O3671" s="250"/>
      <c r="P3671" s="250"/>
      <c r="Q3671" s="250"/>
      <c r="R3671" s="250"/>
      <c r="S3671" s="250"/>
      <c r="T3671" s="251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52" t="s">
        <v>232</v>
      </c>
      <c r="AU3671" s="252" t="s">
        <v>82</v>
      </c>
      <c r="AV3671" s="13" t="s">
        <v>82</v>
      </c>
      <c r="AW3671" s="13" t="s">
        <v>30</v>
      </c>
      <c r="AX3671" s="13" t="s">
        <v>73</v>
      </c>
      <c r="AY3671" s="252" t="s">
        <v>223</v>
      </c>
    </row>
    <row r="3672" s="13" customFormat="1">
      <c r="A3672" s="13"/>
      <c r="B3672" s="241"/>
      <c r="C3672" s="242"/>
      <c r="D3672" s="243" t="s">
        <v>232</v>
      </c>
      <c r="E3672" s="244" t="s">
        <v>1</v>
      </c>
      <c r="F3672" s="245" t="s">
        <v>1413</v>
      </c>
      <c r="G3672" s="242"/>
      <c r="H3672" s="246">
        <v>11.029999999999999</v>
      </c>
      <c r="I3672" s="247"/>
      <c r="J3672" s="242"/>
      <c r="K3672" s="242"/>
      <c r="L3672" s="248"/>
      <c r="M3672" s="249"/>
      <c r="N3672" s="250"/>
      <c r="O3672" s="250"/>
      <c r="P3672" s="250"/>
      <c r="Q3672" s="250"/>
      <c r="R3672" s="250"/>
      <c r="S3672" s="250"/>
      <c r="T3672" s="251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52" t="s">
        <v>232</v>
      </c>
      <c r="AU3672" s="252" t="s">
        <v>82</v>
      </c>
      <c r="AV3672" s="13" t="s">
        <v>82</v>
      </c>
      <c r="AW3672" s="13" t="s">
        <v>30</v>
      </c>
      <c r="AX3672" s="13" t="s">
        <v>73</v>
      </c>
      <c r="AY3672" s="252" t="s">
        <v>223</v>
      </c>
    </row>
    <row r="3673" s="13" customFormat="1">
      <c r="A3673" s="13"/>
      <c r="B3673" s="241"/>
      <c r="C3673" s="242"/>
      <c r="D3673" s="243" t="s">
        <v>232</v>
      </c>
      <c r="E3673" s="244" t="s">
        <v>1</v>
      </c>
      <c r="F3673" s="245" t="s">
        <v>2076</v>
      </c>
      <c r="G3673" s="242"/>
      <c r="H3673" s="246">
        <v>81.829999999999998</v>
      </c>
      <c r="I3673" s="247"/>
      <c r="J3673" s="242"/>
      <c r="K3673" s="242"/>
      <c r="L3673" s="248"/>
      <c r="M3673" s="249"/>
      <c r="N3673" s="250"/>
      <c r="O3673" s="250"/>
      <c r="P3673" s="250"/>
      <c r="Q3673" s="250"/>
      <c r="R3673" s="250"/>
      <c r="S3673" s="250"/>
      <c r="T3673" s="251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52" t="s">
        <v>232</v>
      </c>
      <c r="AU3673" s="252" t="s">
        <v>82</v>
      </c>
      <c r="AV3673" s="13" t="s">
        <v>82</v>
      </c>
      <c r="AW3673" s="13" t="s">
        <v>30</v>
      </c>
      <c r="AX3673" s="13" t="s">
        <v>73</v>
      </c>
      <c r="AY3673" s="252" t="s">
        <v>223</v>
      </c>
    </row>
    <row r="3674" s="13" customFormat="1">
      <c r="A3674" s="13"/>
      <c r="B3674" s="241"/>
      <c r="C3674" s="242"/>
      <c r="D3674" s="243" t="s">
        <v>232</v>
      </c>
      <c r="E3674" s="244" t="s">
        <v>1</v>
      </c>
      <c r="F3674" s="245" t="s">
        <v>1416</v>
      </c>
      <c r="G3674" s="242"/>
      <c r="H3674" s="246">
        <v>8.9800000000000004</v>
      </c>
      <c r="I3674" s="247"/>
      <c r="J3674" s="242"/>
      <c r="K3674" s="242"/>
      <c r="L3674" s="248"/>
      <c r="M3674" s="249"/>
      <c r="N3674" s="250"/>
      <c r="O3674" s="250"/>
      <c r="P3674" s="250"/>
      <c r="Q3674" s="250"/>
      <c r="R3674" s="250"/>
      <c r="S3674" s="250"/>
      <c r="T3674" s="251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52" t="s">
        <v>232</v>
      </c>
      <c r="AU3674" s="252" t="s">
        <v>82</v>
      </c>
      <c r="AV3674" s="13" t="s">
        <v>82</v>
      </c>
      <c r="AW3674" s="13" t="s">
        <v>30</v>
      </c>
      <c r="AX3674" s="13" t="s">
        <v>73</v>
      </c>
      <c r="AY3674" s="252" t="s">
        <v>223</v>
      </c>
    </row>
    <row r="3675" s="14" customFormat="1">
      <c r="A3675" s="14"/>
      <c r="B3675" s="253"/>
      <c r="C3675" s="254"/>
      <c r="D3675" s="243" t="s">
        <v>232</v>
      </c>
      <c r="E3675" s="255" t="s">
        <v>1</v>
      </c>
      <c r="F3675" s="256" t="s">
        <v>242</v>
      </c>
      <c r="G3675" s="254"/>
      <c r="H3675" s="255" t="s">
        <v>1</v>
      </c>
      <c r="I3675" s="257"/>
      <c r="J3675" s="254"/>
      <c r="K3675" s="254"/>
      <c r="L3675" s="258"/>
      <c r="M3675" s="259"/>
      <c r="N3675" s="260"/>
      <c r="O3675" s="260"/>
      <c r="P3675" s="260"/>
      <c r="Q3675" s="260"/>
      <c r="R3675" s="260"/>
      <c r="S3675" s="260"/>
      <c r="T3675" s="261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62" t="s">
        <v>232</v>
      </c>
      <c r="AU3675" s="262" t="s">
        <v>82</v>
      </c>
      <c r="AV3675" s="14" t="s">
        <v>80</v>
      </c>
      <c r="AW3675" s="14" t="s">
        <v>30</v>
      </c>
      <c r="AX3675" s="14" t="s">
        <v>73</v>
      </c>
      <c r="AY3675" s="262" t="s">
        <v>223</v>
      </c>
    </row>
    <row r="3676" s="14" customFormat="1">
      <c r="A3676" s="14"/>
      <c r="B3676" s="253"/>
      <c r="C3676" s="254"/>
      <c r="D3676" s="243" t="s">
        <v>232</v>
      </c>
      <c r="E3676" s="255" t="s">
        <v>1</v>
      </c>
      <c r="F3676" s="256" t="s">
        <v>1905</v>
      </c>
      <c r="G3676" s="254"/>
      <c r="H3676" s="255" t="s">
        <v>1</v>
      </c>
      <c r="I3676" s="257"/>
      <c r="J3676" s="254"/>
      <c r="K3676" s="254"/>
      <c r="L3676" s="258"/>
      <c r="M3676" s="259"/>
      <c r="N3676" s="260"/>
      <c r="O3676" s="260"/>
      <c r="P3676" s="260"/>
      <c r="Q3676" s="260"/>
      <c r="R3676" s="260"/>
      <c r="S3676" s="260"/>
      <c r="T3676" s="261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62" t="s">
        <v>232</v>
      </c>
      <c r="AU3676" s="262" t="s">
        <v>82</v>
      </c>
      <c r="AV3676" s="14" t="s">
        <v>80</v>
      </c>
      <c r="AW3676" s="14" t="s">
        <v>30</v>
      </c>
      <c r="AX3676" s="14" t="s">
        <v>73</v>
      </c>
      <c r="AY3676" s="262" t="s">
        <v>223</v>
      </c>
    </row>
    <row r="3677" s="13" customFormat="1">
      <c r="A3677" s="13"/>
      <c r="B3677" s="241"/>
      <c r="C3677" s="242"/>
      <c r="D3677" s="243" t="s">
        <v>232</v>
      </c>
      <c r="E3677" s="244" t="s">
        <v>1</v>
      </c>
      <c r="F3677" s="245" t="s">
        <v>2077</v>
      </c>
      <c r="G3677" s="242"/>
      <c r="H3677" s="246">
        <v>3.0800000000000001</v>
      </c>
      <c r="I3677" s="247"/>
      <c r="J3677" s="242"/>
      <c r="K3677" s="242"/>
      <c r="L3677" s="248"/>
      <c r="M3677" s="249"/>
      <c r="N3677" s="250"/>
      <c r="O3677" s="250"/>
      <c r="P3677" s="250"/>
      <c r="Q3677" s="250"/>
      <c r="R3677" s="250"/>
      <c r="S3677" s="250"/>
      <c r="T3677" s="251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52" t="s">
        <v>232</v>
      </c>
      <c r="AU3677" s="252" t="s">
        <v>82</v>
      </c>
      <c r="AV3677" s="13" t="s">
        <v>82</v>
      </c>
      <c r="AW3677" s="13" t="s">
        <v>30</v>
      </c>
      <c r="AX3677" s="13" t="s">
        <v>73</v>
      </c>
      <c r="AY3677" s="252" t="s">
        <v>223</v>
      </c>
    </row>
    <row r="3678" s="13" customFormat="1">
      <c r="A3678" s="13"/>
      <c r="B3678" s="241"/>
      <c r="C3678" s="242"/>
      <c r="D3678" s="243" t="s">
        <v>232</v>
      </c>
      <c r="E3678" s="244" t="s">
        <v>1</v>
      </c>
      <c r="F3678" s="245" t="s">
        <v>2078</v>
      </c>
      <c r="G3678" s="242"/>
      <c r="H3678" s="246">
        <v>4.0199999999999996</v>
      </c>
      <c r="I3678" s="247"/>
      <c r="J3678" s="242"/>
      <c r="K3678" s="242"/>
      <c r="L3678" s="248"/>
      <c r="M3678" s="249"/>
      <c r="N3678" s="250"/>
      <c r="O3678" s="250"/>
      <c r="P3678" s="250"/>
      <c r="Q3678" s="250"/>
      <c r="R3678" s="250"/>
      <c r="S3678" s="250"/>
      <c r="T3678" s="251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T3678" s="252" t="s">
        <v>232</v>
      </c>
      <c r="AU3678" s="252" t="s">
        <v>82</v>
      </c>
      <c r="AV3678" s="13" t="s">
        <v>82</v>
      </c>
      <c r="AW3678" s="13" t="s">
        <v>30</v>
      </c>
      <c r="AX3678" s="13" t="s">
        <v>73</v>
      </c>
      <c r="AY3678" s="252" t="s">
        <v>223</v>
      </c>
    </row>
    <row r="3679" s="13" customFormat="1">
      <c r="A3679" s="13"/>
      <c r="B3679" s="241"/>
      <c r="C3679" s="242"/>
      <c r="D3679" s="243" t="s">
        <v>232</v>
      </c>
      <c r="E3679" s="244" t="s">
        <v>1</v>
      </c>
      <c r="F3679" s="245" t="s">
        <v>2079</v>
      </c>
      <c r="G3679" s="242"/>
      <c r="H3679" s="246">
        <v>7.1799999999999997</v>
      </c>
      <c r="I3679" s="247"/>
      <c r="J3679" s="242"/>
      <c r="K3679" s="242"/>
      <c r="L3679" s="248"/>
      <c r="M3679" s="249"/>
      <c r="N3679" s="250"/>
      <c r="O3679" s="250"/>
      <c r="P3679" s="250"/>
      <c r="Q3679" s="250"/>
      <c r="R3679" s="250"/>
      <c r="S3679" s="250"/>
      <c r="T3679" s="251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52" t="s">
        <v>232</v>
      </c>
      <c r="AU3679" s="252" t="s">
        <v>82</v>
      </c>
      <c r="AV3679" s="13" t="s">
        <v>82</v>
      </c>
      <c r="AW3679" s="13" t="s">
        <v>30</v>
      </c>
      <c r="AX3679" s="13" t="s">
        <v>73</v>
      </c>
      <c r="AY3679" s="252" t="s">
        <v>223</v>
      </c>
    </row>
    <row r="3680" s="13" customFormat="1">
      <c r="A3680" s="13"/>
      <c r="B3680" s="241"/>
      <c r="C3680" s="242"/>
      <c r="D3680" s="243" t="s">
        <v>232</v>
      </c>
      <c r="E3680" s="244" t="s">
        <v>1</v>
      </c>
      <c r="F3680" s="245" t="s">
        <v>2080</v>
      </c>
      <c r="G3680" s="242"/>
      <c r="H3680" s="246">
        <v>10.699999999999999</v>
      </c>
      <c r="I3680" s="247"/>
      <c r="J3680" s="242"/>
      <c r="K3680" s="242"/>
      <c r="L3680" s="248"/>
      <c r="M3680" s="249"/>
      <c r="N3680" s="250"/>
      <c r="O3680" s="250"/>
      <c r="P3680" s="250"/>
      <c r="Q3680" s="250"/>
      <c r="R3680" s="250"/>
      <c r="S3680" s="250"/>
      <c r="T3680" s="251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52" t="s">
        <v>232</v>
      </c>
      <c r="AU3680" s="252" t="s">
        <v>82</v>
      </c>
      <c r="AV3680" s="13" t="s">
        <v>82</v>
      </c>
      <c r="AW3680" s="13" t="s">
        <v>30</v>
      </c>
      <c r="AX3680" s="13" t="s">
        <v>73</v>
      </c>
      <c r="AY3680" s="252" t="s">
        <v>223</v>
      </c>
    </row>
    <row r="3681" s="13" customFormat="1">
      <c r="A3681" s="13"/>
      <c r="B3681" s="241"/>
      <c r="C3681" s="242"/>
      <c r="D3681" s="243" t="s">
        <v>232</v>
      </c>
      <c r="E3681" s="244" t="s">
        <v>1</v>
      </c>
      <c r="F3681" s="245" t="s">
        <v>2081</v>
      </c>
      <c r="G3681" s="242"/>
      <c r="H3681" s="246">
        <v>10.699999999999999</v>
      </c>
      <c r="I3681" s="247"/>
      <c r="J3681" s="242"/>
      <c r="K3681" s="242"/>
      <c r="L3681" s="248"/>
      <c r="M3681" s="249"/>
      <c r="N3681" s="250"/>
      <c r="O3681" s="250"/>
      <c r="P3681" s="250"/>
      <c r="Q3681" s="250"/>
      <c r="R3681" s="250"/>
      <c r="S3681" s="250"/>
      <c r="T3681" s="251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52" t="s">
        <v>232</v>
      </c>
      <c r="AU3681" s="252" t="s">
        <v>82</v>
      </c>
      <c r="AV3681" s="13" t="s">
        <v>82</v>
      </c>
      <c r="AW3681" s="13" t="s">
        <v>30</v>
      </c>
      <c r="AX3681" s="13" t="s">
        <v>73</v>
      </c>
      <c r="AY3681" s="252" t="s">
        <v>223</v>
      </c>
    </row>
    <row r="3682" s="13" customFormat="1">
      <c r="A3682" s="13"/>
      <c r="B3682" s="241"/>
      <c r="C3682" s="242"/>
      <c r="D3682" s="243" t="s">
        <v>232</v>
      </c>
      <c r="E3682" s="244" t="s">
        <v>1</v>
      </c>
      <c r="F3682" s="245" t="s">
        <v>1423</v>
      </c>
      <c r="G3682" s="242"/>
      <c r="H3682" s="246">
        <v>37.869999999999997</v>
      </c>
      <c r="I3682" s="247"/>
      <c r="J3682" s="242"/>
      <c r="K3682" s="242"/>
      <c r="L3682" s="248"/>
      <c r="M3682" s="249"/>
      <c r="N3682" s="250"/>
      <c r="O3682" s="250"/>
      <c r="P3682" s="250"/>
      <c r="Q3682" s="250"/>
      <c r="R3682" s="250"/>
      <c r="S3682" s="250"/>
      <c r="T3682" s="251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52" t="s">
        <v>232</v>
      </c>
      <c r="AU3682" s="252" t="s">
        <v>82</v>
      </c>
      <c r="AV3682" s="13" t="s">
        <v>82</v>
      </c>
      <c r="AW3682" s="13" t="s">
        <v>30</v>
      </c>
      <c r="AX3682" s="13" t="s">
        <v>73</v>
      </c>
      <c r="AY3682" s="252" t="s">
        <v>223</v>
      </c>
    </row>
    <row r="3683" s="13" customFormat="1">
      <c r="A3683" s="13"/>
      <c r="B3683" s="241"/>
      <c r="C3683" s="242"/>
      <c r="D3683" s="243" t="s">
        <v>232</v>
      </c>
      <c r="E3683" s="244" t="s">
        <v>1</v>
      </c>
      <c r="F3683" s="245" t="s">
        <v>2082</v>
      </c>
      <c r="G3683" s="242"/>
      <c r="H3683" s="246">
        <v>42.119999999999997</v>
      </c>
      <c r="I3683" s="247"/>
      <c r="J3683" s="242"/>
      <c r="K3683" s="242"/>
      <c r="L3683" s="248"/>
      <c r="M3683" s="249"/>
      <c r="N3683" s="250"/>
      <c r="O3683" s="250"/>
      <c r="P3683" s="250"/>
      <c r="Q3683" s="250"/>
      <c r="R3683" s="250"/>
      <c r="S3683" s="250"/>
      <c r="T3683" s="251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52" t="s">
        <v>232</v>
      </c>
      <c r="AU3683" s="252" t="s">
        <v>82</v>
      </c>
      <c r="AV3683" s="13" t="s">
        <v>82</v>
      </c>
      <c r="AW3683" s="13" t="s">
        <v>30</v>
      </c>
      <c r="AX3683" s="13" t="s">
        <v>73</v>
      </c>
      <c r="AY3683" s="252" t="s">
        <v>223</v>
      </c>
    </row>
    <row r="3684" s="13" customFormat="1">
      <c r="A3684" s="13"/>
      <c r="B3684" s="241"/>
      <c r="C3684" s="242"/>
      <c r="D3684" s="243" t="s">
        <v>232</v>
      </c>
      <c r="E3684" s="244" t="s">
        <v>1</v>
      </c>
      <c r="F3684" s="245" t="s">
        <v>2083</v>
      </c>
      <c r="G3684" s="242"/>
      <c r="H3684" s="246">
        <v>88.950000000000003</v>
      </c>
      <c r="I3684" s="247"/>
      <c r="J3684" s="242"/>
      <c r="K3684" s="242"/>
      <c r="L3684" s="248"/>
      <c r="M3684" s="249"/>
      <c r="N3684" s="250"/>
      <c r="O3684" s="250"/>
      <c r="P3684" s="250"/>
      <c r="Q3684" s="250"/>
      <c r="R3684" s="250"/>
      <c r="S3684" s="250"/>
      <c r="T3684" s="251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52" t="s">
        <v>232</v>
      </c>
      <c r="AU3684" s="252" t="s">
        <v>82</v>
      </c>
      <c r="AV3684" s="13" t="s">
        <v>82</v>
      </c>
      <c r="AW3684" s="13" t="s">
        <v>30</v>
      </c>
      <c r="AX3684" s="13" t="s">
        <v>73</v>
      </c>
      <c r="AY3684" s="252" t="s">
        <v>223</v>
      </c>
    </row>
    <row r="3685" s="13" customFormat="1">
      <c r="A3685" s="13"/>
      <c r="B3685" s="241"/>
      <c r="C3685" s="242"/>
      <c r="D3685" s="243" t="s">
        <v>232</v>
      </c>
      <c r="E3685" s="244" t="s">
        <v>1</v>
      </c>
      <c r="F3685" s="245" t="s">
        <v>2084</v>
      </c>
      <c r="G3685" s="242"/>
      <c r="H3685" s="246">
        <v>23.809999999999999</v>
      </c>
      <c r="I3685" s="247"/>
      <c r="J3685" s="242"/>
      <c r="K3685" s="242"/>
      <c r="L3685" s="248"/>
      <c r="M3685" s="249"/>
      <c r="N3685" s="250"/>
      <c r="O3685" s="250"/>
      <c r="P3685" s="250"/>
      <c r="Q3685" s="250"/>
      <c r="R3685" s="250"/>
      <c r="S3685" s="250"/>
      <c r="T3685" s="251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52" t="s">
        <v>232</v>
      </c>
      <c r="AU3685" s="252" t="s">
        <v>82</v>
      </c>
      <c r="AV3685" s="13" t="s">
        <v>82</v>
      </c>
      <c r="AW3685" s="13" t="s">
        <v>30</v>
      </c>
      <c r="AX3685" s="13" t="s">
        <v>73</v>
      </c>
      <c r="AY3685" s="252" t="s">
        <v>223</v>
      </c>
    </row>
    <row r="3686" s="13" customFormat="1">
      <c r="A3686" s="13"/>
      <c r="B3686" s="241"/>
      <c r="C3686" s="242"/>
      <c r="D3686" s="243" t="s">
        <v>232</v>
      </c>
      <c r="E3686" s="244" t="s">
        <v>1</v>
      </c>
      <c r="F3686" s="245" t="s">
        <v>2085</v>
      </c>
      <c r="G3686" s="242"/>
      <c r="H3686" s="246">
        <v>23.41</v>
      </c>
      <c r="I3686" s="247"/>
      <c r="J3686" s="242"/>
      <c r="K3686" s="242"/>
      <c r="L3686" s="248"/>
      <c r="M3686" s="249"/>
      <c r="N3686" s="250"/>
      <c r="O3686" s="250"/>
      <c r="P3686" s="250"/>
      <c r="Q3686" s="250"/>
      <c r="R3686" s="250"/>
      <c r="S3686" s="250"/>
      <c r="T3686" s="251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52" t="s">
        <v>232</v>
      </c>
      <c r="AU3686" s="252" t="s">
        <v>82</v>
      </c>
      <c r="AV3686" s="13" t="s">
        <v>82</v>
      </c>
      <c r="AW3686" s="13" t="s">
        <v>30</v>
      </c>
      <c r="AX3686" s="13" t="s">
        <v>73</v>
      </c>
      <c r="AY3686" s="252" t="s">
        <v>223</v>
      </c>
    </row>
    <row r="3687" s="13" customFormat="1">
      <c r="A3687" s="13"/>
      <c r="B3687" s="241"/>
      <c r="C3687" s="242"/>
      <c r="D3687" s="243" t="s">
        <v>232</v>
      </c>
      <c r="E3687" s="244" t="s">
        <v>1</v>
      </c>
      <c r="F3687" s="245" t="s">
        <v>2086</v>
      </c>
      <c r="G3687" s="242"/>
      <c r="H3687" s="246">
        <v>11.727</v>
      </c>
      <c r="I3687" s="247"/>
      <c r="J3687" s="242"/>
      <c r="K3687" s="242"/>
      <c r="L3687" s="248"/>
      <c r="M3687" s="249"/>
      <c r="N3687" s="250"/>
      <c r="O3687" s="250"/>
      <c r="P3687" s="250"/>
      <c r="Q3687" s="250"/>
      <c r="R3687" s="250"/>
      <c r="S3687" s="250"/>
      <c r="T3687" s="251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52" t="s">
        <v>232</v>
      </c>
      <c r="AU3687" s="252" t="s">
        <v>82</v>
      </c>
      <c r="AV3687" s="13" t="s">
        <v>82</v>
      </c>
      <c r="AW3687" s="13" t="s">
        <v>30</v>
      </c>
      <c r="AX3687" s="13" t="s">
        <v>73</v>
      </c>
      <c r="AY3687" s="252" t="s">
        <v>223</v>
      </c>
    </row>
    <row r="3688" s="14" customFormat="1">
      <c r="A3688" s="14"/>
      <c r="B3688" s="253"/>
      <c r="C3688" s="254"/>
      <c r="D3688" s="243" t="s">
        <v>232</v>
      </c>
      <c r="E3688" s="255" t="s">
        <v>1</v>
      </c>
      <c r="F3688" s="256" t="s">
        <v>410</v>
      </c>
      <c r="G3688" s="254"/>
      <c r="H3688" s="255" t="s">
        <v>1</v>
      </c>
      <c r="I3688" s="257"/>
      <c r="J3688" s="254"/>
      <c r="K3688" s="254"/>
      <c r="L3688" s="258"/>
      <c r="M3688" s="259"/>
      <c r="N3688" s="260"/>
      <c r="O3688" s="260"/>
      <c r="P3688" s="260"/>
      <c r="Q3688" s="260"/>
      <c r="R3688" s="260"/>
      <c r="S3688" s="260"/>
      <c r="T3688" s="261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T3688" s="262" t="s">
        <v>232</v>
      </c>
      <c r="AU3688" s="262" t="s">
        <v>82</v>
      </c>
      <c r="AV3688" s="14" t="s">
        <v>80</v>
      </c>
      <c r="AW3688" s="14" t="s">
        <v>30</v>
      </c>
      <c r="AX3688" s="14" t="s">
        <v>73</v>
      </c>
      <c r="AY3688" s="262" t="s">
        <v>223</v>
      </c>
    </row>
    <row r="3689" s="14" customFormat="1">
      <c r="A3689" s="14"/>
      <c r="B3689" s="253"/>
      <c r="C3689" s="254"/>
      <c r="D3689" s="243" t="s">
        <v>232</v>
      </c>
      <c r="E3689" s="255" t="s">
        <v>1</v>
      </c>
      <c r="F3689" s="256" t="s">
        <v>1917</v>
      </c>
      <c r="G3689" s="254"/>
      <c r="H3689" s="255" t="s">
        <v>1</v>
      </c>
      <c r="I3689" s="257"/>
      <c r="J3689" s="254"/>
      <c r="K3689" s="254"/>
      <c r="L3689" s="258"/>
      <c r="M3689" s="259"/>
      <c r="N3689" s="260"/>
      <c r="O3689" s="260"/>
      <c r="P3689" s="260"/>
      <c r="Q3689" s="260"/>
      <c r="R3689" s="260"/>
      <c r="S3689" s="260"/>
      <c r="T3689" s="261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62" t="s">
        <v>232</v>
      </c>
      <c r="AU3689" s="262" t="s">
        <v>82</v>
      </c>
      <c r="AV3689" s="14" t="s">
        <v>80</v>
      </c>
      <c r="AW3689" s="14" t="s">
        <v>30</v>
      </c>
      <c r="AX3689" s="14" t="s">
        <v>73</v>
      </c>
      <c r="AY3689" s="262" t="s">
        <v>223</v>
      </c>
    </row>
    <row r="3690" s="13" customFormat="1">
      <c r="A3690" s="13"/>
      <c r="B3690" s="241"/>
      <c r="C3690" s="242"/>
      <c r="D3690" s="243" t="s">
        <v>232</v>
      </c>
      <c r="E3690" s="244" t="s">
        <v>1</v>
      </c>
      <c r="F3690" s="245" t="s">
        <v>2087</v>
      </c>
      <c r="G3690" s="242"/>
      <c r="H3690" s="246">
        <v>31.079999999999998</v>
      </c>
      <c r="I3690" s="247"/>
      <c r="J3690" s="242"/>
      <c r="K3690" s="242"/>
      <c r="L3690" s="248"/>
      <c r="M3690" s="249"/>
      <c r="N3690" s="250"/>
      <c r="O3690" s="250"/>
      <c r="P3690" s="250"/>
      <c r="Q3690" s="250"/>
      <c r="R3690" s="250"/>
      <c r="S3690" s="250"/>
      <c r="T3690" s="251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52" t="s">
        <v>232</v>
      </c>
      <c r="AU3690" s="252" t="s">
        <v>82</v>
      </c>
      <c r="AV3690" s="13" t="s">
        <v>82</v>
      </c>
      <c r="AW3690" s="13" t="s">
        <v>30</v>
      </c>
      <c r="AX3690" s="13" t="s">
        <v>73</v>
      </c>
      <c r="AY3690" s="252" t="s">
        <v>223</v>
      </c>
    </row>
    <row r="3691" s="13" customFormat="1">
      <c r="A3691" s="13"/>
      <c r="B3691" s="241"/>
      <c r="C3691" s="242"/>
      <c r="D3691" s="243" t="s">
        <v>232</v>
      </c>
      <c r="E3691" s="244" t="s">
        <v>1</v>
      </c>
      <c r="F3691" s="245" t="s">
        <v>2088</v>
      </c>
      <c r="G3691" s="242"/>
      <c r="H3691" s="246">
        <v>15.130000000000001</v>
      </c>
      <c r="I3691" s="247"/>
      <c r="J3691" s="242"/>
      <c r="K3691" s="242"/>
      <c r="L3691" s="248"/>
      <c r="M3691" s="249"/>
      <c r="N3691" s="250"/>
      <c r="O3691" s="250"/>
      <c r="P3691" s="250"/>
      <c r="Q3691" s="250"/>
      <c r="R3691" s="250"/>
      <c r="S3691" s="250"/>
      <c r="T3691" s="251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52" t="s">
        <v>232</v>
      </c>
      <c r="AU3691" s="252" t="s">
        <v>82</v>
      </c>
      <c r="AV3691" s="13" t="s">
        <v>82</v>
      </c>
      <c r="AW3691" s="13" t="s">
        <v>30</v>
      </c>
      <c r="AX3691" s="13" t="s">
        <v>73</v>
      </c>
      <c r="AY3691" s="252" t="s">
        <v>223</v>
      </c>
    </row>
    <row r="3692" s="13" customFormat="1">
      <c r="A3692" s="13"/>
      <c r="B3692" s="241"/>
      <c r="C3692" s="242"/>
      <c r="D3692" s="243" t="s">
        <v>232</v>
      </c>
      <c r="E3692" s="244" t="s">
        <v>1</v>
      </c>
      <c r="F3692" s="245" t="s">
        <v>2089</v>
      </c>
      <c r="G3692" s="242"/>
      <c r="H3692" s="246">
        <v>52.210000000000001</v>
      </c>
      <c r="I3692" s="247"/>
      <c r="J3692" s="242"/>
      <c r="K3692" s="242"/>
      <c r="L3692" s="248"/>
      <c r="M3692" s="249"/>
      <c r="N3692" s="250"/>
      <c r="O3692" s="250"/>
      <c r="P3692" s="250"/>
      <c r="Q3692" s="250"/>
      <c r="R3692" s="250"/>
      <c r="S3692" s="250"/>
      <c r="T3692" s="251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52" t="s">
        <v>232</v>
      </c>
      <c r="AU3692" s="252" t="s">
        <v>82</v>
      </c>
      <c r="AV3692" s="13" t="s">
        <v>82</v>
      </c>
      <c r="AW3692" s="13" t="s">
        <v>30</v>
      </c>
      <c r="AX3692" s="13" t="s">
        <v>73</v>
      </c>
      <c r="AY3692" s="252" t="s">
        <v>223</v>
      </c>
    </row>
    <row r="3693" s="13" customFormat="1">
      <c r="A3693" s="13"/>
      <c r="B3693" s="241"/>
      <c r="C3693" s="242"/>
      <c r="D3693" s="243" t="s">
        <v>232</v>
      </c>
      <c r="E3693" s="244" t="s">
        <v>1</v>
      </c>
      <c r="F3693" s="245" t="s">
        <v>2090</v>
      </c>
      <c r="G3693" s="242"/>
      <c r="H3693" s="246">
        <v>32.340000000000003</v>
      </c>
      <c r="I3693" s="247"/>
      <c r="J3693" s="242"/>
      <c r="K3693" s="242"/>
      <c r="L3693" s="248"/>
      <c r="M3693" s="249"/>
      <c r="N3693" s="250"/>
      <c r="O3693" s="250"/>
      <c r="P3693" s="250"/>
      <c r="Q3693" s="250"/>
      <c r="R3693" s="250"/>
      <c r="S3693" s="250"/>
      <c r="T3693" s="251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T3693" s="252" t="s">
        <v>232</v>
      </c>
      <c r="AU3693" s="252" t="s">
        <v>82</v>
      </c>
      <c r="AV3693" s="13" t="s">
        <v>82</v>
      </c>
      <c r="AW3693" s="13" t="s">
        <v>30</v>
      </c>
      <c r="AX3693" s="13" t="s">
        <v>73</v>
      </c>
      <c r="AY3693" s="252" t="s">
        <v>223</v>
      </c>
    </row>
    <row r="3694" s="13" customFormat="1">
      <c r="A3694" s="13"/>
      <c r="B3694" s="241"/>
      <c r="C3694" s="242"/>
      <c r="D3694" s="243" t="s">
        <v>232</v>
      </c>
      <c r="E3694" s="244" t="s">
        <v>1</v>
      </c>
      <c r="F3694" s="245" t="s">
        <v>2091</v>
      </c>
      <c r="G3694" s="242"/>
      <c r="H3694" s="246">
        <v>21.699999999999999</v>
      </c>
      <c r="I3694" s="247"/>
      <c r="J3694" s="242"/>
      <c r="K3694" s="242"/>
      <c r="L3694" s="248"/>
      <c r="M3694" s="249"/>
      <c r="N3694" s="250"/>
      <c r="O3694" s="250"/>
      <c r="P3694" s="250"/>
      <c r="Q3694" s="250"/>
      <c r="R3694" s="250"/>
      <c r="S3694" s="250"/>
      <c r="T3694" s="251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T3694" s="252" t="s">
        <v>232</v>
      </c>
      <c r="AU3694" s="252" t="s">
        <v>82</v>
      </c>
      <c r="AV3694" s="13" t="s">
        <v>82</v>
      </c>
      <c r="AW3694" s="13" t="s">
        <v>30</v>
      </c>
      <c r="AX3694" s="13" t="s">
        <v>73</v>
      </c>
      <c r="AY3694" s="252" t="s">
        <v>223</v>
      </c>
    </row>
    <row r="3695" s="13" customFormat="1">
      <c r="A3695" s="13"/>
      <c r="B3695" s="241"/>
      <c r="C3695" s="242"/>
      <c r="D3695" s="243" t="s">
        <v>232</v>
      </c>
      <c r="E3695" s="244" t="s">
        <v>1</v>
      </c>
      <c r="F3695" s="245" t="s">
        <v>2092</v>
      </c>
      <c r="G3695" s="242"/>
      <c r="H3695" s="246">
        <v>12.33</v>
      </c>
      <c r="I3695" s="247"/>
      <c r="J3695" s="242"/>
      <c r="K3695" s="242"/>
      <c r="L3695" s="248"/>
      <c r="M3695" s="249"/>
      <c r="N3695" s="250"/>
      <c r="O3695" s="250"/>
      <c r="P3695" s="250"/>
      <c r="Q3695" s="250"/>
      <c r="R3695" s="250"/>
      <c r="S3695" s="250"/>
      <c r="T3695" s="251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T3695" s="252" t="s">
        <v>232</v>
      </c>
      <c r="AU3695" s="252" t="s">
        <v>82</v>
      </c>
      <c r="AV3695" s="13" t="s">
        <v>82</v>
      </c>
      <c r="AW3695" s="13" t="s">
        <v>30</v>
      </c>
      <c r="AX3695" s="13" t="s">
        <v>73</v>
      </c>
      <c r="AY3695" s="252" t="s">
        <v>223</v>
      </c>
    </row>
    <row r="3696" s="13" customFormat="1">
      <c r="A3696" s="13"/>
      <c r="B3696" s="241"/>
      <c r="C3696" s="242"/>
      <c r="D3696" s="243" t="s">
        <v>232</v>
      </c>
      <c r="E3696" s="244" t="s">
        <v>1</v>
      </c>
      <c r="F3696" s="245" t="s">
        <v>2093</v>
      </c>
      <c r="G3696" s="242"/>
      <c r="H3696" s="246">
        <v>12.43</v>
      </c>
      <c r="I3696" s="247"/>
      <c r="J3696" s="242"/>
      <c r="K3696" s="242"/>
      <c r="L3696" s="248"/>
      <c r="M3696" s="249"/>
      <c r="N3696" s="250"/>
      <c r="O3696" s="250"/>
      <c r="P3696" s="250"/>
      <c r="Q3696" s="250"/>
      <c r="R3696" s="250"/>
      <c r="S3696" s="250"/>
      <c r="T3696" s="251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252" t="s">
        <v>232</v>
      </c>
      <c r="AU3696" s="252" t="s">
        <v>82</v>
      </c>
      <c r="AV3696" s="13" t="s">
        <v>82</v>
      </c>
      <c r="AW3696" s="13" t="s">
        <v>30</v>
      </c>
      <c r="AX3696" s="13" t="s">
        <v>73</v>
      </c>
      <c r="AY3696" s="252" t="s">
        <v>223</v>
      </c>
    </row>
    <row r="3697" s="13" customFormat="1">
      <c r="A3697" s="13"/>
      <c r="B3697" s="241"/>
      <c r="C3697" s="242"/>
      <c r="D3697" s="243" t="s">
        <v>232</v>
      </c>
      <c r="E3697" s="244" t="s">
        <v>1</v>
      </c>
      <c r="F3697" s="245" t="s">
        <v>2094</v>
      </c>
      <c r="G3697" s="242"/>
      <c r="H3697" s="246">
        <v>23.739999999999998</v>
      </c>
      <c r="I3697" s="247"/>
      <c r="J3697" s="242"/>
      <c r="K3697" s="242"/>
      <c r="L3697" s="248"/>
      <c r="M3697" s="249"/>
      <c r="N3697" s="250"/>
      <c r="O3697" s="250"/>
      <c r="P3697" s="250"/>
      <c r="Q3697" s="250"/>
      <c r="R3697" s="250"/>
      <c r="S3697" s="250"/>
      <c r="T3697" s="251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52" t="s">
        <v>232</v>
      </c>
      <c r="AU3697" s="252" t="s">
        <v>82</v>
      </c>
      <c r="AV3697" s="13" t="s">
        <v>82</v>
      </c>
      <c r="AW3697" s="13" t="s">
        <v>30</v>
      </c>
      <c r="AX3697" s="13" t="s">
        <v>73</v>
      </c>
      <c r="AY3697" s="252" t="s">
        <v>223</v>
      </c>
    </row>
    <row r="3698" s="13" customFormat="1">
      <c r="A3698" s="13"/>
      <c r="B3698" s="241"/>
      <c r="C3698" s="242"/>
      <c r="D3698" s="243" t="s">
        <v>232</v>
      </c>
      <c r="E3698" s="244" t="s">
        <v>1</v>
      </c>
      <c r="F3698" s="245" t="s">
        <v>2095</v>
      </c>
      <c r="G3698" s="242"/>
      <c r="H3698" s="246">
        <v>22.879999999999999</v>
      </c>
      <c r="I3698" s="247"/>
      <c r="J3698" s="242"/>
      <c r="K3698" s="242"/>
      <c r="L3698" s="248"/>
      <c r="M3698" s="249"/>
      <c r="N3698" s="250"/>
      <c r="O3698" s="250"/>
      <c r="P3698" s="250"/>
      <c r="Q3698" s="250"/>
      <c r="R3698" s="250"/>
      <c r="S3698" s="250"/>
      <c r="T3698" s="251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52" t="s">
        <v>232</v>
      </c>
      <c r="AU3698" s="252" t="s">
        <v>82</v>
      </c>
      <c r="AV3698" s="13" t="s">
        <v>82</v>
      </c>
      <c r="AW3698" s="13" t="s">
        <v>30</v>
      </c>
      <c r="AX3698" s="13" t="s">
        <v>73</v>
      </c>
      <c r="AY3698" s="252" t="s">
        <v>223</v>
      </c>
    </row>
    <row r="3699" s="13" customFormat="1">
      <c r="A3699" s="13"/>
      <c r="B3699" s="241"/>
      <c r="C3699" s="242"/>
      <c r="D3699" s="243" t="s">
        <v>232</v>
      </c>
      <c r="E3699" s="244" t="s">
        <v>1</v>
      </c>
      <c r="F3699" s="245" t="s">
        <v>1426</v>
      </c>
      <c r="G3699" s="242"/>
      <c r="H3699" s="246">
        <v>6.1799999999999997</v>
      </c>
      <c r="I3699" s="247"/>
      <c r="J3699" s="242"/>
      <c r="K3699" s="242"/>
      <c r="L3699" s="248"/>
      <c r="M3699" s="249"/>
      <c r="N3699" s="250"/>
      <c r="O3699" s="250"/>
      <c r="P3699" s="250"/>
      <c r="Q3699" s="250"/>
      <c r="R3699" s="250"/>
      <c r="S3699" s="250"/>
      <c r="T3699" s="251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52" t="s">
        <v>232</v>
      </c>
      <c r="AU3699" s="252" t="s">
        <v>82</v>
      </c>
      <c r="AV3699" s="13" t="s">
        <v>82</v>
      </c>
      <c r="AW3699" s="13" t="s">
        <v>30</v>
      </c>
      <c r="AX3699" s="13" t="s">
        <v>73</v>
      </c>
      <c r="AY3699" s="252" t="s">
        <v>223</v>
      </c>
    </row>
    <row r="3700" s="13" customFormat="1">
      <c r="A3700" s="13"/>
      <c r="B3700" s="241"/>
      <c r="C3700" s="242"/>
      <c r="D3700" s="243" t="s">
        <v>232</v>
      </c>
      <c r="E3700" s="244" t="s">
        <v>1</v>
      </c>
      <c r="F3700" s="245" t="s">
        <v>2096</v>
      </c>
      <c r="G3700" s="242"/>
      <c r="H3700" s="246">
        <v>4.0999999999999996</v>
      </c>
      <c r="I3700" s="247"/>
      <c r="J3700" s="242"/>
      <c r="K3700" s="242"/>
      <c r="L3700" s="248"/>
      <c r="M3700" s="249"/>
      <c r="N3700" s="250"/>
      <c r="O3700" s="250"/>
      <c r="P3700" s="250"/>
      <c r="Q3700" s="250"/>
      <c r="R3700" s="250"/>
      <c r="S3700" s="250"/>
      <c r="T3700" s="251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52" t="s">
        <v>232</v>
      </c>
      <c r="AU3700" s="252" t="s">
        <v>82</v>
      </c>
      <c r="AV3700" s="13" t="s">
        <v>82</v>
      </c>
      <c r="AW3700" s="13" t="s">
        <v>30</v>
      </c>
      <c r="AX3700" s="13" t="s">
        <v>73</v>
      </c>
      <c r="AY3700" s="252" t="s">
        <v>223</v>
      </c>
    </row>
    <row r="3701" s="13" customFormat="1">
      <c r="A3701" s="13"/>
      <c r="B3701" s="241"/>
      <c r="C3701" s="242"/>
      <c r="D3701" s="243" t="s">
        <v>232</v>
      </c>
      <c r="E3701" s="244" t="s">
        <v>1</v>
      </c>
      <c r="F3701" s="245" t="s">
        <v>2097</v>
      </c>
      <c r="G3701" s="242"/>
      <c r="H3701" s="246">
        <v>3.9900000000000002</v>
      </c>
      <c r="I3701" s="247"/>
      <c r="J3701" s="242"/>
      <c r="K3701" s="242"/>
      <c r="L3701" s="248"/>
      <c r="M3701" s="249"/>
      <c r="N3701" s="250"/>
      <c r="O3701" s="250"/>
      <c r="P3701" s="250"/>
      <c r="Q3701" s="250"/>
      <c r="R3701" s="250"/>
      <c r="S3701" s="250"/>
      <c r="T3701" s="251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T3701" s="252" t="s">
        <v>232</v>
      </c>
      <c r="AU3701" s="252" t="s">
        <v>82</v>
      </c>
      <c r="AV3701" s="13" t="s">
        <v>82</v>
      </c>
      <c r="AW3701" s="13" t="s">
        <v>30</v>
      </c>
      <c r="AX3701" s="13" t="s">
        <v>73</v>
      </c>
      <c r="AY3701" s="252" t="s">
        <v>223</v>
      </c>
    </row>
    <row r="3702" s="13" customFormat="1">
      <c r="A3702" s="13"/>
      <c r="B3702" s="241"/>
      <c r="C3702" s="242"/>
      <c r="D3702" s="243" t="s">
        <v>232</v>
      </c>
      <c r="E3702" s="244" t="s">
        <v>1</v>
      </c>
      <c r="F3702" s="245" t="s">
        <v>2098</v>
      </c>
      <c r="G3702" s="242"/>
      <c r="H3702" s="246">
        <v>10.699999999999999</v>
      </c>
      <c r="I3702" s="247"/>
      <c r="J3702" s="242"/>
      <c r="K3702" s="242"/>
      <c r="L3702" s="248"/>
      <c r="M3702" s="249"/>
      <c r="N3702" s="250"/>
      <c r="O3702" s="250"/>
      <c r="P3702" s="250"/>
      <c r="Q3702" s="250"/>
      <c r="R3702" s="250"/>
      <c r="S3702" s="250"/>
      <c r="T3702" s="251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52" t="s">
        <v>232</v>
      </c>
      <c r="AU3702" s="252" t="s">
        <v>82</v>
      </c>
      <c r="AV3702" s="13" t="s">
        <v>82</v>
      </c>
      <c r="AW3702" s="13" t="s">
        <v>30</v>
      </c>
      <c r="AX3702" s="13" t="s">
        <v>73</v>
      </c>
      <c r="AY3702" s="252" t="s">
        <v>223</v>
      </c>
    </row>
    <row r="3703" s="13" customFormat="1">
      <c r="A3703" s="13"/>
      <c r="B3703" s="241"/>
      <c r="C3703" s="242"/>
      <c r="D3703" s="243" t="s">
        <v>232</v>
      </c>
      <c r="E3703" s="244" t="s">
        <v>1</v>
      </c>
      <c r="F3703" s="245" t="s">
        <v>2099</v>
      </c>
      <c r="G3703" s="242"/>
      <c r="H3703" s="246">
        <v>10.68</v>
      </c>
      <c r="I3703" s="247"/>
      <c r="J3703" s="242"/>
      <c r="K3703" s="242"/>
      <c r="L3703" s="248"/>
      <c r="M3703" s="249"/>
      <c r="N3703" s="250"/>
      <c r="O3703" s="250"/>
      <c r="P3703" s="250"/>
      <c r="Q3703" s="250"/>
      <c r="R3703" s="250"/>
      <c r="S3703" s="250"/>
      <c r="T3703" s="251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T3703" s="252" t="s">
        <v>232</v>
      </c>
      <c r="AU3703" s="252" t="s">
        <v>82</v>
      </c>
      <c r="AV3703" s="13" t="s">
        <v>82</v>
      </c>
      <c r="AW3703" s="13" t="s">
        <v>30</v>
      </c>
      <c r="AX3703" s="13" t="s">
        <v>73</v>
      </c>
      <c r="AY3703" s="252" t="s">
        <v>223</v>
      </c>
    </row>
    <row r="3704" s="13" customFormat="1">
      <c r="A3704" s="13"/>
      <c r="B3704" s="241"/>
      <c r="C3704" s="242"/>
      <c r="D3704" s="243" t="s">
        <v>232</v>
      </c>
      <c r="E3704" s="244" t="s">
        <v>1</v>
      </c>
      <c r="F3704" s="245" t="s">
        <v>2100</v>
      </c>
      <c r="G3704" s="242"/>
      <c r="H3704" s="246">
        <v>11.58</v>
      </c>
      <c r="I3704" s="247"/>
      <c r="J3704" s="242"/>
      <c r="K3704" s="242"/>
      <c r="L3704" s="248"/>
      <c r="M3704" s="249"/>
      <c r="N3704" s="250"/>
      <c r="O3704" s="250"/>
      <c r="P3704" s="250"/>
      <c r="Q3704" s="250"/>
      <c r="R3704" s="250"/>
      <c r="S3704" s="250"/>
      <c r="T3704" s="251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52" t="s">
        <v>232</v>
      </c>
      <c r="AU3704" s="252" t="s">
        <v>82</v>
      </c>
      <c r="AV3704" s="13" t="s">
        <v>82</v>
      </c>
      <c r="AW3704" s="13" t="s">
        <v>30</v>
      </c>
      <c r="AX3704" s="13" t="s">
        <v>73</v>
      </c>
      <c r="AY3704" s="252" t="s">
        <v>223</v>
      </c>
    </row>
    <row r="3705" s="13" customFormat="1">
      <c r="A3705" s="13"/>
      <c r="B3705" s="241"/>
      <c r="C3705" s="242"/>
      <c r="D3705" s="243" t="s">
        <v>232</v>
      </c>
      <c r="E3705" s="244" t="s">
        <v>1</v>
      </c>
      <c r="F3705" s="245" t="s">
        <v>2101</v>
      </c>
      <c r="G3705" s="242"/>
      <c r="H3705" s="246">
        <v>64.120000000000005</v>
      </c>
      <c r="I3705" s="247"/>
      <c r="J3705" s="242"/>
      <c r="K3705" s="242"/>
      <c r="L3705" s="248"/>
      <c r="M3705" s="249"/>
      <c r="N3705" s="250"/>
      <c r="O3705" s="250"/>
      <c r="P3705" s="250"/>
      <c r="Q3705" s="250"/>
      <c r="R3705" s="250"/>
      <c r="S3705" s="250"/>
      <c r="T3705" s="251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T3705" s="252" t="s">
        <v>232</v>
      </c>
      <c r="AU3705" s="252" t="s">
        <v>82</v>
      </c>
      <c r="AV3705" s="13" t="s">
        <v>82</v>
      </c>
      <c r="AW3705" s="13" t="s">
        <v>30</v>
      </c>
      <c r="AX3705" s="13" t="s">
        <v>73</v>
      </c>
      <c r="AY3705" s="252" t="s">
        <v>223</v>
      </c>
    </row>
    <row r="3706" s="13" customFormat="1">
      <c r="A3706" s="13"/>
      <c r="B3706" s="241"/>
      <c r="C3706" s="242"/>
      <c r="D3706" s="243" t="s">
        <v>232</v>
      </c>
      <c r="E3706" s="244" t="s">
        <v>1</v>
      </c>
      <c r="F3706" s="245" t="s">
        <v>2102</v>
      </c>
      <c r="G3706" s="242"/>
      <c r="H3706" s="246">
        <v>20.629999999999999</v>
      </c>
      <c r="I3706" s="247"/>
      <c r="J3706" s="242"/>
      <c r="K3706" s="242"/>
      <c r="L3706" s="248"/>
      <c r="M3706" s="249"/>
      <c r="N3706" s="250"/>
      <c r="O3706" s="250"/>
      <c r="P3706" s="250"/>
      <c r="Q3706" s="250"/>
      <c r="R3706" s="250"/>
      <c r="S3706" s="250"/>
      <c r="T3706" s="251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T3706" s="252" t="s">
        <v>232</v>
      </c>
      <c r="AU3706" s="252" t="s">
        <v>82</v>
      </c>
      <c r="AV3706" s="13" t="s">
        <v>82</v>
      </c>
      <c r="AW3706" s="13" t="s">
        <v>30</v>
      </c>
      <c r="AX3706" s="13" t="s">
        <v>73</v>
      </c>
      <c r="AY3706" s="252" t="s">
        <v>223</v>
      </c>
    </row>
    <row r="3707" s="13" customFormat="1">
      <c r="A3707" s="13"/>
      <c r="B3707" s="241"/>
      <c r="C3707" s="242"/>
      <c r="D3707" s="243" t="s">
        <v>232</v>
      </c>
      <c r="E3707" s="244" t="s">
        <v>1</v>
      </c>
      <c r="F3707" s="245" t="s">
        <v>2103</v>
      </c>
      <c r="G3707" s="242"/>
      <c r="H3707" s="246">
        <v>23.66</v>
      </c>
      <c r="I3707" s="247"/>
      <c r="J3707" s="242"/>
      <c r="K3707" s="242"/>
      <c r="L3707" s="248"/>
      <c r="M3707" s="249"/>
      <c r="N3707" s="250"/>
      <c r="O3707" s="250"/>
      <c r="P3707" s="250"/>
      <c r="Q3707" s="250"/>
      <c r="R3707" s="250"/>
      <c r="S3707" s="250"/>
      <c r="T3707" s="251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52" t="s">
        <v>232</v>
      </c>
      <c r="AU3707" s="252" t="s">
        <v>82</v>
      </c>
      <c r="AV3707" s="13" t="s">
        <v>82</v>
      </c>
      <c r="AW3707" s="13" t="s">
        <v>30</v>
      </c>
      <c r="AX3707" s="13" t="s">
        <v>73</v>
      </c>
      <c r="AY3707" s="252" t="s">
        <v>223</v>
      </c>
    </row>
    <row r="3708" s="13" customFormat="1">
      <c r="A3708" s="13"/>
      <c r="B3708" s="241"/>
      <c r="C3708" s="242"/>
      <c r="D3708" s="243" t="s">
        <v>232</v>
      </c>
      <c r="E3708" s="244" t="s">
        <v>1</v>
      </c>
      <c r="F3708" s="245" t="s">
        <v>2104</v>
      </c>
      <c r="G3708" s="242"/>
      <c r="H3708" s="246">
        <v>15.93</v>
      </c>
      <c r="I3708" s="247"/>
      <c r="J3708" s="242"/>
      <c r="K3708" s="242"/>
      <c r="L3708" s="248"/>
      <c r="M3708" s="249"/>
      <c r="N3708" s="250"/>
      <c r="O3708" s="250"/>
      <c r="P3708" s="250"/>
      <c r="Q3708" s="250"/>
      <c r="R3708" s="250"/>
      <c r="S3708" s="250"/>
      <c r="T3708" s="251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52" t="s">
        <v>232</v>
      </c>
      <c r="AU3708" s="252" t="s">
        <v>82</v>
      </c>
      <c r="AV3708" s="13" t="s">
        <v>82</v>
      </c>
      <c r="AW3708" s="13" t="s">
        <v>30</v>
      </c>
      <c r="AX3708" s="13" t="s">
        <v>73</v>
      </c>
      <c r="AY3708" s="252" t="s">
        <v>223</v>
      </c>
    </row>
    <row r="3709" s="13" customFormat="1">
      <c r="A3709" s="13"/>
      <c r="B3709" s="241"/>
      <c r="C3709" s="242"/>
      <c r="D3709" s="243" t="s">
        <v>232</v>
      </c>
      <c r="E3709" s="244" t="s">
        <v>1</v>
      </c>
      <c r="F3709" s="245" t="s">
        <v>2105</v>
      </c>
      <c r="G3709" s="242"/>
      <c r="H3709" s="246">
        <v>100.01000000000001</v>
      </c>
      <c r="I3709" s="247"/>
      <c r="J3709" s="242"/>
      <c r="K3709" s="242"/>
      <c r="L3709" s="248"/>
      <c r="M3709" s="249"/>
      <c r="N3709" s="250"/>
      <c r="O3709" s="250"/>
      <c r="P3709" s="250"/>
      <c r="Q3709" s="250"/>
      <c r="R3709" s="250"/>
      <c r="S3709" s="250"/>
      <c r="T3709" s="251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T3709" s="252" t="s">
        <v>232</v>
      </c>
      <c r="AU3709" s="252" t="s">
        <v>82</v>
      </c>
      <c r="AV3709" s="13" t="s">
        <v>82</v>
      </c>
      <c r="AW3709" s="13" t="s">
        <v>30</v>
      </c>
      <c r="AX3709" s="13" t="s">
        <v>73</v>
      </c>
      <c r="AY3709" s="252" t="s">
        <v>223</v>
      </c>
    </row>
    <row r="3710" s="13" customFormat="1">
      <c r="A3710" s="13"/>
      <c r="B3710" s="241"/>
      <c r="C3710" s="242"/>
      <c r="D3710" s="243" t="s">
        <v>232</v>
      </c>
      <c r="E3710" s="244" t="s">
        <v>1</v>
      </c>
      <c r="F3710" s="245" t="s">
        <v>2106</v>
      </c>
      <c r="G3710" s="242"/>
      <c r="H3710" s="246">
        <v>65.769999999999996</v>
      </c>
      <c r="I3710" s="247"/>
      <c r="J3710" s="242"/>
      <c r="K3710" s="242"/>
      <c r="L3710" s="248"/>
      <c r="M3710" s="249"/>
      <c r="N3710" s="250"/>
      <c r="O3710" s="250"/>
      <c r="P3710" s="250"/>
      <c r="Q3710" s="250"/>
      <c r="R3710" s="250"/>
      <c r="S3710" s="250"/>
      <c r="T3710" s="251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52" t="s">
        <v>232</v>
      </c>
      <c r="AU3710" s="252" t="s">
        <v>82</v>
      </c>
      <c r="AV3710" s="13" t="s">
        <v>82</v>
      </c>
      <c r="AW3710" s="13" t="s">
        <v>30</v>
      </c>
      <c r="AX3710" s="13" t="s">
        <v>73</v>
      </c>
      <c r="AY3710" s="252" t="s">
        <v>223</v>
      </c>
    </row>
    <row r="3711" s="14" customFormat="1">
      <c r="A3711" s="14"/>
      <c r="B3711" s="253"/>
      <c r="C3711" s="254"/>
      <c r="D3711" s="243" t="s">
        <v>232</v>
      </c>
      <c r="E3711" s="255" t="s">
        <v>1</v>
      </c>
      <c r="F3711" s="256" t="s">
        <v>410</v>
      </c>
      <c r="G3711" s="254"/>
      <c r="H3711" s="255" t="s">
        <v>1</v>
      </c>
      <c r="I3711" s="257"/>
      <c r="J3711" s="254"/>
      <c r="K3711" s="254"/>
      <c r="L3711" s="258"/>
      <c r="M3711" s="259"/>
      <c r="N3711" s="260"/>
      <c r="O3711" s="260"/>
      <c r="P3711" s="260"/>
      <c r="Q3711" s="260"/>
      <c r="R3711" s="260"/>
      <c r="S3711" s="260"/>
      <c r="T3711" s="261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62" t="s">
        <v>232</v>
      </c>
      <c r="AU3711" s="262" t="s">
        <v>82</v>
      </c>
      <c r="AV3711" s="14" t="s">
        <v>80</v>
      </c>
      <c r="AW3711" s="14" t="s">
        <v>30</v>
      </c>
      <c r="AX3711" s="14" t="s">
        <v>73</v>
      </c>
      <c r="AY3711" s="262" t="s">
        <v>223</v>
      </c>
    </row>
    <row r="3712" s="13" customFormat="1">
      <c r="A3712" s="13"/>
      <c r="B3712" s="241"/>
      <c r="C3712" s="242"/>
      <c r="D3712" s="243" t="s">
        <v>232</v>
      </c>
      <c r="E3712" s="244" t="s">
        <v>1</v>
      </c>
      <c r="F3712" s="245" t="s">
        <v>4769</v>
      </c>
      <c r="G3712" s="242"/>
      <c r="H3712" s="246">
        <v>94.262</v>
      </c>
      <c r="I3712" s="247"/>
      <c r="J3712" s="242"/>
      <c r="K3712" s="242"/>
      <c r="L3712" s="248"/>
      <c r="M3712" s="249"/>
      <c r="N3712" s="250"/>
      <c r="O3712" s="250"/>
      <c r="P3712" s="250"/>
      <c r="Q3712" s="250"/>
      <c r="R3712" s="250"/>
      <c r="S3712" s="250"/>
      <c r="T3712" s="251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52" t="s">
        <v>232</v>
      </c>
      <c r="AU3712" s="252" t="s">
        <v>82</v>
      </c>
      <c r="AV3712" s="13" t="s">
        <v>82</v>
      </c>
      <c r="AW3712" s="13" t="s">
        <v>30</v>
      </c>
      <c r="AX3712" s="13" t="s">
        <v>73</v>
      </c>
      <c r="AY3712" s="252" t="s">
        <v>223</v>
      </c>
    </row>
    <row r="3713" s="15" customFormat="1">
      <c r="A3713" s="15"/>
      <c r="B3713" s="263"/>
      <c r="C3713" s="264"/>
      <c r="D3713" s="243" t="s">
        <v>232</v>
      </c>
      <c r="E3713" s="265" t="s">
        <v>1</v>
      </c>
      <c r="F3713" s="266" t="s">
        <v>245</v>
      </c>
      <c r="G3713" s="264"/>
      <c r="H3713" s="267">
        <v>1171.152</v>
      </c>
      <c r="I3713" s="268"/>
      <c r="J3713" s="264"/>
      <c r="K3713" s="264"/>
      <c r="L3713" s="269"/>
      <c r="M3713" s="270"/>
      <c r="N3713" s="271"/>
      <c r="O3713" s="271"/>
      <c r="P3713" s="271"/>
      <c r="Q3713" s="271"/>
      <c r="R3713" s="271"/>
      <c r="S3713" s="271"/>
      <c r="T3713" s="272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T3713" s="273" t="s">
        <v>232</v>
      </c>
      <c r="AU3713" s="273" t="s">
        <v>82</v>
      </c>
      <c r="AV3713" s="15" t="s">
        <v>230</v>
      </c>
      <c r="AW3713" s="15" t="s">
        <v>30</v>
      </c>
      <c r="AX3713" s="15" t="s">
        <v>80</v>
      </c>
      <c r="AY3713" s="273" t="s">
        <v>223</v>
      </c>
    </row>
    <row r="3714" s="2" customFormat="1" ht="33" customHeight="1">
      <c r="A3714" s="39"/>
      <c r="B3714" s="40"/>
      <c r="C3714" s="228" t="s">
        <v>4770</v>
      </c>
      <c r="D3714" s="228" t="s">
        <v>225</v>
      </c>
      <c r="E3714" s="229" t="s">
        <v>4771</v>
      </c>
      <c r="F3714" s="230" t="s">
        <v>4772</v>
      </c>
      <c r="G3714" s="231" t="s">
        <v>293</v>
      </c>
      <c r="H3714" s="232">
        <v>91.828999999999994</v>
      </c>
      <c r="I3714" s="233"/>
      <c r="J3714" s="234">
        <f>ROUND(I3714*H3714,2)</f>
        <v>0</v>
      </c>
      <c r="K3714" s="230" t="s">
        <v>229</v>
      </c>
      <c r="L3714" s="45"/>
      <c r="M3714" s="235" t="s">
        <v>1</v>
      </c>
      <c r="N3714" s="236" t="s">
        <v>38</v>
      </c>
      <c r="O3714" s="92"/>
      <c r="P3714" s="237">
        <f>O3714*H3714</f>
        <v>0</v>
      </c>
      <c r="Q3714" s="237">
        <v>0</v>
      </c>
      <c r="R3714" s="237">
        <f>Q3714*H3714</f>
        <v>0</v>
      </c>
      <c r="S3714" s="237">
        <v>0</v>
      </c>
      <c r="T3714" s="238">
        <f>S3714*H3714</f>
        <v>0</v>
      </c>
      <c r="U3714" s="39"/>
      <c r="V3714" s="39"/>
      <c r="W3714" s="39"/>
      <c r="X3714" s="39"/>
      <c r="Y3714" s="39"/>
      <c r="Z3714" s="39"/>
      <c r="AA3714" s="39"/>
      <c r="AB3714" s="39"/>
      <c r="AC3714" s="39"/>
      <c r="AD3714" s="39"/>
      <c r="AE3714" s="39"/>
      <c r="AR3714" s="239" t="s">
        <v>310</v>
      </c>
      <c r="AT3714" s="239" t="s">
        <v>225</v>
      </c>
      <c r="AU3714" s="239" t="s">
        <v>82</v>
      </c>
      <c r="AY3714" s="18" t="s">
        <v>223</v>
      </c>
      <c r="BE3714" s="240">
        <f>IF(N3714="základní",J3714,0)</f>
        <v>0</v>
      </c>
      <c r="BF3714" s="240">
        <f>IF(N3714="snížená",J3714,0)</f>
        <v>0</v>
      </c>
      <c r="BG3714" s="240">
        <f>IF(N3714="zákl. přenesená",J3714,0)</f>
        <v>0</v>
      </c>
      <c r="BH3714" s="240">
        <f>IF(N3714="sníž. přenesená",J3714,0)</f>
        <v>0</v>
      </c>
      <c r="BI3714" s="240">
        <f>IF(N3714="nulová",J3714,0)</f>
        <v>0</v>
      </c>
      <c r="BJ3714" s="18" t="s">
        <v>80</v>
      </c>
      <c r="BK3714" s="240">
        <f>ROUND(I3714*H3714,2)</f>
        <v>0</v>
      </c>
      <c r="BL3714" s="18" t="s">
        <v>310</v>
      </c>
      <c r="BM3714" s="239" t="s">
        <v>4773</v>
      </c>
    </row>
    <row r="3715" s="2" customFormat="1" ht="24.15" customHeight="1">
      <c r="A3715" s="39"/>
      <c r="B3715" s="40"/>
      <c r="C3715" s="228" t="s">
        <v>4774</v>
      </c>
      <c r="D3715" s="228" t="s">
        <v>225</v>
      </c>
      <c r="E3715" s="229" t="s">
        <v>4775</v>
      </c>
      <c r="F3715" s="230" t="s">
        <v>4776</v>
      </c>
      <c r="G3715" s="231" t="s">
        <v>293</v>
      </c>
      <c r="H3715" s="232">
        <v>1076.8900000000001</v>
      </c>
      <c r="I3715" s="233"/>
      <c r="J3715" s="234">
        <f>ROUND(I3715*H3715,2)</f>
        <v>0</v>
      </c>
      <c r="K3715" s="230" t="s">
        <v>229</v>
      </c>
      <c r="L3715" s="45"/>
      <c r="M3715" s="235" t="s">
        <v>1</v>
      </c>
      <c r="N3715" s="236" t="s">
        <v>38</v>
      </c>
      <c r="O3715" s="92"/>
      <c r="P3715" s="237">
        <f>O3715*H3715</f>
        <v>0</v>
      </c>
      <c r="Q3715" s="237">
        <v>0.0033999999999999998</v>
      </c>
      <c r="R3715" s="237">
        <f>Q3715*H3715</f>
        <v>3.6614260000000001</v>
      </c>
      <c r="S3715" s="237">
        <v>0</v>
      </c>
      <c r="T3715" s="238">
        <f>S3715*H3715</f>
        <v>0</v>
      </c>
      <c r="U3715" s="39"/>
      <c r="V3715" s="39"/>
      <c r="W3715" s="39"/>
      <c r="X3715" s="39"/>
      <c r="Y3715" s="39"/>
      <c r="Z3715" s="39"/>
      <c r="AA3715" s="39"/>
      <c r="AB3715" s="39"/>
      <c r="AC3715" s="39"/>
      <c r="AD3715" s="39"/>
      <c r="AE3715" s="39"/>
      <c r="AR3715" s="239" t="s">
        <v>310</v>
      </c>
      <c r="AT3715" s="239" t="s">
        <v>225</v>
      </c>
      <c r="AU3715" s="239" t="s">
        <v>82</v>
      </c>
      <c r="AY3715" s="18" t="s">
        <v>223</v>
      </c>
      <c r="BE3715" s="240">
        <f>IF(N3715="základní",J3715,0)</f>
        <v>0</v>
      </c>
      <c r="BF3715" s="240">
        <f>IF(N3715="snížená",J3715,0)</f>
        <v>0</v>
      </c>
      <c r="BG3715" s="240">
        <f>IF(N3715="zákl. přenesená",J3715,0)</f>
        <v>0</v>
      </c>
      <c r="BH3715" s="240">
        <f>IF(N3715="sníž. přenesená",J3715,0)</f>
        <v>0</v>
      </c>
      <c r="BI3715" s="240">
        <f>IF(N3715="nulová",J3715,0)</f>
        <v>0</v>
      </c>
      <c r="BJ3715" s="18" t="s">
        <v>80</v>
      </c>
      <c r="BK3715" s="240">
        <f>ROUND(I3715*H3715,2)</f>
        <v>0</v>
      </c>
      <c r="BL3715" s="18" t="s">
        <v>310</v>
      </c>
      <c r="BM3715" s="239" t="s">
        <v>4777</v>
      </c>
    </row>
    <row r="3716" s="14" customFormat="1">
      <c r="A3716" s="14"/>
      <c r="B3716" s="253"/>
      <c r="C3716" s="254"/>
      <c r="D3716" s="243" t="s">
        <v>232</v>
      </c>
      <c r="E3716" s="255" t="s">
        <v>1</v>
      </c>
      <c r="F3716" s="256" t="s">
        <v>1942</v>
      </c>
      <c r="G3716" s="254"/>
      <c r="H3716" s="255" t="s">
        <v>1</v>
      </c>
      <c r="I3716" s="257"/>
      <c r="J3716" s="254"/>
      <c r="K3716" s="254"/>
      <c r="L3716" s="258"/>
      <c r="M3716" s="259"/>
      <c r="N3716" s="260"/>
      <c r="O3716" s="260"/>
      <c r="P3716" s="260"/>
      <c r="Q3716" s="260"/>
      <c r="R3716" s="260"/>
      <c r="S3716" s="260"/>
      <c r="T3716" s="261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62" t="s">
        <v>232</v>
      </c>
      <c r="AU3716" s="262" t="s">
        <v>82</v>
      </c>
      <c r="AV3716" s="14" t="s">
        <v>80</v>
      </c>
      <c r="AW3716" s="14" t="s">
        <v>30</v>
      </c>
      <c r="AX3716" s="14" t="s">
        <v>73</v>
      </c>
      <c r="AY3716" s="262" t="s">
        <v>223</v>
      </c>
    </row>
    <row r="3717" s="13" customFormat="1">
      <c r="A3717" s="13"/>
      <c r="B3717" s="241"/>
      <c r="C3717" s="242"/>
      <c r="D3717" s="243" t="s">
        <v>232</v>
      </c>
      <c r="E3717" s="244" t="s">
        <v>1</v>
      </c>
      <c r="F3717" s="245" t="s">
        <v>1404</v>
      </c>
      <c r="G3717" s="242"/>
      <c r="H3717" s="246">
        <v>10.060000000000001</v>
      </c>
      <c r="I3717" s="247"/>
      <c r="J3717" s="242"/>
      <c r="K3717" s="242"/>
      <c r="L3717" s="248"/>
      <c r="M3717" s="249"/>
      <c r="N3717" s="250"/>
      <c r="O3717" s="250"/>
      <c r="P3717" s="250"/>
      <c r="Q3717" s="250"/>
      <c r="R3717" s="250"/>
      <c r="S3717" s="250"/>
      <c r="T3717" s="251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52" t="s">
        <v>232</v>
      </c>
      <c r="AU3717" s="252" t="s">
        <v>82</v>
      </c>
      <c r="AV3717" s="13" t="s">
        <v>82</v>
      </c>
      <c r="AW3717" s="13" t="s">
        <v>30</v>
      </c>
      <c r="AX3717" s="13" t="s">
        <v>73</v>
      </c>
      <c r="AY3717" s="252" t="s">
        <v>223</v>
      </c>
    </row>
    <row r="3718" s="13" customFormat="1">
      <c r="A3718" s="13"/>
      <c r="B3718" s="241"/>
      <c r="C3718" s="242"/>
      <c r="D3718" s="243" t="s">
        <v>232</v>
      </c>
      <c r="E3718" s="244" t="s">
        <v>1</v>
      </c>
      <c r="F3718" s="245" t="s">
        <v>1405</v>
      </c>
      <c r="G3718" s="242"/>
      <c r="H3718" s="246">
        <v>21.079999999999998</v>
      </c>
      <c r="I3718" s="247"/>
      <c r="J3718" s="242"/>
      <c r="K3718" s="242"/>
      <c r="L3718" s="248"/>
      <c r="M3718" s="249"/>
      <c r="N3718" s="250"/>
      <c r="O3718" s="250"/>
      <c r="P3718" s="250"/>
      <c r="Q3718" s="250"/>
      <c r="R3718" s="250"/>
      <c r="S3718" s="250"/>
      <c r="T3718" s="251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52" t="s">
        <v>232</v>
      </c>
      <c r="AU3718" s="252" t="s">
        <v>82</v>
      </c>
      <c r="AV3718" s="13" t="s">
        <v>82</v>
      </c>
      <c r="AW3718" s="13" t="s">
        <v>30</v>
      </c>
      <c r="AX3718" s="13" t="s">
        <v>73</v>
      </c>
      <c r="AY3718" s="252" t="s">
        <v>223</v>
      </c>
    </row>
    <row r="3719" s="13" customFormat="1">
      <c r="A3719" s="13"/>
      <c r="B3719" s="241"/>
      <c r="C3719" s="242"/>
      <c r="D3719" s="243" t="s">
        <v>232</v>
      </c>
      <c r="E3719" s="244" t="s">
        <v>1</v>
      </c>
      <c r="F3719" s="245" t="s">
        <v>1407</v>
      </c>
      <c r="G3719" s="242"/>
      <c r="H3719" s="246">
        <v>9.8900000000000006</v>
      </c>
      <c r="I3719" s="247"/>
      <c r="J3719" s="242"/>
      <c r="K3719" s="242"/>
      <c r="L3719" s="248"/>
      <c r="M3719" s="249"/>
      <c r="N3719" s="250"/>
      <c r="O3719" s="250"/>
      <c r="P3719" s="250"/>
      <c r="Q3719" s="250"/>
      <c r="R3719" s="250"/>
      <c r="S3719" s="250"/>
      <c r="T3719" s="251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T3719" s="252" t="s">
        <v>232</v>
      </c>
      <c r="AU3719" s="252" t="s">
        <v>82</v>
      </c>
      <c r="AV3719" s="13" t="s">
        <v>82</v>
      </c>
      <c r="AW3719" s="13" t="s">
        <v>30</v>
      </c>
      <c r="AX3719" s="13" t="s">
        <v>73</v>
      </c>
      <c r="AY3719" s="252" t="s">
        <v>223</v>
      </c>
    </row>
    <row r="3720" s="13" customFormat="1">
      <c r="A3720" s="13"/>
      <c r="B3720" s="241"/>
      <c r="C3720" s="242"/>
      <c r="D3720" s="243" t="s">
        <v>232</v>
      </c>
      <c r="E3720" s="244" t="s">
        <v>1</v>
      </c>
      <c r="F3720" s="245" t="s">
        <v>2073</v>
      </c>
      <c r="G3720" s="242"/>
      <c r="H3720" s="246">
        <v>7.8700000000000001</v>
      </c>
      <c r="I3720" s="247"/>
      <c r="J3720" s="242"/>
      <c r="K3720" s="242"/>
      <c r="L3720" s="248"/>
      <c r="M3720" s="249"/>
      <c r="N3720" s="250"/>
      <c r="O3720" s="250"/>
      <c r="P3720" s="250"/>
      <c r="Q3720" s="250"/>
      <c r="R3720" s="250"/>
      <c r="S3720" s="250"/>
      <c r="T3720" s="251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52" t="s">
        <v>232</v>
      </c>
      <c r="AU3720" s="252" t="s">
        <v>82</v>
      </c>
      <c r="AV3720" s="13" t="s">
        <v>82</v>
      </c>
      <c r="AW3720" s="13" t="s">
        <v>30</v>
      </c>
      <c r="AX3720" s="13" t="s">
        <v>73</v>
      </c>
      <c r="AY3720" s="252" t="s">
        <v>223</v>
      </c>
    </row>
    <row r="3721" s="13" customFormat="1">
      <c r="A3721" s="13"/>
      <c r="B3721" s="241"/>
      <c r="C3721" s="242"/>
      <c r="D3721" s="243" t="s">
        <v>232</v>
      </c>
      <c r="E3721" s="244" t="s">
        <v>1</v>
      </c>
      <c r="F3721" s="245" t="s">
        <v>2074</v>
      </c>
      <c r="G3721" s="242"/>
      <c r="H3721" s="246">
        <v>9.1799999999999997</v>
      </c>
      <c r="I3721" s="247"/>
      <c r="J3721" s="242"/>
      <c r="K3721" s="242"/>
      <c r="L3721" s="248"/>
      <c r="M3721" s="249"/>
      <c r="N3721" s="250"/>
      <c r="O3721" s="250"/>
      <c r="P3721" s="250"/>
      <c r="Q3721" s="250"/>
      <c r="R3721" s="250"/>
      <c r="S3721" s="250"/>
      <c r="T3721" s="251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T3721" s="252" t="s">
        <v>232</v>
      </c>
      <c r="AU3721" s="252" t="s">
        <v>82</v>
      </c>
      <c r="AV3721" s="13" t="s">
        <v>82</v>
      </c>
      <c r="AW3721" s="13" t="s">
        <v>30</v>
      </c>
      <c r="AX3721" s="13" t="s">
        <v>73</v>
      </c>
      <c r="AY3721" s="252" t="s">
        <v>223</v>
      </c>
    </row>
    <row r="3722" s="13" customFormat="1">
      <c r="A3722" s="13"/>
      <c r="B3722" s="241"/>
      <c r="C3722" s="242"/>
      <c r="D3722" s="243" t="s">
        <v>232</v>
      </c>
      <c r="E3722" s="244" t="s">
        <v>1</v>
      </c>
      <c r="F3722" s="245" t="s">
        <v>1408</v>
      </c>
      <c r="G3722" s="242"/>
      <c r="H3722" s="246">
        <v>11.470000000000001</v>
      </c>
      <c r="I3722" s="247"/>
      <c r="J3722" s="242"/>
      <c r="K3722" s="242"/>
      <c r="L3722" s="248"/>
      <c r="M3722" s="249"/>
      <c r="N3722" s="250"/>
      <c r="O3722" s="250"/>
      <c r="P3722" s="250"/>
      <c r="Q3722" s="250"/>
      <c r="R3722" s="250"/>
      <c r="S3722" s="250"/>
      <c r="T3722" s="251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52" t="s">
        <v>232</v>
      </c>
      <c r="AU3722" s="252" t="s">
        <v>82</v>
      </c>
      <c r="AV3722" s="13" t="s">
        <v>82</v>
      </c>
      <c r="AW3722" s="13" t="s">
        <v>30</v>
      </c>
      <c r="AX3722" s="13" t="s">
        <v>73</v>
      </c>
      <c r="AY3722" s="252" t="s">
        <v>223</v>
      </c>
    </row>
    <row r="3723" s="13" customFormat="1">
      <c r="A3723" s="13"/>
      <c r="B3723" s="241"/>
      <c r="C3723" s="242"/>
      <c r="D3723" s="243" t="s">
        <v>232</v>
      </c>
      <c r="E3723" s="244" t="s">
        <v>1</v>
      </c>
      <c r="F3723" s="245" t="s">
        <v>1409</v>
      </c>
      <c r="G3723" s="242"/>
      <c r="H3723" s="246">
        <v>10.33</v>
      </c>
      <c r="I3723" s="247"/>
      <c r="J3723" s="242"/>
      <c r="K3723" s="242"/>
      <c r="L3723" s="248"/>
      <c r="M3723" s="249"/>
      <c r="N3723" s="250"/>
      <c r="O3723" s="250"/>
      <c r="P3723" s="250"/>
      <c r="Q3723" s="250"/>
      <c r="R3723" s="250"/>
      <c r="S3723" s="250"/>
      <c r="T3723" s="251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52" t="s">
        <v>232</v>
      </c>
      <c r="AU3723" s="252" t="s">
        <v>82</v>
      </c>
      <c r="AV3723" s="13" t="s">
        <v>82</v>
      </c>
      <c r="AW3723" s="13" t="s">
        <v>30</v>
      </c>
      <c r="AX3723" s="13" t="s">
        <v>73</v>
      </c>
      <c r="AY3723" s="252" t="s">
        <v>223</v>
      </c>
    </row>
    <row r="3724" s="13" customFormat="1">
      <c r="A3724" s="13"/>
      <c r="B3724" s="241"/>
      <c r="C3724" s="242"/>
      <c r="D3724" s="243" t="s">
        <v>232</v>
      </c>
      <c r="E3724" s="244" t="s">
        <v>1</v>
      </c>
      <c r="F3724" s="245" t="s">
        <v>2075</v>
      </c>
      <c r="G3724" s="242"/>
      <c r="H3724" s="246">
        <v>12.6</v>
      </c>
      <c r="I3724" s="247"/>
      <c r="J3724" s="242"/>
      <c r="K3724" s="242"/>
      <c r="L3724" s="248"/>
      <c r="M3724" s="249"/>
      <c r="N3724" s="250"/>
      <c r="O3724" s="250"/>
      <c r="P3724" s="250"/>
      <c r="Q3724" s="250"/>
      <c r="R3724" s="250"/>
      <c r="S3724" s="250"/>
      <c r="T3724" s="251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T3724" s="252" t="s">
        <v>232</v>
      </c>
      <c r="AU3724" s="252" t="s">
        <v>82</v>
      </c>
      <c r="AV3724" s="13" t="s">
        <v>82</v>
      </c>
      <c r="AW3724" s="13" t="s">
        <v>30</v>
      </c>
      <c r="AX3724" s="13" t="s">
        <v>73</v>
      </c>
      <c r="AY3724" s="252" t="s">
        <v>223</v>
      </c>
    </row>
    <row r="3725" s="13" customFormat="1">
      <c r="A3725" s="13"/>
      <c r="B3725" s="241"/>
      <c r="C3725" s="242"/>
      <c r="D3725" s="243" t="s">
        <v>232</v>
      </c>
      <c r="E3725" s="244" t="s">
        <v>1</v>
      </c>
      <c r="F3725" s="245" t="s">
        <v>1410</v>
      </c>
      <c r="G3725" s="242"/>
      <c r="H3725" s="246">
        <v>5.9500000000000002</v>
      </c>
      <c r="I3725" s="247"/>
      <c r="J3725" s="242"/>
      <c r="K3725" s="242"/>
      <c r="L3725" s="248"/>
      <c r="M3725" s="249"/>
      <c r="N3725" s="250"/>
      <c r="O3725" s="250"/>
      <c r="P3725" s="250"/>
      <c r="Q3725" s="250"/>
      <c r="R3725" s="250"/>
      <c r="S3725" s="250"/>
      <c r="T3725" s="251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T3725" s="252" t="s">
        <v>232</v>
      </c>
      <c r="AU3725" s="252" t="s">
        <v>82</v>
      </c>
      <c r="AV3725" s="13" t="s">
        <v>82</v>
      </c>
      <c r="AW3725" s="13" t="s">
        <v>30</v>
      </c>
      <c r="AX3725" s="13" t="s">
        <v>73</v>
      </c>
      <c r="AY3725" s="252" t="s">
        <v>223</v>
      </c>
    </row>
    <row r="3726" s="13" customFormat="1">
      <c r="A3726" s="13"/>
      <c r="B3726" s="241"/>
      <c r="C3726" s="242"/>
      <c r="D3726" s="243" t="s">
        <v>232</v>
      </c>
      <c r="E3726" s="244" t="s">
        <v>1</v>
      </c>
      <c r="F3726" s="245" t="s">
        <v>1411</v>
      </c>
      <c r="G3726" s="242"/>
      <c r="H3726" s="246">
        <v>9.3300000000000001</v>
      </c>
      <c r="I3726" s="247"/>
      <c r="J3726" s="242"/>
      <c r="K3726" s="242"/>
      <c r="L3726" s="248"/>
      <c r="M3726" s="249"/>
      <c r="N3726" s="250"/>
      <c r="O3726" s="250"/>
      <c r="P3726" s="250"/>
      <c r="Q3726" s="250"/>
      <c r="R3726" s="250"/>
      <c r="S3726" s="250"/>
      <c r="T3726" s="251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52" t="s">
        <v>232</v>
      </c>
      <c r="AU3726" s="252" t="s">
        <v>82</v>
      </c>
      <c r="AV3726" s="13" t="s">
        <v>82</v>
      </c>
      <c r="AW3726" s="13" t="s">
        <v>30</v>
      </c>
      <c r="AX3726" s="13" t="s">
        <v>73</v>
      </c>
      <c r="AY3726" s="252" t="s">
        <v>223</v>
      </c>
    </row>
    <row r="3727" s="13" customFormat="1">
      <c r="A3727" s="13"/>
      <c r="B3727" s="241"/>
      <c r="C3727" s="242"/>
      <c r="D3727" s="243" t="s">
        <v>232</v>
      </c>
      <c r="E3727" s="244" t="s">
        <v>1</v>
      </c>
      <c r="F3727" s="245" t="s">
        <v>1986</v>
      </c>
      <c r="G3727" s="242"/>
      <c r="H3727" s="246">
        <v>31.202999999999999</v>
      </c>
      <c r="I3727" s="247"/>
      <c r="J3727" s="242"/>
      <c r="K3727" s="242"/>
      <c r="L3727" s="248"/>
      <c r="M3727" s="249"/>
      <c r="N3727" s="250"/>
      <c r="O3727" s="250"/>
      <c r="P3727" s="250"/>
      <c r="Q3727" s="250"/>
      <c r="R3727" s="250"/>
      <c r="S3727" s="250"/>
      <c r="T3727" s="251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52" t="s">
        <v>232</v>
      </c>
      <c r="AU3727" s="252" t="s">
        <v>82</v>
      </c>
      <c r="AV3727" s="13" t="s">
        <v>82</v>
      </c>
      <c r="AW3727" s="13" t="s">
        <v>30</v>
      </c>
      <c r="AX3727" s="13" t="s">
        <v>73</v>
      </c>
      <c r="AY3727" s="252" t="s">
        <v>223</v>
      </c>
    </row>
    <row r="3728" s="13" customFormat="1">
      <c r="A3728" s="13"/>
      <c r="B3728" s="241"/>
      <c r="C3728" s="242"/>
      <c r="D3728" s="243" t="s">
        <v>232</v>
      </c>
      <c r="E3728" s="244" t="s">
        <v>1</v>
      </c>
      <c r="F3728" s="245" t="s">
        <v>1412</v>
      </c>
      <c r="G3728" s="242"/>
      <c r="H3728" s="246">
        <v>11.33</v>
      </c>
      <c r="I3728" s="247"/>
      <c r="J3728" s="242"/>
      <c r="K3728" s="242"/>
      <c r="L3728" s="248"/>
      <c r="M3728" s="249"/>
      <c r="N3728" s="250"/>
      <c r="O3728" s="250"/>
      <c r="P3728" s="250"/>
      <c r="Q3728" s="250"/>
      <c r="R3728" s="250"/>
      <c r="S3728" s="250"/>
      <c r="T3728" s="251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52" t="s">
        <v>232</v>
      </c>
      <c r="AU3728" s="252" t="s">
        <v>82</v>
      </c>
      <c r="AV3728" s="13" t="s">
        <v>82</v>
      </c>
      <c r="AW3728" s="13" t="s">
        <v>30</v>
      </c>
      <c r="AX3728" s="13" t="s">
        <v>73</v>
      </c>
      <c r="AY3728" s="252" t="s">
        <v>223</v>
      </c>
    </row>
    <row r="3729" s="13" customFormat="1">
      <c r="A3729" s="13"/>
      <c r="B3729" s="241"/>
      <c r="C3729" s="242"/>
      <c r="D3729" s="243" t="s">
        <v>232</v>
      </c>
      <c r="E3729" s="244" t="s">
        <v>1</v>
      </c>
      <c r="F3729" s="245" t="s">
        <v>1413</v>
      </c>
      <c r="G3729" s="242"/>
      <c r="H3729" s="246">
        <v>11.029999999999999</v>
      </c>
      <c r="I3729" s="247"/>
      <c r="J3729" s="242"/>
      <c r="K3729" s="242"/>
      <c r="L3729" s="248"/>
      <c r="M3729" s="249"/>
      <c r="N3729" s="250"/>
      <c r="O3729" s="250"/>
      <c r="P3729" s="250"/>
      <c r="Q3729" s="250"/>
      <c r="R3729" s="250"/>
      <c r="S3729" s="250"/>
      <c r="T3729" s="251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T3729" s="252" t="s">
        <v>232</v>
      </c>
      <c r="AU3729" s="252" t="s">
        <v>82</v>
      </c>
      <c r="AV3729" s="13" t="s">
        <v>82</v>
      </c>
      <c r="AW3729" s="13" t="s">
        <v>30</v>
      </c>
      <c r="AX3729" s="13" t="s">
        <v>73</v>
      </c>
      <c r="AY3729" s="252" t="s">
        <v>223</v>
      </c>
    </row>
    <row r="3730" s="13" customFormat="1">
      <c r="A3730" s="13"/>
      <c r="B3730" s="241"/>
      <c r="C3730" s="242"/>
      <c r="D3730" s="243" t="s">
        <v>232</v>
      </c>
      <c r="E3730" s="244" t="s">
        <v>1</v>
      </c>
      <c r="F3730" s="245" t="s">
        <v>2076</v>
      </c>
      <c r="G3730" s="242"/>
      <c r="H3730" s="246">
        <v>81.829999999999998</v>
      </c>
      <c r="I3730" s="247"/>
      <c r="J3730" s="242"/>
      <c r="K3730" s="242"/>
      <c r="L3730" s="248"/>
      <c r="M3730" s="249"/>
      <c r="N3730" s="250"/>
      <c r="O3730" s="250"/>
      <c r="P3730" s="250"/>
      <c r="Q3730" s="250"/>
      <c r="R3730" s="250"/>
      <c r="S3730" s="250"/>
      <c r="T3730" s="251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T3730" s="252" t="s">
        <v>232</v>
      </c>
      <c r="AU3730" s="252" t="s">
        <v>82</v>
      </c>
      <c r="AV3730" s="13" t="s">
        <v>82</v>
      </c>
      <c r="AW3730" s="13" t="s">
        <v>30</v>
      </c>
      <c r="AX3730" s="13" t="s">
        <v>73</v>
      </c>
      <c r="AY3730" s="252" t="s">
        <v>223</v>
      </c>
    </row>
    <row r="3731" s="13" customFormat="1">
      <c r="A3731" s="13"/>
      <c r="B3731" s="241"/>
      <c r="C3731" s="242"/>
      <c r="D3731" s="243" t="s">
        <v>232</v>
      </c>
      <c r="E3731" s="244" t="s">
        <v>1</v>
      </c>
      <c r="F3731" s="245" t="s">
        <v>1416</v>
      </c>
      <c r="G3731" s="242"/>
      <c r="H3731" s="246">
        <v>8.9800000000000004</v>
      </c>
      <c r="I3731" s="247"/>
      <c r="J3731" s="242"/>
      <c r="K3731" s="242"/>
      <c r="L3731" s="248"/>
      <c r="M3731" s="249"/>
      <c r="N3731" s="250"/>
      <c r="O3731" s="250"/>
      <c r="P3731" s="250"/>
      <c r="Q3731" s="250"/>
      <c r="R3731" s="250"/>
      <c r="S3731" s="250"/>
      <c r="T3731" s="251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52" t="s">
        <v>232</v>
      </c>
      <c r="AU3731" s="252" t="s">
        <v>82</v>
      </c>
      <c r="AV3731" s="13" t="s">
        <v>82</v>
      </c>
      <c r="AW3731" s="13" t="s">
        <v>30</v>
      </c>
      <c r="AX3731" s="13" t="s">
        <v>73</v>
      </c>
      <c r="AY3731" s="252" t="s">
        <v>223</v>
      </c>
    </row>
    <row r="3732" s="14" customFormat="1">
      <c r="A3732" s="14"/>
      <c r="B3732" s="253"/>
      <c r="C3732" s="254"/>
      <c r="D3732" s="243" t="s">
        <v>232</v>
      </c>
      <c r="E3732" s="255" t="s">
        <v>1</v>
      </c>
      <c r="F3732" s="256" t="s">
        <v>242</v>
      </c>
      <c r="G3732" s="254"/>
      <c r="H3732" s="255" t="s">
        <v>1</v>
      </c>
      <c r="I3732" s="257"/>
      <c r="J3732" s="254"/>
      <c r="K3732" s="254"/>
      <c r="L3732" s="258"/>
      <c r="M3732" s="259"/>
      <c r="N3732" s="260"/>
      <c r="O3732" s="260"/>
      <c r="P3732" s="260"/>
      <c r="Q3732" s="260"/>
      <c r="R3732" s="260"/>
      <c r="S3732" s="260"/>
      <c r="T3732" s="261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62" t="s">
        <v>232</v>
      </c>
      <c r="AU3732" s="262" t="s">
        <v>82</v>
      </c>
      <c r="AV3732" s="14" t="s">
        <v>80</v>
      </c>
      <c r="AW3732" s="14" t="s">
        <v>30</v>
      </c>
      <c r="AX3732" s="14" t="s">
        <v>73</v>
      </c>
      <c r="AY3732" s="262" t="s">
        <v>223</v>
      </c>
    </row>
    <row r="3733" s="14" customFormat="1">
      <c r="A3733" s="14"/>
      <c r="B3733" s="253"/>
      <c r="C3733" s="254"/>
      <c r="D3733" s="243" t="s">
        <v>232</v>
      </c>
      <c r="E3733" s="255" t="s">
        <v>1</v>
      </c>
      <c r="F3733" s="256" t="s">
        <v>1905</v>
      </c>
      <c r="G3733" s="254"/>
      <c r="H3733" s="255" t="s">
        <v>1</v>
      </c>
      <c r="I3733" s="257"/>
      <c r="J3733" s="254"/>
      <c r="K3733" s="254"/>
      <c r="L3733" s="258"/>
      <c r="M3733" s="259"/>
      <c r="N3733" s="260"/>
      <c r="O3733" s="260"/>
      <c r="P3733" s="260"/>
      <c r="Q3733" s="260"/>
      <c r="R3733" s="260"/>
      <c r="S3733" s="260"/>
      <c r="T3733" s="261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62" t="s">
        <v>232</v>
      </c>
      <c r="AU3733" s="262" t="s">
        <v>82</v>
      </c>
      <c r="AV3733" s="14" t="s">
        <v>80</v>
      </c>
      <c r="AW3733" s="14" t="s">
        <v>30</v>
      </c>
      <c r="AX3733" s="14" t="s">
        <v>73</v>
      </c>
      <c r="AY3733" s="262" t="s">
        <v>223</v>
      </c>
    </row>
    <row r="3734" s="13" customFormat="1">
      <c r="A3734" s="13"/>
      <c r="B3734" s="241"/>
      <c r="C3734" s="242"/>
      <c r="D3734" s="243" t="s">
        <v>232</v>
      </c>
      <c r="E3734" s="244" t="s">
        <v>1</v>
      </c>
      <c r="F3734" s="245" t="s">
        <v>2077</v>
      </c>
      <c r="G3734" s="242"/>
      <c r="H3734" s="246">
        <v>3.0800000000000001</v>
      </c>
      <c r="I3734" s="247"/>
      <c r="J3734" s="242"/>
      <c r="K3734" s="242"/>
      <c r="L3734" s="248"/>
      <c r="M3734" s="249"/>
      <c r="N3734" s="250"/>
      <c r="O3734" s="250"/>
      <c r="P3734" s="250"/>
      <c r="Q3734" s="250"/>
      <c r="R3734" s="250"/>
      <c r="S3734" s="250"/>
      <c r="T3734" s="251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52" t="s">
        <v>232</v>
      </c>
      <c r="AU3734" s="252" t="s">
        <v>82</v>
      </c>
      <c r="AV3734" s="13" t="s">
        <v>82</v>
      </c>
      <c r="AW3734" s="13" t="s">
        <v>30</v>
      </c>
      <c r="AX3734" s="13" t="s">
        <v>73</v>
      </c>
      <c r="AY3734" s="252" t="s">
        <v>223</v>
      </c>
    </row>
    <row r="3735" s="13" customFormat="1">
      <c r="A3735" s="13"/>
      <c r="B3735" s="241"/>
      <c r="C3735" s="242"/>
      <c r="D3735" s="243" t="s">
        <v>232</v>
      </c>
      <c r="E3735" s="244" t="s">
        <v>1</v>
      </c>
      <c r="F3735" s="245" t="s">
        <v>2078</v>
      </c>
      <c r="G3735" s="242"/>
      <c r="H3735" s="246">
        <v>4.0199999999999996</v>
      </c>
      <c r="I3735" s="247"/>
      <c r="J3735" s="242"/>
      <c r="K3735" s="242"/>
      <c r="L3735" s="248"/>
      <c r="M3735" s="249"/>
      <c r="N3735" s="250"/>
      <c r="O3735" s="250"/>
      <c r="P3735" s="250"/>
      <c r="Q3735" s="250"/>
      <c r="R3735" s="250"/>
      <c r="S3735" s="250"/>
      <c r="T3735" s="251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52" t="s">
        <v>232</v>
      </c>
      <c r="AU3735" s="252" t="s">
        <v>82</v>
      </c>
      <c r="AV3735" s="13" t="s">
        <v>82</v>
      </c>
      <c r="AW3735" s="13" t="s">
        <v>30</v>
      </c>
      <c r="AX3735" s="13" t="s">
        <v>73</v>
      </c>
      <c r="AY3735" s="252" t="s">
        <v>223</v>
      </c>
    </row>
    <row r="3736" s="13" customFormat="1">
      <c r="A3736" s="13"/>
      <c r="B3736" s="241"/>
      <c r="C3736" s="242"/>
      <c r="D3736" s="243" t="s">
        <v>232</v>
      </c>
      <c r="E3736" s="244" t="s">
        <v>1</v>
      </c>
      <c r="F3736" s="245" t="s">
        <v>2079</v>
      </c>
      <c r="G3736" s="242"/>
      <c r="H3736" s="246">
        <v>7.1799999999999997</v>
      </c>
      <c r="I3736" s="247"/>
      <c r="J3736" s="242"/>
      <c r="K3736" s="242"/>
      <c r="L3736" s="248"/>
      <c r="M3736" s="249"/>
      <c r="N3736" s="250"/>
      <c r="O3736" s="250"/>
      <c r="P3736" s="250"/>
      <c r="Q3736" s="250"/>
      <c r="R3736" s="250"/>
      <c r="S3736" s="250"/>
      <c r="T3736" s="251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T3736" s="252" t="s">
        <v>232</v>
      </c>
      <c r="AU3736" s="252" t="s">
        <v>82</v>
      </c>
      <c r="AV3736" s="13" t="s">
        <v>82</v>
      </c>
      <c r="AW3736" s="13" t="s">
        <v>30</v>
      </c>
      <c r="AX3736" s="13" t="s">
        <v>73</v>
      </c>
      <c r="AY3736" s="252" t="s">
        <v>223</v>
      </c>
    </row>
    <row r="3737" s="13" customFormat="1">
      <c r="A3737" s="13"/>
      <c r="B3737" s="241"/>
      <c r="C3737" s="242"/>
      <c r="D3737" s="243" t="s">
        <v>232</v>
      </c>
      <c r="E3737" s="244" t="s">
        <v>1</v>
      </c>
      <c r="F3737" s="245" t="s">
        <v>2080</v>
      </c>
      <c r="G3737" s="242"/>
      <c r="H3737" s="246">
        <v>10.699999999999999</v>
      </c>
      <c r="I3737" s="247"/>
      <c r="J3737" s="242"/>
      <c r="K3737" s="242"/>
      <c r="L3737" s="248"/>
      <c r="M3737" s="249"/>
      <c r="N3737" s="250"/>
      <c r="O3737" s="250"/>
      <c r="P3737" s="250"/>
      <c r="Q3737" s="250"/>
      <c r="R3737" s="250"/>
      <c r="S3737" s="250"/>
      <c r="T3737" s="251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52" t="s">
        <v>232</v>
      </c>
      <c r="AU3737" s="252" t="s">
        <v>82</v>
      </c>
      <c r="AV3737" s="13" t="s">
        <v>82</v>
      </c>
      <c r="AW3737" s="13" t="s">
        <v>30</v>
      </c>
      <c r="AX3737" s="13" t="s">
        <v>73</v>
      </c>
      <c r="AY3737" s="252" t="s">
        <v>223</v>
      </c>
    </row>
    <row r="3738" s="13" customFormat="1">
      <c r="A3738" s="13"/>
      <c r="B3738" s="241"/>
      <c r="C3738" s="242"/>
      <c r="D3738" s="243" t="s">
        <v>232</v>
      </c>
      <c r="E3738" s="244" t="s">
        <v>1</v>
      </c>
      <c r="F3738" s="245" t="s">
        <v>2081</v>
      </c>
      <c r="G3738" s="242"/>
      <c r="H3738" s="246">
        <v>10.699999999999999</v>
      </c>
      <c r="I3738" s="247"/>
      <c r="J3738" s="242"/>
      <c r="K3738" s="242"/>
      <c r="L3738" s="248"/>
      <c r="M3738" s="249"/>
      <c r="N3738" s="250"/>
      <c r="O3738" s="250"/>
      <c r="P3738" s="250"/>
      <c r="Q3738" s="250"/>
      <c r="R3738" s="250"/>
      <c r="S3738" s="250"/>
      <c r="T3738" s="251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52" t="s">
        <v>232</v>
      </c>
      <c r="AU3738" s="252" t="s">
        <v>82</v>
      </c>
      <c r="AV3738" s="13" t="s">
        <v>82</v>
      </c>
      <c r="AW3738" s="13" t="s">
        <v>30</v>
      </c>
      <c r="AX3738" s="13" t="s">
        <v>73</v>
      </c>
      <c r="AY3738" s="252" t="s">
        <v>223</v>
      </c>
    </row>
    <row r="3739" s="13" customFormat="1">
      <c r="A3739" s="13"/>
      <c r="B3739" s="241"/>
      <c r="C3739" s="242"/>
      <c r="D3739" s="243" t="s">
        <v>232</v>
      </c>
      <c r="E3739" s="244" t="s">
        <v>1</v>
      </c>
      <c r="F3739" s="245" t="s">
        <v>1423</v>
      </c>
      <c r="G3739" s="242"/>
      <c r="H3739" s="246">
        <v>37.869999999999997</v>
      </c>
      <c r="I3739" s="247"/>
      <c r="J3739" s="242"/>
      <c r="K3739" s="242"/>
      <c r="L3739" s="248"/>
      <c r="M3739" s="249"/>
      <c r="N3739" s="250"/>
      <c r="O3739" s="250"/>
      <c r="P3739" s="250"/>
      <c r="Q3739" s="250"/>
      <c r="R3739" s="250"/>
      <c r="S3739" s="250"/>
      <c r="T3739" s="251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52" t="s">
        <v>232</v>
      </c>
      <c r="AU3739" s="252" t="s">
        <v>82</v>
      </c>
      <c r="AV3739" s="13" t="s">
        <v>82</v>
      </c>
      <c r="AW3739" s="13" t="s">
        <v>30</v>
      </c>
      <c r="AX3739" s="13" t="s">
        <v>73</v>
      </c>
      <c r="AY3739" s="252" t="s">
        <v>223</v>
      </c>
    </row>
    <row r="3740" s="13" customFormat="1">
      <c r="A3740" s="13"/>
      <c r="B3740" s="241"/>
      <c r="C3740" s="242"/>
      <c r="D3740" s="243" t="s">
        <v>232</v>
      </c>
      <c r="E3740" s="244" t="s">
        <v>1</v>
      </c>
      <c r="F3740" s="245" t="s">
        <v>2082</v>
      </c>
      <c r="G3740" s="242"/>
      <c r="H3740" s="246">
        <v>42.119999999999997</v>
      </c>
      <c r="I3740" s="247"/>
      <c r="J3740" s="242"/>
      <c r="K3740" s="242"/>
      <c r="L3740" s="248"/>
      <c r="M3740" s="249"/>
      <c r="N3740" s="250"/>
      <c r="O3740" s="250"/>
      <c r="P3740" s="250"/>
      <c r="Q3740" s="250"/>
      <c r="R3740" s="250"/>
      <c r="S3740" s="250"/>
      <c r="T3740" s="251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52" t="s">
        <v>232</v>
      </c>
      <c r="AU3740" s="252" t="s">
        <v>82</v>
      </c>
      <c r="AV3740" s="13" t="s">
        <v>82</v>
      </c>
      <c r="AW3740" s="13" t="s">
        <v>30</v>
      </c>
      <c r="AX3740" s="13" t="s">
        <v>73</v>
      </c>
      <c r="AY3740" s="252" t="s">
        <v>223</v>
      </c>
    </row>
    <row r="3741" s="13" customFormat="1">
      <c r="A3741" s="13"/>
      <c r="B3741" s="241"/>
      <c r="C3741" s="242"/>
      <c r="D3741" s="243" t="s">
        <v>232</v>
      </c>
      <c r="E3741" s="244" t="s">
        <v>1</v>
      </c>
      <c r="F3741" s="245" t="s">
        <v>2083</v>
      </c>
      <c r="G3741" s="242"/>
      <c r="H3741" s="246">
        <v>88.950000000000003</v>
      </c>
      <c r="I3741" s="247"/>
      <c r="J3741" s="242"/>
      <c r="K3741" s="242"/>
      <c r="L3741" s="248"/>
      <c r="M3741" s="249"/>
      <c r="N3741" s="250"/>
      <c r="O3741" s="250"/>
      <c r="P3741" s="250"/>
      <c r="Q3741" s="250"/>
      <c r="R3741" s="250"/>
      <c r="S3741" s="250"/>
      <c r="T3741" s="251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52" t="s">
        <v>232</v>
      </c>
      <c r="AU3741" s="252" t="s">
        <v>82</v>
      </c>
      <c r="AV3741" s="13" t="s">
        <v>82</v>
      </c>
      <c r="AW3741" s="13" t="s">
        <v>30</v>
      </c>
      <c r="AX3741" s="13" t="s">
        <v>73</v>
      </c>
      <c r="AY3741" s="252" t="s">
        <v>223</v>
      </c>
    </row>
    <row r="3742" s="13" customFormat="1">
      <c r="A3742" s="13"/>
      <c r="B3742" s="241"/>
      <c r="C3742" s="242"/>
      <c r="D3742" s="243" t="s">
        <v>232</v>
      </c>
      <c r="E3742" s="244" t="s">
        <v>1</v>
      </c>
      <c r="F3742" s="245" t="s">
        <v>2084</v>
      </c>
      <c r="G3742" s="242"/>
      <c r="H3742" s="246">
        <v>23.809999999999999</v>
      </c>
      <c r="I3742" s="247"/>
      <c r="J3742" s="242"/>
      <c r="K3742" s="242"/>
      <c r="L3742" s="248"/>
      <c r="M3742" s="249"/>
      <c r="N3742" s="250"/>
      <c r="O3742" s="250"/>
      <c r="P3742" s="250"/>
      <c r="Q3742" s="250"/>
      <c r="R3742" s="250"/>
      <c r="S3742" s="250"/>
      <c r="T3742" s="251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T3742" s="252" t="s">
        <v>232</v>
      </c>
      <c r="AU3742" s="252" t="s">
        <v>82</v>
      </c>
      <c r="AV3742" s="13" t="s">
        <v>82</v>
      </c>
      <c r="AW3742" s="13" t="s">
        <v>30</v>
      </c>
      <c r="AX3742" s="13" t="s">
        <v>73</v>
      </c>
      <c r="AY3742" s="252" t="s">
        <v>223</v>
      </c>
    </row>
    <row r="3743" s="13" customFormat="1">
      <c r="A3743" s="13"/>
      <c r="B3743" s="241"/>
      <c r="C3743" s="242"/>
      <c r="D3743" s="243" t="s">
        <v>232</v>
      </c>
      <c r="E3743" s="244" t="s">
        <v>1</v>
      </c>
      <c r="F3743" s="245" t="s">
        <v>2085</v>
      </c>
      <c r="G3743" s="242"/>
      <c r="H3743" s="246">
        <v>23.41</v>
      </c>
      <c r="I3743" s="247"/>
      <c r="J3743" s="242"/>
      <c r="K3743" s="242"/>
      <c r="L3743" s="248"/>
      <c r="M3743" s="249"/>
      <c r="N3743" s="250"/>
      <c r="O3743" s="250"/>
      <c r="P3743" s="250"/>
      <c r="Q3743" s="250"/>
      <c r="R3743" s="250"/>
      <c r="S3743" s="250"/>
      <c r="T3743" s="251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52" t="s">
        <v>232</v>
      </c>
      <c r="AU3743" s="252" t="s">
        <v>82</v>
      </c>
      <c r="AV3743" s="13" t="s">
        <v>82</v>
      </c>
      <c r="AW3743" s="13" t="s">
        <v>30</v>
      </c>
      <c r="AX3743" s="13" t="s">
        <v>73</v>
      </c>
      <c r="AY3743" s="252" t="s">
        <v>223</v>
      </c>
    </row>
    <row r="3744" s="13" customFormat="1">
      <c r="A3744" s="13"/>
      <c r="B3744" s="241"/>
      <c r="C3744" s="242"/>
      <c r="D3744" s="243" t="s">
        <v>232</v>
      </c>
      <c r="E3744" s="244" t="s">
        <v>1</v>
      </c>
      <c r="F3744" s="245" t="s">
        <v>2086</v>
      </c>
      <c r="G3744" s="242"/>
      <c r="H3744" s="246">
        <v>11.727</v>
      </c>
      <c r="I3744" s="247"/>
      <c r="J3744" s="242"/>
      <c r="K3744" s="242"/>
      <c r="L3744" s="248"/>
      <c r="M3744" s="249"/>
      <c r="N3744" s="250"/>
      <c r="O3744" s="250"/>
      <c r="P3744" s="250"/>
      <c r="Q3744" s="250"/>
      <c r="R3744" s="250"/>
      <c r="S3744" s="250"/>
      <c r="T3744" s="251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52" t="s">
        <v>232</v>
      </c>
      <c r="AU3744" s="252" t="s">
        <v>82</v>
      </c>
      <c r="AV3744" s="13" t="s">
        <v>82</v>
      </c>
      <c r="AW3744" s="13" t="s">
        <v>30</v>
      </c>
      <c r="AX3744" s="13" t="s">
        <v>73</v>
      </c>
      <c r="AY3744" s="252" t="s">
        <v>223</v>
      </c>
    </row>
    <row r="3745" s="14" customFormat="1">
      <c r="A3745" s="14"/>
      <c r="B3745" s="253"/>
      <c r="C3745" s="254"/>
      <c r="D3745" s="243" t="s">
        <v>232</v>
      </c>
      <c r="E3745" s="255" t="s">
        <v>1</v>
      </c>
      <c r="F3745" s="256" t="s">
        <v>410</v>
      </c>
      <c r="G3745" s="254"/>
      <c r="H3745" s="255" t="s">
        <v>1</v>
      </c>
      <c r="I3745" s="257"/>
      <c r="J3745" s="254"/>
      <c r="K3745" s="254"/>
      <c r="L3745" s="258"/>
      <c r="M3745" s="259"/>
      <c r="N3745" s="260"/>
      <c r="O3745" s="260"/>
      <c r="P3745" s="260"/>
      <c r="Q3745" s="260"/>
      <c r="R3745" s="260"/>
      <c r="S3745" s="260"/>
      <c r="T3745" s="261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62" t="s">
        <v>232</v>
      </c>
      <c r="AU3745" s="262" t="s">
        <v>82</v>
      </c>
      <c r="AV3745" s="14" t="s">
        <v>80</v>
      </c>
      <c r="AW3745" s="14" t="s">
        <v>30</v>
      </c>
      <c r="AX3745" s="14" t="s">
        <v>73</v>
      </c>
      <c r="AY3745" s="262" t="s">
        <v>223</v>
      </c>
    </row>
    <row r="3746" s="14" customFormat="1">
      <c r="A3746" s="14"/>
      <c r="B3746" s="253"/>
      <c r="C3746" s="254"/>
      <c r="D3746" s="243" t="s">
        <v>232</v>
      </c>
      <c r="E3746" s="255" t="s">
        <v>1</v>
      </c>
      <c r="F3746" s="256" t="s">
        <v>1917</v>
      </c>
      <c r="G3746" s="254"/>
      <c r="H3746" s="255" t="s">
        <v>1</v>
      </c>
      <c r="I3746" s="257"/>
      <c r="J3746" s="254"/>
      <c r="K3746" s="254"/>
      <c r="L3746" s="258"/>
      <c r="M3746" s="259"/>
      <c r="N3746" s="260"/>
      <c r="O3746" s="260"/>
      <c r="P3746" s="260"/>
      <c r="Q3746" s="260"/>
      <c r="R3746" s="260"/>
      <c r="S3746" s="260"/>
      <c r="T3746" s="261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62" t="s">
        <v>232</v>
      </c>
      <c r="AU3746" s="262" t="s">
        <v>82</v>
      </c>
      <c r="AV3746" s="14" t="s">
        <v>80</v>
      </c>
      <c r="AW3746" s="14" t="s">
        <v>30</v>
      </c>
      <c r="AX3746" s="14" t="s">
        <v>73</v>
      </c>
      <c r="AY3746" s="262" t="s">
        <v>223</v>
      </c>
    </row>
    <row r="3747" s="13" customFormat="1">
      <c r="A3747" s="13"/>
      <c r="B3747" s="241"/>
      <c r="C3747" s="242"/>
      <c r="D3747" s="243" t="s">
        <v>232</v>
      </c>
      <c r="E3747" s="244" t="s">
        <v>1</v>
      </c>
      <c r="F3747" s="245" t="s">
        <v>2087</v>
      </c>
      <c r="G3747" s="242"/>
      <c r="H3747" s="246">
        <v>31.079999999999998</v>
      </c>
      <c r="I3747" s="247"/>
      <c r="J3747" s="242"/>
      <c r="K3747" s="242"/>
      <c r="L3747" s="248"/>
      <c r="M3747" s="249"/>
      <c r="N3747" s="250"/>
      <c r="O3747" s="250"/>
      <c r="P3747" s="250"/>
      <c r="Q3747" s="250"/>
      <c r="R3747" s="250"/>
      <c r="S3747" s="250"/>
      <c r="T3747" s="251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52" t="s">
        <v>232</v>
      </c>
      <c r="AU3747" s="252" t="s">
        <v>82</v>
      </c>
      <c r="AV3747" s="13" t="s">
        <v>82</v>
      </c>
      <c r="AW3747" s="13" t="s">
        <v>30</v>
      </c>
      <c r="AX3747" s="13" t="s">
        <v>73</v>
      </c>
      <c r="AY3747" s="252" t="s">
        <v>223</v>
      </c>
    </row>
    <row r="3748" s="13" customFormat="1">
      <c r="A3748" s="13"/>
      <c r="B3748" s="241"/>
      <c r="C3748" s="242"/>
      <c r="D3748" s="243" t="s">
        <v>232</v>
      </c>
      <c r="E3748" s="244" t="s">
        <v>1</v>
      </c>
      <c r="F3748" s="245" t="s">
        <v>2088</v>
      </c>
      <c r="G3748" s="242"/>
      <c r="H3748" s="246">
        <v>15.130000000000001</v>
      </c>
      <c r="I3748" s="247"/>
      <c r="J3748" s="242"/>
      <c r="K3748" s="242"/>
      <c r="L3748" s="248"/>
      <c r="M3748" s="249"/>
      <c r="N3748" s="250"/>
      <c r="O3748" s="250"/>
      <c r="P3748" s="250"/>
      <c r="Q3748" s="250"/>
      <c r="R3748" s="250"/>
      <c r="S3748" s="250"/>
      <c r="T3748" s="251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T3748" s="252" t="s">
        <v>232</v>
      </c>
      <c r="AU3748" s="252" t="s">
        <v>82</v>
      </c>
      <c r="AV3748" s="13" t="s">
        <v>82</v>
      </c>
      <c r="AW3748" s="13" t="s">
        <v>30</v>
      </c>
      <c r="AX3748" s="13" t="s">
        <v>73</v>
      </c>
      <c r="AY3748" s="252" t="s">
        <v>223</v>
      </c>
    </row>
    <row r="3749" s="13" customFormat="1">
      <c r="A3749" s="13"/>
      <c r="B3749" s="241"/>
      <c r="C3749" s="242"/>
      <c r="D3749" s="243" t="s">
        <v>232</v>
      </c>
      <c r="E3749" s="244" t="s">
        <v>1</v>
      </c>
      <c r="F3749" s="245" t="s">
        <v>2089</v>
      </c>
      <c r="G3749" s="242"/>
      <c r="H3749" s="246">
        <v>52.210000000000001</v>
      </c>
      <c r="I3749" s="247"/>
      <c r="J3749" s="242"/>
      <c r="K3749" s="242"/>
      <c r="L3749" s="248"/>
      <c r="M3749" s="249"/>
      <c r="N3749" s="250"/>
      <c r="O3749" s="250"/>
      <c r="P3749" s="250"/>
      <c r="Q3749" s="250"/>
      <c r="R3749" s="250"/>
      <c r="S3749" s="250"/>
      <c r="T3749" s="251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52" t="s">
        <v>232</v>
      </c>
      <c r="AU3749" s="252" t="s">
        <v>82</v>
      </c>
      <c r="AV3749" s="13" t="s">
        <v>82</v>
      </c>
      <c r="AW3749" s="13" t="s">
        <v>30</v>
      </c>
      <c r="AX3749" s="13" t="s">
        <v>73</v>
      </c>
      <c r="AY3749" s="252" t="s">
        <v>223</v>
      </c>
    </row>
    <row r="3750" s="13" customFormat="1">
      <c r="A3750" s="13"/>
      <c r="B3750" s="241"/>
      <c r="C3750" s="242"/>
      <c r="D3750" s="243" t="s">
        <v>232</v>
      </c>
      <c r="E3750" s="244" t="s">
        <v>1</v>
      </c>
      <c r="F3750" s="245" t="s">
        <v>2090</v>
      </c>
      <c r="G3750" s="242"/>
      <c r="H3750" s="246">
        <v>32.340000000000003</v>
      </c>
      <c r="I3750" s="247"/>
      <c r="J3750" s="242"/>
      <c r="K3750" s="242"/>
      <c r="L3750" s="248"/>
      <c r="M3750" s="249"/>
      <c r="N3750" s="250"/>
      <c r="O3750" s="250"/>
      <c r="P3750" s="250"/>
      <c r="Q3750" s="250"/>
      <c r="R3750" s="250"/>
      <c r="S3750" s="250"/>
      <c r="T3750" s="251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52" t="s">
        <v>232</v>
      </c>
      <c r="AU3750" s="252" t="s">
        <v>82</v>
      </c>
      <c r="AV3750" s="13" t="s">
        <v>82</v>
      </c>
      <c r="AW3750" s="13" t="s">
        <v>30</v>
      </c>
      <c r="AX3750" s="13" t="s">
        <v>73</v>
      </c>
      <c r="AY3750" s="252" t="s">
        <v>223</v>
      </c>
    </row>
    <row r="3751" s="13" customFormat="1">
      <c r="A3751" s="13"/>
      <c r="B3751" s="241"/>
      <c r="C3751" s="242"/>
      <c r="D3751" s="243" t="s">
        <v>232</v>
      </c>
      <c r="E3751" s="244" t="s">
        <v>1</v>
      </c>
      <c r="F3751" s="245" t="s">
        <v>2091</v>
      </c>
      <c r="G3751" s="242"/>
      <c r="H3751" s="246">
        <v>21.699999999999999</v>
      </c>
      <c r="I3751" s="247"/>
      <c r="J3751" s="242"/>
      <c r="K3751" s="242"/>
      <c r="L3751" s="248"/>
      <c r="M3751" s="249"/>
      <c r="N3751" s="250"/>
      <c r="O3751" s="250"/>
      <c r="P3751" s="250"/>
      <c r="Q3751" s="250"/>
      <c r="R3751" s="250"/>
      <c r="S3751" s="250"/>
      <c r="T3751" s="251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52" t="s">
        <v>232</v>
      </c>
      <c r="AU3751" s="252" t="s">
        <v>82</v>
      </c>
      <c r="AV3751" s="13" t="s">
        <v>82</v>
      </c>
      <c r="AW3751" s="13" t="s">
        <v>30</v>
      </c>
      <c r="AX3751" s="13" t="s">
        <v>73</v>
      </c>
      <c r="AY3751" s="252" t="s">
        <v>223</v>
      </c>
    </row>
    <row r="3752" s="13" customFormat="1">
      <c r="A3752" s="13"/>
      <c r="B3752" s="241"/>
      <c r="C3752" s="242"/>
      <c r="D3752" s="243" t="s">
        <v>232</v>
      </c>
      <c r="E3752" s="244" t="s">
        <v>1</v>
      </c>
      <c r="F3752" s="245" t="s">
        <v>2092</v>
      </c>
      <c r="G3752" s="242"/>
      <c r="H3752" s="246">
        <v>12.33</v>
      </c>
      <c r="I3752" s="247"/>
      <c r="J3752" s="242"/>
      <c r="K3752" s="242"/>
      <c r="L3752" s="248"/>
      <c r="M3752" s="249"/>
      <c r="N3752" s="250"/>
      <c r="O3752" s="250"/>
      <c r="P3752" s="250"/>
      <c r="Q3752" s="250"/>
      <c r="R3752" s="250"/>
      <c r="S3752" s="250"/>
      <c r="T3752" s="251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T3752" s="252" t="s">
        <v>232</v>
      </c>
      <c r="AU3752" s="252" t="s">
        <v>82</v>
      </c>
      <c r="AV3752" s="13" t="s">
        <v>82</v>
      </c>
      <c r="AW3752" s="13" t="s">
        <v>30</v>
      </c>
      <c r="AX3752" s="13" t="s">
        <v>73</v>
      </c>
      <c r="AY3752" s="252" t="s">
        <v>223</v>
      </c>
    </row>
    <row r="3753" s="13" customFormat="1">
      <c r="A3753" s="13"/>
      <c r="B3753" s="241"/>
      <c r="C3753" s="242"/>
      <c r="D3753" s="243" t="s">
        <v>232</v>
      </c>
      <c r="E3753" s="244" t="s">
        <v>1</v>
      </c>
      <c r="F3753" s="245" t="s">
        <v>2093</v>
      </c>
      <c r="G3753" s="242"/>
      <c r="H3753" s="246">
        <v>12.43</v>
      </c>
      <c r="I3753" s="247"/>
      <c r="J3753" s="242"/>
      <c r="K3753" s="242"/>
      <c r="L3753" s="248"/>
      <c r="M3753" s="249"/>
      <c r="N3753" s="250"/>
      <c r="O3753" s="250"/>
      <c r="P3753" s="250"/>
      <c r="Q3753" s="250"/>
      <c r="R3753" s="250"/>
      <c r="S3753" s="250"/>
      <c r="T3753" s="251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52" t="s">
        <v>232</v>
      </c>
      <c r="AU3753" s="252" t="s">
        <v>82</v>
      </c>
      <c r="AV3753" s="13" t="s">
        <v>82</v>
      </c>
      <c r="AW3753" s="13" t="s">
        <v>30</v>
      </c>
      <c r="AX3753" s="13" t="s">
        <v>73</v>
      </c>
      <c r="AY3753" s="252" t="s">
        <v>223</v>
      </c>
    </row>
    <row r="3754" s="13" customFormat="1">
      <c r="A3754" s="13"/>
      <c r="B3754" s="241"/>
      <c r="C3754" s="242"/>
      <c r="D3754" s="243" t="s">
        <v>232</v>
      </c>
      <c r="E3754" s="244" t="s">
        <v>1</v>
      </c>
      <c r="F3754" s="245" t="s">
        <v>2094</v>
      </c>
      <c r="G3754" s="242"/>
      <c r="H3754" s="246">
        <v>23.739999999999998</v>
      </c>
      <c r="I3754" s="247"/>
      <c r="J3754" s="242"/>
      <c r="K3754" s="242"/>
      <c r="L3754" s="248"/>
      <c r="M3754" s="249"/>
      <c r="N3754" s="250"/>
      <c r="O3754" s="250"/>
      <c r="P3754" s="250"/>
      <c r="Q3754" s="250"/>
      <c r="R3754" s="250"/>
      <c r="S3754" s="250"/>
      <c r="T3754" s="251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52" t="s">
        <v>232</v>
      </c>
      <c r="AU3754" s="252" t="s">
        <v>82</v>
      </c>
      <c r="AV3754" s="13" t="s">
        <v>82</v>
      </c>
      <c r="AW3754" s="13" t="s">
        <v>30</v>
      </c>
      <c r="AX3754" s="13" t="s">
        <v>73</v>
      </c>
      <c r="AY3754" s="252" t="s">
        <v>223</v>
      </c>
    </row>
    <row r="3755" s="13" customFormat="1">
      <c r="A3755" s="13"/>
      <c r="B3755" s="241"/>
      <c r="C3755" s="242"/>
      <c r="D3755" s="243" t="s">
        <v>232</v>
      </c>
      <c r="E3755" s="244" t="s">
        <v>1</v>
      </c>
      <c r="F3755" s="245" t="s">
        <v>2095</v>
      </c>
      <c r="G3755" s="242"/>
      <c r="H3755" s="246">
        <v>22.879999999999999</v>
      </c>
      <c r="I3755" s="247"/>
      <c r="J3755" s="242"/>
      <c r="K3755" s="242"/>
      <c r="L3755" s="248"/>
      <c r="M3755" s="249"/>
      <c r="N3755" s="250"/>
      <c r="O3755" s="250"/>
      <c r="P3755" s="250"/>
      <c r="Q3755" s="250"/>
      <c r="R3755" s="250"/>
      <c r="S3755" s="250"/>
      <c r="T3755" s="251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52" t="s">
        <v>232</v>
      </c>
      <c r="AU3755" s="252" t="s">
        <v>82</v>
      </c>
      <c r="AV3755" s="13" t="s">
        <v>82</v>
      </c>
      <c r="AW3755" s="13" t="s">
        <v>30</v>
      </c>
      <c r="AX3755" s="13" t="s">
        <v>73</v>
      </c>
      <c r="AY3755" s="252" t="s">
        <v>223</v>
      </c>
    </row>
    <row r="3756" s="13" customFormat="1">
      <c r="A3756" s="13"/>
      <c r="B3756" s="241"/>
      <c r="C3756" s="242"/>
      <c r="D3756" s="243" t="s">
        <v>232</v>
      </c>
      <c r="E3756" s="244" t="s">
        <v>1</v>
      </c>
      <c r="F3756" s="245" t="s">
        <v>1426</v>
      </c>
      <c r="G3756" s="242"/>
      <c r="H3756" s="246">
        <v>6.1799999999999997</v>
      </c>
      <c r="I3756" s="247"/>
      <c r="J3756" s="242"/>
      <c r="K3756" s="242"/>
      <c r="L3756" s="248"/>
      <c r="M3756" s="249"/>
      <c r="N3756" s="250"/>
      <c r="O3756" s="250"/>
      <c r="P3756" s="250"/>
      <c r="Q3756" s="250"/>
      <c r="R3756" s="250"/>
      <c r="S3756" s="250"/>
      <c r="T3756" s="251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52" t="s">
        <v>232</v>
      </c>
      <c r="AU3756" s="252" t="s">
        <v>82</v>
      </c>
      <c r="AV3756" s="13" t="s">
        <v>82</v>
      </c>
      <c r="AW3756" s="13" t="s">
        <v>30</v>
      </c>
      <c r="AX3756" s="13" t="s">
        <v>73</v>
      </c>
      <c r="AY3756" s="252" t="s">
        <v>223</v>
      </c>
    </row>
    <row r="3757" s="13" customFormat="1">
      <c r="A3757" s="13"/>
      <c r="B3757" s="241"/>
      <c r="C3757" s="242"/>
      <c r="D3757" s="243" t="s">
        <v>232</v>
      </c>
      <c r="E3757" s="244" t="s">
        <v>1</v>
      </c>
      <c r="F3757" s="245" t="s">
        <v>2096</v>
      </c>
      <c r="G3757" s="242"/>
      <c r="H3757" s="246">
        <v>4.0999999999999996</v>
      </c>
      <c r="I3757" s="247"/>
      <c r="J3757" s="242"/>
      <c r="K3757" s="242"/>
      <c r="L3757" s="248"/>
      <c r="M3757" s="249"/>
      <c r="N3757" s="250"/>
      <c r="O3757" s="250"/>
      <c r="P3757" s="250"/>
      <c r="Q3757" s="250"/>
      <c r="R3757" s="250"/>
      <c r="S3757" s="250"/>
      <c r="T3757" s="251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T3757" s="252" t="s">
        <v>232</v>
      </c>
      <c r="AU3757" s="252" t="s">
        <v>82</v>
      </c>
      <c r="AV3757" s="13" t="s">
        <v>82</v>
      </c>
      <c r="AW3757" s="13" t="s">
        <v>30</v>
      </c>
      <c r="AX3757" s="13" t="s">
        <v>73</v>
      </c>
      <c r="AY3757" s="252" t="s">
        <v>223</v>
      </c>
    </row>
    <row r="3758" s="13" customFormat="1">
      <c r="A3758" s="13"/>
      <c r="B3758" s="241"/>
      <c r="C3758" s="242"/>
      <c r="D3758" s="243" t="s">
        <v>232</v>
      </c>
      <c r="E3758" s="244" t="s">
        <v>1</v>
      </c>
      <c r="F3758" s="245" t="s">
        <v>2097</v>
      </c>
      <c r="G3758" s="242"/>
      <c r="H3758" s="246">
        <v>3.9900000000000002</v>
      </c>
      <c r="I3758" s="247"/>
      <c r="J3758" s="242"/>
      <c r="K3758" s="242"/>
      <c r="L3758" s="248"/>
      <c r="M3758" s="249"/>
      <c r="N3758" s="250"/>
      <c r="O3758" s="250"/>
      <c r="P3758" s="250"/>
      <c r="Q3758" s="250"/>
      <c r="R3758" s="250"/>
      <c r="S3758" s="250"/>
      <c r="T3758" s="251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52" t="s">
        <v>232</v>
      </c>
      <c r="AU3758" s="252" t="s">
        <v>82</v>
      </c>
      <c r="AV3758" s="13" t="s">
        <v>82</v>
      </c>
      <c r="AW3758" s="13" t="s">
        <v>30</v>
      </c>
      <c r="AX3758" s="13" t="s">
        <v>73</v>
      </c>
      <c r="AY3758" s="252" t="s">
        <v>223</v>
      </c>
    </row>
    <row r="3759" s="13" customFormat="1">
      <c r="A3759" s="13"/>
      <c r="B3759" s="241"/>
      <c r="C3759" s="242"/>
      <c r="D3759" s="243" t="s">
        <v>232</v>
      </c>
      <c r="E3759" s="244" t="s">
        <v>1</v>
      </c>
      <c r="F3759" s="245" t="s">
        <v>2098</v>
      </c>
      <c r="G3759" s="242"/>
      <c r="H3759" s="246">
        <v>10.699999999999999</v>
      </c>
      <c r="I3759" s="247"/>
      <c r="J3759" s="242"/>
      <c r="K3759" s="242"/>
      <c r="L3759" s="248"/>
      <c r="M3759" s="249"/>
      <c r="N3759" s="250"/>
      <c r="O3759" s="250"/>
      <c r="P3759" s="250"/>
      <c r="Q3759" s="250"/>
      <c r="R3759" s="250"/>
      <c r="S3759" s="250"/>
      <c r="T3759" s="251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52" t="s">
        <v>232</v>
      </c>
      <c r="AU3759" s="252" t="s">
        <v>82</v>
      </c>
      <c r="AV3759" s="13" t="s">
        <v>82</v>
      </c>
      <c r="AW3759" s="13" t="s">
        <v>30</v>
      </c>
      <c r="AX3759" s="13" t="s">
        <v>73</v>
      </c>
      <c r="AY3759" s="252" t="s">
        <v>223</v>
      </c>
    </row>
    <row r="3760" s="13" customFormat="1">
      <c r="A3760" s="13"/>
      <c r="B3760" s="241"/>
      <c r="C3760" s="242"/>
      <c r="D3760" s="243" t="s">
        <v>232</v>
      </c>
      <c r="E3760" s="244" t="s">
        <v>1</v>
      </c>
      <c r="F3760" s="245" t="s">
        <v>2099</v>
      </c>
      <c r="G3760" s="242"/>
      <c r="H3760" s="246">
        <v>10.68</v>
      </c>
      <c r="I3760" s="247"/>
      <c r="J3760" s="242"/>
      <c r="K3760" s="242"/>
      <c r="L3760" s="248"/>
      <c r="M3760" s="249"/>
      <c r="N3760" s="250"/>
      <c r="O3760" s="250"/>
      <c r="P3760" s="250"/>
      <c r="Q3760" s="250"/>
      <c r="R3760" s="250"/>
      <c r="S3760" s="250"/>
      <c r="T3760" s="251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T3760" s="252" t="s">
        <v>232</v>
      </c>
      <c r="AU3760" s="252" t="s">
        <v>82</v>
      </c>
      <c r="AV3760" s="13" t="s">
        <v>82</v>
      </c>
      <c r="AW3760" s="13" t="s">
        <v>30</v>
      </c>
      <c r="AX3760" s="13" t="s">
        <v>73</v>
      </c>
      <c r="AY3760" s="252" t="s">
        <v>223</v>
      </c>
    </row>
    <row r="3761" s="13" customFormat="1">
      <c r="A3761" s="13"/>
      <c r="B3761" s="241"/>
      <c r="C3761" s="242"/>
      <c r="D3761" s="243" t="s">
        <v>232</v>
      </c>
      <c r="E3761" s="244" t="s">
        <v>1</v>
      </c>
      <c r="F3761" s="245" t="s">
        <v>2100</v>
      </c>
      <c r="G3761" s="242"/>
      <c r="H3761" s="246">
        <v>11.58</v>
      </c>
      <c r="I3761" s="247"/>
      <c r="J3761" s="242"/>
      <c r="K3761" s="242"/>
      <c r="L3761" s="248"/>
      <c r="M3761" s="249"/>
      <c r="N3761" s="250"/>
      <c r="O3761" s="250"/>
      <c r="P3761" s="250"/>
      <c r="Q3761" s="250"/>
      <c r="R3761" s="250"/>
      <c r="S3761" s="250"/>
      <c r="T3761" s="251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52" t="s">
        <v>232</v>
      </c>
      <c r="AU3761" s="252" t="s">
        <v>82</v>
      </c>
      <c r="AV3761" s="13" t="s">
        <v>82</v>
      </c>
      <c r="AW3761" s="13" t="s">
        <v>30</v>
      </c>
      <c r="AX3761" s="13" t="s">
        <v>73</v>
      </c>
      <c r="AY3761" s="252" t="s">
        <v>223</v>
      </c>
    </row>
    <row r="3762" s="13" customFormat="1">
      <c r="A3762" s="13"/>
      <c r="B3762" s="241"/>
      <c r="C3762" s="242"/>
      <c r="D3762" s="243" t="s">
        <v>232</v>
      </c>
      <c r="E3762" s="244" t="s">
        <v>1</v>
      </c>
      <c r="F3762" s="245" t="s">
        <v>2101</v>
      </c>
      <c r="G3762" s="242"/>
      <c r="H3762" s="246">
        <v>64.120000000000005</v>
      </c>
      <c r="I3762" s="247"/>
      <c r="J3762" s="242"/>
      <c r="K3762" s="242"/>
      <c r="L3762" s="248"/>
      <c r="M3762" s="249"/>
      <c r="N3762" s="250"/>
      <c r="O3762" s="250"/>
      <c r="P3762" s="250"/>
      <c r="Q3762" s="250"/>
      <c r="R3762" s="250"/>
      <c r="S3762" s="250"/>
      <c r="T3762" s="251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52" t="s">
        <v>232</v>
      </c>
      <c r="AU3762" s="252" t="s">
        <v>82</v>
      </c>
      <c r="AV3762" s="13" t="s">
        <v>82</v>
      </c>
      <c r="AW3762" s="13" t="s">
        <v>30</v>
      </c>
      <c r="AX3762" s="13" t="s">
        <v>73</v>
      </c>
      <c r="AY3762" s="252" t="s">
        <v>223</v>
      </c>
    </row>
    <row r="3763" s="13" customFormat="1">
      <c r="A3763" s="13"/>
      <c r="B3763" s="241"/>
      <c r="C3763" s="242"/>
      <c r="D3763" s="243" t="s">
        <v>232</v>
      </c>
      <c r="E3763" s="244" t="s">
        <v>1</v>
      </c>
      <c r="F3763" s="245" t="s">
        <v>2102</v>
      </c>
      <c r="G3763" s="242"/>
      <c r="H3763" s="246">
        <v>20.629999999999999</v>
      </c>
      <c r="I3763" s="247"/>
      <c r="J3763" s="242"/>
      <c r="K3763" s="242"/>
      <c r="L3763" s="248"/>
      <c r="M3763" s="249"/>
      <c r="N3763" s="250"/>
      <c r="O3763" s="250"/>
      <c r="P3763" s="250"/>
      <c r="Q3763" s="250"/>
      <c r="R3763" s="250"/>
      <c r="S3763" s="250"/>
      <c r="T3763" s="251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52" t="s">
        <v>232</v>
      </c>
      <c r="AU3763" s="252" t="s">
        <v>82</v>
      </c>
      <c r="AV3763" s="13" t="s">
        <v>82</v>
      </c>
      <c r="AW3763" s="13" t="s">
        <v>30</v>
      </c>
      <c r="AX3763" s="13" t="s">
        <v>73</v>
      </c>
      <c r="AY3763" s="252" t="s">
        <v>223</v>
      </c>
    </row>
    <row r="3764" s="13" customFormat="1">
      <c r="A3764" s="13"/>
      <c r="B3764" s="241"/>
      <c r="C3764" s="242"/>
      <c r="D3764" s="243" t="s">
        <v>232</v>
      </c>
      <c r="E3764" s="244" t="s">
        <v>1</v>
      </c>
      <c r="F3764" s="245" t="s">
        <v>2103</v>
      </c>
      <c r="G3764" s="242"/>
      <c r="H3764" s="246">
        <v>23.66</v>
      </c>
      <c r="I3764" s="247"/>
      <c r="J3764" s="242"/>
      <c r="K3764" s="242"/>
      <c r="L3764" s="248"/>
      <c r="M3764" s="249"/>
      <c r="N3764" s="250"/>
      <c r="O3764" s="250"/>
      <c r="P3764" s="250"/>
      <c r="Q3764" s="250"/>
      <c r="R3764" s="250"/>
      <c r="S3764" s="250"/>
      <c r="T3764" s="251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52" t="s">
        <v>232</v>
      </c>
      <c r="AU3764" s="252" t="s">
        <v>82</v>
      </c>
      <c r="AV3764" s="13" t="s">
        <v>82</v>
      </c>
      <c r="AW3764" s="13" t="s">
        <v>30</v>
      </c>
      <c r="AX3764" s="13" t="s">
        <v>73</v>
      </c>
      <c r="AY3764" s="252" t="s">
        <v>223</v>
      </c>
    </row>
    <row r="3765" s="13" customFormat="1">
      <c r="A3765" s="13"/>
      <c r="B3765" s="241"/>
      <c r="C3765" s="242"/>
      <c r="D3765" s="243" t="s">
        <v>232</v>
      </c>
      <c r="E3765" s="244" t="s">
        <v>1</v>
      </c>
      <c r="F3765" s="245" t="s">
        <v>2104</v>
      </c>
      <c r="G3765" s="242"/>
      <c r="H3765" s="246">
        <v>15.93</v>
      </c>
      <c r="I3765" s="247"/>
      <c r="J3765" s="242"/>
      <c r="K3765" s="242"/>
      <c r="L3765" s="248"/>
      <c r="M3765" s="249"/>
      <c r="N3765" s="250"/>
      <c r="O3765" s="250"/>
      <c r="P3765" s="250"/>
      <c r="Q3765" s="250"/>
      <c r="R3765" s="250"/>
      <c r="S3765" s="250"/>
      <c r="T3765" s="251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T3765" s="252" t="s">
        <v>232</v>
      </c>
      <c r="AU3765" s="252" t="s">
        <v>82</v>
      </c>
      <c r="AV3765" s="13" t="s">
        <v>82</v>
      </c>
      <c r="AW3765" s="13" t="s">
        <v>30</v>
      </c>
      <c r="AX3765" s="13" t="s">
        <v>73</v>
      </c>
      <c r="AY3765" s="252" t="s">
        <v>223</v>
      </c>
    </row>
    <row r="3766" s="13" customFormat="1">
      <c r="A3766" s="13"/>
      <c r="B3766" s="241"/>
      <c r="C3766" s="242"/>
      <c r="D3766" s="243" t="s">
        <v>232</v>
      </c>
      <c r="E3766" s="244" t="s">
        <v>1</v>
      </c>
      <c r="F3766" s="245" t="s">
        <v>2105</v>
      </c>
      <c r="G3766" s="242"/>
      <c r="H3766" s="246">
        <v>100.01000000000001</v>
      </c>
      <c r="I3766" s="247"/>
      <c r="J3766" s="242"/>
      <c r="K3766" s="242"/>
      <c r="L3766" s="248"/>
      <c r="M3766" s="249"/>
      <c r="N3766" s="250"/>
      <c r="O3766" s="250"/>
      <c r="P3766" s="250"/>
      <c r="Q3766" s="250"/>
      <c r="R3766" s="250"/>
      <c r="S3766" s="250"/>
      <c r="T3766" s="251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T3766" s="252" t="s">
        <v>232</v>
      </c>
      <c r="AU3766" s="252" t="s">
        <v>82</v>
      </c>
      <c r="AV3766" s="13" t="s">
        <v>82</v>
      </c>
      <c r="AW3766" s="13" t="s">
        <v>30</v>
      </c>
      <c r="AX3766" s="13" t="s">
        <v>73</v>
      </c>
      <c r="AY3766" s="252" t="s">
        <v>223</v>
      </c>
    </row>
    <row r="3767" s="13" customFormat="1">
      <c r="A3767" s="13"/>
      <c r="B3767" s="241"/>
      <c r="C3767" s="242"/>
      <c r="D3767" s="243" t="s">
        <v>232</v>
      </c>
      <c r="E3767" s="244" t="s">
        <v>1</v>
      </c>
      <c r="F3767" s="245" t="s">
        <v>2106</v>
      </c>
      <c r="G3767" s="242"/>
      <c r="H3767" s="246">
        <v>65.769999999999996</v>
      </c>
      <c r="I3767" s="247"/>
      <c r="J3767" s="242"/>
      <c r="K3767" s="242"/>
      <c r="L3767" s="248"/>
      <c r="M3767" s="249"/>
      <c r="N3767" s="250"/>
      <c r="O3767" s="250"/>
      <c r="P3767" s="250"/>
      <c r="Q3767" s="250"/>
      <c r="R3767" s="250"/>
      <c r="S3767" s="250"/>
      <c r="T3767" s="251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52" t="s">
        <v>232</v>
      </c>
      <c r="AU3767" s="252" t="s">
        <v>82</v>
      </c>
      <c r="AV3767" s="13" t="s">
        <v>82</v>
      </c>
      <c r="AW3767" s="13" t="s">
        <v>30</v>
      </c>
      <c r="AX3767" s="13" t="s">
        <v>73</v>
      </c>
      <c r="AY3767" s="252" t="s">
        <v>223</v>
      </c>
    </row>
    <row r="3768" s="15" customFormat="1">
      <c r="A3768" s="15"/>
      <c r="B3768" s="263"/>
      <c r="C3768" s="264"/>
      <c r="D3768" s="243" t="s">
        <v>232</v>
      </c>
      <c r="E3768" s="265" t="s">
        <v>1</v>
      </c>
      <c r="F3768" s="266" t="s">
        <v>245</v>
      </c>
      <c r="G3768" s="264"/>
      <c r="H3768" s="267">
        <v>1076.8900000000001</v>
      </c>
      <c r="I3768" s="268"/>
      <c r="J3768" s="264"/>
      <c r="K3768" s="264"/>
      <c r="L3768" s="269"/>
      <c r="M3768" s="270"/>
      <c r="N3768" s="271"/>
      <c r="O3768" s="271"/>
      <c r="P3768" s="271"/>
      <c r="Q3768" s="271"/>
      <c r="R3768" s="271"/>
      <c r="S3768" s="271"/>
      <c r="T3768" s="272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T3768" s="273" t="s">
        <v>232</v>
      </c>
      <c r="AU3768" s="273" t="s">
        <v>82</v>
      </c>
      <c r="AV3768" s="15" t="s">
        <v>230</v>
      </c>
      <c r="AW3768" s="15" t="s">
        <v>30</v>
      </c>
      <c r="AX3768" s="15" t="s">
        <v>80</v>
      </c>
      <c r="AY3768" s="273" t="s">
        <v>223</v>
      </c>
    </row>
    <row r="3769" s="2" customFormat="1" ht="24.15" customHeight="1">
      <c r="A3769" s="39"/>
      <c r="B3769" s="40"/>
      <c r="C3769" s="228" t="s">
        <v>4778</v>
      </c>
      <c r="D3769" s="228" t="s">
        <v>225</v>
      </c>
      <c r="E3769" s="229" t="s">
        <v>4779</v>
      </c>
      <c r="F3769" s="230" t="s">
        <v>4780</v>
      </c>
      <c r="G3769" s="231" t="s">
        <v>293</v>
      </c>
      <c r="H3769" s="232">
        <v>20.469999999999999</v>
      </c>
      <c r="I3769" s="233"/>
      <c r="J3769" s="234">
        <f>ROUND(I3769*H3769,2)</f>
        <v>0</v>
      </c>
      <c r="K3769" s="230" t="s">
        <v>229</v>
      </c>
      <c r="L3769" s="45"/>
      <c r="M3769" s="235" t="s">
        <v>1</v>
      </c>
      <c r="N3769" s="236" t="s">
        <v>38</v>
      </c>
      <c r="O3769" s="92"/>
      <c r="P3769" s="237">
        <f>O3769*H3769</f>
        <v>0</v>
      </c>
      <c r="Q3769" s="237">
        <v>0.0035000000000000001</v>
      </c>
      <c r="R3769" s="237">
        <f>Q3769*H3769</f>
        <v>0.071645</v>
      </c>
      <c r="S3769" s="237">
        <v>0</v>
      </c>
      <c r="T3769" s="238">
        <f>S3769*H3769</f>
        <v>0</v>
      </c>
      <c r="U3769" s="39"/>
      <c r="V3769" s="39"/>
      <c r="W3769" s="39"/>
      <c r="X3769" s="39"/>
      <c r="Y3769" s="39"/>
      <c r="Z3769" s="39"/>
      <c r="AA3769" s="39"/>
      <c r="AB3769" s="39"/>
      <c r="AC3769" s="39"/>
      <c r="AD3769" s="39"/>
      <c r="AE3769" s="39"/>
      <c r="AR3769" s="239" t="s">
        <v>310</v>
      </c>
      <c r="AT3769" s="239" t="s">
        <v>225</v>
      </c>
      <c r="AU3769" s="239" t="s">
        <v>82</v>
      </c>
      <c r="AY3769" s="18" t="s">
        <v>223</v>
      </c>
      <c r="BE3769" s="240">
        <f>IF(N3769="základní",J3769,0)</f>
        <v>0</v>
      </c>
      <c r="BF3769" s="240">
        <f>IF(N3769="snížená",J3769,0)</f>
        <v>0</v>
      </c>
      <c r="BG3769" s="240">
        <f>IF(N3769="zákl. přenesená",J3769,0)</f>
        <v>0</v>
      </c>
      <c r="BH3769" s="240">
        <f>IF(N3769="sníž. přenesená",J3769,0)</f>
        <v>0</v>
      </c>
      <c r="BI3769" s="240">
        <f>IF(N3769="nulová",J3769,0)</f>
        <v>0</v>
      </c>
      <c r="BJ3769" s="18" t="s">
        <v>80</v>
      </c>
      <c r="BK3769" s="240">
        <f>ROUND(I3769*H3769,2)</f>
        <v>0</v>
      </c>
      <c r="BL3769" s="18" t="s">
        <v>310</v>
      </c>
      <c r="BM3769" s="239" t="s">
        <v>4781</v>
      </c>
    </row>
    <row r="3770" s="14" customFormat="1">
      <c r="A3770" s="14"/>
      <c r="B3770" s="253"/>
      <c r="C3770" s="254"/>
      <c r="D3770" s="243" t="s">
        <v>232</v>
      </c>
      <c r="E3770" s="255" t="s">
        <v>1</v>
      </c>
      <c r="F3770" s="256" t="s">
        <v>1942</v>
      </c>
      <c r="G3770" s="254"/>
      <c r="H3770" s="255" t="s">
        <v>1</v>
      </c>
      <c r="I3770" s="257"/>
      <c r="J3770" s="254"/>
      <c r="K3770" s="254"/>
      <c r="L3770" s="258"/>
      <c r="M3770" s="259"/>
      <c r="N3770" s="260"/>
      <c r="O3770" s="260"/>
      <c r="P3770" s="260"/>
      <c r="Q3770" s="260"/>
      <c r="R3770" s="260"/>
      <c r="S3770" s="260"/>
      <c r="T3770" s="261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62" t="s">
        <v>232</v>
      </c>
      <c r="AU3770" s="262" t="s">
        <v>82</v>
      </c>
      <c r="AV3770" s="14" t="s">
        <v>80</v>
      </c>
      <c r="AW3770" s="14" t="s">
        <v>30</v>
      </c>
      <c r="AX3770" s="14" t="s">
        <v>73</v>
      </c>
      <c r="AY3770" s="262" t="s">
        <v>223</v>
      </c>
    </row>
    <row r="3771" s="13" customFormat="1">
      <c r="A3771" s="13"/>
      <c r="B3771" s="241"/>
      <c r="C3771" s="242"/>
      <c r="D3771" s="243" t="s">
        <v>232</v>
      </c>
      <c r="E3771" s="244" t="s">
        <v>1</v>
      </c>
      <c r="F3771" s="245" t="s">
        <v>2073</v>
      </c>
      <c r="G3771" s="242"/>
      <c r="H3771" s="246">
        <v>7.8700000000000001</v>
      </c>
      <c r="I3771" s="247"/>
      <c r="J3771" s="242"/>
      <c r="K3771" s="242"/>
      <c r="L3771" s="248"/>
      <c r="M3771" s="249"/>
      <c r="N3771" s="250"/>
      <c r="O3771" s="250"/>
      <c r="P3771" s="250"/>
      <c r="Q3771" s="250"/>
      <c r="R3771" s="250"/>
      <c r="S3771" s="250"/>
      <c r="T3771" s="251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T3771" s="252" t="s">
        <v>232</v>
      </c>
      <c r="AU3771" s="252" t="s">
        <v>82</v>
      </c>
      <c r="AV3771" s="13" t="s">
        <v>82</v>
      </c>
      <c r="AW3771" s="13" t="s">
        <v>30</v>
      </c>
      <c r="AX3771" s="13" t="s">
        <v>73</v>
      </c>
      <c r="AY3771" s="252" t="s">
        <v>223</v>
      </c>
    </row>
    <row r="3772" s="13" customFormat="1">
      <c r="A3772" s="13"/>
      <c r="B3772" s="241"/>
      <c r="C3772" s="242"/>
      <c r="D3772" s="243" t="s">
        <v>232</v>
      </c>
      <c r="E3772" s="244" t="s">
        <v>1</v>
      </c>
      <c r="F3772" s="245" t="s">
        <v>2075</v>
      </c>
      <c r="G3772" s="242"/>
      <c r="H3772" s="246">
        <v>12.6</v>
      </c>
      <c r="I3772" s="247"/>
      <c r="J3772" s="242"/>
      <c r="K3772" s="242"/>
      <c r="L3772" s="248"/>
      <c r="M3772" s="249"/>
      <c r="N3772" s="250"/>
      <c r="O3772" s="250"/>
      <c r="P3772" s="250"/>
      <c r="Q3772" s="250"/>
      <c r="R3772" s="250"/>
      <c r="S3772" s="250"/>
      <c r="T3772" s="251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T3772" s="252" t="s">
        <v>232</v>
      </c>
      <c r="AU3772" s="252" t="s">
        <v>82</v>
      </c>
      <c r="AV3772" s="13" t="s">
        <v>82</v>
      </c>
      <c r="AW3772" s="13" t="s">
        <v>30</v>
      </c>
      <c r="AX3772" s="13" t="s">
        <v>73</v>
      </c>
      <c r="AY3772" s="252" t="s">
        <v>223</v>
      </c>
    </row>
    <row r="3773" s="15" customFormat="1">
      <c r="A3773" s="15"/>
      <c r="B3773" s="263"/>
      <c r="C3773" s="264"/>
      <c r="D3773" s="243" t="s">
        <v>232</v>
      </c>
      <c r="E3773" s="265" t="s">
        <v>1</v>
      </c>
      <c r="F3773" s="266" t="s">
        <v>245</v>
      </c>
      <c r="G3773" s="264"/>
      <c r="H3773" s="267">
        <v>20.469999999999999</v>
      </c>
      <c r="I3773" s="268"/>
      <c r="J3773" s="264"/>
      <c r="K3773" s="264"/>
      <c r="L3773" s="269"/>
      <c r="M3773" s="270"/>
      <c r="N3773" s="271"/>
      <c r="O3773" s="271"/>
      <c r="P3773" s="271"/>
      <c r="Q3773" s="271"/>
      <c r="R3773" s="271"/>
      <c r="S3773" s="271"/>
      <c r="T3773" s="272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T3773" s="273" t="s">
        <v>232</v>
      </c>
      <c r="AU3773" s="273" t="s">
        <v>82</v>
      </c>
      <c r="AV3773" s="15" t="s">
        <v>230</v>
      </c>
      <c r="AW3773" s="15" t="s">
        <v>30</v>
      </c>
      <c r="AX3773" s="15" t="s">
        <v>80</v>
      </c>
      <c r="AY3773" s="273" t="s">
        <v>223</v>
      </c>
    </row>
    <row r="3774" s="2" customFormat="1" ht="16.5" customHeight="1">
      <c r="A3774" s="39"/>
      <c r="B3774" s="40"/>
      <c r="C3774" s="228" t="s">
        <v>4782</v>
      </c>
      <c r="D3774" s="228" t="s">
        <v>225</v>
      </c>
      <c r="E3774" s="229" t="s">
        <v>4783</v>
      </c>
      <c r="F3774" s="230" t="s">
        <v>4784</v>
      </c>
      <c r="G3774" s="231" t="s">
        <v>293</v>
      </c>
      <c r="H3774" s="232">
        <v>1171.152</v>
      </c>
      <c r="I3774" s="233"/>
      <c r="J3774" s="234">
        <f>ROUND(I3774*H3774,2)</f>
        <v>0</v>
      </c>
      <c r="K3774" s="230" t="s">
        <v>229</v>
      </c>
      <c r="L3774" s="45"/>
      <c r="M3774" s="235" t="s">
        <v>1</v>
      </c>
      <c r="N3774" s="236" t="s">
        <v>38</v>
      </c>
      <c r="O3774" s="92"/>
      <c r="P3774" s="237">
        <f>O3774*H3774</f>
        <v>0</v>
      </c>
      <c r="Q3774" s="237">
        <v>0.00024000000000000001</v>
      </c>
      <c r="R3774" s="237">
        <f>Q3774*H3774</f>
        <v>0.28107648000000002</v>
      </c>
      <c r="S3774" s="237">
        <v>0</v>
      </c>
      <c r="T3774" s="238">
        <f>S3774*H3774</f>
        <v>0</v>
      </c>
      <c r="U3774" s="39"/>
      <c r="V3774" s="39"/>
      <c r="W3774" s="39"/>
      <c r="X3774" s="39"/>
      <c r="Y3774" s="39"/>
      <c r="Z3774" s="39"/>
      <c r="AA3774" s="39"/>
      <c r="AB3774" s="39"/>
      <c r="AC3774" s="39"/>
      <c r="AD3774" s="39"/>
      <c r="AE3774" s="39"/>
      <c r="AR3774" s="239" t="s">
        <v>310</v>
      </c>
      <c r="AT3774" s="239" t="s">
        <v>225</v>
      </c>
      <c r="AU3774" s="239" t="s">
        <v>82</v>
      </c>
      <c r="AY3774" s="18" t="s">
        <v>223</v>
      </c>
      <c r="BE3774" s="240">
        <f>IF(N3774="základní",J3774,0)</f>
        <v>0</v>
      </c>
      <c r="BF3774" s="240">
        <f>IF(N3774="snížená",J3774,0)</f>
        <v>0</v>
      </c>
      <c r="BG3774" s="240">
        <f>IF(N3774="zákl. přenesená",J3774,0)</f>
        <v>0</v>
      </c>
      <c r="BH3774" s="240">
        <f>IF(N3774="sníž. přenesená",J3774,0)</f>
        <v>0</v>
      </c>
      <c r="BI3774" s="240">
        <f>IF(N3774="nulová",J3774,0)</f>
        <v>0</v>
      </c>
      <c r="BJ3774" s="18" t="s">
        <v>80</v>
      </c>
      <c r="BK3774" s="240">
        <f>ROUND(I3774*H3774,2)</f>
        <v>0</v>
      </c>
      <c r="BL3774" s="18" t="s">
        <v>310</v>
      </c>
      <c r="BM3774" s="239" t="s">
        <v>4785</v>
      </c>
    </row>
    <row r="3775" s="14" customFormat="1">
      <c r="A3775" s="14"/>
      <c r="B3775" s="253"/>
      <c r="C3775" s="254"/>
      <c r="D3775" s="243" t="s">
        <v>232</v>
      </c>
      <c r="E3775" s="255" t="s">
        <v>1</v>
      </c>
      <c r="F3775" s="256" t="s">
        <v>1942</v>
      </c>
      <c r="G3775" s="254"/>
      <c r="H3775" s="255" t="s">
        <v>1</v>
      </c>
      <c r="I3775" s="257"/>
      <c r="J3775" s="254"/>
      <c r="K3775" s="254"/>
      <c r="L3775" s="258"/>
      <c r="M3775" s="259"/>
      <c r="N3775" s="260"/>
      <c r="O3775" s="260"/>
      <c r="P3775" s="260"/>
      <c r="Q3775" s="260"/>
      <c r="R3775" s="260"/>
      <c r="S3775" s="260"/>
      <c r="T3775" s="261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62" t="s">
        <v>232</v>
      </c>
      <c r="AU3775" s="262" t="s">
        <v>82</v>
      </c>
      <c r="AV3775" s="14" t="s">
        <v>80</v>
      </c>
      <c r="AW3775" s="14" t="s">
        <v>30</v>
      </c>
      <c r="AX3775" s="14" t="s">
        <v>73</v>
      </c>
      <c r="AY3775" s="262" t="s">
        <v>223</v>
      </c>
    </row>
    <row r="3776" s="13" customFormat="1">
      <c r="A3776" s="13"/>
      <c r="B3776" s="241"/>
      <c r="C3776" s="242"/>
      <c r="D3776" s="243" t="s">
        <v>232</v>
      </c>
      <c r="E3776" s="244" t="s">
        <v>1</v>
      </c>
      <c r="F3776" s="245" t="s">
        <v>1404</v>
      </c>
      <c r="G3776" s="242"/>
      <c r="H3776" s="246">
        <v>10.060000000000001</v>
      </c>
      <c r="I3776" s="247"/>
      <c r="J3776" s="242"/>
      <c r="K3776" s="242"/>
      <c r="L3776" s="248"/>
      <c r="M3776" s="249"/>
      <c r="N3776" s="250"/>
      <c r="O3776" s="250"/>
      <c r="P3776" s="250"/>
      <c r="Q3776" s="250"/>
      <c r="R3776" s="250"/>
      <c r="S3776" s="250"/>
      <c r="T3776" s="251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52" t="s">
        <v>232</v>
      </c>
      <c r="AU3776" s="252" t="s">
        <v>82</v>
      </c>
      <c r="AV3776" s="13" t="s">
        <v>82</v>
      </c>
      <c r="AW3776" s="13" t="s">
        <v>30</v>
      </c>
      <c r="AX3776" s="13" t="s">
        <v>73</v>
      </c>
      <c r="AY3776" s="252" t="s">
        <v>223</v>
      </c>
    </row>
    <row r="3777" s="13" customFormat="1">
      <c r="A3777" s="13"/>
      <c r="B3777" s="241"/>
      <c r="C3777" s="242"/>
      <c r="D3777" s="243" t="s">
        <v>232</v>
      </c>
      <c r="E3777" s="244" t="s">
        <v>1</v>
      </c>
      <c r="F3777" s="245" t="s">
        <v>1405</v>
      </c>
      <c r="G3777" s="242"/>
      <c r="H3777" s="246">
        <v>21.079999999999998</v>
      </c>
      <c r="I3777" s="247"/>
      <c r="J3777" s="242"/>
      <c r="K3777" s="242"/>
      <c r="L3777" s="248"/>
      <c r="M3777" s="249"/>
      <c r="N3777" s="250"/>
      <c r="O3777" s="250"/>
      <c r="P3777" s="250"/>
      <c r="Q3777" s="250"/>
      <c r="R3777" s="250"/>
      <c r="S3777" s="250"/>
      <c r="T3777" s="251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52" t="s">
        <v>232</v>
      </c>
      <c r="AU3777" s="252" t="s">
        <v>82</v>
      </c>
      <c r="AV3777" s="13" t="s">
        <v>82</v>
      </c>
      <c r="AW3777" s="13" t="s">
        <v>30</v>
      </c>
      <c r="AX3777" s="13" t="s">
        <v>73</v>
      </c>
      <c r="AY3777" s="252" t="s">
        <v>223</v>
      </c>
    </row>
    <row r="3778" s="13" customFormat="1">
      <c r="A3778" s="13"/>
      <c r="B3778" s="241"/>
      <c r="C3778" s="242"/>
      <c r="D3778" s="243" t="s">
        <v>232</v>
      </c>
      <c r="E3778" s="244" t="s">
        <v>1</v>
      </c>
      <c r="F3778" s="245" t="s">
        <v>1407</v>
      </c>
      <c r="G3778" s="242"/>
      <c r="H3778" s="246">
        <v>9.8900000000000006</v>
      </c>
      <c r="I3778" s="247"/>
      <c r="J3778" s="242"/>
      <c r="K3778" s="242"/>
      <c r="L3778" s="248"/>
      <c r="M3778" s="249"/>
      <c r="N3778" s="250"/>
      <c r="O3778" s="250"/>
      <c r="P3778" s="250"/>
      <c r="Q3778" s="250"/>
      <c r="R3778" s="250"/>
      <c r="S3778" s="250"/>
      <c r="T3778" s="251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52" t="s">
        <v>232</v>
      </c>
      <c r="AU3778" s="252" t="s">
        <v>82</v>
      </c>
      <c r="AV3778" s="13" t="s">
        <v>82</v>
      </c>
      <c r="AW3778" s="13" t="s">
        <v>30</v>
      </c>
      <c r="AX3778" s="13" t="s">
        <v>73</v>
      </c>
      <c r="AY3778" s="252" t="s">
        <v>223</v>
      </c>
    </row>
    <row r="3779" s="13" customFormat="1">
      <c r="A3779" s="13"/>
      <c r="B3779" s="241"/>
      <c r="C3779" s="242"/>
      <c r="D3779" s="243" t="s">
        <v>232</v>
      </c>
      <c r="E3779" s="244" t="s">
        <v>1</v>
      </c>
      <c r="F3779" s="245" t="s">
        <v>2073</v>
      </c>
      <c r="G3779" s="242"/>
      <c r="H3779" s="246">
        <v>7.8700000000000001</v>
      </c>
      <c r="I3779" s="247"/>
      <c r="J3779" s="242"/>
      <c r="K3779" s="242"/>
      <c r="L3779" s="248"/>
      <c r="M3779" s="249"/>
      <c r="N3779" s="250"/>
      <c r="O3779" s="250"/>
      <c r="P3779" s="250"/>
      <c r="Q3779" s="250"/>
      <c r="R3779" s="250"/>
      <c r="S3779" s="250"/>
      <c r="T3779" s="251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52" t="s">
        <v>232</v>
      </c>
      <c r="AU3779" s="252" t="s">
        <v>82</v>
      </c>
      <c r="AV3779" s="13" t="s">
        <v>82</v>
      </c>
      <c r="AW3779" s="13" t="s">
        <v>30</v>
      </c>
      <c r="AX3779" s="13" t="s">
        <v>73</v>
      </c>
      <c r="AY3779" s="252" t="s">
        <v>223</v>
      </c>
    </row>
    <row r="3780" s="13" customFormat="1">
      <c r="A3780" s="13"/>
      <c r="B3780" s="241"/>
      <c r="C3780" s="242"/>
      <c r="D3780" s="243" t="s">
        <v>232</v>
      </c>
      <c r="E3780" s="244" t="s">
        <v>1</v>
      </c>
      <c r="F3780" s="245" t="s">
        <v>2074</v>
      </c>
      <c r="G3780" s="242"/>
      <c r="H3780" s="246">
        <v>9.1799999999999997</v>
      </c>
      <c r="I3780" s="247"/>
      <c r="J3780" s="242"/>
      <c r="K3780" s="242"/>
      <c r="L3780" s="248"/>
      <c r="M3780" s="249"/>
      <c r="N3780" s="250"/>
      <c r="O3780" s="250"/>
      <c r="P3780" s="250"/>
      <c r="Q3780" s="250"/>
      <c r="R3780" s="250"/>
      <c r="S3780" s="250"/>
      <c r="T3780" s="251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T3780" s="252" t="s">
        <v>232</v>
      </c>
      <c r="AU3780" s="252" t="s">
        <v>82</v>
      </c>
      <c r="AV3780" s="13" t="s">
        <v>82</v>
      </c>
      <c r="AW3780" s="13" t="s">
        <v>30</v>
      </c>
      <c r="AX3780" s="13" t="s">
        <v>73</v>
      </c>
      <c r="AY3780" s="252" t="s">
        <v>223</v>
      </c>
    </row>
    <row r="3781" s="13" customFormat="1">
      <c r="A3781" s="13"/>
      <c r="B3781" s="241"/>
      <c r="C3781" s="242"/>
      <c r="D3781" s="243" t="s">
        <v>232</v>
      </c>
      <c r="E3781" s="244" t="s">
        <v>1</v>
      </c>
      <c r="F3781" s="245" t="s">
        <v>1408</v>
      </c>
      <c r="G3781" s="242"/>
      <c r="H3781" s="246">
        <v>11.470000000000001</v>
      </c>
      <c r="I3781" s="247"/>
      <c r="J3781" s="242"/>
      <c r="K3781" s="242"/>
      <c r="L3781" s="248"/>
      <c r="M3781" s="249"/>
      <c r="N3781" s="250"/>
      <c r="O3781" s="250"/>
      <c r="P3781" s="250"/>
      <c r="Q3781" s="250"/>
      <c r="R3781" s="250"/>
      <c r="S3781" s="250"/>
      <c r="T3781" s="251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T3781" s="252" t="s">
        <v>232</v>
      </c>
      <c r="AU3781" s="252" t="s">
        <v>82</v>
      </c>
      <c r="AV3781" s="13" t="s">
        <v>82</v>
      </c>
      <c r="AW3781" s="13" t="s">
        <v>30</v>
      </c>
      <c r="AX3781" s="13" t="s">
        <v>73</v>
      </c>
      <c r="AY3781" s="252" t="s">
        <v>223</v>
      </c>
    </row>
    <row r="3782" s="13" customFormat="1">
      <c r="A3782" s="13"/>
      <c r="B3782" s="241"/>
      <c r="C3782" s="242"/>
      <c r="D3782" s="243" t="s">
        <v>232</v>
      </c>
      <c r="E3782" s="244" t="s">
        <v>1</v>
      </c>
      <c r="F3782" s="245" t="s">
        <v>1409</v>
      </c>
      <c r="G3782" s="242"/>
      <c r="H3782" s="246">
        <v>10.33</v>
      </c>
      <c r="I3782" s="247"/>
      <c r="J3782" s="242"/>
      <c r="K3782" s="242"/>
      <c r="L3782" s="248"/>
      <c r="M3782" s="249"/>
      <c r="N3782" s="250"/>
      <c r="O3782" s="250"/>
      <c r="P3782" s="250"/>
      <c r="Q3782" s="250"/>
      <c r="R3782" s="250"/>
      <c r="S3782" s="250"/>
      <c r="T3782" s="251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52" t="s">
        <v>232</v>
      </c>
      <c r="AU3782" s="252" t="s">
        <v>82</v>
      </c>
      <c r="AV3782" s="13" t="s">
        <v>82</v>
      </c>
      <c r="AW3782" s="13" t="s">
        <v>30</v>
      </c>
      <c r="AX3782" s="13" t="s">
        <v>73</v>
      </c>
      <c r="AY3782" s="252" t="s">
        <v>223</v>
      </c>
    </row>
    <row r="3783" s="13" customFormat="1">
      <c r="A3783" s="13"/>
      <c r="B3783" s="241"/>
      <c r="C3783" s="242"/>
      <c r="D3783" s="243" t="s">
        <v>232</v>
      </c>
      <c r="E3783" s="244" t="s">
        <v>1</v>
      </c>
      <c r="F3783" s="245" t="s">
        <v>2075</v>
      </c>
      <c r="G3783" s="242"/>
      <c r="H3783" s="246">
        <v>12.6</v>
      </c>
      <c r="I3783" s="247"/>
      <c r="J3783" s="242"/>
      <c r="K3783" s="242"/>
      <c r="L3783" s="248"/>
      <c r="M3783" s="249"/>
      <c r="N3783" s="250"/>
      <c r="O3783" s="250"/>
      <c r="P3783" s="250"/>
      <c r="Q3783" s="250"/>
      <c r="R3783" s="250"/>
      <c r="S3783" s="250"/>
      <c r="T3783" s="251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52" t="s">
        <v>232</v>
      </c>
      <c r="AU3783" s="252" t="s">
        <v>82</v>
      </c>
      <c r="AV3783" s="13" t="s">
        <v>82</v>
      </c>
      <c r="AW3783" s="13" t="s">
        <v>30</v>
      </c>
      <c r="AX3783" s="13" t="s">
        <v>73</v>
      </c>
      <c r="AY3783" s="252" t="s">
        <v>223</v>
      </c>
    </row>
    <row r="3784" s="13" customFormat="1">
      <c r="A3784" s="13"/>
      <c r="B3784" s="241"/>
      <c r="C3784" s="242"/>
      <c r="D3784" s="243" t="s">
        <v>232</v>
      </c>
      <c r="E3784" s="244" t="s">
        <v>1</v>
      </c>
      <c r="F3784" s="245" t="s">
        <v>1410</v>
      </c>
      <c r="G3784" s="242"/>
      <c r="H3784" s="246">
        <v>5.9500000000000002</v>
      </c>
      <c r="I3784" s="247"/>
      <c r="J3784" s="242"/>
      <c r="K3784" s="242"/>
      <c r="L3784" s="248"/>
      <c r="M3784" s="249"/>
      <c r="N3784" s="250"/>
      <c r="O3784" s="250"/>
      <c r="P3784" s="250"/>
      <c r="Q3784" s="250"/>
      <c r="R3784" s="250"/>
      <c r="S3784" s="250"/>
      <c r="T3784" s="251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52" t="s">
        <v>232</v>
      </c>
      <c r="AU3784" s="252" t="s">
        <v>82</v>
      </c>
      <c r="AV3784" s="13" t="s">
        <v>82</v>
      </c>
      <c r="AW3784" s="13" t="s">
        <v>30</v>
      </c>
      <c r="AX3784" s="13" t="s">
        <v>73</v>
      </c>
      <c r="AY3784" s="252" t="s">
        <v>223</v>
      </c>
    </row>
    <row r="3785" s="13" customFormat="1">
      <c r="A3785" s="13"/>
      <c r="B3785" s="241"/>
      <c r="C3785" s="242"/>
      <c r="D3785" s="243" t="s">
        <v>232</v>
      </c>
      <c r="E3785" s="244" t="s">
        <v>1</v>
      </c>
      <c r="F3785" s="245" t="s">
        <v>1411</v>
      </c>
      <c r="G3785" s="242"/>
      <c r="H3785" s="246">
        <v>9.3300000000000001</v>
      </c>
      <c r="I3785" s="247"/>
      <c r="J3785" s="242"/>
      <c r="K3785" s="242"/>
      <c r="L3785" s="248"/>
      <c r="M3785" s="249"/>
      <c r="N3785" s="250"/>
      <c r="O3785" s="250"/>
      <c r="P3785" s="250"/>
      <c r="Q3785" s="250"/>
      <c r="R3785" s="250"/>
      <c r="S3785" s="250"/>
      <c r="T3785" s="251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52" t="s">
        <v>232</v>
      </c>
      <c r="AU3785" s="252" t="s">
        <v>82</v>
      </c>
      <c r="AV3785" s="13" t="s">
        <v>82</v>
      </c>
      <c r="AW3785" s="13" t="s">
        <v>30</v>
      </c>
      <c r="AX3785" s="13" t="s">
        <v>73</v>
      </c>
      <c r="AY3785" s="252" t="s">
        <v>223</v>
      </c>
    </row>
    <row r="3786" s="13" customFormat="1">
      <c r="A3786" s="13"/>
      <c r="B3786" s="241"/>
      <c r="C3786" s="242"/>
      <c r="D3786" s="243" t="s">
        <v>232</v>
      </c>
      <c r="E3786" s="244" t="s">
        <v>1</v>
      </c>
      <c r="F3786" s="245" t="s">
        <v>1986</v>
      </c>
      <c r="G3786" s="242"/>
      <c r="H3786" s="246">
        <v>31.202999999999999</v>
      </c>
      <c r="I3786" s="247"/>
      <c r="J3786" s="242"/>
      <c r="K3786" s="242"/>
      <c r="L3786" s="248"/>
      <c r="M3786" s="249"/>
      <c r="N3786" s="250"/>
      <c r="O3786" s="250"/>
      <c r="P3786" s="250"/>
      <c r="Q3786" s="250"/>
      <c r="R3786" s="250"/>
      <c r="S3786" s="250"/>
      <c r="T3786" s="251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52" t="s">
        <v>232</v>
      </c>
      <c r="AU3786" s="252" t="s">
        <v>82</v>
      </c>
      <c r="AV3786" s="13" t="s">
        <v>82</v>
      </c>
      <c r="AW3786" s="13" t="s">
        <v>30</v>
      </c>
      <c r="AX3786" s="13" t="s">
        <v>73</v>
      </c>
      <c r="AY3786" s="252" t="s">
        <v>223</v>
      </c>
    </row>
    <row r="3787" s="13" customFormat="1">
      <c r="A3787" s="13"/>
      <c r="B3787" s="241"/>
      <c r="C3787" s="242"/>
      <c r="D3787" s="243" t="s">
        <v>232</v>
      </c>
      <c r="E3787" s="244" t="s">
        <v>1</v>
      </c>
      <c r="F3787" s="245" t="s">
        <v>1412</v>
      </c>
      <c r="G3787" s="242"/>
      <c r="H3787" s="246">
        <v>11.33</v>
      </c>
      <c r="I3787" s="247"/>
      <c r="J3787" s="242"/>
      <c r="K3787" s="242"/>
      <c r="L3787" s="248"/>
      <c r="M3787" s="249"/>
      <c r="N3787" s="250"/>
      <c r="O3787" s="250"/>
      <c r="P3787" s="250"/>
      <c r="Q3787" s="250"/>
      <c r="R3787" s="250"/>
      <c r="S3787" s="250"/>
      <c r="T3787" s="251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T3787" s="252" t="s">
        <v>232</v>
      </c>
      <c r="AU3787" s="252" t="s">
        <v>82</v>
      </c>
      <c r="AV3787" s="13" t="s">
        <v>82</v>
      </c>
      <c r="AW3787" s="13" t="s">
        <v>30</v>
      </c>
      <c r="AX3787" s="13" t="s">
        <v>73</v>
      </c>
      <c r="AY3787" s="252" t="s">
        <v>223</v>
      </c>
    </row>
    <row r="3788" s="13" customFormat="1">
      <c r="A3788" s="13"/>
      <c r="B3788" s="241"/>
      <c r="C3788" s="242"/>
      <c r="D3788" s="243" t="s">
        <v>232</v>
      </c>
      <c r="E3788" s="244" t="s">
        <v>1</v>
      </c>
      <c r="F3788" s="245" t="s">
        <v>1413</v>
      </c>
      <c r="G3788" s="242"/>
      <c r="H3788" s="246">
        <v>11.029999999999999</v>
      </c>
      <c r="I3788" s="247"/>
      <c r="J3788" s="242"/>
      <c r="K3788" s="242"/>
      <c r="L3788" s="248"/>
      <c r="M3788" s="249"/>
      <c r="N3788" s="250"/>
      <c r="O3788" s="250"/>
      <c r="P3788" s="250"/>
      <c r="Q3788" s="250"/>
      <c r="R3788" s="250"/>
      <c r="S3788" s="250"/>
      <c r="T3788" s="251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52" t="s">
        <v>232</v>
      </c>
      <c r="AU3788" s="252" t="s">
        <v>82</v>
      </c>
      <c r="AV3788" s="13" t="s">
        <v>82</v>
      </c>
      <c r="AW3788" s="13" t="s">
        <v>30</v>
      </c>
      <c r="AX3788" s="13" t="s">
        <v>73</v>
      </c>
      <c r="AY3788" s="252" t="s">
        <v>223</v>
      </c>
    </row>
    <row r="3789" s="13" customFormat="1">
      <c r="A3789" s="13"/>
      <c r="B3789" s="241"/>
      <c r="C3789" s="242"/>
      <c r="D3789" s="243" t="s">
        <v>232</v>
      </c>
      <c r="E3789" s="244" t="s">
        <v>1</v>
      </c>
      <c r="F3789" s="245" t="s">
        <v>2076</v>
      </c>
      <c r="G3789" s="242"/>
      <c r="H3789" s="246">
        <v>81.829999999999998</v>
      </c>
      <c r="I3789" s="247"/>
      <c r="J3789" s="242"/>
      <c r="K3789" s="242"/>
      <c r="L3789" s="248"/>
      <c r="M3789" s="249"/>
      <c r="N3789" s="250"/>
      <c r="O3789" s="250"/>
      <c r="P3789" s="250"/>
      <c r="Q3789" s="250"/>
      <c r="R3789" s="250"/>
      <c r="S3789" s="250"/>
      <c r="T3789" s="251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T3789" s="252" t="s">
        <v>232</v>
      </c>
      <c r="AU3789" s="252" t="s">
        <v>82</v>
      </c>
      <c r="AV3789" s="13" t="s">
        <v>82</v>
      </c>
      <c r="AW3789" s="13" t="s">
        <v>30</v>
      </c>
      <c r="AX3789" s="13" t="s">
        <v>73</v>
      </c>
      <c r="AY3789" s="252" t="s">
        <v>223</v>
      </c>
    </row>
    <row r="3790" s="13" customFormat="1">
      <c r="A3790" s="13"/>
      <c r="B3790" s="241"/>
      <c r="C3790" s="242"/>
      <c r="D3790" s="243" t="s">
        <v>232</v>
      </c>
      <c r="E3790" s="244" t="s">
        <v>1</v>
      </c>
      <c r="F3790" s="245" t="s">
        <v>1416</v>
      </c>
      <c r="G3790" s="242"/>
      <c r="H3790" s="246">
        <v>8.9800000000000004</v>
      </c>
      <c r="I3790" s="247"/>
      <c r="J3790" s="242"/>
      <c r="K3790" s="242"/>
      <c r="L3790" s="248"/>
      <c r="M3790" s="249"/>
      <c r="N3790" s="250"/>
      <c r="O3790" s="250"/>
      <c r="P3790" s="250"/>
      <c r="Q3790" s="250"/>
      <c r="R3790" s="250"/>
      <c r="S3790" s="250"/>
      <c r="T3790" s="251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T3790" s="252" t="s">
        <v>232</v>
      </c>
      <c r="AU3790" s="252" t="s">
        <v>82</v>
      </c>
      <c r="AV3790" s="13" t="s">
        <v>82</v>
      </c>
      <c r="AW3790" s="13" t="s">
        <v>30</v>
      </c>
      <c r="AX3790" s="13" t="s">
        <v>73</v>
      </c>
      <c r="AY3790" s="252" t="s">
        <v>223</v>
      </c>
    </row>
    <row r="3791" s="14" customFormat="1">
      <c r="A3791" s="14"/>
      <c r="B3791" s="253"/>
      <c r="C3791" s="254"/>
      <c r="D3791" s="243" t="s">
        <v>232</v>
      </c>
      <c r="E3791" s="255" t="s">
        <v>1</v>
      </c>
      <c r="F3791" s="256" t="s">
        <v>242</v>
      </c>
      <c r="G3791" s="254"/>
      <c r="H3791" s="255" t="s">
        <v>1</v>
      </c>
      <c r="I3791" s="257"/>
      <c r="J3791" s="254"/>
      <c r="K3791" s="254"/>
      <c r="L3791" s="258"/>
      <c r="M3791" s="259"/>
      <c r="N3791" s="260"/>
      <c r="O3791" s="260"/>
      <c r="P3791" s="260"/>
      <c r="Q3791" s="260"/>
      <c r="R3791" s="260"/>
      <c r="S3791" s="260"/>
      <c r="T3791" s="261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T3791" s="262" t="s">
        <v>232</v>
      </c>
      <c r="AU3791" s="262" t="s">
        <v>82</v>
      </c>
      <c r="AV3791" s="14" t="s">
        <v>80</v>
      </c>
      <c r="AW3791" s="14" t="s">
        <v>30</v>
      </c>
      <c r="AX3791" s="14" t="s">
        <v>73</v>
      </c>
      <c r="AY3791" s="262" t="s">
        <v>223</v>
      </c>
    </row>
    <row r="3792" s="14" customFormat="1">
      <c r="A3792" s="14"/>
      <c r="B3792" s="253"/>
      <c r="C3792" s="254"/>
      <c r="D3792" s="243" t="s">
        <v>232</v>
      </c>
      <c r="E3792" s="255" t="s">
        <v>1</v>
      </c>
      <c r="F3792" s="256" t="s">
        <v>1905</v>
      </c>
      <c r="G3792" s="254"/>
      <c r="H3792" s="255" t="s">
        <v>1</v>
      </c>
      <c r="I3792" s="257"/>
      <c r="J3792" s="254"/>
      <c r="K3792" s="254"/>
      <c r="L3792" s="258"/>
      <c r="M3792" s="259"/>
      <c r="N3792" s="260"/>
      <c r="O3792" s="260"/>
      <c r="P3792" s="260"/>
      <c r="Q3792" s="260"/>
      <c r="R3792" s="260"/>
      <c r="S3792" s="260"/>
      <c r="T3792" s="261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62" t="s">
        <v>232</v>
      </c>
      <c r="AU3792" s="262" t="s">
        <v>82</v>
      </c>
      <c r="AV3792" s="14" t="s">
        <v>80</v>
      </c>
      <c r="AW3792" s="14" t="s">
        <v>30</v>
      </c>
      <c r="AX3792" s="14" t="s">
        <v>73</v>
      </c>
      <c r="AY3792" s="262" t="s">
        <v>223</v>
      </c>
    </row>
    <row r="3793" s="13" customFormat="1">
      <c r="A3793" s="13"/>
      <c r="B3793" s="241"/>
      <c r="C3793" s="242"/>
      <c r="D3793" s="243" t="s">
        <v>232</v>
      </c>
      <c r="E3793" s="244" t="s">
        <v>1</v>
      </c>
      <c r="F3793" s="245" t="s">
        <v>2077</v>
      </c>
      <c r="G3793" s="242"/>
      <c r="H3793" s="246">
        <v>3.0800000000000001</v>
      </c>
      <c r="I3793" s="247"/>
      <c r="J3793" s="242"/>
      <c r="K3793" s="242"/>
      <c r="L3793" s="248"/>
      <c r="M3793" s="249"/>
      <c r="N3793" s="250"/>
      <c r="O3793" s="250"/>
      <c r="P3793" s="250"/>
      <c r="Q3793" s="250"/>
      <c r="R3793" s="250"/>
      <c r="S3793" s="250"/>
      <c r="T3793" s="251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52" t="s">
        <v>232</v>
      </c>
      <c r="AU3793" s="252" t="s">
        <v>82</v>
      </c>
      <c r="AV3793" s="13" t="s">
        <v>82</v>
      </c>
      <c r="AW3793" s="13" t="s">
        <v>30</v>
      </c>
      <c r="AX3793" s="13" t="s">
        <v>73</v>
      </c>
      <c r="AY3793" s="252" t="s">
        <v>223</v>
      </c>
    </row>
    <row r="3794" s="13" customFormat="1">
      <c r="A3794" s="13"/>
      <c r="B3794" s="241"/>
      <c r="C3794" s="242"/>
      <c r="D3794" s="243" t="s">
        <v>232</v>
      </c>
      <c r="E3794" s="244" t="s">
        <v>1</v>
      </c>
      <c r="F3794" s="245" t="s">
        <v>2078</v>
      </c>
      <c r="G3794" s="242"/>
      <c r="H3794" s="246">
        <v>4.0199999999999996</v>
      </c>
      <c r="I3794" s="247"/>
      <c r="J3794" s="242"/>
      <c r="K3794" s="242"/>
      <c r="L3794" s="248"/>
      <c r="M3794" s="249"/>
      <c r="N3794" s="250"/>
      <c r="O3794" s="250"/>
      <c r="P3794" s="250"/>
      <c r="Q3794" s="250"/>
      <c r="R3794" s="250"/>
      <c r="S3794" s="250"/>
      <c r="T3794" s="251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52" t="s">
        <v>232</v>
      </c>
      <c r="AU3794" s="252" t="s">
        <v>82</v>
      </c>
      <c r="AV3794" s="13" t="s">
        <v>82</v>
      </c>
      <c r="AW3794" s="13" t="s">
        <v>30</v>
      </c>
      <c r="AX3794" s="13" t="s">
        <v>73</v>
      </c>
      <c r="AY3794" s="252" t="s">
        <v>223</v>
      </c>
    </row>
    <row r="3795" s="13" customFormat="1">
      <c r="A3795" s="13"/>
      <c r="B3795" s="241"/>
      <c r="C3795" s="242"/>
      <c r="D3795" s="243" t="s">
        <v>232</v>
      </c>
      <c r="E3795" s="244" t="s">
        <v>1</v>
      </c>
      <c r="F3795" s="245" t="s">
        <v>2079</v>
      </c>
      <c r="G3795" s="242"/>
      <c r="H3795" s="246">
        <v>7.1799999999999997</v>
      </c>
      <c r="I3795" s="247"/>
      <c r="J3795" s="242"/>
      <c r="K3795" s="242"/>
      <c r="L3795" s="248"/>
      <c r="M3795" s="249"/>
      <c r="N3795" s="250"/>
      <c r="O3795" s="250"/>
      <c r="P3795" s="250"/>
      <c r="Q3795" s="250"/>
      <c r="R3795" s="250"/>
      <c r="S3795" s="250"/>
      <c r="T3795" s="251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T3795" s="252" t="s">
        <v>232</v>
      </c>
      <c r="AU3795" s="252" t="s">
        <v>82</v>
      </c>
      <c r="AV3795" s="13" t="s">
        <v>82</v>
      </c>
      <c r="AW3795" s="13" t="s">
        <v>30</v>
      </c>
      <c r="AX3795" s="13" t="s">
        <v>73</v>
      </c>
      <c r="AY3795" s="252" t="s">
        <v>223</v>
      </c>
    </row>
    <row r="3796" s="13" customFormat="1">
      <c r="A3796" s="13"/>
      <c r="B3796" s="241"/>
      <c r="C3796" s="242"/>
      <c r="D3796" s="243" t="s">
        <v>232</v>
      </c>
      <c r="E3796" s="244" t="s">
        <v>1</v>
      </c>
      <c r="F3796" s="245" t="s">
        <v>2080</v>
      </c>
      <c r="G3796" s="242"/>
      <c r="H3796" s="246">
        <v>10.699999999999999</v>
      </c>
      <c r="I3796" s="247"/>
      <c r="J3796" s="242"/>
      <c r="K3796" s="242"/>
      <c r="L3796" s="248"/>
      <c r="M3796" s="249"/>
      <c r="N3796" s="250"/>
      <c r="O3796" s="250"/>
      <c r="P3796" s="250"/>
      <c r="Q3796" s="250"/>
      <c r="R3796" s="250"/>
      <c r="S3796" s="250"/>
      <c r="T3796" s="251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52" t="s">
        <v>232</v>
      </c>
      <c r="AU3796" s="252" t="s">
        <v>82</v>
      </c>
      <c r="AV3796" s="13" t="s">
        <v>82</v>
      </c>
      <c r="AW3796" s="13" t="s">
        <v>30</v>
      </c>
      <c r="AX3796" s="13" t="s">
        <v>73</v>
      </c>
      <c r="AY3796" s="252" t="s">
        <v>223</v>
      </c>
    </row>
    <row r="3797" s="13" customFormat="1">
      <c r="A3797" s="13"/>
      <c r="B3797" s="241"/>
      <c r="C3797" s="242"/>
      <c r="D3797" s="243" t="s">
        <v>232</v>
      </c>
      <c r="E3797" s="244" t="s">
        <v>1</v>
      </c>
      <c r="F3797" s="245" t="s">
        <v>2081</v>
      </c>
      <c r="G3797" s="242"/>
      <c r="H3797" s="246">
        <v>10.699999999999999</v>
      </c>
      <c r="I3797" s="247"/>
      <c r="J3797" s="242"/>
      <c r="K3797" s="242"/>
      <c r="L3797" s="248"/>
      <c r="M3797" s="249"/>
      <c r="N3797" s="250"/>
      <c r="O3797" s="250"/>
      <c r="P3797" s="250"/>
      <c r="Q3797" s="250"/>
      <c r="R3797" s="250"/>
      <c r="S3797" s="250"/>
      <c r="T3797" s="251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52" t="s">
        <v>232</v>
      </c>
      <c r="AU3797" s="252" t="s">
        <v>82</v>
      </c>
      <c r="AV3797" s="13" t="s">
        <v>82</v>
      </c>
      <c r="AW3797" s="13" t="s">
        <v>30</v>
      </c>
      <c r="AX3797" s="13" t="s">
        <v>73</v>
      </c>
      <c r="AY3797" s="252" t="s">
        <v>223</v>
      </c>
    </row>
    <row r="3798" s="13" customFormat="1">
      <c r="A3798" s="13"/>
      <c r="B3798" s="241"/>
      <c r="C3798" s="242"/>
      <c r="D3798" s="243" t="s">
        <v>232</v>
      </c>
      <c r="E3798" s="244" t="s">
        <v>1</v>
      </c>
      <c r="F3798" s="245" t="s">
        <v>1423</v>
      </c>
      <c r="G3798" s="242"/>
      <c r="H3798" s="246">
        <v>37.869999999999997</v>
      </c>
      <c r="I3798" s="247"/>
      <c r="J3798" s="242"/>
      <c r="K3798" s="242"/>
      <c r="L3798" s="248"/>
      <c r="M3798" s="249"/>
      <c r="N3798" s="250"/>
      <c r="O3798" s="250"/>
      <c r="P3798" s="250"/>
      <c r="Q3798" s="250"/>
      <c r="R3798" s="250"/>
      <c r="S3798" s="250"/>
      <c r="T3798" s="251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52" t="s">
        <v>232</v>
      </c>
      <c r="AU3798" s="252" t="s">
        <v>82</v>
      </c>
      <c r="AV3798" s="13" t="s">
        <v>82</v>
      </c>
      <c r="AW3798" s="13" t="s">
        <v>30</v>
      </c>
      <c r="AX3798" s="13" t="s">
        <v>73</v>
      </c>
      <c r="AY3798" s="252" t="s">
        <v>223</v>
      </c>
    </row>
    <row r="3799" s="13" customFormat="1">
      <c r="A3799" s="13"/>
      <c r="B3799" s="241"/>
      <c r="C3799" s="242"/>
      <c r="D3799" s="243" t="s">
        <v>232</v>
      </c>
      <c r="E3799" s="244" t="s">
        <v>1</v>
      </c>
      <c r="F3799" s="245" t="s">
        <v>2082</v>
      </c>
      <c r="G3799" s="242"/>
      <c r="H3799" s="246">
        <v>42.119999999999997</v>
      </c>
      <c r="I3799" s="247"/>
      <c r="J3799" s="242"/>
      <c r="K3799" s="242"/>
      <c r="L3799" s="248"/>
      <c r="M3799" s="249"/>
      <c r="N3799" s="250"/>
      <c r="O3799" s="250"/>
      <c r="P3799" s="250"/>
      <c r="Q3799" s="250"/>
      <c r="R3799" s="250"/>
      <c r="S3799" s="250"/>
      <c r="T3799" s="251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T3799" s="252" t="s">
        <v>232</v>
      </c>
      <c r="AU3799" s="252" t="s">
        <v>82</v>
      </c>
      <c r="AV3799" s="13" t="s">
        <v>82</v>
      </c>
      <c r="AW3799" s="13" t="s">
        <v>30</v>
      </c>
      <c r="AX3799" s="13" t="s">
        <v>73</v>
      </c>
      <c r="AY3799" s="252" t="s">
        <v>223</v>
      </c>
    </row>
    <row r="3800" s="13" customFormat="1">
      <c r="A3800" s="13"/>
      <c r="B3800" s="241"/>
      <c r="C3800" s="242"/>
      <c r="D3800" s="243" t="s">
        <v>232</v>
      </c>
      <c r="E3800" s="244" t="s">
        <v>1</v>
      </c>
      <c r="F3800" s="245" t="s">
        <v>2083</v>
      </c>
      <c r="G3800" s="242"/>
      <c r="H3800" s="246">
        <v>88.950000000000003</v>
      </c>
      <c r="I3800" s="247"/>
      <c r="J3800" s="242"/>
      <c r="K3800" s="242"/>
      <c r="L3800" s="248"/>
      <c r="M3800" s="249"/>
      <c r="N3800" s="250"/>
      <c r="O3800" s="250"/>
      <c r="P3800" s="250"/>
      <c r="Q3800" s="250"/>
      <c r="R3800" s="250"/>
      <c r="S3800" s="250"/>
      <c r="T3800" s="251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52" t="s">
        <v>232</v>
      </c>
      <c r="AU3800" s="252" t="s">
        <v>82</v>
      </c>
      <c r="AV3800" s="13" t="s">
        <v>82</v>
      </c>
      <c r="AW3800" s="13" t="s">
        <v>30</v>
      </c>
      <c r="AX3800" s="13" t="s">
        <v>73</v>
      </c>
      <c r="AY3800" s="252" t="s">
        <v>223</v>
      </c>
    </row>
    <row r="3801" s="13" customFormat="1">
      <c r="A3801" s="13"/>
      <c r="B3801" s="241"/>
      <c r="C3801" s="242"/>
      <c r="D3801" s="243" t="s">
        <v>232</v>
      </c>
      <c r="E3801" s="244" t="s">
        <v>1</v>
      </c>
      <c r="F3801" s="245" t="s">
        <v>2084</v>
      </c>
      <c r="G3801" s="242"/>
      <c r="H3801" s="246">
        <v>23.809999999999999</v>
      </c>
      <c r="I3801" s="247"/>
      <c r="J3801" s="242"/>
      <c r="K3801" s="242"/>
      <c r="L3801" s="248"/>
      <c r="M3801" s="249"/>
      <c r="N3801" s="250"/>
      <c r="O3801" s="250"/>
      <c r="P3801" s="250"/>
      <c r="Q3801" s="250"/>
      <c r="R3801" s="250"/>
      <c r="S3801" s="250"/>
      <c r="T3801" s="251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T3801" s="252" t="s">
        <v>232</v>
      </c>
      <c r="AU3801" s="252" t="s">
        <v>82</v>
      </c>
      <c r="AV3801" s="13" t="s">
        <v>82</v>
      </c>
      <c r="AW3801" s="13" t="s">
        <v>30</v>
      </c>
      <c r="AX3801" s="13" t="s">
        <v>73</v>
      </c>
      <c r="AY3801" s="252" t="s">
        <v>223</v>
      </c>
    </row>
    <row r="3802" s="13" customFormat="1">
      <c r="A3802" s="13"/>
      <c r="B3802" s="241"/>
      <c r="C3802" s="242"/>
      <c r="D3802" s="243" t="s">
        <v>232</v>
      </c>
      <c r="E3802" s="244" t="s">
        <v>1</v>
      </c>
      <c r="F3802" s="245" t="s">
        <v>2085</v>
      </c>
      <c r="G3802" s="242"/>
      <c r="H3802" s="246">
        <v>23.41</v>
      </c>
      <c r="I3802" s="247"/>
      <c r="J3802" s="242"/>
      <c r="K3802" s="242"/>
      <c r="L3802" s="248"/>
      <c r="M3802" s="249"/>
      <c r="N3802" s="250"/>
      <c r="O3802" s="250"/>
      <c r="P3802" s="250"/>
      <c r="Q3802" s="250"/>
      <c r="R3802" s="250"/>
      <c r="S3802" s="250"/>
      <c r="T3802" s="251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52" t="s">
        <v>232</v>
      </c>
      <c r="AU3802" s="252" t="s">
        <v>82</v>
      </c>
      <c r="AV3802" s="13" t="s">
        <v>82</v>
      </c>
      <c r="AW3802" s="13" t="s">
        <v>30</v>
      </c>
      <c r="AX3802" s="13" t="s">
        <v>73</v>
      </c>
      <c r="AY3802" s="252" t="s">
        <v>223</v>
      </c>
    </row>
    <row r="3803" s="13" customFormat="1">
      <c r="A3803" s="13"/>
      <c r="B3803" s="241"/>
      <c r="C3803" s="242"/>
      <c r="D3803" s="243" t="s">
        <v>232</v>
      </c>
      <c r="E3803" s="244" t="s">
        <v>1</v>
      </c>
      <c r="F3803" s="245" t="s">
        <v>2086</v>
      </c>
      <c r="G3803" s="242"/>
      <c r="H3803" s="246">
        <v>11.727</v>
      </c>
      <c r="I3803" s="247"/>
      <c r="J3803" s="242"/>
      <c r="K3803" s="242"/>
      <c r="L3803" s="248"/>
      <c r="M3803" s="249"/>
      <c r="N3803" s="250"/>
      <c r="O3803" s="250"/>
      <c r="P3803" s="250"/>
      <c r="Q3803" s="250"/>
      <c r="R3803" s="250"/>
      <c r="S3803" s="250"/>
      <c r="T3803" s="251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52" t="s">
        <v>232</v>
      </c>
      <c r="AU3803" s="252" t="s">
        <v>82</v>
      </c>
      <c r="AV3803" s="13" t="s">
        <v>82</v>
      </c>
      <c r="AW3803" s="13" t="s">
        <v>30</v>
      </c>
      <c r="AX3803" s="13" t="s">
        <v>73</v>
      </c>
      <c r="AY3803" s="252" t="s">
        <v>223</v>
      </c>
    </row>
    <row r="3804" s="14" customFormat="1">
      <c r="A3804" s="14"/>
      <c r="B3804" s="253"/>
      <c r="C3804" s="254"/>
      <c r="D3804" s="243" t="s">
        <v>232</v>
      </c>
      <c r="E3804" s="255" t="s">
        <v>1</v>
      </c>
      <c r="F3804" s="256" t="s">
        <v>410</v>
      </c>
      <c r="G3804" s="254"/>
      <c r="H3804" s="255" t="s">
        <v>1</v>
      </c>
      <c r="I3804" s="257"/>
      <c r="J3804" s="254"/>
      <c r="K3804" s="254"/>
      <c r="L3804" s="258"/>
      <c r="M3804" s="259"/>
      <c r="N3804" s="260"/>
      <c r="O3804" s="260"/>
      <c r="P3804" s="260"/>
      <c r="Q3804" s="260"/>
      <c r="R3804" s="260"/>
      <c r="S3804" s="260"/>
      <c r="T3804" s="261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62" t="s">
        <v>232</v>
      </c>
      <c r="AU3804" s="262" t="s">
        <v>82</v>
      </c>
      <c r="AV3804" s="14" t="s">
        <v>80</v>
      </c>
      <c r="AW3804" s="14" t="s">
        <v>30</v>
      </c>
      <c r="AX3804" s="14" t="s">
        <v>73</v>
      </c>
      <c r="AY3804" s="262" t="s">
        <v>223</v>
      </c>
    </row>
    <row r="3805" s="14" customFormat="1">
      <c r="A3805" s="14"/>
      <c r="B3805" s="253"/>
      <c r="C3805" s="254"/>
      <c r="D3805" s="243" t="s">
        <v>232</v>
      </c>
      <c r="E3805" s="255" t="s">
        <v>1</v>
      </c>
      <c r="F3805" s="256" t="s">
        <v>1917</v>
      </c>
      <c r="G3805" s="254"/>
      <c r="H3805" s="255" t="s">
        <v>1</v>
      </c>
      <c r="I3805" s="257"/>
      <c r="J3805" s="254"/>
      <c r="K3805" s="254"/>
      <c r="L3805" s="258"/>
      <c r="M3805" s="259"/>
      <c r="N3805" s="260"/>
      <c r="O3805" s="260"/>
      <c r="P3805" s="260"/>
      <c r="Q3805" s="260"/>
      <c r="R3805" s="260"/>
      <c r="S3805" s="260"/>
      <c r="T3805" s="261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62" t="s">
        <v>232</v>
      </c>
      <c r="AU3805" s="262" t="s">
        <v>82</v>
      </c>
      <c r="AV3805" s="14" t="s">
        <v>80</v>
      </c>
      <c r="AW3805" s="14" t="s">
        <v>30</v>
      </c>
      <c r="AX3805" s="14" t="s">
        <v>73</v>
      </c>
      <c r="AY3805" s="262" t="s">
        <v>223</v>
      </c>
    </row>
    <row r="3806" s="13" customFormat="1">
      <c r="A3806" s="13"/>
      <c r="B3806" s="241"/>
      <c r="C3806" s="242"/>
      <c r="D3806" s="243" t="s">
        <v>232</v>
      </c>
      <c r="E3806" s="244" t="s">
        <v>1</v>
      </c>
      <c r="F3806" s="245" t="s">
        <v>2087</v>
      </c>
      <c r="G3806" s="242"/>
      <c r="H3806" s="246">
        <v>31.079999999999998</v>
      </c>
      <c r="I3806" s="247"/>
      <c r="J3806" s="242"/>
      <c r="K3806" s="242"/>
      <c r="L3806" s="248"/>
      <c r="M3806" s="249"/>
      <c r="N3806" s="250"/>
      <c r="O3806" s="250"/>
      <c r="P3806" s="250"/>
      <c r="Q3806" s="250"/>
      <c r="R3806" s="250"/>
      <c r="S3806" s="250"/>
      <c r="T3806" s="251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T3806" s="252" t="s">
        <v>232</v>
      </c>
      <c r="AU3806" s="252" t="s">
        <v>82</v>
      </c>
      <c r="AV3806" s="13" t="s">
        <v>82</v>
      </c>
      <c r="AW3806" s="13" t="s">
        <v>30</v>
      </c>
      <c r="AX3806" s="13" t="s">
        <v>73</v>
      </c>
      <c r="AY3806" s="252" t="s">
        <v>223</v>
      </c>
    </row>
    <row r="3807" s="13" customFormat="1">
      <c r="A3807" s="13"/>
      <c r="B3807" s="241"/>
      <c r="C3807" s="242"/>
      <c r="D3807" s="243" t="s">
        <v>232</v>
      </c>
      <c r="E3807" s="244" t="s">
        <v>1</v>
      </c>
      <c r="F3807" s="245" t="s">
        <v>2088</v>
      </c>
      <c r="G3807" s="242"/>
      <c r="H3807" s="246">
        <v>15.130000000000001</v>
      </c>
      <c r="I3807" s="247"/>
      <c r="J3807" s="242"/>
      <c r="K3807" s="242"/>
      <c r="L3807" s="248"/>
      <c r="M3807" s="249"/>
      <c r="N3807" s="250"/>
      <c r="O3807" s="250"/>
      <c r="P3807" s="250"/>
      <c r="Q3807" s="250"/>
      <c r="R3807" s="250"/>
      <c r="S3807" s="250"/>
      <c r="T3807" s="251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52" t="s">
        <v>232</v>
      </c>
      <c r="AU3807" s="252" t="s">
        <v>82</v>
      </c>
      <c r="AV3807" s="13" t="s">
        <v>82</v>
      </c>
      <c r="AW3807" s="13" t="s">
        <v>30</v>
      </c>
      <c r="AX3807" s="13" t="s">
        <v>73</v>
      </c>
      <c r="AY3807" s="252" t="s">
        <v>223</v>
      </c>
    </row>
    <row r="3808" s="13" customFormat="1">
      <c r="A3808" s="13"/>
      <c r="B3808" s="241"/>
      <c r="C3808" s="242"/>
      <c r="D3808" s="243" t="s">
        <v>232</v>
      </c>
      <c r="E3808" s="244" t="s">
        <v>1</v>
      </c>
      <c r="F3808" s="245" t="s">
        <v>2089</v>
      </c>
      <c r="G3808" s="242"/>
      <c r="H3808" s="246">
        <v>52.210000000000001</v>
      </c>
      <c r="I3808" s="247"/>
      <c r="J3808" s="242"/>
      <c r="K3808" s="242"/>
      <c r="L3808" s="248"/>
      <c r="M3808" s="249"/>
      <c r="N3808" s="250"/>
      <c r="O3808" s="250"/>
      <c r="P3808" s="250"/>
      <c r="Q3808" s="250"/>
      <c r="R3808" s="250"/>
      <c r="S3808" s="250"/>
      <c r="T3808" s="251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52" t="s">
        <v>232</v>
      </c>
      <c r="AU3808" s="252" t="s">
        <v>82</v>
      </c>
      <c r="AV3808" s="13" t="s">
        <v>82</v>
      </c>
      <c r="AW3808" s="13" t="s">
        <v>30</v>
      </c>
      <c r="AX3808" s="13" t="s">
        <v>73</v>
      </c>
      <c r="AY3808" s="252" t="s">
        <v>223</v>
      </c>
    </row>
    <row r="3809" s="13" customFormat="1">
      <c r="A3809" s="13"/>
      <c r="B3809" s="241"/>
      <c r="C3809" s="242"/>
      <c r="D3809" s="243" t="s">
        <v>232</v>
      </c>
      <c r="E3809" s="244" t="s">
        <v>1</v>
      </c>
      <c r="F3809" s="245" t="s">
        <v>2090</v>
      </c>
      <c r="G3809" s="242"/>
      <c r="H3809" s="246">
        <v>32.340000000000003</v>
      </c>
      <c r="I3809" s="247"/>
      <c r="J3809" s="242"/>
      <c r="K3809" s="242"/>
      <c r="L3809" s="248"/>
      <c r="M3809" s="249"/>
      <c r="N3809" s="250"/>
      <c r="O3809" s="250"/>
      <c r="P3809" s="250"/>
      <c r="Q3809" s="250"/>
      <c r="R3809" s="250"/>
      <c r="S3809" s="250"/>
      <c r="T3809" s="251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52" t="s">
        <v>232</v>
      </c>
      <c r="AU3809" s="252" t="s">
        <v>82</v>
      </c>
      <c r="AV3809" s="13" t="s">
        <v>82</v>
      </c>
      <c r="AW3809" s="13" t="s">
        <v>30</v>
      </c>
      <c r="AX3809" s="13" t="s">
        <v>73</v>
      </c>
      <c r="AY3809" s="252" t="s">
        <v>223</v>
      </c>
    </row>
    <row r="3810" s="13" customFormat="1">
      <c r="A3810" s="13"/>
      <c r="B3810" s="241"/>
      <c r="C3810" s="242"/>
      <c r="D3810" s="243" t="s">
        <v>232</v>
      </c>
      <c r="E3810" s="244" t="s">
        <v>1</v>
      </c>
      <c r="F3810" s="245" t="s">
        <v>2091</v>
      </c>
      <c r="G3810" s="242"/>
      <c r="H3810" s="246">
        <v>21.699999999999999</v>
      </c>
      <c r="I3810" s="247"/>
      <c r="J3810" s="242"/>
      <c r="K3810" s="242"/>
      <c r="L3810" s="248"/>
      <c r="M3810" s="249"/>
      <c r="N3810" s="250"/>
      <c r="O3810" s="250"/>
      <c r="P3810" s="250"/>
      <c r="Q3810" s="250"/>
      <c r="R3810" s="250"/>
      <c r="S3810" s="250"/>
      <c r="T3810" s="251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52" t="s">
        <v>232</v>
      </c>
      <c r="AU3810" s="252" t="s">
        <v>82</v>
      </c>
      <c r="AV3810" s="13" t="s">
        <v>82</v>
      </c>
      <c r="AW3810" s="13" t="s">
        <v>30</v>
      </c>
      <c r="AX3810" s="13" t="s">
        <v>73</v>
      </c>
      <c r="AY3810" s="252" t="s">
        <v>223</v>
      </c>
    </row>
    <row r="3811" s="13" customFormat="1">
      <c r="A3811" s="13"/>
      <c r="B3811" s="241"/>
      <c r="C3811" s="242"/>
      <c r="D3811" s="243" t="s">
        <v>232</v>
      </c>
      <c r="E3811" s="244" t="s">
        <v>1</v>
      </c>
      <c r="F3811" s="245" t="s">
        <v>2092</v>
      </c>
      <c r="G3811" s="242"/>
      <c r="H3811" s="246">
        <v>12.33</v>
      </c>
      <c r="I3811" s="247"/>
      <c r="J3811" s="242"/>
      <c r="K3811" s="242"/>
      <c r="L3811" s="248"/>
      <c r="M3811" s="249"/>
      <c r="N3811" s="250"/>
      <c r="O3811" s="250"/>
      <c r="P3811" s="250"/>
      <c r="Q3811" s="250"/>
      <c r="R3811" s="250"/>
      <c r="S3811" s="250"/>
      <c r="T3811" s="251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52" t="s">
        <v>232</v>
      </c>
      <c r="AU3811" s="252" t="s">
        <v>82</v>
      </c>
      <c r="AV3811" s="13" t="s">
        <v>82</v>
      </c>
      <c r="AW3811" s="13" t="s">
        <v>30</v>
      </c>
      <c r="AX3811" s="13" t="s">
        <v>73</v>
      </c>
      <c r="AY3811" s="252" t="s">
        <v>223</v>
      </c>
    </row>
    <row r="3812" s="13" customFormat="1">
      <c r="A3812" s="13"/>
      <c r="B3812" s="241"/>
      <c r="C3812" s="242"/>
      <c r="D3812" s="243" t="s">
        <v>232</v>
      </c>
      <c r="E3812" s="244" t="s">
        <v>1</v>
      </c>
      <c r="F3812" s="245" t="s">
        <v>2093</v>
      </c>
      <c r="G3812" s="242"/>
      <c r="H3812" s="246">
        <v>12.43</v>
      </c>
      <c r="I3812" s="247"/>
      <c r="J3812" s="242"/>
      <c r="K3812" s="242"/>
      <c r="L3812" s="248"/>
      <c r="M3812" s="249"/>
      <c r="N3812" s="250"/>
      <c r="O3812" s="250"/>
      <c r="P3812" s="250"/>
      <c r="Q3812" s="250"/>
      <c r="R3812" s="250"/>
      <c r="S3812" s="250"/>
      <c r="T3812" s="251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52" t="s">
        <v>232</v>
      </c>
      <c r="AU3812" s="252" t="s">
        <v>82</v>
      </c>
      <c r="AV3812" s="13" t="s">
        <v>82</v>
      </c>
      <c r="AW3812" s="13" t="s">
        <v>30</v>
      </c>
      <c r="AX3812" s="13" t="s">
        <v>73</v>
      </c>
      <c r="AY3812" s="252" t="s">
        <v>223</v>
      </c>
    </row>
    <row r="3813" s="13" customFormat="1">
      <c r="A3813" s="13"/>
      <c r="B3813" s="241"/>
      <c r="C3813" s="242"/>
      <c r="D3813" s="243" t="s">
        <v>232</v>
      </c>
      <c r="E3813" s="244" t="s">
        <v>1</v>
      </c>
      <c r="F3813" s="245" t="s">
        <v>2094</v>
      </c>
      <c r="G3813" s="242"/>
      <c r="H3813" s="246">
        <v>23.739999999999998</v>
      </c>
      <c r="I3813" s="247"/>
      <c r="J3813" s="242"/>
      <c r="K3813" s="242"/>
      <c r="L3813" s="248"/>
      <c r="M3813" s="249"/>
      <c r="N3813" s="250"/>
      <c r="O3813" s="250"/>
      <c r="P3813" s="250"/>
      <c r="Q3813" s="250"/>
      <c r="R3813" s="250"/>
      <c r="S3813" s="250"/>
      <c r="T3813" s="251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T3813" s="252" t="s">
        <v>232</v>
      </c>
      <c r="AU3813" s="252" t="s">
        <v>82</v>
      </c>
      <c r="AV3813" s="13" t="s">
        <v>82</v>
      </c>
      <c r="AW3813" s="13" t="s">
        <v>30</v>
      </c>
      <c r="AX3813" s="13" t="s">
        <v>73</v>
      </c>
      <c r="AY3813" s="252" t="s">
        <v>223</v>
      </c>
    </row>
    <row r="3814" s="13" customFormat="1">
      <c r="A3814" s="13"/>
      <c r="B3814" s="241"/>
      <c r="C3814" s="242"/>
      <c r="D3814" s="243" t="s">
        <v>232</v>
      </c>
      <c r="E3814" s="244" t="s">
        <v>1</v>
      </c>
      <c r="F3814" s="245" t="s">
        <v>2095</v>
      </c>
      <c r="G3814" s="242"/>
      <c r="H3814" s="246">
        <v>22.879999999999999</v>
      </c>
      <c r="I3814" s="247"/>
      <c r="J3814" s="242"/>
      <c r="K3814" s="242"/>
      <c r="L3814" s="248"/>
      <c r="M3814" s="249"/>
      <c r="N3814" s="250"/>
      <c r="O3814" s="250"/>
      <c r="P3814" s="250"/>
      <c r="Q3814" s="250"/>
      <c r="R3814" s="250"/>
      <c r="S3814" s="250"/>
      <c r="T3814" s="251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52" t="s">
        <v>232</v>
      </c>
      <c r="AU3814" s="252" t="s">
        <v>82</v>
      </c>
      <c r="AV3814" s="13" t="s">
        <v>82</v>
      </c>
      <c r="AW3814" s="13" t="s">
        <v>30</v>
      </c>
      <c r="AX3814" s="13" t="s">
        <v>73</v>
      </c>
      <c r="AY3814" s="252" t="s">
        <v>223</v>
      </c>
    </row>
    <row r="3815" s="13" customFormat="1">
      <c r="A3815" s="13"/>
      <c r="B3815" s="241"/>
      <c r="C3815" s="242"/>
      <c r="D3815" s="243" t="s">
        <v>232</v>
      </c>
      <c r="E3815" s="244" t="s">
        <v>1</v>
      </c>
      <c r="F3815" s="245" t="s">
        <v>1426</v>
      </c>
      <c r="G3815" s="242"/>
      <c r="H3815" s="246">
        <v>6.1799999999999997</v>
      </c>
      <c r="I3815" s="247"/>
      <c r="J3815" s="242"/>
      <c r="K3815" s="242"/>
      <c r="L3815" s="248"/>
      <c r="M3815" s="249"/>
      <c r="N3815" s="250"/>
      <c r="O3815" s="250"/>
      <c r="P3815" s="250"/>
      <c r="Q3815" s="250"/>
      <c r="R3815" s="250"/>
      <c r="S3815" s="250"/>
      <c r="T3815" s="251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52" t="s">
        <v>232</v>
      </c>
      <c r="AU3815" s="252" t="s">
        <v>82</v>
      </c>
      <c r="AV3815" s="13" t="s">
        <v>82</v>
      </c>
      <c r="AW3815" s="13" t="s">
        <v>30</v>
      </c>
      <c r="AX3815" s="13" t="s">
        <v>73</v>
      </c>
      <c r="AY3815" s="252" t="s">
        <v>223</v>
      </c>
    </row>
    <row r="3816" s="13" customFormat="1">
      <c r="A3816" s="13"/>
      <c r="B3816" s="241"/>
      <c r="C3816" s="242"/>
      <c r="D3816" s="243" t="s">
        <v>232</v>
      </c>
      <c r="E3816" s="244" t="s">
        <v>1</v>
      </c>
      <c r="F3816" s="245" t="s">
        <v>2096</v>
      </c>
      <c r="G3816" s="242"/>
      <c r="H3816" s="246">
        <v>4.0999999999999996</v>
      </c>
      <c r="I3816" s="247"/>
      <c r="J3816" s="242"/>
      <c r="K3816" s="242"/>
      <c r="L3816" s="248"/>
      <c r="M3816" s="249"/>
      <c r="N3816" s="250"/>
      <c r="O3816" s="250"/>
      <c r="P3816" s="250"/>
      <c r="Q3816" s="250"/>
      <c r="R3816" s="250"/>
      <c r="S3816" s="250"/>
      <c r="T3816" s="251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52" t="s">
        <v>232</v>
      </c>
      <c r="AU3816" s="252" t="s">
        <v>82</v>
      </c>
      <c r="AV3816" s="13" t="s">
        <v>82</v>
      </c>
      <c r="AW3816" s="13" t="s">
        <v>30</v>
      </c>
      <c r="AX3816" s="13" t="s">
        <v>73</v>
      </c>
      <c r="AY3816" s="252" t="s">
        <v>223</v>
      </c>
    </row>
    <row r="3817" s="13" customFormat="1">
      <c r="A3817" s="13"/>
      <c r="B3817" s="241"/>
      <c r="C3817" s="242"/>
      <c r="D3817" s="243" t="s">
        <v>232</v>
      </c>
      <c r="E3817" s="244" t="s">
        <v>1</v>
      </c>
      <c r="F3817" s="245" t="s">
        <v>2097</v>
      </c>
      <c r="G3817" s="242"/>
      <c r="H3817" s="246">
        <v>3.9900000000000002</v>
      </c>
      <c r="I3817" s="247"/>
      <c r="J3817" s="242"/>
      <c r="K3817" s="242"/>
      <c r="L3817" s="248"/>
      <c r="M3817" s="249"/>
      <c r="N3817" s="250"/>
      <c r="O3817" s="250"/>
      <c r="P3817" s="250"/>
      <c r="Q3817" s="250"/>
      <c r="R3817" s="250"/>
      <c r="S3817" s="250"/>
      <c r="T3817" s="251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52" t="s">
        <v>232</v>
      </c>
      <c r="AU3817" s="252" t="s">
        <v>82</v>
      </c>
      <c r="AV3817" s="13" t="s">
        <v>82</v>
      </c>
      <c r="AW3817" s="13" t="s">
        <v>30</v>
      </c>
      <c r="AX3817" s="13" t="s">
        <v>73</v>
      </c>
      <c r="AY3817" s="252" t="s">
        <v>223</v>
      </c>
    </row>
    <row r="3818" s="13" customFormat="1">
      <c r="A3818" s="13"/>
      <c r="B3818" s="241"/>
      <c r="C3818" s="242"/>
      <c r="D3818" s="243" t="s">
        <v>232</v>
      </c>
      <c r="E3818" s="244" t="s">
        <v>1</v>
      </c>
      <c r="F3818" s="245" t="s">
        <v>2098</v>
      </c>
      <c r="G3818" s="242"/>
      <c r="H3818" s="246">
        <v>10.699999999999999</v>
      </c>
      <c r="I3818" s="247"/>
      <c r="J3818" s="242"/>
      <c r="K3818" s="242"/>
      <c r="L3818" s="248"/>
      <c r="M3818" s="249"/>
      <c r="N3818" s="250"/>
      <c r="O3818" s="250"/>
      <c r="P3818" s="250"/>
      <c r="Q3818" s="250"/>
      <c r="R3818" s="250"/>
      <c r="S3818" s="250"/>
      <c r="T3818" s="251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52" t="s">
        <v>232</v>
      </c>
      <c r="AU3818" s="252" t="s">
        <v>82</v>
      </c>
      <c r="AV3818" s="13" t="s">
        <v>82</v>
      </c>
      <c r="AW3818" s="13" t="s">
        <v>30</v>
      </c>
      <c r="AX3818" s="13" t="s">
        <v>73</v>
      </c>
      <c r="AY3818" s="252" t="s">
        <v>223</v>
      </c>
    </row>
    <row r="3819" s="13" customFormat="1">
      <c r="A3819" s="13"/>
      <c r="B3819" s="241"/>
      <c r="C3819" s="242"/>
      <c r="D3819" s="243" t="s">
        <v>232</v>
      </c>
      <c r="E3819" s="244" t="s">
        <v>1</v>
      </c>
      <c r="F3819" s="245" t="s">
        <v>2099</v>
      </c>
      <c r="G3819" s="242"/>
      <c r="H3819" s="246">
        <v>10.68</v>
      </c>
      <c r="I3819" s="247"/>
      <c r="J3819" s="242"/>
      <c r="K3819" s="242"/>
      <c r="L3819" s="248"/>
      <c r="M3819" s="249"/>
      <c r="N3819" s="250"/>
      <c r="O3819" s="250"/>
      <c r="P3819" s="250"/>
      <c r="Q3819" s="250"/>
      <c r="R3819" s="250"/>
      <c r="S3819" s="250"/>
      <c r="T3819" s="251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52" t="s">
        <v>232</v>
      </c>
      <c r="AU3819" s="252" t="s">
        <v>82</v>
      </c>
      <c r="AV3819" s="13" t="s">
        <v>82</v>
      </c>
      <c r="AW3819" s="13" t="s">
        <v>30</v>
      </c>
      <c r="AX3819" s="13" t="s">
        <v>73</v>
      </c>
      <c r="AY3819" s="252" t="s">
        <v>223</v>
      </c>
    </row>
    <row r="3820" s="13" customFormat="1">
      <c r="A3820" s="13"/>
      <c r="B3820" s="241"/>
      <c r="C3820" s="242"/>
      <c r="D3820" s="243" t="s">
        <v>232</v>
      </c>
      <c r="E3820" s="244" t="s">
        <v>1</v>
      </c>
      <c r="F3820" s="245" t="s">
        <v>2100</v>
      </c>
      <c r="G3820" s="242"/>
      <c r="H3820" s="246">
        <v>11.58</v>
      </c>
      <c r="I3820" s="247"/>
      <c r="J3820" s="242"/>
      <c r="K3820" s="242"/>
      <c r="L3820" s="248"/>
      <c r="M3820" s="249"/>
      <c r="N3820" s="250"/>
      <c r="O3820" s="250"/>
      <c r="P3820" s="250"/>
      <c r="Q3820" s="250"/>
      <c r="R3820" s="250"/>
      <c r="S3820" s="250"/>
      <c r="T3820" s="251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T3820" s="252" t="s">
        <v>232</v>
      </c>
      <c r="AU3820" s="252" t="s">
        <v>82</v>
      </c>
      <c r="AV3820" s="13" t="s">
        <v>82</v>
      </c>
      <c r="AW3820" s="13" t="s">
        <v>30</v>
      </c>
      <c r="AX3820" s="13" t="s">
        <v>73</v>
      </c>
      <c r="AY3820" s="252" t="s">
        <v>223</v>
      </c>
    </row>
    <row r="3821" s="13" customFormat="1">
      <c r="A3821" s="13"/>
      <c r="B3821" s="241"/>
      <c r="C3821" s="242"/>
      <c r="D3821" s="243" t="s">
        <v>232</v>
      </c>
      <c r="E3821" s="244" t="s">
        <v>1</v>
      </c>
      <c r="F3821" s="245" t="s">
        <v>2101</v>
      </c>
      <c r="G3821" s="242"/>
      <c r="H3821" s="246">
        <v>64.120000000000005</v>
      </c>
      <c r="I3821" s="247"/>
      <c r="J3821" s="242"/>
      <c r="K3821" s="242"/>
      <c r="L3821" s="248"/>
      <c r="M3821" s="249"/>
      <c r="N3821" s="250"/>
      <c r="O3821" s="250"/>
      <c r="P3821" s="250"/>
      <c r="Q3821" s="250"/>
      <c r="R3821" s="250"/>
      <c r="S3821" s="250"/>
      <c r="T3821" s="251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52" t="s">
        <v>232</v>
      </c>
      <c r="AU3821" s="252" t="s">
        <v>82</v>
      </c>
      <c r="AV3821" s="13" t="s">
        <v>82</v>
      </c>
      <c r="AW3821" s="13" t="s">
        <v>30</v>
      </c>
      <c r="AX3821" s="13" t="s">
        <v>73</v>
      </c>
      <c r="AY3821" s="252" t="s">
        <v>223</v>
      </c>
    </row>
    <row r="3822" s="13" customFormat="1">
      <c r="A3822" s="13"/>
      <c r="B3822" s="241"/>
      <c r="C3822" s="242"/>
      <c r="D3822" s="243" t="s">
        <v>232</v>
      </c>
      <c r="E3822" s="244" t="s">
        <v>1</v>
      </c>
      <c r="F3822" s="245" t="s">
        <v>2102</v>
      </c>
      <c r="G3822" s="242"/>
      <c r="H3822" s="246">
        <v>20.629999999999999</v>
      </c>
      <c r="I3822" s="247"/>
      <c r="J3822" s="242"/>
      <c r="K3822" s="242"/>
      <c r="L3822" s="248"/>
      <c r="M3822" s="249"/>
      <c r="N3822" s="250"/>
      <c r="O3822" s="250"/>
      <c r="P3822" s="250"/>
      <c r="Q3822" s="250"/>
      <c r="R3822" s="250"/>
      <c r="S3822" s="250"/>
      <c r="T3822" s="251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T3822" s="252" t="s">
        <v>232</v>
      </c>
      <c r="AU3822" s="252" t="s">
        <v>82</v>
      </c>
      <c r="AV3822" s="13" t="s">
        <v>82</v>
      </c>
      <c r="AW3822" s="13" t="s">
        <v>30</v>
      </c>
      <c r="AX3822" s="13" t="s">
        <v>73</v>
      </c>
      <c r="AY3822" s="252" t="s">
        <v>223</v>
      </c>
    </row>
    <row r="3823" s="13" customFormat="1">
      <c r="A3823" s="13"/>
      <c r="B3823" s="241"/>
      <c r="C3823" s="242"/>
      <c r="D3823" s="243" t="s">
        <v>232</v>
      </c>
      <c r="E3823" s="244" t="s">
        <v>1</v>
      </c>
      <c r="F3823" s="245" t="s">
        <v>2103</v>
      </c>
      <c r="G3823" s="242"/>
      <c r="H3823" s="246">
        <v>23.66</v>
      </c>
      <c r="I3823" s="247"/>
      <c r="J3823" s="242"/>
      <c r="K3823" s="242"/>
      <c r="L3823" s="248"/>
      <c r="M3823" s="249"/>
      <c r="N3823" s="250"/>
      <c r="O3823" s="250"/>
      <c r="P3823" s="250"/>
      <c r="Q3823" s="250"/>
      <c r="R3823" s="250"/>
      <c r="S3823" s="250"/>
      <c r="T3823" s="251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52" t="s">
        <v>232</v>
      </c>
      <c r="AU3823" s="252" t="s">
        <v>82</v>
      </c>
      <c r="AV3823" s="13" t="s">
        <v>82</v>
      </c>
      <c r="AW3823" s="13" t="s">
        <v>30</v>
      </c>
      <c r="AX3823" s="13" t="s">
        <v>73</v>
      </c>
      <c r="AY3823" s="252" t="s">
        <v>223</v>
      </c>
    </row>
    <row r="3824" s="13" customFormat="1">
      <c r="A3824" s="13"/>
      <c r="B3824" s="241"/>
      <c r="C3824" s="242"/>
      <c r="D3824" s="243" t="s">
        <v>232</v>
      </c>
      <c r="E3824" s="244" t="s">
        <v>1</v>
      </c>
      <c r="F3824" s="245" t="s">
        <v>2104</v>
      </c>
      <c r="G3824" s="242"/>
      <c r="H3824" s="246">
        <v>15.93</v>
      </c>
      <c r="I3824" s="247"/>
      <c r="J3824" s="242"/>
      <c r="K3824" s="242"/>
      <c r="L3824" s="248"/>
      <c r="M3824" s="249"/>
      <c r="N3824" s="250"/>
      <c r="O3824" s="250"/>
      <c r="P3824" s="250"/>
      <c r="Q3824" s="250"/>
      <c r="R3824" s="250"/>
      <c r="S3824" s="250"/>
      <c r="T3824" s="251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52" t="s">
        <v>232</v>
      </c>
      <c r="AU3824" s="252" t="s">
        <v>82</v>
      </c>
      <c r="AV3824" s="13" t="s">
        <v>82</v>
      </c>
      <c r="AW3824" s="13" t="s">
        <v>30</v>
      </c>
      <c r="AX3824" s="13" t="s">
        <v>73</v>
      </c>
      <c r="AY3824" s="252" t="s">
        <v>223</v>
      </c>
    </row>
    <row r="3825" s="13" customFormat="1">
      <c r="A3825" s="13"/>
      <c r="B3825" s="241"/>
      <c r="C3825" s="242"/>
      <c r="D3825" s="243" t="s">
        <v>232</v>
      </c>
      <c r="E3825" s="244" t="s">
        <v>1</v>
      </c>
      <c r="F3825" s="245" t="s">
        <v>2105</v>
      </c>
      <c r="G3825" s="242"/>
      <c r="H3825" s="246">
        <v>100.01000000000001</v>
      </c>
      <c r="I3825" s="247"/>
      <c r="J3825" s="242"/>
      <c r="K3825" s="242"/>
      <c r="L3825" s="248"/>
      <c r="M3825" s="249"/>
      <c r="N3825" s="250"/>
      <c r="O3825" s="250"/>
      <c r="P3825" s="250"/>
      <c r="Q3825" s="250"/>
      <c r="R3825" s="250"/>
      <c r="S3825" s="250"/>
      <c r="T3825" s="251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52" t="s">
        <v>232</v>
      </c>
      <c r="AU3825" s="252" t="s">
        <v>82</v>
      </c>
      <c r="AV3825" s="13" t="s">
        <v>82</v>
      </c>
      <c r="AW3825" s="13" t="s">
        <v>30</v>
      </c>
      <c r="AX3825" s="13" t="s">
        <v>73</v>
      </c>
      <c r="AY3825" s="252" t="s">
        <v>223</v>
      </c>
    </row>
    <row r="3826" s="13" customFormat="1">
      <c r="A3826" s="13"/>
      <c r="B3826" s="241"/>
      <c r="C3826" s="242"/>
      <c r="D3826" s="243" t="s">
        <v>232</v>
      </c>
      <c r="E3826" s="244" t="s">
        <v>1</v>
      </c>
      <c r="F3826" s="245" t="s">
        <v>2106</v>
      </c>
      <c r="G3826" s="242"/>
      <c r="H3826" s="246">
        <v>65.769999999999996</v>
      </c>
      <c r="I3826" s="247"/>
      <c r="J3826" s="242"/>
      <c r="K3826" s="242"/>
      <c r="L3826" s="248"/>
      <c r="M3826" s="249"/>
      <c r="N3826" s="250"/>
      <c r="O3826" s="250"/>
      <c r="P3826" s="250"/>
      <c r="Q3826" s="250"/>
      <c r="R3826" s="250"/>
      <c r="S3826" s="250"/>
      <c r="T3826" s="251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52" t="s">
        <v>232</v>
      </c>
      <c r="AU3826" s="252" t="s">
        <v>82</v>
      </c>
      <c r="AV3826" s="13" t="s">
        <v>82</v>
      </c>
      <c r="AW3826" s="13" t="s">
        <v>30</v>
      </c>
      <c r="AX3826" s="13" t="s">
        <v>73</v>
      </c>
      <c r="AY3826" s="252" t="s">
        <v>223</v>
      </c>
    </row>
    <row r="3827" s="14" customFormat="1">
      <c r="A3827" s="14"/>
      <c r="B3827" s="253"/>
      <c r="C3827" s="254"/>
      <c r="D3827" s="243" t="s">
        <v>232</v>
      </c>
      <c r="E3827" s="255" t="s">
        <v>1</v>
      </c>
      <c r="F3827" s="256" t="s">
        <v>410</v>
      </c>
      <c r="G3827" s="254"/>
      <c r="H3827" s="255" t="s">
        <v>1</v>
      </c>
      <c r="I3827" s="257"/>
      <c r="J3827" s="254"/>
      <c r="K3827" s="254"/>
      <c r="L3827" s="258"/>
      <c r="M3827" s="259"/>
      <c r="N3827" s="260"/>
      <c r="O3827" s="260"/>
      <c r="P3827" s="260"/>
      <c r="Q3827" s="260"/>
      <c r="R3827" s="260"/>
      <c r="S3827" s="260"/>
      <c r="T3827" s="261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62" t="s">
        <v>232</v>
      </c>
      <c r="AU3827" s="262" t="s">
        <v>82</v>
      </c>
      <c r="AV3827" s="14" t="s">
        <v>80</v>
      </c>
      <c r="AW3827" s="14" t="s">
        <v>30</v>
      </c>
      <c r="AX3827" s="14" t="s">
        <v>73</v>
      </c>
      <c r="AY3827" s="262" t="s">
        <v>223</v>
      </c>
    </row>
    <row r="3828" s="13" customFormat="1">
      <c r="A3828" s="13"/>
      <c r="B3828" s="241"/>
      <c r="C3828" s="242"/>
      <c r="D3828" s="243" t="s">
        <v>232</v>
      </c>
      <c r="E3828" s="244" t="s">
        <v>1</v>
      </c>
      <c r="F3828" s="245" t="s">
        <v>4769</v>
      </c>
      <c r="G3828" s="242"/>
      <c r="H3828" s="246">
        <v>94.262</v>
      </c>
      <c r="I3828" s="247"/>
      <c r="J3828" s="242"/>
      <c r="K3828" s="242"/>
      <c r="L3828" s="248"/>
      <c r="M3828" s="249"/>
      <c r="N3828" s="250"/>
      <c r="O3828" s="250"/>
      <c r="P3828" s="250"/>
      <c r="Q3828" s="250"/>
      <c r="R3828" s="250"/>
      <c r="S3828" s="250"/>
      <c r="T3828" s="251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T3828" s="252" t="s">
        <v>232</v>
      </c>
      <c r="AU3828" s="252" t="s">
        <v>82</v>
      </c>
      <c r="AV3828" s="13" t="s">
        <v>82</v>
      </c>
      <c r="AW3828" s="13" t="s">
        <v>30</v>
      </c>
      <c r="AX3828" s="13" t="s">
        <v>73</v>
      </c>
      <c r="AY3828" s="252" t="s">
        <v>223</v>
      </c>
    </row>
    <row r="3829" s="15" customFormat="1">
      <c r="A3829" s="15"/>
      <c r="B3829" s="263"/>
      <c r="C3829" s="264"/>
      <c r="D3829" s="243" t="s">
        <v>232</v>
      </c>
      <c r="E3829" s="265" t="s">
        <v>1</v>
      </c>
      <c r="F3829" s="266" t="s">
        <v>245</v>
      </c>
      <c r="G3829" s="264"/>
      <c r="H3829" s="267">
        <v>1171.152</v>
      </c>
      <c r="I3829" s="268"/>
      <c r="J3829" s="264"/>
      <c r="K3829" s="264"/>
      <c r="L3829" s="269"/>
      <c r="M3829" s="270"/>
      <c r="N3829" s="271"/>
      <c r="O3829" s="271"/>
      <c r="P3829" s="271"/>
      <c r="Q3829" s="271"/>
      <c r="R3829" s="271"/>
      <c r="S3829" s="271"/>
      <c r="T3829" s="272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T3829" s="273" t="s">
        <v>232</v>
      </c>
      <c r="AU3829" s="273" t="s">
        <v>82</v>
      </c>
      <c r="AV3829" s="15" t="s">
        <v>230</v>
      </c>
      <c r="AW3829" s="15" t="s">
        <v>30</v>
      </c>
      <c r="AX3829" s="15" t="s">
        <v>80</v>
      </c>
      <c r="AY3829" s="273" t="s">
        <v>223</v>
      </c>
    </row>
    <row r="3830" s="2" customFormat="1" ht="33" customHeight="1">
      <c r="A3830" s="39"/>
      <c r="B3830" s="40"/>
      <c r="C3830" s="228" t="s">
        <v>4786</v>
      </c>
      <c r="D3830" s="228" t="s">
        <v>225</v>
      </c>
      <c r="E3830" s="229" t="s">
        <v>4787</v>
      </c>
      <c r="F3830" s="230" t="s">
        <v>4788</v>
      </c>
      <c r="G3830" s="231" t="s">
        <v>293</v>
      </c>
      <c r="H3830" s="232">
        <v>91.828999999999994</v>
      </c>
      <c r="I3830" s="233"/>
      <c r="J3830" s="234">
        <f>ROUND(I3830*H3830,2)</f>
        <v>0</v>
      </c>
      <c r="K3830" s="230" t="s">
        <v>229</v>
      </c>
      <c r="L3830" s="45"/>
      <c r="M3830" s="235" t="s">
        <v>1</v>
      </c>
      <c r="N3830" s="236" t="s">
        <v>38</v>
      </c>
      <c r="O3830" s="92"/>
      <c r="P3830" s="237">
        <f>O3830*H3830</f>
        <v>0</v>
      </c>
      <c r="Q3830" s="237">
        <v>0</v>
      </c>
      <c r="R3830" s="237">
        <f>Q3830*H3830</f>
        <v>0</v>
      </c>
      <c r="S3830" s="237">
        <v>0</v>
      </c>
      <c r="T3830" s="238">
        <f>S3830*H3830</f>
        <v>0</v>
      </c>
      <c r="U3830" s="39"/>
      <c r="V3830" s="39"/>
      <c r="W3830" s="39"/>
      <c r="X3830" s="39"/>
      <c r="Y3830" s="39"/>
      <c r="Z3830" s="39"/>
      <c r="AA3830" s="39"/>
      <c r="AB3830" s="39"/>
      <c r="AC3830" s="39"/>
      <c r="AD3830" s="39"/>
      <c r="AE3830" s="39"/>
      <c r="AR3830" s="239" t="s">
        <v>310</v>
      </c>
      <c r="AT3830" s="239" t="s">
        <v>225</v>
      </c>
      <c r="AU3830" s="239" t="s">
        <v>82</v>
      </c>
      <c r="AY3830" s="18" t="s">
        <v>223</v>
      </c>
      <c r="BE3830" s="240">
        <f>IF(N3830="základní",J3830,0)</f>
        <v>0</v>
      </c>
      <c r="BF3830" s="240">
        <f>IF(N3830="snížená",J3830,0)</f>
        <v>0</v>
      </c>
      <c r="BG3830" s="240">
        <f>IF(N3830="zákl. přenesená",J3830,0)</f>
        <v>0</v>
      </c>
      <c r="BH3830" s="240">
        <f>IF(N3830="sníž. přenesená",J3830,0)</f>
        <v>0</v>
      </c>
      <c r="BI3830" s="240">
        <f>IF(N3830="nulová",J3830,0)</f>
        <v>0</v>
      </c>
      <c r="BJ3830" s="18" t="s">
        <v>80</v>
      </c>
      <c r="BK3830" s="240">
        <f>ROUND(I3830*H3830,2)</f>
        <v>0</v>
      </c>
      <c r="BL3830" s="18" t="s">
        <v>310</v>
      </c>
      <c r="BM3830" s="239" t="s">
        <v>4789</v>
      </c>
    </row>
    <row r="3831" s="13" customFormat="1">
      <c r="A3831" s="13"/>
      <c r="B3831" s="241"/>
      <c r="C3831" s="242"/>
      <c r="D3831" s="243" t="s">
        <v>232</v>
      </c>
      <c r="E3831" s="244" t="s">
        <v>1</v>
      </c>
      <c r="F3831" s="245" t="s">
        <v>4790</v>
      </c>
      <c r="G3831" s="242"/>
      <c r="H3831" s="246">
        <v>93.969999999999999</v>
      </c>
      <c r="I3831" s="247"/>
      <c r="J3831" s="242"/>
      <c r="K3831" s="242"/>
      <c r="L3831" s="248"/>
      <c r="M3831" s="249"/>
      <c r="N3831" s="250"/>
      <c r="O3831" s="250"/>
      <c r="P3831" s="250"/>
      <c r="Q3831" s="250"/>
      <c r="R3831" s="250"/>
      <c r="S3831" s="250"/>
      <c r="T3831" s="251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52" t="s">
        <v>232</v>
      </c>
      <c r="AU3831" s="252" t="s">
        <v>82</v>
      </c>
      <c r="AV3831" s="13" t="s">
        <v>82</v>
      </c>
      <c r="AW3831" s="13" t="s">
        <v>30</v>
      </c>
      <c r="AX3831" s="13" t="s">
        <v>73</v>
      </c>
      <c r="AY3831" s="252" t="s">
        <v>223</v>
      </c>
    </row>
    <row r="3832" s="13" customFormat="1">
      <c r="A3832" s="13"/>
      <c r="B3832" s="241"/>
      <c r="C3832" s="242"/>
      <c r="D3832" s="243" t="s">
        <v>232</v>
      </c>
      <c r="E3832" s="244" t="s">
        <v>1</v>
      </c>
      <c r="F3832" s="245" t="s">
        <v>4791</v>
      </c>
      <c r="G3832" s="242"/>
      <c r="H3832" s="246">
        <v>23.806999999999999</v>
      </c>
      <c r="I3832" s="247"/>
      <c r="J3832" s="242"/>
      <c r="K3832" s="242"/>
      <c r="L3832" s="248"/>
      <c r="M3832" s="249"/>
      <c r="N3832" s="250"/>
      <c r="O3832" s="250"/>
      <c r="P3832" s="250"/>
      <c r="Q3832" s="250"/>
      <c r="R3832" s="250"/>
      <c r="S3832" s="250"/>
      <c r="T3832" s="251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T3832" s="252" t="s">
        <v>232</v>
      </c>
      <c r="AU3832" s="252" t="s">
        <v>82</v>
      </c>
      <c r="AV3832" s="13" t="s">
        <v>82</v>
      </c>
      <c r="AW3832" s="13" t="s">
        <v>30</v>
      </c>
      <c r="AX3832" s="13" t="s">
        <v>73</v>
      </c>
      <c r="AY3832" s="252" t="s">
        <v>223</v>
      </c>
    </row>
    <row r="3833" s="13" customFormat="1">
      <c r="A3833" s="13"/>
      <c r="B3833" s="241"/>
      <c r="C3833" s="242"/>
      <c r="D3833" s="243" t="s">
        <v>232</v>
      </c>
      <c r="E3833" s="244" t="s">
        <v>1</v>
      </c>
      <c r="F3833" s="245" t="s">
        <v>4792</v>
      </c>
      <c r="G3833" s="242"/>
      <c r="H3833" s="246">
        <v>11.949999999999999</v>
      </c>
      <c r="I3833" s="247"/>
      <c r="J3833" s="242"/>
      <c r="K3833" s="242"/>
      <c r="L3833" s="248"/>
      <c r="M3833" s="249"/>
      <c r="N3833" s="250"/>
      <c r="O3833" s="250"/>
      <c r="P3833" s="250"/>
      <c r="Q3833" s="250"/>
      <c r="R3833" s="250"/>
      <c r="S3833" s="250"/>
      <c r="T3833" s="251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52" t="s">
        <v>232</v>
      </c>
      <c r="AU3833" s="252" t="s">
        <v>82</v>
      </c>
      <c r="AV3833" s="13" t="s">
        <v>82</v>
      </c>
      <c r="AW3833" s="13" t="s">
        <v>30</v>
      </c>
      <c r="AX3833" s="13" t="s">
        <v>73</v>
      </c>
      <c r="AY3833" s="252" t="s">
        <v>223</v>
      </c>
    </row>
    <row r="3834" s="13" customFormat="1">
      <c r="A3834" s="13"/>
      <c r="B3834" s="241"/>
      <c r="C3834" s="242"/>
      <c r="D3834" s="243" t="s">
        <v>232</v>
      </c>
      <c r="E3834" s="244" t="s">
        <v>1</v>
      </c>
      <c r="F3834" s="245" t="s">
        <v>4793</v>
      </c>
      <c r="G3834" s="242"/>
      <c r="H3834" s="246">
        <v>25.300000000000001</v>
      </c>
      <c r="I3834" s="247"/>
      <c r="J3834" s="242"/>
      <c r="K3834" s="242"/>
      <c r="L3834" s="248"/>
      <c r="M3834" s="249"/>
      <c r="N3834" s="250"/>
      <c r="O3834" s="250"/>
      <c r="P3834" s="250"/>
      <c r="Q3834" s="250"/>
      <c r="R3834" s="250"/>
      <c r="S3834" s="250"/>
      <c r="T3834" s="251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52" t="s">
        <v>232</v>
      </c>
      <c r="AU3834" s="252" t="s">
        <v>82</v>
      </c>
      <c r="AV3834" s="13" t="s">
        <v>82</v>
      </c>
      <c r="AW3834" s="13" t="s">
        <v>30</v>
      </c>
      <c r="AX3834" s="13" t="s">
        <v>73</v>
      </c>
      <c r="AY3834" s="252" t="s">
        <v>223</v>
      </c>
    </row>
    <row r="3835" s="13" customFormat="1">
      <c r="A3835" s="13"/>
      <c r="B3835" s="241"/>
      <c r="C3835" s="242"/>
      <c r="D3835" s="243" t="s">
        <v>232</v>
      </c>
      <c r="E3835" s="244" t="s">
        <v>1</v>
      </c>
      <c r="F3835" s="245" t="s">
        <v>4794</v>
      </c>
      <c r="G3835" s="242"/>
      <c r="H3835" s="246">
        <v>11.35</v>
      </c>
      <c r="I3835" s="247"/>
      <c r="J3835" s="242"/>
      <c r="K3835" s="242"/>
      <c r="L3835" s="248"/>
      <c r="M3835" s="249"/>
      <c r="N3835" s="250"/>
      <c r="O3835" s="250"/>
      <c r="P3835" s="250"/>
      <c r="Q3835" s="250"/>
      <c r="R3835" s="250"/>
      <c r="S3835" s="250"/>
      <c r="T3835" s="251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52" t="s">
        <v>232</v>
      </c>
      <c r="AU3835" s="252" t="s">
        <v>82</v>
      </c>
      <c r="AV3835" s="13" t="s">
        <v>82</v>
      </c>
      <c r="AW3835" s="13" t="s">
        <v>30</v>
      </c>
      <c r="AX3835" s="13" t="s">
        <v>73</v>
      </c>
      <c r="AY3835" s="252" t="s">
        <v>223</v>
      </c>
    </row>
    <row r="3836" s="13" customFormat="1">
      <c r="A3836" s="13"/>
      <c r="B3836" s="241"/>
      <c r="C3836" s="242"/>
      <c r="D3836" s="243" t="s">
        <v>232</v>
      </c>
      <c r="E3836" s="244" t="s">
        <v>1</v>
      </c>
      <c r="F3836" s="245" t="s">
        <v>4795</v>
      </c>
      <c r="G3836" s="242"/>
      <c r="H3836" s="246">
        <v>12.25</v>
      </c>
      <c r="I3836" s="247"/>
      <c r="J3836" s="242"/>
      <c r="K3836" s="242"/>
      <c r="L3836" s="248"/>
      <c r="M3836" s="249"/>
      <c r="N3836" s="250"/>
      <c r="O3836" s="250"/>
      <c r="P3836" s="250"/>
      <c r="Q3836" s="250"/>
      <c r="R3836" s="250"/>
      <c r="S3836" s="250"/>
      <c r="T3836" s="251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52" t="s">
        <v>232</v>
      </c>
      <c r="AU3836" s="252" t="s">
        <v>82</v>
      </c>
      <c r="AV3836" s="13" t="s">
        <v>82</v>
      </c>
      <c r="AW3836" s="13" t="s">
        <v>30</v>
      </c>
      <c r="AX3836" s="13" t="s">
        <v>73</v>
      </c>
      <c r="AY3836" s="252" t="s">
        <v>223</v>
      </c>
    </row>
    <row r="3837" s="13" customFormat="1">
      <c r="A3837" s="13"/>
      <c r="B3837" s="241"/>
      <c r="C3837" s="242"/>
      <c r="D3837" s="243" t="s">
        <v>232</v>
      </c>
      <c r="E3837" s="244" t="s">
        <v>1</v>
      </c>
      <c r="F3837" s="245" t="s">
        <v>4796</v>
      </c>
      <c r="G3837" s="242"/>
      <c r="H3837" s="246">
        <v>11.6</v>
      </c>
      <c r="I3837" s="247"/>
      <c r="J3837" s="242"/>
      <c r="K3837" s="242"/>
      <c r="L3837" s="248"/>
      <c r="M3837" s="249"/>
      <c r="N3837" s="250"/>
      <c r="O3837" s="250"/>
      <c r="P3837" s="250"/>
      <c r="Q3837" s="250"/>
      <c r="R3837" s="250"/>
      <c r="S3837" s="250"/>
      <c r="T3837" s="251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T3837" s="252" t="s">
        <v>232</v>
      </c>
      <c r="AU3837" s="252" t="s">
        <v>82</v>
      </c>
      <c r="AV3837" s="13" t="s">
        <v>82</v>
      </c>
      <c r="AW3837" s="13" t="s">
        <v>30</v>
      </c>
      <c r="AX3837" s="13" t="s">
        <v>73</v>
      </c>
      <c r="AY3837" s="252" t="s">
        <v>223</v>
      </c>
    </row>
    <row r="3838" s="13" customFormat="1">
      <c r="A3838" s="13"/>
      <c r="B3838" s="241"/>
      <c r="C3838" s="242"/>
      <c r="D3838" s="243" t="s">
        <v>232</v>
      </c>
      <c r="E3838" s="244" t="s">
        <v>1</v>
      </c>
      <c r="F3838" s="245" t="s">
        <v>4797</v>
      </c>
      <c r="G3838" s="242"/>
      <c r="H3838" s="246">
        <v>10</v>
      </c>
      <c r="I3838" s="247"/>
      <c r="J3838" s="242"/>
      <c r="K3838" s="242"/>
      <c r="L3838" s="248"/>
      <c r="M3838" s="249"/>
      <c r="N3838" s="250"/>
      <c r="O3838" s="250"/>
      <c r="P3838" s="250"/>
      <c r="Q3838" s="250"/>
      <c r="R3838" s="250"/>
      <c r="S3838" s="250"/>
      <c r="T3838" s="251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52" t="s">
        <v>232</v>
      </c>
      <c r="AU3838" s="252" t="s">
        <v>82</v>
      </c>
      <c r="AV3838" s="13" t="s">
        <v>82</v>
      </c>
      <c r="AW3838" s="13" t="s">
        <v>30</v>
      </c>
      <c r="AX3838" s="13" t="s">
        <v>73</v>
      </c>
      <c r="AY3838" s="252" t="s">
        <v>223</v>
      </c>
    </row>
    <row r="3839" s="13" customFormat="1">
      <c r="A3839" s="13"/>
      <c r="B3839" s="241"/>
      <c r="C3839" s="242"/>
      <c r="D3839" s="243" t="s">
        <v>232</v>
      </c>
      <c r="E3839" s="244" t="s">
        <v>1</v>
      </c>
      <c r="F3839" s="245" t="s">
        <v>4798</v>
      </c>
      <c r="G3839" s="242"/>
      <c r="H3839" s="246">
        <v>10.23</v>
      </c>
      <c r="I3839" s="247"/>
      <c r="J3839" s="242"/>
      <c r="K3839" s="242"/>
      <c r="L3839" s="248"/>
      <c r="M3839" s="249"/>
      <c r="N3839" s="250"/>
      <c r="O3839" s="250"/>
      <c r="P3839" s="250"/>
      <c r="Q3839" s="250"/>
      <c r="R3839" s="250"/>
      <c r="S3839" s="250"/>
      <c r="T3839" s="251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52" t="s">
        <v>232</v>
      </c>
      <c r="AU3839" s="252" t="s">
        <v>82</v>
      </c>
      <c r="AV3839" s="13" t="s">
        <v>82</v>
      </c>
      <c r="AW3839" s="13" t="s">
        <v>30</v>
      </c>
      <c r="AX3839" s="13" t="s">
        <v>73</v>
      </c>
      <c r="AY3839" s="252" t="s">
        <v>223</v>
      </c>
    </row>
    <row r="3840" s="13" customFormat="1">
      <c r="A3840" s="13"/>
      <c r="B3840" s="241"/>
      <c r="C3840" s="242"/>
      <c r="D3840" s="243" t="s">
        <v>232</v>
      </c>
      <c r="E3840" s="244" t="s">
        <v>1</v>
      </c>
      <c r="F3840" s="245" t="s">
        <v>4799</v>
      </c>
      <c r="G3840" s="242"/>
      <c r="H3840" s="246">
        <v>11.08</v>
      </c>
      <c r="I3840" s="247"/>
      <c r="J3840" s="242"/>
      <c r="K3840" s="242"/>
      <c r="L3840" s="248"/>
      <c r="M3840" s="249"/>
      <c r="N3840" s="250"/>
      <c r="O3840" s="250"/>
      <c r="P3840" s="250"/>
      <c r="Q3840" s="250"/>
      <c r="R3840" s="250"/>
      <c r="S3840" s="250"/>
      <c r="T3840" s="251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52" t="s">
        <v>232</v>
      </c>
      <c r="AU3840" s="252" t="s">
        <v>82</v>
      </c>
      <c r="AV3840" s="13" t="s">
        <v>82</v>
      </c>
      <c r="AW3840" s="13" t="s">
        <v>30</v>
      </c>
      <c r="AX3840" s="13" t="s">
        <v>73</v>
      </c>
      <c r="AY3840" s="252" t="s">
        <v>223</v>
      </c>
    </row>
    <row r="3841" s="13" customFormat="1">
      <c r="A3841" s="13"/>
      <c r="B3841" s="241"/>
      <c r="C3841" s="242"/>
      <c r="D3841" s="243" t="s">
        <v>232</v>
      </c>
      <c r="E3841" s="244" t="s">
        <v>1</v>
      </c>
      <c r="F3841" s="245" t="s">
        <v>4800</v>
      </c>
      <c r="G3841" s="242"/>
      <c r="H3841" s="246">
        <v>30.960000000000001</v>
      </c>
      <c r="I3841" s="247"/>
      <c r="J3841" s="242"/>
      <c r="K3841" s="242"/>
      <c r="L3841" s="248"/>
      <c r="M3841" s="249"/>
      <c r="N3841" s="250"/>
      <c r="O3841" s="250"/>
      <c r="P3841" s="250"/>
      <c r="Q3841" s="250"/>
      <c r="R3841" s="250"/>
      <c r="S3841" s="250"/>
      <c r="T3841" s="251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52" t="s">
        <v>232</v>
      </c>
      <c r="AU3841" s="252" t="s">
        <v>82</v>
      </c>
      <c r="AV3841" s="13" t="s">
        <v>82</v>
      </c>
      <c r="AW3841" s="13" t="s">
        <v>30</v>
      </c>
      <c r="AX3841" s="13" t="s">
        <v>73</v>
      </c>
      <c r="AY3841" s="252" t="s">
        <v>223</v>
      </c>
    </row>
    <row r="3842" s="13" customFormat="1">
      <c r="A3842" s="13"/>
      <c r="B3842" s="241"/>
      <c r="C3842" s="242"/>
      <c r="D3842" s="243" t="s">
        <v>232</v>
      </c>
      <c r="E3842" s="244" t="s">
        <v>1</v>
      </c>
      <c r="F3842" s="245" t="s">
        <v>4801</v>
      </c>
      <c r="G3842" s="242"/>
      <c r="H3842" s="246">
        <v>24.440000000000001</v>
      </c>
      <c r="I3842" s="247"/>
      <c r="J3842" s="242"/>
      <c r="K3842" s="242"/>
      <c r="L3842" s="248"/>
      <c r="M3842" s="249"/>
      <c r="N3842" s="250"/>
      <c r="O3842" s="250"/>
      <c r="P3842" s="250"/>
      <c r="Q3842" s="250"/>
      <c r="R3842" s="250"/>
      <c r="S3842" s="250"/>
      <c r="T3842" s="251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52" t="s">
        <v>232</v>
      </c>
      <c r="AU3842" s="252" t="s">
        <v>82</v>
      </c>
      <c r="AV3842" s="13" t="s">
        <v>82</v>
      </c>
      <c r="AW3842" s="13" t="s">
        <v>30</v>
      </c>
      <c r="AX3842" s="13" t="s">
        <v>73</v>
      </c>
      <c r="AY3842" s="252" t="s">
        <v>223</v>
      </c>
    </row>
    <row r="3843" s="13" customFormat="1">
      <c r="A3843" s="13"/>
      <c r="B3843" s="241"/>
      <c r="C3843" s="242"/>
      <c r="D3843" s="243" t="s">
        <v>232</v>
      </c>
      <c r="E3843" s="244" t="s">
        <v>1</v>
      </c>
      <c r="F3843" s="245" t="s">
        <v>4802</v>
      </c>
      <c r="G3843" s="242"/>
      <c r="H3843" s="246">
        <v>42.200000000000003</v>
      </c>
      <c r="I3843" s="247"/>
      <c r="J3843" s="242"/>
      <c r="K3843" s="242"/>
      <c r="L3843" s="248"/>
      <c r="M3843" s="249"/>
      <c r="N3843" s="250"/>
      <c r="O3843" s="250"/>
      <c r="P3843" s="250"/>
      <c r="Q3843" s="250"/>
      <c r="R3843" s="250"/>
      <c r="S3843" s="250"/>
      <c r="T3843" s="251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T3843" s="252" t="s">
        <v>232</v>
      </c>
      <c r="AU3843" s="252" t="s">
        <v>82</v>
      </c>
      <c r="AV3843" s="13" t="s">
        <v>82</v>
      </c>
      <c r="AW3843" s="13" t="s">
        <v>30</v>
      </c>
      <c r="AX3843" s="13" t="s">
        <v>73</v>
      </c>
      <c r="AY3843" s="252" t="s">
        <v>223</v>
      </c>
    </row>
    <row r="3844" s="13" customFormat="1">
      <c r="A3844" s="13"/>
      <c r="B3844" s="241"/>
      <c r="C3844" s="242"/>
      <c r="D3844" s="243" t="s">
        <v>232</v>
      </c>
      <c r="E3844" s="244" t="s">
        <v>1</v>
      </c>
      <c r="F3844" s="245" t="s">
        <v>4803</v>
      </c>
      <c r="G3844" s="242"/>
      <c r="H3844" s="246">
        <v>16.030000000000001</v>
      </c>
      <c r="I3844" s="247"/>
      <c r="J3844" s="242"/>
      <c r="K3844" s="242"/>
      <c r="L3844" s="248"/>
      <c r="M3844" s="249"/>
      <c r="N3844" s="250"/>
      <c r="O3844" s="250"/>
      <c r="P3844" s="250"/>
      <c r="Q3844" s="250"/>
      <c r="R3844" s="250"/>
      <c r="S3844" s="250"/>
      <c r="T3844" s="251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52" t="s">
        <v>232</v>
      </c>
      <c r="AU3844" s="252" t="s">
        <v>82</v>
      </c>
      <c r="AV3844" s="13" t="s">
        <v>82</v>
      </c>
      <c r="AW3844" s="13" t="s">
        <v>30</v>
      </c>
      <c r="AX3844" s="13" t="s">
        <v>73</v>
      </c>
      <c r="AY3844" s="252" t="s">
        <v>223</v>
      </c>
    </row>
    <row r="3845" s="13" customFormat="1">
      <c r="A3845" s="13"/>
      <c r="B3845" s="241"/>
      <c r="C3845" s="242"/>
      <c r="D3845" s="243" t="s">
        <v>232</v>
      </c>
      <c r="E3845" s="244" t="s">
        <v>1</v>
      </c>
      <c r="F3845" s="245" t="s">
        <v>4804</v>
      </c>
      <c r="G3845" s="242"/>
      <c r="H3845" s="246">
        <v>59.715000000000003</v>
      </c>
      <c r="I3845" s="247"/>
      <c r="J3845" s="242"/>
      <c r="K3845" s="242"/>
      <c r="L3845" s="248"/>
      <c r="M3845" s="249"/>
      <c r="N3845" s="250"/>
      <c r="O3845" s="250"/>
      <c r="P3845" s="250"/>
      <c r="Q3845" s="250"/>
      <c r="R3845" s="250"/>
      <c r="S3845" s="250"/>
      <c r="T3845" s="251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52" t="s">
        <v>232</v>
      </c>
      <c r="AU3845" s="252" t="s">
        <v>82</v>
      </c>
      <c r="AV3845" s="13" t="s">
        <v>82</v>
      </c>
      <c r="AW3845" s="13" t="s">
        <v>30</v>
      </c>
      <c r="AX3845" s="13" t="s">
        <v>73</v>
      </c>
      <c r="AY3845" s="252" t="s">
        <v>223</v>
      </c>
    </row>
    <row r="3846" s="13" customFormat="1">
      <c r="A3846" s="13"/>
      <c r="B3846" s="241"/>
      <c r="C3846" s="242"/>
      <c r="D3846" s="243" t="s">
        <v>232</v>
      </c>
      <c r="E3846" s="244" t="s">
        <v>1</v>
      </c>
      <c r="F3846" s="245" t="s">
        <v>4805</v>
      </c>
      <c r="G3846" s="242"/>
      <c r="H3846" s="246">
        <v>13.68</v>
      </c>
      <c r="I3846" s="247"/>
      <c r="J3846" s="242"/>
      <c r="K3846" s="242"/>
      <c r="L3846" s="248"/>
      <c r="M3846" s="249"/>
      <c r="N3846" s="250"/>
      <c r="O3846" s="250"/>
      <c r="P3846" s="250"/>
      <c r="Q3846" s="250"/>
      <c r="R3846" s="250"/>
      <c r="S3846" s="250"/>
      <c r="T3846" s="251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52" t="s">
        <v>232</v>
      </c>
      <c r="AU3846" s="252" t="s">
        <v>82</v>
      </c>
      <c r="AV3846" s="13" t="s">
        <v>82</v>
      </c>
      <c r="AW3846" s="13" t="s">
        <v>30</v>
      </c>
      <c r="AX3846" s="13" t="s">
        <v>73</v>
      </c>
      <c r="AY3846" s="252" t="s">
        <v>223</v>
      </c>
    </row>
    <row r="3847" s="13" customFormat="1">
      <c r="A3847" s="13"/>
      <c r="B3847" s="241"/>
      <c r="C3847" s="242"/>
      <c r="D3847" s="243" t="s">
        <v>232</v>
      </c>
      <c r="E3847" s="244" t="s">
        <v>1</v>
      </c>
      <c r="F3847" s="245" t="s">
        <v>4806</v>
      </c>
      <c r="G3847" s="242"/>
      <c r="H3847" s="246">
        <v>12.640000000000001</v>
      </c>
      <c r="I3847" s="247"/>
      <c r="J3847" s="242"/>
      <c r="K3847" s="242"/>
      <c r="L3847" s="248"/>
      <c r="M3847" s="249"/>
      <c r="N3847" s="250"/>
      <c r="O3847" s="250"/>
      <c r="P3847" s="250"/>
      <c r="Q3847" s="250"/>
      <c r="R3847" s="250"/>
      <c r="S3847" s="250"/>
      <c r="T3847" s="251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52" t="s">
        <v>232</v>
      </c>
      <c r="AU3847" s="252" t="s">
        <v>82</v>
      </c>
      <c r="AV3847" s="13" t="s">
        <v>82</v>
      </c>
      <c r="AW3847" s="13" t="s">
        <v>30</v>
      </c>
      <c r="AX3847" s="13" t="s">
        <v>73</v>
      </c>
      <c r="AY3847" s="252" t="s">
        <v>223</v>
      </c>
    </row>
    <row r="3848" s="13" customFormat="1">
      <c r="A3848" s="13"/>
      <c r="B3848" s="241"/>
      <c r="C3848" s="242"/>
      <c r="D3848" s="243" t="s">
        <v>232</v>
      </c>
      <c r="E3848" s="244" t="s">
        <v>1</v>
      </c>
      <c r="F3848" s="245" t="s">
        <v>4807</v>
      </c>
      <c r="G3848" s="242"/>
      <c r="H3848" s="246">
        <v>16.289999999999999</v>
      </c>
      <c r="I3848" s="247"/>
      <c r="J3848" s="242"/>
      <c r="K3848" s="242"/>
      <c r="L3848" s="248"/>
      <c r="M3848" s="249"/>
      <c r="N3848" s="250"/>
      <c r="O3848" s="250"/>
      <c r="P3848" s="250"/>
      <c r="Q3848" s="250"/>
      <c r="R3848" s="250"/>
      <c r="S3848" s="250"/>
      <c r="T3848" s="251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52" t="s">
        <v>232</v>
      </c>
      <c r="AU3848" s="252" t="s">
        <v>82</v>
      </c>
      <c r="AV3848" s="13" t="s">
        <v>82</v>
      </c>
      <c r="AW3848" s="13" t="s">
        <v>30</v>
      </c>
      <c r="AX3848" s="13" t="s">
        <v>73</v>
      </c>
      <c r="AY3848" s="252" t="s">
        <v>223</v>
      </c>
    </row>
    <row r="3849" s="13" customFormat="1">
      <c r="A3849" s="13"/>
      <c r="B3849" s="241"/>
      <c r="C3849" s="242"/>
      <c r="D3849" s="243" t="s">
        <v>232</v>
      </c>
      <c r="E3849" s="244" t="s">
        <v>1</v>
      </c>
      <c r="F3849" s="245" t="s">
        <v>4808</v>
      </c>
      <c r="G3849" s="242"/>
      <c r="H3849" s="246">
        <v>39.560000000000002</v>
      </c>
      <c r="I3849" s="247"/>
      <c r="J3849" s="242"/>
      <c r="K3849" s="242"/>
      <c r="L3849" s="248"/>
      <c r="M3849" s="249"/>
      <c r="N3849" s="250"/>
      <c r="O3849" s="250"/>
      <c r="P3849" s="250"/>
      <c r="Q3849" s="250"/>
      <c r="R3849" s="250"/>
      <c r="S3849" s="250"/>
      <c r="T3849" s="251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T3849" s="252" t="s">
        <v>232</v>
      </c>
      <c r="AU3849" s="252" t="s">
        <v>82</v>
      </c>
      <c r="AV3849" s="13" t="s">
        <v>82</v>
      </c>
      <c r="AW3849" s="13" t="s">
        <v>30</v>
      </c>
      <c r="AX3849" s="13" t="s">
        <v>73</v>
      </c>
      <c r="AY3849" s="252" t="s">
        <v>223</v>
      </c>
    </row>
    <row r="3850" s="13" customFormat="1">
      <c r="A3850" s="13"/>
      <c r="B3850" s="241"/>
      <c r="C3850" s="242"/>
      <c r="D3850" s="243" t="s">
        <v>232</v>
      </c>
      <c r="E3850" s="244" t="s">
        <v>1</v>
      </c>
      <c r="F3850" s="245" t="s">
        <v>4809</v>
      </c>
      <c r="G3850" s="242"/>
      <c r="H3850" s="246">
        <v>37.039999999999999</v>
      </c>
      <c r="I3850" s="247"/>
      <c r="J3850" s="242"/>
      <c r="K3850" s="242"/>
      <c r="L3850" s="248"/>
      <c r="M3850" s="249"/>
      <c r="N3850" s="250"/>
      <c r="O3850" s="250"/>
      <c r="P3850" s="250"/>
      <c r="Q3850" s="250"/>
      <c r="R3850" s="250"/>
      <c r="S3850" s="250"/>
      <c r="T3850" s="251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52" t="s">
        <v>232</v>
      </c>
      <c r="AU3850" s="252" t="s">
        <v>82</v>
      </c>
      <c r="AV3850" s="13" t="s">
        <v>82</v>
      </c>
      <c r="AW3850" s="13" t="s">
        <v>30</v>
      </c>
      <c r="AX3850" s="13" t="s">
        <v>73</v>
      </c>
      <c r="AY3850" s="252" t="s">
        <v>223</v>
      </c>
    </row>
    <row r="3851" s="13" customFormat="1">
      <c r="A3851" s="13"/>
      <c r="B3851" s="241"/>
      <c r="C3851" s="242"/>
      <c r="D3851" s="243" t="s">
        <v>232</v>
      </c>
      <c r="E3851" s="244" t="s">
        <v>1</v>
      </c>
      <c r="F3851" s="245" t="s">
        <v>4810</v>
      </c>
      <c r="G3851" s="242"/>
      <c r="H3851" s="246">
        <v>10.23</v>
      </c>
      <c r="I3851" s="247"/>
      <c r="J3851" s="242"/>
      <c r="K3851" s="242"/>
      <c r="L3851" s="248"/>
      <c r="M3851" s="249"/>
      <c r="N3851" s="250"/>
      <c r="O3851" s="250"/>
      <c r="P3851" s="250"/>
      <c r="Q3851" s="250"/>
      <c r="R3851" s="250"/>
      <c r="S3851" s="250"/>
      <c r="T3851" s="251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52" t="s">
        <v>232</v>
      </c>
      <c r="AU3851" s="252" t="s">
        <v>82</v>
      </c>
      <c r="AV3851" s="13" t="s">
        <v>82</v>
      </c>
      <c r="AW3851" s="13" t="s">
        <v>30</v>
      </c>
      <c r="AX3851" s="13" t="s">
        <v>73</v>
      </c>
      <c r="AY3851" s="252" t="s">
        <v>223</v>
      </c>
    </row>
    <row r="3852" s="13" customFormat="1">
      <c r="A3852" s="13"/>
      <c r="B3852" s="241"/>
      <c r="C3852" s="242"/>
      <c r="D3852" s="243" t="s">
        <v>232</v>
      </c>
      <c r="E3852" s="244" t="s">
        <v>1</v>
      </c>
      <c r="F3852" s="245" t="s">
        <v>4811</v>
      </c>
      <c r="G3852" s="242"/>
      <c r="H3852" s="246">
        <v>15.630000000000001</v>
      </c>
      <c r="I3852" s="247"/>
      <c r="J3852" s="242"/>
      <c r="K3852" s="242"/>
      <c r="L3852" s="248"/>
      <c r="M3852" s="249"/>
      <c r="N3852" s="250"/>
      <c r="O3852" s="250"/>
      <c r="P3852" s="250"/>
      <c r="Q3852" s="250"/>
      <c r="R3852" s="250"/>
      <c r="S3852" s="250"/>
      <c r="T3852" s="251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52" t="s">
        <v>232</v>
      </c>
      <c r="AU3852" s="252" t="s">
        <v>82</v>
      </c>
      <c r="AV3852" s="13" t="s">
        <v>82</v>
      </c>
      <c r="AW3852" s="13" t="s">
        <v>30</v>
      </c>
      <c r="AX3852" s="13" t="s">
        <v>73</v>
      </c>
      <c r="AY3852" s="252" t="s">
        <v>223</v>
      </c>
    </row>
    <row r="3853" s="13" customFormat="1">
      <c r="A3853" s="13"/>
      <c r="B3853" s="241"/>
      <c r="C3853" s="242"/>
      <c r="D3853" s="243" t="s">
        <v>232</v>
      </c>
      <c r="E3853" s="244" t="s">
        <v>1</v>
      </c>
      <c r="F3853" s="245" t="s">
        <v>4812</v>
      </c>
      <c r="G3853" s="242"/>
      <c r="H3853" s="246">
        <v>11.17</v>
      </c>
      <c r="I3853" s="247"/>
      <c r="J3853" s="242"/>
      <c r="K3853" s="242"/>
      <c r="L3853" s="248"/>
      <c r="M3853" s="249"/>
      <c r="N3853" s="250"/>
      <c r="O3853" s="250"/>
      <c r="P3853" s="250"/>
      <c r="Q3853" s="250"/>
      <c r="R3853" s="250"/>
      <c r="S3853" s="250"/>
      <c r="T3853" s="251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52" t="s">
        <v>232</v>
      </c>
      <c r="AU3853" s="252" t="s">
        <v>82</v>
      </c>
      <c r="AV3853" s="13" t="s">
        <v>82</v>
      </c>
      <c r="AW3853" s="13" t="s">
        <v>30</v>
      </c>
      <c r="AX3853" s="13" t="s">
        <v>73</v>
      </c>
      <c r="AY3853" s="252" t="s">
        <v>223</v>
      </c>
    </row>
    <row r="3854" s="13" customFormat="1">
      <c r="A3854" s="13"/>
      <c r="B3854" s="241"/>
      <c r="C3854" s="242"/>
      <c r="D3854" s="243" t="s">
        <v>232</v>
      </c>
      <c r="E3854" s="244" t="s">
        <v>1</v>
      </c>
      <c r="F3854" s="245" t="s">
        <v>4813</v>
      </c>
      <c r="G3854" s="242"/>
      <c r="H3854" s="246">
        <v>14.705</v>
      </c>
      <c r="I3854" s="247"/>
      <c r="J3854" s="242"/>
      <c r="K3854" s="242"/>
      <c r="L3854" s="248"/>
      <c r="M3854" s="249"/>
      <c r="N3854" s="250"/>
      <c r="O3854" s="250"/>
      <c r="P3854" s="250"/>
      <c r="Q3854" s="250"/>
      <c r="R3854" s="250"/>
      <c r="S3854" s="250"/>
      <c r="T3854" s="251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52" t="s">
        <v>232</v>
      </c>
      <c r="AU3854" s="252" t="s">
        <v>82</v>
      </c>
      <c r="AV3854" s="13" t="s">
        <v>82</v>
      </c>
      <c r="AW3854" s="13" t="s">
        <v>30</v>
      </c>
      <c r="AX3854" s="13" t="s">
        <v>73</v>
      </c>
      <c r="AY3854" s="252" t="s">
        <v>223</v>
      </c>
    </row>
    <row r="3855" s="13" customFormat="1">
      <c r="A3855" s="13"/>
      <c r="B3855" s="241"/>
      <c r="C3855" s="242"/>
      <c r="D3855" s="243" t="s">
        <v>232</v>
      </c>
      <c r="E3855" s="244" t="s">
        <v>1</v>
      </c>
      <c r="F3855" s="245" t="s">
        <v>4814</v>
      </c>
      <c r="G3855" s="242"/>
      <c r="H3855" s="246">
        <v>19.73</v>
      </c>
      <c r="I3855" s="247"/>
      <c r="J3855" s="242"/>
      <c r="K3855" s="242"/>
      <c r="L3855" s="248"/>
      <c r="M3855" s="249"/>
      <c r="N3855" s="250"/>
      <c r="O3855" s="250"/>
      <c r="P3855" s="250"/>
      <c r="Q3855" s="250"/>
      <c r="R3855" s="250"/>
      <c r="S3855" s="250"/>
      <c r="T3855" s="251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T3855" s="252" t="s">
        <v>232</v>
      </c>
      <c r="AU3855" s="252" t="s">
        <v>82</v>
      </c>
      <c r="AV3855" s="13" t="s">
        <v>82</v>
      </c>
      <c r="AW3855" s="13" t="s">
        <v>30</v>
      </c>
      <c r="AX3855" s="13" t="s">
        <v>73</v>
      </c>
      <c r="AY3855" s="252" t="s">
        <v>223</v>
      </c>
    </row>
    <row r="3856" s="14" customFormat="1">
      <c r="A3856" s="14"/>
      <c r="B3856" s="253"/>
      <c r="C3856" s="254"/>
      <c r="D3856" s="243" t="s">
        <v>232</v>
      </c>
      <c r="E3856" s="255" t="s">
        <v>1</v>
      </c>
      <c r="F3856" s="256" t="s">
        <v>410</v>
      </c>
      <c r="G3856" s="254"/>
      <c r="H3856" s="255" t="s">
        <v>1</v>
      </c>
      <c r="I3856" s="257"/>
      <c r="J3856" s="254"/>
      <c r="K3856" s="254"/>
      <c r="L3856" s="258"/>
      <c r="M3856" s="259"/>
      <c r="N3856" s="260"/>
      <c r="O3856" s="260"/>
      <c r="P3856" s="260"/>
      <c r="Q3856" s="260"/>
      <c r="R3856" s="260"/>
      <c r="S3856" s="260"/>
      <c r="T3856" s="261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62" t="s">
        <v>232</v>
      </c>
      <c r="AU3856" s="262" t="s">
        <v>82</v>
      </c>
      <c r="AV3856" s="14" t="s">
        <v>80</v>
      </c>
      <c r="AW3856" s="14" t="s">
        <v>30</v>
      </c>
      <c r="AX3856" s="14" t="s">
        <v>73</v>
      </c>
      <c r="AY3856" s="262" t="s">
        <v>223</v>
      </c>
    </row>
    <row r="3857" s="13" customFormat="1">
      <c r="A3857" s="13"/>
      <c r="B3857" s="241"/>
      <c r="C3857" s="242"/>
      <c r="D3857" s="243" t="s">
        <v>232</v>
      </c>
      <c r="E3857" s="244" t="s">
        <v>1</v>
      </c>
      <c r="F3857" s="245" t="s">
        <v>4815</v>
      </c>
      <c r="G3857" s="242"/>
      <c r="H3857" s="246">
        <v>21.629999999999999</v>
      </c>
      <c r="I3857" s="247"/>
      <c r="J3857" s="242"/>
      <c r="K3857" s="242"/>
      <c r="L3857" s="248"/>
      <c r="M3857" s="249"/>
      <c r="N3857" s="250"/>
      <c r="O3857" s="250"/>
      <c r="P3857" s="250"/>
      <c r="Q3857" s="250"/>
      <c r="R3857" s="250"/>
      <c r="S3857" s="250"/>
      <c r="T3857" s="251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52" t="s">
        <v>232</v>
      </c>
      <c r="AU3857" s="252" t="s">
        <v>82</v>
      </c>
      <c r="AV3857" s="13" t="s">
        <v>82</v>
      </c>
      <c r="AW3857" s="13" t="s">
        <v>30</v>
      </c>
      <c r="AX3857" s="13" t="s">
        <v>73</v>
      </c>
      <c r="AY3857" s="252" t="s">
        <v>223</v>
      </c>
    </row>
    <row r="3858" s="13" customFormat="1">
      <c r="A3858" s="13"/>
      <c r="B3858" s="241"/>
      <c r="C3858" s="242"/>
      <c r="D3858" s="243" t="s">
        <v>232</v>
      </c>
      <c r="E3858" s="244" t="s">
        <v>1</v>
      </c>
      <c r="F3858" s="245" t="s">
        <v>2133</v>
      </c>
      <c r="G3858" s="242"/>
      <c r="H3858" s="246">
        <v>13.300000000000001</v>
      </c>
      <c r="I3858" s="247"/>
      <c r="J3858" s="242"/>
      <c r="K3858" s="242"/>
      <c r="L3858" s="248"/>
      <c r="M3858" s="249"/>
      <c r="N3858" s="250"/>
      <c r="O3858" s="250"/>
      <c r="P3858" s="250"/>
      <c r="Q3858" s="250"/>
      <c r="R3858" s="250"/>
      <c r="S3858" s="250"/>
      <c r="T3858" s="251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52" t="s">
        <v>232</v>
      </c>
      <c r="AU3858" s="252" t="s">
        <v>82</v>
      </c>
      <c r="AV3858" s="13" t="s">
        <v>82</v>
      </c>
      <c r="AW3858" s="13" t="s">
        <v>30</v>
      </c>
      <c r="AX3858" s="13" t="s">
        <v>73</v>
      </c>
      <c r="AY3858" s="252" t="s">
        <v>223</v>
      </c>
    </row>
    <row r="3859" s="13" customFormat="1">
      <c r="A3859" s="13"/>
      <c r="B3859" s="241"/>
      <c r="C3859" s="242"/>
      <c r="D3859" s="243" t="s">
        <v>232</v>
      </c>
      <c r="E3859" s="244" t="s">
        <v>1</v>
      </c>
      <c r="F3859" s="245" t="s">
        <v>4816</v>
      </c>
      <c r="G3859" s="242"/>
      <c r="H3859" s="246">
        <v>31.204999999999998</v>
      </c>
      <c r="I3859" s="247"/>
      <c r="J3859" s="242"/>
      <c r="K3859" s="242"/>
      <c r="L3859" s="248"/>
      <c r="M3859" s="249"/>
      <c r="N3859" s="250"/>
      <c r="O3859" s="250"/>
      <c r="P3859" s="250"/>
      <c r="Q3859" s="250"/>
      <c r="R3859" s="250"/>
      <c r="S3859" s="250"/>
      <c r="T3859" s="251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T3859" s="252" t="s">
        <v>232</v>
      </c>
      <c r="AU3859" s="252" t="s">
        <v>82</v>
      </c>
      <c r="AV3859" s="13" t="s">
        <v>82</v>
      </c>
      <c r="AW3859" s="13" t="s">
        <v>30</v>
      </c>
      <c r="AX3859" s="13" t="s">
        <v>73</v>
      </c>
      <c r="AY3859" s="252" t="s">
        <v>223</v>
      </c>
    </row>
    <row r="3860" s="13" customFormat="1">
      <c r="A3860" s="13"/>
      <c r="B3860" s="241"/>
      <c r="C3860" s="242"/>
      <c r="D3860" s="243" t="s">
        <v>232</v>
      </c>
      <c r="E3860" s="244" t="s">
        <v>1</v>
      </c>
      <c r="F3860" s="245" t="s">
        <v>2135</v>
      </c>
      <c r="G3860" s="242"/>
      <c r="H3860" s="246">
        <v>17.5</v>
      </c>
      <c r="I3860" s="247"/>
      <c r="J3860" s="242"/>
      <c r="K3860" s="242"/>
      <c r="L3860" s="248"/>
      <c r="M3860" s="249"/>
      <c r="N3860" s="250"/>
      <c r="O3860" s="250"/>
      <c r="P3860" s="250"/>
      <c r="Q3860" s="250"/>
      <c r="R3860" s="250"/>
      <c r="S3860" s="250"/>
      <c r="T3860" s="251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T3860" s="252" t="s">
        <v>232</v>
      </c>
      <c r="AU3860" s="252" t="s">
        <v>82</v>
      </c>
      <c r="AV3860" s="13" t="s">
        <v>82</v>
      </c>
      <c r="AW3860" s="13" t="s">
        <v>30</v>
      </c>
      <c r="AX3860" s="13" t="s">
        <v>73</v>
      </c>
      <c r="AY3860" s="252" t="s">
        <v>223</v>
      </c>
    </row>
    <row r="3861" s="13" customFormat="1">
      <c r="A3861" s="13"/>
      <c r="B3861" s="241"/>
      <c r="C3861" s="242"/>
      <c r="D3861" s="243" t="s">
        <v>232</v>
      </c>
      <c r="E3861" s="244" t="s">
        <v>1</v>
      </c>
      <c r="F3861" s="245" t="s">
        <v>2136</v>
      </c>
      <c r="G3861" s="242"/>
      <c r="H3861" s="246">
        <v>16.149999999999999</v>
      </c>
      <c r="I3861" s="247"/>
      <c r="J3861" s="242"/>
      <c r="K3861" s="242"/>
      <c r="L3861" s="248"/>
      <c r="M3861" s="249"/>
      <c r="N3861" s="250"/>
      <c r="O3861" s="250"/>
      <c r="P3861" s="250"/>
      <c r="Q3861" s="250"/>
      <c r="R3861" s="250"/>
      <c r="S3861" s="250"/>
      <c r="T3861" s="251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52" t="s">
        <v>232</v>
      </c>
      <c r="AU3861" s="252" t="s">
        <v>82</v>
      </c>
      <c r="AV3861" s="13" t="s">
        <v>82</v>
      </c>
      <c r="AW3861" s="13" t="s">
        <v>30</v>
      </c>
      <c r="AX3861" s="13" t="s">
        <v>73</v>
      </c>
      <c r="AY3861" s="252" t="s">
        <v>223</v>
      </c>
    </row>
    <row r="3862" s="13" customFormat="1">
      <c r="A3862" s="13"/>
      <c r="B3862" s="241"/>
      <c r="C3862" s="242"/>
      <c r="D3862" s="243" t="s">
        <v>232</v>
      </c>
      <c r="E3862" s="244" t="s">
        <v>1</v>
      </c>
      <c r="F3862" s="245" t="s">
        <v>2137</v>
      </c>
      <c r="G3862" s="242"/>
      <c r="H3862" s="246">
        <v>11.050000000000001</v>
      </c>
      <c r="I3862" s="247"/>
      <c r="J3862" s="242"/>
      <c r="K3862" s="242"/>
      <c r="L3862" s="248"/>
      <c r="M3862" s="249"/>
      <c r="N3862" s="250"/>
      <c r="O3862" s="250"/>
      <c r="P3862" s="250"/>
      <c r="Q3862" s="250"/>
      <c r="R3862" s="250"/>
      <c r="S3862" s="250"/>
      <c r="T3862" s="251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52" t="s">
        <v>232</v>
      </c>
      <c r="AU3862" s="252" t="s">
        <v>82</v>
      </c>
      <c r="AV3862" s="13" t="s">
        <v>82</v>
      </c>
      <c r="AW3862" s="13" t="s">
        <v>30</v>
      </c>
      <c r="AX3862" s="13" t="s">
        <v>73</v>
      </c>
      <c r="AY3862" s="252" t="s">
        <v>223</v>
      </c>
    </row>
    <row r="3863" s="13" customFormat="1">
      <c r="A3863" s="13"/>
      <c r="B3863" s="241"/>
      <c r="C3863" s="242"/>
      <c r="D3863" s="243" t="s">
        <v>232</v>
      </c>
      <c r="E3863" s="244" t="s">
        <v>1</v>
      </c>
      <c r="F3863" s="245" t="s">
        <v>2138</v>
      </c>
      <c r="G3863" s="242"/>
      <c r="H3863" s="246">
        <v>11.1</v>
      </c>
      <c r="I3863" s="247"/>
      <c r="J3863" s="242"/>
      <c r="K3863" s="242"/>
      <c r="L3863" s="248"/>
      <c r="M3863" s="249"/>
      <c r="N3863" s="250"/>
      <c r="O3863" s="250"/>
      <c r="P3863" s="250"/>
      <c r="Q3863" s="250"/>
      <c r="R3863" s="250"/>
      <c r="S3863" s="250"/>
      <c r="T3863" s="251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T3863" s="252" t="s">
        <v>232</v>
      </c>
      <c r="AU3863" s="252" t="s">
        <v>82</v>
      </c>
      <c r="AV3863" s="13" t="s">
        <v>82</v>
      </c>
      <c r="AW3863" s="13" t="s">
        <v>30</v>
      </c>
      <c r="AX3863" s="13" t="s">
        <v>73</v>
      </c>
      <c r="AY3863" s="252" t="s">
        <v>223</v>
      </c>
    </row>
    <row r="3864" s="13" customFormat="1">
      <c r="A3864" s="13"/>
      <c r="B3864" s="241"/>
      <c r="C3864" s="242"/>
      <c r="D3864" s="243" t="s">
        <v>232</v>
      </c>
      <c r="E3864" s="244" t="s">
        <v>1</v>
      </c>
      <c r="F3864" s="245" t="s">
        <v>2139</v>
      </c>
      <c r="G3864" s="242"/>
      <c r="H3864" s="246">
        <v>17.149999999999999</v>
      </c>
      <c r="I3864" s="247"/>
      <c r="J3864" s="242"/>
      <c r="K3864" s="242"/>
      <c r="L3864" s="248"/>
      <c r="M3864" s="249"/>
      <c r="N3864" s="250"/>
      <c r="O3864" s="250"/>
      <c r="P3864" s="250"/>
      <c r="Q3864" s="250"/>
      <c r="R3864" s="250"/>
      <c r="S3864" s="250"/>
      <c r="T3864" s="251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T3864" s="252" t="s">
        <v>232</v>
      </c>
      <c r="AU3864" s="252" t="s">
        <v>82</v>
      </c>
      <c r="AV3864" s="13" t="s">
        <v>82</v>
      </c>
      <c r="AW3864" s="13" t="s">
        <v>30</v>
      </c>
      <c r="AX3864" s="13" t="s">
        <v>73</v>
      </c>
      <c r="AY3864" s="252" t="s">
        <v>223</v>
      </c>
    </row>
    <row r="3865" s="13" customFormat="1">
      <c r="A3865" s="13"/>
      <c r="B3865" s="241"/>
      <c r="C3865" s="242"/>
      <c r="D3865" s="243" t="s">
        <v>232</v>
      </c>
      <c r="E3865" s="244" t="s">
        <v>1</v>
      </c>
      <c r="F3865" s="245" t="s">
        <v>2140</v>
      </c>
      <c r="G3865" s="242"/>
      <c r="H3865" s="246">
        <v>17.149999999999999</v>
      </c>
      <c r="I3865" s="247"/>
      <c r="J3865" s="242"/>
      <c r="K3865" s="242"/>
      <c r="L3865" s="248"/>
      <c r="M3865" s="249"/>
      <c r="N3865" s="250"/>
      <c r="O3865" s="250"/>
      <c r="P3865" s="250"/>
      <c r="Q3865" s="250"/>
      <c r="R3865" s="250"/>
      <c r="S3865" s="250"/>
      <c r="T3865" s="251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52" t="s">
        <v>232</v>
      </c>
      <c r="AU3865" s="252" t="s">
        <v>82</v>
      </c>
      <c r="AV3865" s="13" t="s">
        <v>82</v>
      </c>
      <c r="AW3865" s="13" t="s">
        <v>30</v>
      </c>
      <c r="AX3865" s="13" t="s">
        <v>73</v>
      </c>
      <c r="AY3865" s="252" t="s">
        <v>223</v>
      </c>
    </row>
    <row r="3866" s="13" customFormat="1">
      <c r="A3866" s="13"/>
      <c r="B3866" s="241"/>
      <c r="C3866" s="242"/>
      <c r="D3866" s="243" t="s">
        <v>232</v>
      </c>
      <c r="E3866" s="244" t="s">
        <v>1</v>
      </c>
      <c r="F3866" s="245" t="s">
        <v>2141</v>
      </c>
      <c r="G3866" s="242"/>
      <c r="H3866" s="246">
        <v>11.15</v>
      </c>
      <c r="I3866" s="247"/>
      <c r="J3866" s="242"/>
      <c r="K3866" s="242"/>
      <c r="L3866" s="248"/>
      <c r="M3866" s="249"/>
      <c r="N3866" s="250"/>
      <c r="O3866" s="250"/>
      <c r="P3866" s="250"/>
      <c r="Q3866" s="250"/>
      <c r="R3866" s="250"/>
      <c r="S3866" s="250"/>
      <c r="T3866" s="251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T3866" s="252" t="s">
        <v>232</v>
      </c>
      <c r="AU3866" s="252" t="s">
        <v>82</v>
      </c>
      <c r="AV3866" s="13" t="s">
        <v>82</v>
      </c>
      <c r="AW3866" s="13" t="s">
        <v>30</v>
      </c>
      <c r="AX3866" s="13" t="s">
        <v>73</v>
      </c>
      <c r="AY3866" s="252" t="s">
        <v>223</v>
      </c>
    </row>
    <row r="3867" s="13" customFormat="1">
      <c r="A3867" s="13"/>
      <c r="B3867" s="241"/>
      <c r="C3867" s="242"/>
      <c r="D3867" s="243" t="s">
        <v>232</v>
      </c>
      <c r="E3867" s="244" t="s">
        <v>1</v>
      </c>
      <c r="F3867" s="245" t="s">
        <v>2146</v>
      </c>
      <c r="G3867" s="242"/>
      <c r="H3867" s="246">
        <v>12.08</v>
      </c>
      <c r="I3867" s="247"/>
      <c r="J3867" s="242"/>
      <c r="K3867" s="242"/>
      <c r="L3867" s="248"/>
      <c r="M3867" s="249"/>
      <c r="N3867" s="250"/>
      <c r="O3867" s="250"/>
      <c r="P3867" s="250"/>
      <c r="Q3867" s="250"/>
      <c r="R3867" s="250"/>
      <c r="S3867" s="250"/>
      <c r="T3867" s="251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T3867" s="252" t="s">
        <v>232</v>
      </c>
      <c r="AU3867" s="252" t="s">
        <v>82</v>
      </c>
      <c r="AV3867" s="13" t="s">
        <v>82</v>
      </c>
      <c r="AW3867" s="13" t="s">
        <v>30</v>
      </c>
      <c r="AX3867" s="13" t="s">
        <v>73</v>
      </c>
      <c r="AY3867" s="252" t="s">
        <v>223</v>
      </c>
    </row>
    <row r="3868" s="13" customFormat="1">
      <c r="A3868" s="13"/>
      <c r="B3868" s="241"/>
      <c r="C3868" s="242"/>
      <c r="D3868" s="243" t="s">
        <v>232</v>
      </c>
      <c r="E3868" s="244" t="s">
        <v>1</v>
      </c>
      <c r="F3868" s="245" t="s">
        <v>4817</v>
      </c>
      <c r="G3868" s="242"/>
      <c r="H3868" s="246">
        <v>33.469999999999999</v>
      </c>
      <c r="I3868" s="247"/>
      <c r="J3868" s="242"/>
      <c r="K3868" s="242"/>
      <c r="L3868" s="248"/>
      <c r="M3868" s="249"/>
      <c r="N3868" s="250"/>
      <c r="O3868" s="250"/>
      <c r="P3868" s="250"/>
      <c r="Q3868" s="250"/>
      <c r="R3868" s="250"/>
      <c r="S3868" s="250"/>
      <c r="T3868" s="251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T3868" s="252" t="s">
        <v>232</v>
      </c>
      <c r="AU3868" s="252" t="s">
        <v>82</v>
      </c>
      <c r="AV3868" s="13" t="s">
        <v>82</v>
      </c>
      <c r="AW3868" s="13" t="s">
        <v>30</v>
      </c>
      <c r="AX3868" s="13" t="s">
        <v>73</v>
      </c>
      <c r="AY3868" s="252" t="s">
        <v>223</v>
      </c>
    </row>
    <row r="3869" s="13" customFormat="1">
      <c r="A3869" s="13"/>
      <c r="B3869" s="241"/>
      <c r="C3869" s="242"/>
      <c r="D3869" s="243" t="s">
        <v>232</v>
      </c>
      <c r="E3869" s="244" t="s">
        <v>1</v>
      </c>
      <c r="F3869" s="245" t="s">
        <v>4818</v>
      </c>
      <c r="G3869" s="242"/>
      <c r="H3869" s="246">
        <v>16.57</v>
      </c>
      <c r="I3869" s="247"/>
      <c r="J3869" s="242"/>
      <c r="K3869" s="242"/>
      <c r="L3869" s="248"/>
      <c r="M3869" s="249"/>
      <c r="N3869" s="250"/>
      <c r="O3869" s="250"/>
      <c r="P3869" s="250"/>
      <c r="Q3869" s="250"/>
      <c r="R3869" s="250"/>
      <c r="S3869" s="250"/>
      <c r="T3869" s="251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52" t="s">
        <v>232</v>
      </c>
      <c r="AU3869" s="252" t="s">
        <v>82</v>
      </c>
      <c r="AV3869" s="13" t="s">
        <v>82</v>
      </c>
      <c r="AW3869" s="13" t="s">
        <v>30</v>
      </c>
      <c r="AX3869" s="13" t="s">
        <v>73</v>
      </c>
      <c r="AY3869" s="252" t="s">
        <v>223</v>
      </c>
    </row>
    <row r="3870" s="13" customFormat="1">
      <c r="A3870" s="13"/>
      <c r="B3870" s="241"/>
      <c r="C3870" s="242"/>
      <c r="D3870" s="243" t="s">
        <v>232</v>
      </c>
      <c r="E3870" s="244" t="s">
        <v>1</v>
      </c>
      <c r="F3870" s="245" t="s">
        <v>4819</v>
      </c>
      <c r="G3870" s="242"/>
      <c r="H3870" s="246">
        <v>19.579999999999998</v>
      </c>
      <c r="I3870" s="247"/>
      <c r="J3870" s="242"/>
      <c r="K3870" s="242"/>
      <c r="L3870" s="248"/>
      <c r="M3870" s="249"/>
      <c r="N3870" s="250"/>
      <c r="O3870" s="250"/>
      <c r="P3870" s="250"/>
      <c r="Q3870" s="250"/>
      <c r="R3870" s="250"/>
      <c r="S3870" s="250"/>
      <c r="T3870" s="251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T3870" s="252" t="s">
        <v>232</v>
      </c>
      <c r="AU3870" s="252" t="s">
        <v>82</v>
      </c>
      <c r="AV3870" s="13" t="s">
        <v>82</v>
      </c>
      <c r="AW3870" s="13" t="s">
        <v>30</v>
      </c>
      <c r="AX3870" s="13" t="s">
        <v>73</v>
      </c>
      <c r="AY3870" s="252" t="s">
        <v>223</v>
      </c>
    </row>
    <row r="3871" s="13" customFormat="1">
      <c r="A3871" s="13"/>
      <c r="B3871" s="241"/>
      <c r="C3871" s="242"/>
      <c r="D3871" s="243" t="s">
        <v>232</v>
      </c>
      <c r="E3871" s="244" t="s">
        <v>1</v>
      </c>
      <c r="F3871" s="245" t="s">
        <v>4820</v>
      </c>
      <c r="G3871" s="242"/>
      <c r="H3871" s="246">
        <v>12.788</v>
      </c>
      <c r="I3871" s="247"/>
      <c r="J3871" s="242"/>
      <c r="K3871" s="242"/>
      <c r="L3871" s="248"/>
      <c r="M3871" s="249"/>
      <c r="N3871" s="250"/>
      <c r="O3871" s="250"/>
      <c r="P3871" s="250"/>
      <c r="Q3871" s="250"/>
      <c r="R3871" s="250"/>
      <c r="S3871" s="250"/>
      <c r="T3871" s="251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T3871" s="252" t="s">
        <v>232</v>
      </c>
      <c r="AU3871" s="252" t="s">
        <v>82</v>
      </c>
      <c r="AV3871" s="13" t="s">
        <v>82</v>
      </c>
      <c r="AW3871" s="13" t="s">
        <v>30</v>
      </c>
      <c r="AX3871" s="13" t="s">
        <v>73</v>
      </c>
      <c r="AY3871" s="252" t="s">
        <v>223</v>
      </c>
    </row>
    <row r="3872" s="13" customFormat="1">
      <c r="A3872" s="13"/>
      <c r="B3872" s="241"/>
      <c r="C3872" s="242"/>
      <c r="D3872" s="243" t="s">
        <v>232</v>
      </c>
      <c r="E3872" s="244" t="s">
        <v>1</v>
      </c>
      <c r="F3872" s="245" t="s">
        <v>4821</v>
      </c>
      <c r="G3872" s="242"/>
      <c r="H3872" s="246">
        <v>35.649999999999999</v>
      </c>
      <c r="I3872" s="247"/>
      <c r="J3872" s="242"/>
      <c r="K3872" s="242"/>
      <c r="L3872" s="248"/>
      <c r="M3872" s="249"/>
      <c r="N3872" s="250"/>
      <c r="O3872" s="250"/>
      <c r="P3872" s="250"/>
      <c r="Q3872" s="250"/>
      <c r="R3872" s="250"/>
      <c r="S3872" s="250"/>
      <c r="T3872" s="251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52" t="s">
        <v>232</v>
      </c>
      <c r="AU3872" s="252" t="s">
        <v>82</v>
      </c>
      <c r="AV3872" s="13" t="s">
        <v>82</v>
      </c>
      <c r="AW3872" s="13" t="s">
        <v>30</v>
      </c>
      <c r="AX3872" s="13" t="s">
        <v>73</v>
      </c>
      <c r="AY3872" s="252" t="s">
        <v>223</v>
      </c>
    </row>
    <row r="3873" s="13" customFormat="1">
      <c r="A3873" s="13"/>
      <c r="B3873" s="241"/>
      <c r="C3873" s="242"/>
      <c r="D3873" s="243" t="s">
        <v>232</v>
      </c>
      <c r="E3873" s="244" t="s">
        <v>1</v>
      </c>
      <c r="F3873" s="245" t="s">
        <v>4822</v>
      </c>
      <c r="G3873" s="242"/>
      <c r="H3873" s="246">
        <v>35.210000000000001</v>
      </c>
      <c r="I3873" s="247"/>
      <c r="J3873" s="242"/>
      <c r="K3873" s="242"/>
      <c r="L3873" s="248"/>
      <c r="M3873" s="249"/>
      <c r="N3873" s="250"/>
      <c r="O3873" s="250"/>
      <c r="P3873" s="250"/>
      <c r="Q3873" s="250"/>
      <c r="R3873" s="250"/>
      <c r="S3873" s="250"/>
      <c r="T3873" s="251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T3873" s="252" t="s">
        <v>232</v>
      </c>
      <c r="AU3873" s="252" t="s">
        <v>82</v>
      </c>
      <c r="AV3873" s="13" t="s">
        <v>82</v>
      </c>
      <c r="AW3873" s="13" t="s">
        <v>30</v>
      </c>
      <c r="AX3873" s="13" t="s">
        <v>73</v>
      </c>
      <c r="AY3873" s="252" t="s">
        <v>223</v>
      </c>
    </row>
    <row r="3874" s="16" customFormat="1">
      <c r="A3874" s="16"/>
      <c r="B3874" s="288"/>
      <c r="C3874" s="289"/>
      <c r="D3874" s="243" t="s">
        <v>232</v>
      </c>
      <c r="E3874" s="290" t="s">
        <v>1</v>
      </c>
      <c r="F3874" s="291" t="s">
        <v>608</v>
      </c>
      <c r="G3874" s="289"/>
      <c r="H3874" s="292">
        <v>918.28999999999996</v>
      </c>
      <c r="I3874" s="293"/>
      <c r="J3874" s="289"/>
      <c r="K3874" s="289"/>
      <c r="L3874" s="294"/>
      <c r="M3874" s="295"/>
      <c r="N3874" s="296"/>
      <c r="O3874" s="296"/>
      <c r="P3874" s="296"/>
      <c r="Q3874" s="296"/>
      <c r="R3874" s="296"/>
      <c r="S3874" s="296"/>
      <c r="T3874" s="297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/>
      <c r="AT3874" s="298" t="s">
        <v>232</v>
      </c>
      <c r="AU3874" s="298" t="s">
        <v>82</v>
      </c>
      <c r="AV3874" s="16" t="s">
        <v>102</v>
      </c>
      <c r="AW3874" s="16" t="s">
        <v>30</v>
      </c>
      <c r="AX3874" s="16" t="s">
        <v>73</v>
      </c>
      <c r="AY3874" s="298" t="s">
        <v>223</v>
      </c>
    </row>
    <row r="3875" s="13" customFormat="1">
      <c r="A3875" s="13"/>
      <c r="B3875" s="241"/>
      <c r="C3875" s="242"/>
      <c r="D3875" s="243" t="s">
        <v>232</v>
      </c>
      <c r="E3875" s="244" t="s">
        <v>1</v>
      </c>
      <c r="F3875" s="245" t="s">
        <v>4823</v>
      </c>
      <c r="G3875" s="242"/>
      <c r="H3875" s="246">
        <v>91.828999999999994</v>
      </c>
      <c r="I3875" s="247"/>
      <c r="J3875" s="242"/>
      <c r="K3875" s="242"/>
      <c r="L3875" s="248"/>
      <c r="M3875" s="249"/>
      <c r="N3875" s="250"/>
      <c r="O3875" s="250"/>
      <c r="P3875" s="250"/>
      <c r="Q3875" s="250"/>
      <c r="R3875" s="250"/>
      <c r="S3875" s="250"/>
      <c r="T3875" s="251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T3875" s="252" t="s">
        <v>232</v>
      </c>
      <c r="AU3875" s="252" t="s">
        <v>82</v>
      </c>
      <c r="AV3875" s="13" t="s">
        <v>82</v>
      </c>
      <c r="AW3875" s="13" t="s">
        <v>30</v>
      </c>
      <c r="AX3875" s="13" t="s">
        <v>80</v>
      </c>
      <c r="AY3875" s="252" t="s">
        <v>223</v>
      </c>
    </row>
    <row r="3876" s="2" customFormat="1" ht="24.15" customHeight="1">
      <c r="A3876" s="39"/>
      <c r="B3876" s="40"/>
      <c r="C3876" s="228" t="s">
        <v>4824</v>
      </c>
      <c r="D3876" s="228" t="s">
        <v>225</v>
      </c>
      <c r="E3876" s="229" t="s">
        <v>4825</v>
      </c>
      <c r="F3876" s="230" t="s">
        <v>4826</v>
      </c>
      <c r="G3876" s="231" t="s">
        <v>293</v>
      </c>
      <c r="H3876" s="232">
        <v>57.036000000000001</v>
      </c>
      <c r="I3876" s="233"/>
      <c r="J3876" s="234">
        <f>ROUND(I3876*H3876,2)</f>
        <v>0</v>
      </c>
      <c r="K3876" s="230" t="s">
        <v>229</v>
      </c>
      <c r="L3876" s="45"/>
      <c r="M3876" s="235" t="s">
        <v>1</v>
      </c>
      <c r="N3876" s="236" t="s">
        <v>38</v>
      </c>
      <c r="O3876" s="92"/>
      <c r="P3876" s="237">
        <f>O3876*H3876</f>
        <v>0</v>
      </c>
      <c r="Q3876" s="237">
        <v>0.00032000000000000003</v>
      </c>
      <c r="R3876" s="237">
        <f>Q3876*H3876</f>
        <v>0.01825152</v>
      </c>
      <c r="S3876" s="237">
        <v>0</v>
      </c>
      <c r="T3876" s="238">
        <f>S3876*H3876</f>
        <v>0</v>
      </c>
      <c r="U3876" s="39"/>
      <c r="V3876" s="39"/>
      <c r="W3876" s="39"/>
      <c r="X3876" s="39"/>
      <c r="Y3876" s="39"/>
      <c r="Z3876" s="39"/>
      <c r="AA3876" s="39"/>
      <c r="AB3876" s="39"/>
      <c r="AC3876" s="39"/>
      <c r="AD3876" s="39"/>
      <c r="AE3876" s="39"/>
      <c r="AR3876" s="239" t="s">
        <v>310</v>
      </c>
      <c r="AT3876" s="239" t="s">
        <v>225</v>
      </c>
      <c r="AU3876" s="239" t="s">
        <v>82</v>
      </c>
      <c r="AY3876" s="18" t="s">
        <v>223</v>
      </c>
      <c r="BE3876" s="240">
        <f>IF(N3876="základní",J3876,0)</f>
        <v>0</v>
      </c>
      <c r="BF3876" s="240">
        <f>IF(N3876="snížená",J3876,0)</f>
        <v>0</v>
      </c>
      <c r="BG3876" s="240">
        <f>IF(N3876="zákl. přenesená",J3876,0)</f>
        <v>0</v>
      </c>
      <c r="BH3876" s="240">
        <f>IF(N3876="sníž. přenesená",J3876,0)</f>
        <v>0</v>
      </c>
      <c r="BI3876" s="240">
        <f>IF(N3876="nulová",J3876,0)</f>
        <v>0</v>
      </c>
      <c r="BJ3876" s="18" t="s">
        <v>80</v>
      </c>
      <c r="BK3876" s="240">
        <f>ROUND(I3876*H3876,2)</f>
        <v>0</v>
      </c>
      <c r="BL3876" s="18" t="s">
        <v>310</v>
      </c>
      <c r="BM3876" s="239" t="s">
        <v>4827</v>
      </c>
    </row>
    <row r="3877" s="14" customFormat="1">
      <c r="A3877" s="14"/>
      <c r="B3877" s="253"/>
      <c r="C3877" s="254"/>
      <c r="D3877" s="243" t="s">
        <v>232</v>
      </c>
      <c r="E3877" s="255" t="s">
        <v>1</v>
      </c>
      <c r="F3877" s="256" t="s">
        <v>1303</v>
      </c>
      <c r="G3877" s="254"/>
      <c r="H3877" s="255" t="s">
        <v>1</v>
      </c>
      <c r="I3877" s="257"/>
      <c r="J3877" s="254"/>
      <c r="K3877" s="254"/>
      <c r="L3877" s="258"/>
      <c r="M3877" s="259"/>
      <c r="N3877" s="260"/>
      <c r="O3877" s="260"/>
      <c r="P3877" s="260"/>
      <c r="Q3877" s="260"/>
      <c r="R3877" s="260"/>
      <c r="S3877" s="260"/>
      <c r="T3877" s="261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62" t="s">
        <v>232</v>
      </c>
      <c r="AU3877" s="262" t="s">
        <v>82</v>
      </c>
      <c r="AV3877" s="14" t="s">
        <v>80</v>
      </c>
      <c r="AW3877" s="14" t="s">
        <v>30</v>
      </c>
      <c r="AX3877" s="14" t="s">
        <v>73</v>
      </c>
      <c r="AY3877" s="262" t="s">
        <v>223</v>
      </c>
    </row>
    <row r="3878" s="13" customFormat="1">
      <c r="A3878" s="13"/>
      <c r="B3878" s="241"/>
      <c r="C3878" s="242"/>
      <c r="D3878" s="243" t="s">
        <v>232</v>
      </c>
      <c r="E3878" s="244" t="s">
        <v>1</v>
      </c>
      <c r="F3878" s="245" t="s">
        <v>4828</v>
      </c>
      <c r="G3878" s="242"/>
      <c r="H3878" s="246">
        <v>11.760999999999999</v>
      </c>
      <c r="I3878" s="247"/>
      <c r="J3878" s="242"/>
      <c r="K3878" s="242"/>
      <c r="L3878" s="248"/>
      <c r="M3878" s="249"/>
      <c r="N3878" s="250"/>
      <c r="O3878" s="250"/>
      <c r="P3878" s="250"/>
      <c r="Q3878" s="250"/>
      <c r="R3878" s="250"/>
      <c r="S3878" s="250"/>
      <c r="T3878" s="251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T3878" s="252" t="s">
        <v>232</v>
      </c>
      <c r="AU3878" s="252" t="s">
        <v>82</v>
      </c>
      <c r="AV3878" s="13" t="s">
        <v>82</v>
      </c>
      <c r="AW3878" s="13" t="s">
        <v>30</v>
      </c>
      <c r="AX3878" s="13" t="s">
        <v>73</v>
      </c>
      <c r="AY3878" s="252" t="s">
        <v>223</v>
      </c>
    </row>
    <row r="3879" s="13" customFormat="1">
      <c r="A3879" s="13"/>
      <c r="B3879" s="241"/>
      <c r="C3879" s="242"/>
      <c r="D3879" s="243" t="s">
        <v>232</v>
      </c>
      <c r="E3879" s="244" t="s">
        <v>1</v>
      </c>
      <c r="F3879" s="245" t="s">
        <v>4829</v>
      </c>
      <c r="G3879" s="242"/>
      <c r="H3879" s="246">
        <v>9.9719999999999995</v>
      </c>
      <c r="I3879" s="247"/>
      <c r="J3879" s="242"/>
      <c r="K3879" s="242"/>
      <c r="L3879" s="248"/>
      <c r="M3879" s="249"/>
      <c r="N3879" s="250"/>
      <c r="O3879" s="250"/>
      <c r="P3879" s="250"/>
      <c r="Q3879" s="250"/>
      <c r="R3879" s="250"/>
      <c r="S3879" s="250"/>
      <c r="T3879" s="251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T3879" s="252" t="s">
        <v>232</v>
      </c>
      <c r="AU3879" s="252" t="s">
        <v>82</v>
      </c>
      <c r="AV3879" s="13" t="s">
        <v>82</v>
      </c>
      <c r="AW3879" s="13" t="s">
        <v>30</v>
      </c>
      <c r="AX3879" s="13" t="s">
        <v>73</v>
      </c>
      <c r="AY3879" s="252" t="s">
        <v>223</v>
      </c>
    </row>
    <row r="3880" s="14" customFormat="1">
      <c r="A3880" s="14"/>
      <c r="B3880" s="253"/>
      <c r="C3880" s="254"/>
      <c r="D3880" s="243" t="s">
        <v>232</v>
      </c>
      <c r="E3880" s="255" t="s">
        <v>1</v>
      </c>
      <c r="F3880" s="256" t="s">
        <v>242</v>
      </c>
      <c r="G3880" s="254"/>
      <c r="H3880" s="255" t="s">
        <v>1</v>
      </c>
      <c r="I3880" s="257"/>
      <c r="J3880" s="254"/>
      <c r="K3880" s="254"/>
      <c r="L3880" s="258"/>
      <c r="M3880" s="259"/>
      <c r="N3880" s="260"/>
      <c r="O3880" s="260"/>
      <c r="P3880" s="260"/>
      <c r="Q3880" s="260"/>
      <c r="R3880" s="260"/>
      <c r="S3880" s="260"/>
      <c r="T3880" s="261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62" t="s">
        <v>232</v>
      </c>
      <c r="AU3880" s="262" t="s">
        <v>82</v>
      </c>
      <c r="AV3880" s="14" t="s">
        <v>80</v>
      </c>
      <c r="AW3880" s="14" t="s">
        <v>30</v>
      </c>
      <c r="AX3880" s="14" t="s">
        <v>73</v>
      </c>
      <c r="AY3880" s="262" t="s">
        <v>223</v>
      </c>
    </row>
    <row r="3881" s="14" customFormat="1">
      <c r="A3881" s="14"/>
      <c r="B3881" s="253"/>
      <c r="C3881" s="254"/>
      <c r="D3881" s="243" t="s">
        <v>232</v>
      </c>
      <c r="E3881" s="255" t="s">
        <v>1</v>
      </c>
      <c r="F3881" s="256" t="s">
        <v>1306</v>
      </c>
      <c r="G3881" s="254"/>
      <c r="H3881" s="255" t="s">
        <v>1</v>
      </c>
      <c r="I3881" s="257"/>
      <c r="J3881" s="254"/>
      <c r="K3881" s="254"/>
      <c r="L3881" s="258"/>
      <c r="M3881" s="259"/>
      <c r="N3881" s="260"/>
      <c r="O3881" s="260"/>
      <c r="P3881" s="260"/>
      <c r="Q3881" s="260"/>
      <c r="R3881" s="260"/>
      <c r="S3881" s="260"/>
      <c r="T3881" s="261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62" t="s">
        <v>232</v>
      </c>
      <c r="AU3881" s="262" t="s">
        <v>82</v>
      </c>
      <c r="AV3881" s="14" t="s">
        <v>80</v>
      </c>
      <c r="AW3881" s="14" t="s">
        <v>30</v>
      </c>
      <c r="AX3881" s="14" t="s">
        <v>73</v>
      </c>
      <c r="AY3881" s="262" t="s">
        <v>223</v>
      </c>
    </row>
    <row r="3882" s="13" customFormat="1">
      <c r="A3882" s="13"/>
      <c r="B3882" s="241"/>
      <c r="C3882" s="242"/>
      <c r="D3882" s="243" t="s">
        <v>232</v>
      </c>
      <c r="E3882" s="244" t="s">
        <v>1</v>
      </c>
      <c r="F3882" s="245" t="s">
        <v>4830</v>
      </c>
      <c r="G3882" s="242"/>
      <c r="H3882" s="246">
        <v>14.496</v>
      </c>
      <c r="I3882" s="247"/>
      <c r="J3882" s="242"/>
      <c r="K3882" s="242"/>
      <c r="L3882" s="248"/>
      <c r="M3882" s="249"/>
      <c r="N3882" s="250"/>
      <c r="O3882" s="250"/>
      <c r="P3882" s="250"/>
      <c r="Q3882" s="250"/>
      <c r="R3882" s="250"/>
      <c r="S3882" s="250"/>
      <c r="T3882" s="251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52" t="s">
        <v>232</v>
      </c>
      <c r="AU3882" s="252" t="s">
        <v>82</v>
      </c>
      <c r="AV3882" s="13" t="s">
        <v>82</v>
      </c>
      <c r="AW3882" s="13" t="s">
        <v>30</v>
      </c>
      <c r="AX3882" s="13" t="s">
        <v>73</v>
      </c>
      <c r="AY3882" s="252" t="s">
        <v>223</v>
      </c>
    </row>
    <row r="3883" s="13" customFormat="1">
      <c r="A3883" s="13"/>
      <c r="B3883" s="241"/>
      <c r="C3883" s="242"/>
      <c r="D3883" s="243" t="s">
        <v>232</v>
      </c>
      <c r="E3883" s="244" t="s">
        <v>1</v>
      </c>
      <c r="F3883" s="245" t="s">
        <v>4831</v>
      </c>
      <c r="G3883" s="242"/>
      <c r="H3883" s="246">
        <v>1.9319999999999999</v>
      </c>
      <c r="I3883" s="247"/>
      <c r="J3883" s="242"/>
      <c r="K3883" s="242"/>
      <c r="L3883" s="248"/>
      <c r="M3883" s="249"/>
      <c r="N3883" s="250"/>
      <c r="O3883" s="250"/>
      <c r="P3883" s="250"/>
      <c r="Q3883" s="250"/>
      <c r="R3883" s="250"/>
      <c r="S3883" s="250"/>
      <c r="T3883" s="251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T3883" s="252" t="s">
        <v>232</v>
      </c>
      <c r="AU3883" s="252" t="s">
        <v>82</v>
      </c>
      <c r="AV3883" s="13" t="s">
        <v>82</v>
      </c>
      <c r="AW3883" s="13" t="s">
        <v>30</v>
      </c>
      <c r="AX3883" s="13" t="s">
        <v>73</v>
      </c>
      <c r="AY3883" s="252" t="s">
        <v>223</v>
      </c>
    </row>
    <row r="3884" s="13" customFormat="1">
      <c r="A3884" s="13"/>
      <c r="B3884" s="241"/>
      <c r="C3884" s="242"/>
      <c r="D3884" s="243" t="s">
        <v>232</v>
      </c>
      <c r="E3884" s="244" t="s">
        <v>1</v>
      </c>
      <c r="F3884" s="245" t="s">
        <v>4832</v>
      </c>
      <c r="G3884" s="242"/>
      <c r="H3884" s="246">
        <v>14.496</v>
      </c>
      <c r="I3884" s="247"/>
      <c r="J3884" s="242"/>
      <c r="K3884" s="242"/>
      <c r="L3884" s="248"/>
      <c r="M3884" s="249"/>
      <c r="N3884" s="250"/>
      <c r="O3884" s="250"/>
      <c r="P3884" s="250"/>
      <c r="Q3884" s="250"/>
      <c r="R3884" s="250"/>
      <c r="S3884" s="250"/>
      <c r="T3884" s="251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T3884" s="252" t="s">
        <v>232</v>
      </c>
      <c r="AU3884" s="252" t="s">
        <v>82</v>
      </c>
      <c r="AV3884" s="13" t="s">
        <v>82</v>
      </c>
      <c r="AW3884" s="13" t="s">
        <v>30</v>
      </c>
      <c r="AX3884" s="13" t="s">
        <v>73</v>
      </c>
      <c r="AY3884" s="252" t="s">
        <v>223</v>
      </c>
    </row>
    <row r="3885" s="14" customFormat="1">
      <c r="A3885" s="14"/>
      <c r="B3885" s="253"/>
      <c r="C3885" s="254"/>
      <c r="D3885" s="243" t="s">
        <v>232</v>
      </c>
      <c r="E3885" s="255" t="s">
        <v>1</v>
      </c>
      <c r="F3885" s="256" t="s">
        <v>410</v>
      </c>
      <c r="G3885" s="254"/>
      <c r="H3885" s="255" t="s">
        <v>1</v>
      </c>
      <c r="I3885" s="257"/>
      <c r="J3885" s="254"/>
      <c r="K3885" s="254"/>
      <c r="L3885" s="258"/>
      <c r="M3885" s="259"/>
      <c r="N3885" s="260"/>
      <c r="O3885" s="260"/>
      <c r="P3885" s="260"/>
      <c r="Q3885" s="260"/>
      <c r="R3885" s="260"/>
      <c r="S3885" s="260"/>
      <c r="T3885" s="261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T3885" s="262" t="s">
        <v>232</v>
      </c>
      <c r="AU3885" s="262" t="s">
        <v>82</v>
      </c>
      <c r="AV3885" s="14" t="s">
        <v>80</v>
      </c>
      <c r="AW3885" s="14" t="s">
        <v>30</v>
      </c>
      <c r="AX3885" s="14" t="s">
        <v>73</v>
      </c>
      <c r="AY3885" s="262" t="s">
        <v>223</v>
      </c>
    </row>
    <row r="3886" s="14" customFormat="1">
      <c r="A3886" s="14"/>
      <c r="B3886" s="253"/>
      <c r="C3886" s="254"/>
      <c r="D3886" s="243" t="s">
        <v>232</v>
      </c>
      <c r="E3886" s="255" t="s">
        <v>1</v>
      </c>
      <c r="F3886" s="256" t="s">
        <v>4833</v>
      </c>
      <c r="G3886" s="254"/>
      <c r="H3886" s="255" t="s">
        <v>1</v>
      </c>
      <c r="I3886" s="257"/>
      <c r="J3886" s="254"/>
      <c r="K3886" s="254"/>
      <c r="L3886" s="258"/>
      <c r="M3886" s="259"/>
      <c r="N3886" s="260"/>
      <c r="O3886" s="260"/>
      <c r="P3886" s="260"/>
      <c r="Q3886" s="260"/>
      <c r="R3886" s="260"/>
      <c r="S3886" s="260"/>
      <c r="T3886" s="261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62" t="s">
        <v>232</v>
      </c>
      <c r="AU3886" s="262" t="s">
        <v>82</v>
      </c>
      <c r="AV3886" s="14" t="s">
        <v>80</v>
      </c>
      <c r="AW3886" s="14" t="s">
        <v>30</v>
      </c>
      <c r="AX3886" s="14" t="s">
        <v>73</v>
      </c>
      <c r="AY3886" s="262" t="s">
        <v>223</v>
      </c>
    </row>
    <row r="3887" s="13" customFormat="1">
      <c r="A3887" s="13"/>
      <c r="B3887" s="241"/>
      <c r="C3887" s="242"/>
      <c r="D3887" s="243" t="s">
        <v>232</v>
      </c>
      <c r="E3887" s="244" t="s">
        <v>1</v>
      </c>
      <c r="F3887" s="245" t="s">
        <v>4834</v>
      </c>
      <c r="G3887" s="242"/>
      <c r="H3887" s="246">
        <v>4.3789999999999996</v>
      </c>
      <c r="I3887" s="247"/>
      <c r="J3887" s="242"/>
      <c r="K3887" s="242"/>
      <c r="L3887" s="248"/>
      <c r="M3887" s="249"/>
      <c r="N3887" s="250"/>
      <c r="O3887" s="250"/>
      <c r="P3887" s="250"/>
      <c r="Q3887" s="250"/>
      <c r="R3887" s="250"/>
      <c r="S3887" s="250"/>
      <c r="T3887" s="251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T3887" s="252" t="s">
        <v>232</v>
      </c>
      <c r="AU3887" s="252" t="s">
        <v>82</v>
      </c>
      <c r="AV3887" s="13" t="s">
        <v>82</v>
      </c>
      <c r="AW3887" s="13" t="s">
        <v>30</v>
      </c>
      <c r="AX3887" s="13" t="s">
        <v>73</v>
      </c>
      <c r="AY3887" s="252" t="s">
        <v>223</v>
      </c>
    </row>
    <row r="3888" s="15" customFormat="1">
      <c r="A3888" s="15"/>
      <c r="B3888" s="263"/>
      <c r="C3888" s="264"/>
      <c r="D3888" s="243" t="s">
        <v>232</v>
      </c>
      <c r="E3888" s="265" t="s">
        <v>1</v>
      </c>
      <c r="F3888" s="266" t="s">
        <v>245</v>
      </c>
      <c r="G3888" s="264"/>
      <c r="H3888" s="267">
        <v>57.036000000000001</v>
      </c>
      <c r="I3888" s="268"/>
      <c r="J3888" s="264"/>
      <c r="K3888" s="264"/>
      <c r="L3888" s="269"/>
      <c r="M3888" s="270"/>
      <c r="N3888" s="271"/>
      <c r="O3888" s="271"/>
      <c r="P3888" s="271"/>
      <c r="Q3888" s="271"/>
      <c r="R3888" s="271"/>
      <c r="S3888" s="271"/>
      <c r="T3888" s="272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T3888" s="273" t="s">
        <v>232</v>
      </c>
      <c r="AU3888" s="273" t="s">
        <v>82</v>
      </c>
      <c r="AV3888" s="15" t="s">
        <v>230</v>
      </c>
      <c r="AW3888" s="15" t="s">
        <v>30</v>
      </c>
      <c r="AX3888" s="15" t="s">
        <v>80</v>
      </c>
      <c r="AY3888" s="273" t="s">
        <v>223</v>
      </c>
    </row>
    <row r="3889" s="2" customFormat="1" ht="37.8" customHeight="1">
      <c r="A3889" s="39"/>
      <c r="B3889" s="40"/>
      <c r="C3889" s="228" t="s">
        <v>4835</v>
      </c>
      <c r="D3889" s="228" t="s">
        <v>225</v>
      </c>
      <c r="E3889" s="229" t="s">
        <v>4836</v>
      </c>
      <c r="F3889" s="230" t="s">
        <v>4837</v>
      </c>
      <c r="G3889" s="231" t="s">
        <v>293</v>
      </c>
      <c r="H3889" s="232">
        <v>2.4329999999999998</v>
      </c>
      <c r="I3889" s="233"/>
      <c r="J3889" s="234">
        <f>ROUND(I3889*H3889,2)</f>
        <v>0</v>
      </c>
      <c r="K3889" s="230" t="s">
        <v>229</v>
      </c>
      <c r="L3889" s="45"/>
      <c r="M3889" s="235" t="s">
        <v>1</v>
      </c>
      <c r="N3889" s="236" t="s">
        <v>38</v>
      </c>
      <c r="O3889" s="92"/>
      <c r="P3889" s="237">
        <f>O3889*H3889</f>
        <v>0</v>
      </c>
      <c r="Q3889" s="237">
        <v>0</v>
      </c>
      <c r="R3889" s="237">
        <f>Q3889*H3889</f>
        <v>0</v>
      </c>
      <c r="S3889" s="237">
        <v>0</v>
      </c>
      <c r="T3889" s="238">
        <f>S3889*H3889</f>
        <v>0</v>
      </c>
      <c r="U3889" s="39"/>
      <c r="V3889" s="39"/>
      <c r="W3889" s="39"/>
      <c r="X3889" s="39"/>
      <c r="Y3889" s="39"/>
      <c r="Z3889" s="39"/>
      <c r="AA3889" s="39"/>
      <c r="AB3889" s="39"/>
      <c r="AC3889" s="39"/>
      <c r="AD3889" s="39"/>
      <c r="AE3889" s="39"/>
      <c r="AR3889" s="239" t="s">
        <v>310</v>
      </c>
      <c r="AT3889" s="239" t="s">
        <v>225</v>
      </c>
      <c r="AU3889" s="239" t="s">
        <v>82</v>
      </c>
      <c r="AY3889" s="18" t="s">
        <v>223</v>
      </c>
      <c r="BE3889" s="240">
        <f>IF(N3889="základní",J3889,0)</f>
        <v>0</v>
      </c>
      <c r="BF3889" s="240">
        <f>IF(N3889="snížená",J3889,0)</f>
        <v>0</v>
      </c>
      <c r="BG3889" s="240">
        <f>IF(N3889="zákl. přenesená",J3889,0)</f>
        <v>0</v>
      </c>
      <c r="BH3889" s="240">
        <f>IF(N3889="sníž. přenesená",J3889,0)</f>
        <v>0</v>
      </c>
      <c r="BI3889" s="240">
        <f>IF(N3889="nulová",J3889,0)</f>
        <v>0</v>
      </c>
      <c r="BJ3889" s="18" t="s">
        <v>80</v>
      </c>
      <c r="BK3889" s="240">
        <f>ROUND(I3889*H3889,2)</f>
        <v>0</v>
      </c>
      <c r="BL3889" s="18" t="s">
        <v>310</v>
      </c>
      <c r="BM3889" s="239" t="s">
        <v>4838</v>
      </c>
    </row>
    <row r="3890" s="2" customFormat="1" ht="21.75" customHeight="1">
      <c r="A3890" s="39"/>
      <c r="B3890" s="40"/>
      <c r="C3890" s="228" t="s">
        <v>4839</v>
      </c>
      <c r="D3890" s="228" t="s">
        <v>225</v>
      </c>
      <c r="E3890" s="229" t="s">
        <v>4840</v>
      </c>
      <c r="F3890" s="230" t="s">
        <v>4841</v>
      </c>
      <c r="G3890" s="231" t="s">
        <v>293</v>
      </c>
      <c r="H3890" s="232">
        <v>57.036000000000001</v>
      </c>
      <c r="I3890" s="233"/>
      <c r="J3890" s="234">
        <f>ROUND(I3890*H3890,2)</f>
        <v>0</v>
      </c>
      <c r="K3890" s="230" t="s">
        <v>229</v>
      </c>
      <c r="L3890" s="45"/>
      <c r="M3890" s="235" t="s">
        <v>1</v>
      </c>
      <c r="N3890" s="236" t="s">
        <v>38</v>
      </c>
      <c r="O3890" s="92"/>
      <c r="P3890" s="237">
        <f>O3890*H3890</f>
        <v>0</v>
      </c>
      <c r="Q3890" s="237">
        <v>0.00025999999999999998</v>
      </c>
      <c r="R3890" s="237">
        <f>Q3890*H3890</f>
        <v>0.01482936</v>
      </c>
      <c r="S3890" s="237">
        <v>0</v>
      </c>
      <c r="T3890" s="238">
        <f>S3890*H3890</f>
        <v>0</v>
      </c>
      <c r="U3890" s="39"/>
      <c r="V3890" s="39"/>
      <c r="W3890" s="39"/>
      <c r="X3890" s="39"/>
      <c r="Y3890" s="39"/>
      <c r="Z3890" s="39"/>
      <c r="AA3890" s="39"/>
      <c r="AB3890" s="39"/>
      <c r="AC3890" s="39"/>
      <c r="AD3890" s="39"/>
      <c r="AE3890" s="39"/>
      <c r="AR3890" s="239" t="s">
        <v>310</v>
      </c>
      <c r="AT3890" s="239" t="s">
        <v>225</v>
      </c>
      <c r="AU3890" s="239" t="s">
        <v>82</v>
      </c>
      <c r="AY3890" s="18" t="s">
        <v>223</v>
      </c>
      <c r="BE3890" s="240">
        <f>IF(N3890="základní",J3890,0)</f>
        <v>0</v>
      </c>
      <c r="BF3890" s="240">
        <f>IF(N3890="snížená",J3890,0)</f>
        <v>0</v>
      </c>
      <c r="BG3890" s="240">
        <f>IF(N3890="zákl. přenesená",J3890,0)</f>
        <v>0</v>
      </c>
      <c r="BH3890" s="240">
        <f>IF(N3890="sníž. přenesená",J3890,0)</f>
        <v>0</v>
      </c>
      <c r="BI3890" s="240">
        <f>IF(N3890="nulová",J3890,0)</f>
        <v>0</v>
      </c>
      <c r="BJ3890" s="18" t="s">
        <v>80</v>
      </c>
      <c r="BK3890" s="240">
        <f>ROUND(I3890*H3890,2)</f>
        <v>0</v>
      </c>
      <c r="BL3890" s="18" t="s">
        <v>310</v>
      </c>
      <c r="BM3890" s="239" t="s">
        <v>4842</v>
      </c>
    </row>
    <row r="3891" s="2" customFormat="1" ht="33" customHeight="1">
      <c r="A3891" s="39"/>
      <c r="B3891" s="40"/>
      <c r="C3891" s="228" t="s">
        <v>4843</v>
      </c>
      <c r="D3891" s="228" t="s">
        <v>225</v>
      </c>
      <c r="E3891" s="229" t="s">
        <v>4844</v>
      </c>
      <c r="F3891" s="230" t="s">
        <v>4845</v>
      </c>
      <c r="G3891" s="231" t="s">
        <v>293</v>
      </c>
      <c r="H3891" s="232">
        <v>2.4329999999999998</v>
      </c>
      <c r="I3891" s="233"/>
      <c r="J3891" s="234">
        <f>ROUND(I3891*H3891,2)</f>
        <v>0</v>
      </c>
      <c r="K3891" s="230" t="s">
        <v>229</v>
      </c>
      <c r="L3891" s="45"/>
      <c r="M3891" s="235" t="s">
        <v>1</v>
      </c>
      <c r="N3891" s="236" t="s">
        <v>38</v>
      </c>
      <c r="O3891" s="92"/>
      <c r="P3891" s="237">
        <f>O3891*H3891</f>
        <v>0</v>
      </c>
      <c r="Q3891" s="237">
        <v>0</v>
      </c>
      <c r="R3891" s="237">
        <f>Q3891*H3891</f>
        <v>0</v>
      </c>
      <c r="S3891" s="237">
        <v>0</v>
      </c>
      <c r="T3891" s="238">
        <f>S3891*H3891</f>
        <v>0</v>
      </c>
      <c r="U3891" s="39"/>
      <c r="V3891" s="39"/>
      <c r="W3891" s="39"/>
      <c r="X3891" s="39"/>
      <c r="Y3891" s="39"/>
      <c r="Z3891" s="39"/>
      <c r="AA3891" s="39"/>
      <c r="AB3891" s="39"/>
      <c r="AC3891" s="39"/>
      <c r="AD3891" s="39"/>
      <c r="AE3891" s="39"/>
      <c r="AR3891" s="239" t="s">
        <v>310</v>
      </c>
      <c r="AT3891" s="239" t="s">
        <v>225</v>
      </c>
      <c r="AU3891" s="239" t="s">
        <v>82</v>
      </c>
      <c r="AY3891" s="18" t="s">
        <v>223</v>
      </c>
      <c r="BE3891" s="240">
        <f>IF(N3891="základní",J3891,0)</f>
        <v>0</v>
      </c>
      <c r="BF3891" s="240">
        <f>IF(N3891="snížená",J3891,0)</f>
        <v>0</v>
      </c>
      <c r="BG3891" s="240">
        <f>IF(N3891="zákl. přenesená",J3891,0)</f>
        <v>0</v>
      </c>
      <c r="BH3891" s="240">
        <f>IF(N3891="sníž. přenesená",J3891,0)</f>
        <v>0</v>
      </c>
      <c r="BI3891" s="240">
        <f>IF(N3891="nulová",J3891,0)</f>
        <v>0</v>
      </c>
      <c r="BJ3891" s="18" t="s">
        <v>80</v>
      </c>
      <c r="BK3891" s="240">
        <f>ROUND(I3891*H3891,2)</f>
        <v>0</v>
      </c>
      <c r="BL3891" s="18" t="s">
        <v>310</v>
      </c>
      <c r="BM3891" s="239" t="s">
        <v>4846</v>
      </c>
    </row>
    <row r="3892" s="13" customFormat="1">
      <c r="A3892" s="13"/>
      <c r="B3892" s="241"/>
      <c r="C3892" s="242"/>
      <c r="D3892" s="243" t="s">
        <v>232</v>
      </c>
      <c r="E3892" s="244" t="s">
        <v>1</v>
      </c>
      <c r="F3892" s="245" t="s">
        <v>4847</v>
      </c>
      <c r="G3892" s="242"/>
      <c r="H3892" s="246">
        <v>0.96299999999999997</v>
      </c>
      <c r="I3892" s="247"/>
      <c r="J3892" s="242"/>
      <c r="K3892" s="242"/>
      <c r="L3892" s="248"/>
      <c r="M3892" s="249"/>
      <c r="N3892" s="250"/>
      <c r="O3892" s="250"/>
      <c r="P3892" s="250"/>
      <c r="Q3892" s="250"/>
      <c r="R3892" s="250"/>
      <c r="S3892" s="250"/>
      <c r="T3892" s="251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T3892" s="252" t="s">
        <v>232</v>
      </c>
      <c r="AU3892" s="252" t="s">
        <v>82</v>
      </c>
      <c r="AV3892" s="13" t="s">
        <v>82</v>
      </c>
      <c r="AW3892" s="13" t="s">
        <v>30</v>
      </c>
      <c r="AX3892" s="13" t="s">
        <v>73</v>
      </c>
      <c r="AY3892" s="252" t="s">
        <v>223</v>
      </c>
    </row>
    <row r="3893" s="13" customFormat="1">
      <c r="A3893" s="13"/>
      <c r="B3893" s="241"/>
      <c r="C3893" s="242"/>
      <c r="D3893" s="243" t="s">
        <v>232</v>
      </c>
      <c r="E3893" s="244" t="s">
        <v>1</v>
      </c>
      <c r="F3893" s="245" t="s">
        <v>4848</v>
      </c>
      <c r="G3893" s="242"/>
      <c r="H3893" s="246">
        <v>1.379</v>
      </c>
      <c r="I3893" s="247"/>
      <c r="J3893" s="242"/>
      <c r="K3893" s="242"/>
      <c r="L3893" s="248"/>
      <c r="M3893" s="249"/>
      <c r="N3893" s="250"/>
      <c r="O3893" s="250"/>
      <c r="P3893" s="250"/>
      <c r="Q3893" s="250"/>
      <c r="R3893" s="250"/>
      <c r="S3893" s="250"/>
      <c r="T3893" s="251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52" t="s">
        <v>232</v>
      </c>
      <c r="AU3893" s="252" t="s">
        <v>82</v>
      </c>
      <c r="AV3893" s="13" t="s">
        <v>82</v>
      </c>
      <c r="AW3893" s="13" t="s">
        <v>30</v>
      </c>
      <c r="AX3893" s="13" t="s">
        <v>73</v>
      </c>
      <c r="AY3893" s="252" t="s">
        <v>223</v>
      </c>
    </row>
    <row r="3894" s="13" customFormat="1">
      <c r="A3894" s="13"/>
      <c r="B3894" s="241"/>
      <c r="C3894" s="242"/>
      <c r="D3894" s="243" t="s">
        <v>232</v>
      </c>
      <c r="E3894" s="244" t="s">
        <v>1</v>
      </c>
      <c r="F3894" s="245" t="s">
        <v>4849</v>
      </c>
      <c r="G3894" s="242"/>
      <c r="H3894" s="246">
        <v>0.090999999999999998</v>
      </c>
      <c r="I3894" s="247"/>
      <c r="J3894" s="242"/>
      <c r="K3894" s="242"/>
      <c r="L3894" s="248"/>
      <c r="M3894" s="249"/>
      <c r="N3894" s="250"/>
      <c r="O3894" s="250"/>
      <c r="P3894" s="250"/>
      <c r="Q3894" s="250"/>
      <c r="R3894" s="250"/>
      <c r="S3894" s="250"/>
      <c r="T3894" s="251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T3894" s="252" t="s">
        <v>232</v>
      </c>
      <c r="AU3894" s="252" t="s">
        <v>82</v>
      </c>
      <c r="AV3894" s="13" t="s">
        <v>82</v>
      </c>
      <c r="AW3894" s="13" t="s">
        <v>30</v>
      </c>
      <c r="AX3894" s="13" t="s">
        <v>73</v>
      </c>
      <c r="AY3894" s="252" t="s">
        <v>223</v>
      </c>
    </row>
    <row r="3895" s="15" customFormat="1">
      <c r="A3895" s="15"/>
      <c r="B3895" s="263"/>
      <c r="C3895" s="264"/>
      <c r="D3895" s="243" t="s">
        <v>232</v>
      </c>
      <c r="E3895" s="265" t="s">
        <v>1</v>
      </c>
      <c r="F3895" s="266" t="s">
        <v>245</v>
      </c>
      <c r="G3895" s="264"/>
      <c r="H3895" s="267">
        <v>2.4329999999999998</v>
      </c>
      <c r="I3895" s="268"/>
      <c r="J3895" s="264"/>
      <c r="K3895" s="264"/>
      <c r="L3895" s="269"/>
      <c r="M3895" s="270"/>
      <c r="N3895" s="271"/>
      <c r="O3895" s="271"/>
      <c r="P3895" s="271"/>
      <c r="Q3895" s="271"/>
      <c r="R3895" s="271"/>
      <c r="S3895" s="271"/>
      <c r="T3895" s="272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T3895" s="273" t="s">
        <v>232</v>
      </c>
      <c r="AU3895" s="273" t="s">
        <v>82</v>
      </c>
      <c r="AV3895" s="15" t="s">
        <v>230</v>
      </c>
      <c r="AW3895" s="15" t="s">
        <v>30</v>
      </c>
      <c r="AX3895" s="15" t="s">
        <v>80</v>
      </c>
      <c r="AY3895" s="273" t="s">
        <v>223</v>
      </c>
    </row>
    <row r="3896" s="2" customFormat="1" ht="24.15" customHeight="1">
      <c r="A3896" s="39"/>
      <c r="B3896" s="40"/>
      <c r="C3896" s="228" t="s">
        <v>4850</v>
      </c>
      <c r="D3896" s="228" t="s">
        <v>225</v>
      </c>
      <c r="E3896" s="229" t="s">
        <v>4851</v>
      </c>
      <c r="F3896" s="230" t="s">
        <v>4852</v>
      </c>
      <c r="G3896" s="231" t="s">
        <v>293</v>
      </c>
      <c r="H3896" s="232">
        <v>21.285</v>
      </c>
      <c r="I3896" s="233"/>
      <c r="J3896" s="234">
        <f>ROUND(I3896*H3896,2)</f>
        <v>0</v>
      </c>
      <c r="K3896" s="230" t="s">
        <v>229</v>
      </c>
      <c r="L3896" s="45"/>
      <c r="M3896" s="235" t="s">
        <v>1</v>
      </c>
      <c r="N3896" s="236" t="s">
        <v>38</v>
      </c>
      <c r="O3896" s="92"/>
      <c r="P3896" s="237">
        <f>O3896*H3896</f>
        <v>0</v>
      </c>
      <c r="Q3896" s="237">
        <v>0.0035000000000000001</v>
      </c>
      <c r="R3896" s="237">
        <f>Q3896*H3896</f>
        <v>0.074497500000000008</v>
      </c>
      <c r="S3896" s="237">
        <v>0</v>
      </c>
      <c r="T3896" s="238">
        <f>S3896*H3896</f>
        <v>0</v>
      </c>
      <c r="U3896" s="39"/>
      <c r="V3896" s="39"/>
      <c r="W3896" s="39"/>
      <c r="X3896" s="39"/>
      <c r="Y3896" s="39"/>
      <c r="Z3896" s="39"/>
      <c r="AA3896" s="39"/>
      <c r="AB3896" s="39"/>
      <c r="AC3896" s="39"/>
      <c r="AD3896" s="39"/>
      <c r="AE3896" s="39"/>
      <c r="AR3896" s="239" t="s">
        <v>310</v>
      </c>
      <c r="AT3896" s="239" t="s">
        <v>225</v>
      </c>
      <c r="AU3896" s="239" t="s">
        <v>82</v>
      </c>
      <c r="AY3896" s="18" t="s">
        <v>223</v>
      </c>
      <c r="BE3896" s="240">
        <f>IF(N3896="základní",J3896,0)</f>
        <v>0</v>
      </c>
      <c r="BF3896" s="240">
        <f>IF(N3896="snížená",J3896,0)</f>
        <v>0</v>
      </c>
      <c r="BG3896" s="240">
        <f>IF(N3896="zákl. přenesená",J3896,0)</f>
        <v>0</v>
      </c>
      <c r="BH3896" s="240">
        <f>IF(N3896="sníž. přenesená",J3896,0)</f>
        <v>0</v>
      </c>
      <c r="BI3896" s="240">
        <f>IF(N3896="nulová",J3896,0)</f>
        <v>0</v>
      </c>
      <c r="BJ3896" s="18" t="s">
        <v>80</v>
      </c>
      <c r="BK3896" s="240">
        <f>ROUND(I3896*H3896,2)</f>
        <v>0</v>
      </c>
      <c r="BL3896" s="18" t="s">
        <v>310</v>
      </c>
      <c r="BM3896" s="239" t="s">
        <v>4853</v>
      </c>
    </row>
    <row r="3897" s="14" customFormat="1">
      <c r="A3897" s="14"/>
      <c r="B3897" s="253"/>
      <c r="C3897" s="254"/>
      <c r="D3897" s="243" t="s">
        <v>232</v>
      </c>
      <c r="E3897" s="255" t="s">
        <v>1</v>
      </c>
      <c r="F3897" s="256" t="s">
        <v>1303</v>
      </c>
      <c r="G3897" s="254"/>
      <c r="H3897" s="255" t="s">
        <v>1</v>
      </c>
      <c r="I3897" s="257"/>
      <c r="J3897" s="254"/>
      <c r="K3897" s="254"/>
      <c r="L3897" s="258"/>
      <c r="M3897" s="259"/>
      <c r="N3897" s="260"/>
      <c r="O3897" s="260"/>
      <c r="P3897" s="260"/>
      <c r="Q3897" s="260"/>
      <c r="R3897" s="260"/>
      <c r="S3897" s="260"/>
      <c r="T3897" s="261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T3897" s="262" t="s">
        <v>232</v>
      </c>
      <c r="AU3897" s="262" t="s">
        <v>82</v>
      </c>
      <c r="AV3897" s="14" t="s">
        <v>80</v>
      </c>
      <c r="AW3897" s="14" t="s">
        <v>30</v>
      </c>
      <c r="AX3897" s="14" t="s">
        <v>73</v>
      </c>
      <c r="AY3897" s="262" t="s">
        <v>223</v>
      </c>
    </row>
    <row r="3898" s="13" customFormat="1">
      <c r="A3898" s="13"/>
      <c r="B3898" s="241"/>
      <c r="C3898" s="242"/>
      <c r="D3898" s="243" t="s">
        <v>232</v>
      </c>
      <c r="E3898" s="244" t="s">
        <v>1</v>
      </c>
      <c r="F3898" s="245" t="s">
        <v>4854</v>
      </c>
      <c r="G3898" s="242"/>
      <c r="H3898" s="246">
        <v>7.5369999999999999</v>
      </c>
      <c r="I3898" s="247"/>
      <c r="J3898" s="242"/>
      <c r="K3898" s="242"/>
      <c r="L3898" s="248"/>
      <c r="M3898" s="249"/>
      <c r="N3898" s="250"/>
      <c r="O3898" s="250"/>
      <c r="P3898" s="250"/>
      <c r="Q3898" s="250"/>
      <c r="R3898" s="250"/>
      <c r="S3898" s="250"/>
      <c r="T3898" s="251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T3898" s="252" t="s">
        <v>232</v>
      </c>
      <c r="AU3898" s="252" t="s">
        <v>82</v>
      </c>
      <c r="AV3898" s="13" t="s">
        <v>82</v>
      </c>
      <c r="AW3898" s="13" t="s">
        <v>30</v>
      </c>
      <c r="AX3898" s="13" t="s">
        <v>73</v>
      </c>
      <c r="AY3898" s="252" t="s">
        <v>223</v>
      </c>
    </row>
    <row r="3899" s="14" customFormat="1">
      <c r="A3899" s="14"/>
      <c r="B3899" s="253"/>
      <c r="C3899" s="254"/>
      <c r="D3899" s="243" t="s">
        <v>232</v>
      </c>
      <c r="E3899" s="255" t="s">
        <v>1</v>
      </c>
      <c r="F3899" s="256" t="s">
        <v>242</v>
      </c>
      <c r="G3899" s="254"/>
      <c r="H3899" s="255" t="s">
        <v>1</v>
      </c>
      <c r="I3899" s="257"/>
      <c r="J3899" s="254"/>
      <c r="K3899" s="254"/>
      <c r="L3899" s="258"/>
      <c r="M3899" s="259"/>
      <c r="N3899" s="260"/>
      <c r="O3899" s="260"/>
      <c r="P3899" s="260"/>
      <c r="Q3899" s="260"/>
      <c r="R3899" s="260"/>
      <c r="S3899" s="260"/>
      <c r="T3899" s="261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62" t="s">
        <v>232</v>
      </c>
      <c r="AU3899" s="262" t="s">
        <v>82</v>
      </c>
      <c r="AV3899" s="14" t="s">
        <v>80</v>
      </c>
      <c r="AW3899" s="14" t="s">
        <v>30</v>
      </c>
      <c r="AX3899" s="14" t="s">
        <v>73</v>
      </c>
      <c r="AY3899" s="262" t="s">
        <v>223</v>
      </c>
    </row>
    <row r="3900" s="14" customFormat="1">
      <c r="A3900" s="14"/>
      <c r="B3900" s="253"/>
      <c r="C3900" s="254"/>
      <c r="D3900" s="243" t="s">
        <v>232</v>
      </c>
      <c r="E3900" s="255" t="s">
        <v>1</v>
      </c>
      <c r="F3900" s="256" t="s">
        <v>1306</v>
      </c>
      <c r="G3900" s="254"/>
      <c r="H3900" s="255" t="s">
        <v>1</v>
      </c>
      <c r="I3900" s="257"/>
      <c r="J3900" s="254"/>
      <c r="K3900" s="254"/>
      <c r="L3900" s="258"/>
      <c r="M3900" s="259"/>
      <c r="N3900" s="260"/>
      <c r="O3900" s="260"/>
      <c r="P3900" s="260"/>
      <c r="Q3900" s="260"/>
      <c r="R3900" s="260"/>
      <c r="S3900" s="260"/>
      <c r="T3900" s="261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62" t="s">
        <v>232</v>
      </c>
      <c r="AU3900" s="262" t="s">
        <v>82</v>
      </c>
      <c r="AV3900" s="14" t="s">
        <v>80</v>
      </c>
      <c r="AW3900" s="14" t="s">
        <v>30</v>
      </c>
      <c r="AX3900" s="14" t="s">
        <v>73</v>
      </c>
      <c r="AY3900" s="262" t="s">
        <v>223</v>
      </c>
    </row>
    <row r="3901" s="13" customFormat="1">
      <c r="A3901" s="13"/>
      <c r="B3901" s="241"/>
      <c r="C3901" s="242"/>
      <c r="D3901" s="243" t="s">
        <v>232</v>
      </c>
      <c r="E3901" s="244" t="s">
        <v>1</v>
      </c>
      <c r="F3901" s="245" t="s">
        <v>4855</v>
      </c>
      <c r="G3901" s="242"/>
      <c r="H3901" s="246">
        <v>10.488</v>
      </c>
      <c r="I3901" s="247"/>
      <c r="J3901" s="242"/>
      <c r="K3901" s="242"/>
      <c r="L3901" s="248"/>
      <c r="M3901" s="249"/>
      <c r="N3901" s="250"/>
      <c r="O3901" s="250"/>
      <c r="P3901" s="250"/>
      <c r="Q3901" s="250"/>
      <c r="R3901" s="250"/>
      <c r="S3901" s="250"/>
      <c r="T3901" s="251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52" t="s">
        <v>232</v>
      </c>
      <c r="AU3901" s="252" t="s">
        <v>82</v>
      </c>
      <c r="AV3901" s="13" t="s">
        <v>82</v>
      </c>
      <c r="AW3901" s="13" t="s">
        <v>30</v>
      </c>
      <c r="AX3901" s="13" t="s">
        <v>73</v>
      </c>
      <c r="AY3901" s="252" t="s">
        <v>223</v>
      </c>
    </row>
    <row r="3902" s="14" customFormat="1">
      <c r="A3902" s="14"/>
      <c r="B3902" s="253"/>
      <c r="C3902" s="254"/>
      <c r="D3902" s="243" t="s">
        <v>232</v>
      </c>
      <c r="E3902" s="255" t="s">
        <v>1</v>
      </c>
      <c r="F3902" s="256" t="s">
        <v>410</v>
      </c>
      <c r="G3902" s="254"/>
      <c r="H3902" s="255" t="s">
        <v>1</v>
      </c>
      <c r="I3902" s="257"/>
      <c r="J3902" s="254"/>
      <c r="K3902" s="254"/>
      <c r="L3902" s="258"/>
      <c r="M3902" s="259"/>
      <c r="N3902" s="260"/>
      <c r="O3902" s="260"/>
      <c r="P3902" s="260"/>
      <c r="Q3902" s="260"/>
      <c r="R3902" s="260"/>
      <c r="S3902" s="260"/>
      <c r="T3902" s="261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62" t="s">
        <v>232</v>
      </c>
      <c r="AU3902" s="262" t="s">
        <v>82</v>
      </c>
      <c r="AV3902" s="14" t="s">
        <v>80</v>
      </c>
      <c r="AW3902" s="14" t="s">
        <v>30</v>
      </c>
      <c r="AX3902" s="14" t="s">
        <v>73</v>
      </c>
      <c r="AY3902" s="262" t="s">
        <v>223</v>
      </c>
    </row>
    <row r="3903" s="14" customFormat="1">
      <c r="A3903" s="14"/>
      <c r="B3903" s="253"/>
      <c r="C3903" s="254"/>
      <c r="D3903" s="243" t="s">
        <v>232</v>
      </c>
      <c r="E3903" s="255" t="s">
        <v>1</v>
      </c>
      <c r="F3903" s="256" t="s">
        <v>4833</v>
      </c>
      <c r="G3903" s="254"/>
      <c r="H3903" s="255" t="s">
        <v>1</v>
      </c>
      <c r="I3903" s="257"/>
      <c r="J3903" s="254"/>
      <c r="K3903" s="254"/>
      <c r="L3903" s="258"/>
      <c r="M3903" s="259"/>
      <c r="N3903" s="260"/>
      <c r="O3903" s="260"/>
      <c r="P3903" s="260"/>
      <c r="Q3903" s="260"/>
      <c r="R3903" s="260"/>
      <c r="S3903" s="260"/>
      <c r="T3903" s="261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62" t="s">
        <v>232</v>
      </c>
      <c r="AU3903" s="262" t="s">
        <v>82</v>
      </c>
      <c r="AV3903" s="14" t="s">
        <v>80</v>
      </c>
      <c r="AW3903" s="14" t="s">
        <v>30</v>
      </c>
      <c r="AX3903" s="14" t="s">
        <v>73</v>
      </c>
      <c r="AY3903" s="262" t="s">
        <v>223</v>
      </c>
    </row>
    <row r="3904" s="13" customFormat="1">
      <c r="A3904" s="13"/>
      <c r="B3904" s="241"/>
      <c r="C3904" s="242"/>
      <c r="D3904" s="243" t="s">
        <v>232</v>
      </c>
      <c r="E3904" s="244" t="s">
        <v>1</v>
      </c>
      <c r="F3904" s="245" t="s">
        <v>4856</v>
      </c>
      <c r="G3904" s="242"/>
      <c r="H3904" s="246">
        <v>3.2599999999999998</v>
      </c>
      <c r="I3904" s="247"/>
      <c r="J3904" s="242"/>
      <c r="K3904" s="242"/>
      <c r="L3904" s="248"/>
      <c r="M3904" s="249"/>
      <c r="N3904" s="250"/>
      <c r="O3904" s="250"/>
      <c r="P3904" s="250"/>
      <c r="Q3904" s="250"/>
      <c r="R3904" s="250"/>
      <c r="S3904" s="250"/>
      <c r="T3904" s="251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T3904" s="252" t="s">
        <v>232</v>
      </c>
      <c r="AU3904" s="252" t="s">
        <v>82</v>
      </c>
      <c r="AV3904" s="13" t="s">
        <v>82</v>
      </c>
      <c r="AW3904" s="13" t="s">
        <v>30</v>
      </c>
      <c r="AX3904" s="13" t="s">
        <v>73</v>
      </c>
      <c r="AY3904" s="252" t="s">
        <v>223</v>
      </c>
    </row>
    <row r="3905" s="15" customFormat="1">
      <c r="A3905" s="15"/>
      <c r="B3905" s="263"/>
      <c r="C3905" s="264"/>
      <c r="D3905" s="243" t="s">
        <v>232</v>
      </c>
      <c r="E3905" s="265" t="s">
        <v>1</v>
      </c>
      <c r="F3905" s="266" t="s">
        <v>245</v>
      </c>
      <c r="G3905" s="264"/>
      <c r="H3905" s="267">
        <v>21.285</v>
      </c>
      <c r="I3905" s="268"/>
      <c r="J3905" s="264"/>
      <c r="K3905" s="264"/>
      <c r="L3905" s="269"/>
      <c r="M3905" s="270"/>
      <c r="N3905" s="271"/>
      <c r="O3905" s="271"/>
      <c r="P3905" s="271"/>
      <c r="Q3905" s="271"/>
      <c r="R3905" s="271"/>
      <c r="S3905" s="271"/>
      <c r="T3905" s="272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T3905" s="273" t="s">
        <v>232</v>
      </c>
      <c r="AU3905" s="273" t="s">
        <v>82</v>
      </c>
      <c r="AV3905" s="15" t="s">
        <v>230</v>
      </c>
      <c r="AW3905" s="15" t="s">
        <v>30</v>
      </c>
      <c r="AX3905" s="15" t="s">
        <v>80</v>
      </c>
      <c r="AY3905" s="273" t="s">
        <v>223</v>
      </c>
    </row>
    <row r="3906" s="2" customFormat="1" ht="16.5" customHeight="1">
      <c r="A3906" s="39"/>
      <c r="B3906" s="40"/>
      <c r="C3906" s="228" t="s">
        <v>4857</v>
      </c>
      <c r="D3906" s="228" t="s">
        <v>225</v>
      </c>
      <c r="E3906" s="229" t="s">
        <v>4858</v>
      </c>
      <c r="F3906" s="230" t="s">
        <v>4859</v>
      </c>
      <c r="G3906" s="231" t="s">
        <v>351</v>
      </c>
      <c r="H3906" s="232">
        <v>50.950000000000003</v>
      </c>
      <c r="I3906" s="233"/>
      <c r="J3906" s="234">
        <f>ROUND(I3906*H3906,2)</f>
        <v>0</v>
      </c>
      <c r="K3906" s="230" t="s">
        <v>229</v>
      </c>
      <c r="L3906" s="45"/>
      <c r="M3906" s="235" t="s">
        <v>1</v>
      </c>
      <c r="N3906" s="236" t="s">
        <v>38</v>
      </c>
      <c r="O3906" s="92"/>
      <c r="P3906" s="237">
        <f>O3906*H3906</f>
        <v>0</v>
      </c>
      <c r="Q3906" s="237">
        <v>0</v>
      </c>
      <c r="R3906" s="237">
        <f>Q3906*H3906</f>
        <v>0</v>
      </c>
      <c r="S3906" s="237">
        <v>0</v>
      </c>
      <c r="T3906" s="238">
        <f>S3906*H3906</f>
        <v>0</v>
      </c>
      <c r="U3906" s="39"/>
      <c r="V3906" s="39"/>
      <c r="W3906" s="39"/>
      <c r="X3906" s="39"/>
      <c r="Y3906" s="39"/>
      <c r="Z3906" s="39"/>
      <c r="AA3906" s="39"/>
      <c r="AB3906" s="39"/>
      <c r="AC3906" s="39"/>
      <c r="AD3906" s="39"/>
      <c r="AE3906" s="39"/>
      <c r="AR3906" s="239" t="s">
        <v>310</v>
      </c>
      <c r="AT3906" s="239" t="s">
        <v>225</v>
      </c>
      <c r="AU3906" s="239" t="s">
        <v>82</v>
      </c>
      <c r="AY3906" s="18" t="s">
        <v>223</v>
      </c>
      <c r="BE3906" s="240">
        <f>IF(N3906="základní",J3906,0)</f>
        <v>0</v>
      </c>
      <c r="BF3906" s="240">
        <f>IF(N3906="snížená",J3906,0)</f>
        <v>0</v>
      </c>
      <c r="BG3906" s="240">
        <f>IF(N3906="zákl. přenesená",J3906,0)</f>
        <v>0</v>
      </c>
      <c r="BH3906" s="240">
        <f>IF(N3906="sníž. přenesená",J3906,0)</f>
        <v>0</v>
      </c>
      <c r="BI3906" s="240">
        <f>IF(N3906="nulová",J3906,0)</f>
        <v>0</v>
      </c>
      <c r="BJ3906" s="18" t="s">
        <v>80</v>
      </c>
      <c r="BK3906" s="240">
        <f>ROUND(I3906*H3906,2)</f>
        <v>0</v>
      </c>
      <c r="BL3906" s="18" t="s">
        <v>310</v>
      </c>
      <c r="BM3906" s="239" t="s">
        <v>4860</v>
      </c>
    </row>
    <row r="3907" s="14" customFormat="1">
      <c r="A3907" s="14"/>
      <c r="B3907" s="253"/>
      <c r="C3907" s="254"/>
      <c r="D3907" s="243" t="s">
        <v>232</v>
      </c>
      <c r="E3907" s="255" t="s">
        <v>1</v>
      </c>
      <c r="F3907" s="256" t="s">
        <v>3976</v>
      </c>
      <c r="G3907" s="254"/>
      <c r="H3907" s="255" t="s">
        <v>1</v>
      </c>
      <c r="I3907" s="257"/>
      <c r="J3907" s="254"/>
      <c r="K3907" s="254"/>
      <c r="L3907" s="258"/>
      <c r="M3907" s="259"/>
      <c r="N3907" s="260"/>
      <c r="O3907" s="260"/>
      <c r="P3907" s="260"/>
      <c r="Q3907" s="260"/>
      <c r="R3907" s="260"/>
      <c r="S3907" s="260"/>
      <c r="T3907" s="261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62" t="s">
        <v>232</v>
      </c>
      <c r="AU3907" s="262" t="s">
        <v>82</v>
      </c>
      <c r="AV3907" s="14" t="s">
        <v>80</v>
      </c>
      <c r="AW3907" s="14" t="s">
        <v>30</v>
      </c>
      <c r="AX3907" s="14" t="s">
        <v>73</v>
      </c>
      <c r="AY3907" s="262" t="s">
        <v>223</v>
      </c>
    </row>
    <row r="3908" s="13" customFormat="1">
      <c r="A3908" s="13"/>
      <c r="B3908" s="241"/>
      <c r="C3908" s="242"/>
      <c r="D3908" s="243" t="s">
        <v>232</v>
      </c>
      <c r="E3908" s="244" t="s">
        <v>1</v>
      </c>
      <c r="F3908" s="245" t="s">
        <v>4861</v>
      </c>
      <c r="G3908" s="242"/>
      <c r="H3908" s="246">
        <v>31.149999999999999</v>
      </c>
      <c r="I3908" s="247"/>
      <c r="J3908" s="242"/>
      <c r="K3908" s="242"/>
      <c r="L3908" s="248"/>
      <c r="M3908" s="249"/>
      <c r="N3908" s="250"/>
      <c r="O3908" s="250"/>
      <c r="P3908" s="250"/>
      <c r="Q3908" s="250"/>
      <c r="R3908" s="250"/>
      <c r="S3908" s="250"/>
      <c r="T3908" s="251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52" t="s">
        <v>232</v>
      </c>
      <c r="AU3908" s="252" t="s">
        <v>82</v>
      </c>
      <c r="AV3908" s="13" t="s">
        <v>82</v>
      </c>
      <c r="AW3908" s="13" t="s">
        <v>30</v>
      </c>
      <c r="AX3908" s="13" t="s">
        <v>73</v>
      </c>
      <c r="AY3908" s="252" t="s">
        <v>223</v>
      </c>
    </row>
    <row r="3909" s="13" customFormat="1">
      <c r="A3909" s="13"/>
      <c r="B3909" s="241"/>
      <c r="C3909" s="242"/>
      <c r="D3909" s="243" t="s">
        <v>232</v>
      </c>
      <c r="E3909" s="244" t="s">
        <v>1</v>
      </c>
      <c r="F3909" s="245" t="s">
        <v>4862</v>
      </c>
      <c r="G3909" s="242"/>
      <c r="H3909" s="246">
        <v>19.800000000000001</v>
      </c>
      <c r="I3909" s="247"/>
      <c r="J3909" s="242"/>
      <c r="K3909" s="242"/>
      <c r="L3909" s="248"/>
      <c r="M3909" s="249"/>
      <c r="N3909" s="250"/>
      <c r="O3909" s="250"/>
      <c r="P3909" s="250"/>
      <c r="Q3909" s="250"/>
      <c r="R3909" s="250"/>
      <c r="S3909" s="250"/>
      <c r="T3909" s="251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52" t="s">
        <v>232</v>
      </c>
      <c r="AU3909" s="252" t="s">
        <v>82</v>
      </c>
      <c r="AV3909" s="13" t="s">
        <v>82</v>
      </c>
      <c r="AW3909" s="13" t="s">
        <v>30</v>
      </c>
      <c r="AX3909" s="13" t="s">
        <v>73</v>
      </c>
      <c r="AY3909" s="252" t="s">
        <v>223</v>
      </c>
    </row>
    <row r="3910" s="15" customFormat="1">
      <c r="A3910" s="15"/>
      <c r="B3910" s="263"/>
      <c r="C3910" s="264"/>
      <c r="D3910" s="243" t="s">
        <v>232</v>
      </c>
      <c r="E3910" s="265" t="s">
        <v>1</v>
      </c>
      <c r="F3910" s="266" t="s">
        <v>245</v>
      </c>
      <c r="G3910" s="264"/>
      <c r="H3910" s="267">
        <v>50.950000000000003</v>
      </c>
      <c r="I3910" s="268"/>
      <c r="J3910" s="264"/>
      <c r="K3910" s="264"/>
      <c r="L3910" s="269"/>
      <c r="M3910" s="270"/>
      <c r="N3910" s="271"/>
      <c r="O3910" s="271"/>
      <c r="P3910" s="271"/>
      <c r="Q3910" s="271"/>
      <c r="R3910" s="271"/>
      <c r="S3910" s="271"/>
      <c r="T3910" s="272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T3910" s="273" t="s">
        <v>232</v>
      </c>
      <c r="AU3910" s="273" t="s">
        <v>82</v>
      </c>
      <c r="AV3910" s="15" t="s">
        <v>230</v>
      </c>
      <c r="AW3910" s="15" t="s">
        <v>30</v>
      </c>
      <c r="AX3910" s="15" t="s">
        <v>80</v>
      </c>
      <c r="AY3910" s="273" t="s">
        <v>223</v>
      </c>
    </row>
    <row r="3911" s="2" customFormat="1" ht="24.15" customHeight="1">
      <c r="A3911" s="39"/>
      <c r="B3911" s="40"/>
      <c r="C3911" s="274" t="s">
        <v>4863</v>
      </c>
      <c r="D3911" s="274" t="s">
        <v>285</v>
      </c>
      <c r="E3911" s="275" t="s">
        <v>4864</v>
      </c>
      <c r="F3911" s="276" t="s">
        <v>4865</v>
      </c>
      <c r="G3911" s="277" t="s">
        <v>351</v>
      </c>
      <c r="H3911" s="278">
        <v>53.497999999999998</v>
      </c>
      <c r="I3911" s="279"/>
      <c r="J3911" s="280">
        <f>ROUND(I3911*H3911,2)</f>
        <v>0</v>
      </c>
      <c r="K3911" s="276" t="s">
        <v>229</v>
      </c>
      <c r="L3911" s="281"/>
      <c r="M3911" s="282" t="s">
        <v>1</v>
      </c>
      <c r="N3911" s="283" t="s">
        <v>38</v>
      </c>
      <c r="O3911" s="92"/>
      <c r="P3911" s="237">
        <f>O3911*H3911</f>
        <v>0</v>
      </c>
      <c r="Q3911" s="237">
        <v>0.00021000000000000001</v>
      </c>
      <c r="R3911" s="237">
        <f>Q3911*H3911</f>
        <v>0.011234579999999999</v>
      </c>
      <c r="S3911" s="237">
        <v>0</v>
      </c>
      <c r="T3911" s="238">
        <f>S3911*H3911</f>
        <v>0</v>
      </c>
      <c r="U3911" s="39"/>
      <c r="V3911" s="39"/>
      <c r="W3911" s="39"/>
      <c r="X3911" s="39"/>
      <c r="Y3911" s="39"/>
      <c r="Z3911" s="39"/>
      <c r="AA3911" s="39"/>
      <c r="AB3911" s="39"/>
      <c r="AC3911" s="39"/>
      <c r="AD3911" s="39"/>
      <c r="AE3911" s="39"/>
      <c r="AR3911" s="239" t="s">
        <v>402</v>
      </c>
      <c r="AT3911" s="239" t="s">
        <v>285</v>
      </c>
      <c r="AU3911" s="239" t="s">
        <v>82</v>
      </c>
      <c r="AY3911" s="18" t="s">
        <v>223</v>
      </c>
      <c r="BE3911" s="240">
        <f>IF(N3911="základní",J3911,0)</f>
        <v>0</v>
      </c>
      <c r="BF3911" s="240">
        <f>IF(N3911="snížená",J3911,0)</f>
        <v>0</v>
      </c>
      <c r="BG3911" s="240">
        <f>IF(N3911="zákl. přenesená",J3911,0)</f>
        <v>0</v>
      </c>
      <c r="BH3911" s="240">
        <f>IF(N3911="sníž. přenesená",J3911,0)</f>
        <v>0</v>
      </c>
      <c r="BI3911" s="240">
        <f>IF(N3911="nulová",J3911,0)</f>
        <v>0</v>
      </c>
      <c r="BJ3911" s="18" t="s">
        <v>80</v>
      </c>
      <c r="BK3911" s="240">
        <f>ROUND(I3911*H3911,2)</f>
        <v>0</v>
      </c>
      <c r="BL3911" s="18" t="s">
        <v>310</v>
      </c>
      <c r="BM3911" s="239" t="s">
        <v>4866</v>
      </c>
    </row>
    <row r="3912" s="13" customFormat="1">
      <c r="A3912" s="13"/>
      <c r="B3912" s="241"/>
      <c r="C3912" s="242"/>
      <c r="D3912" s="243" t="s">
        <v>232</v>
      </c>
      <c r="E3912" s="242"/>
      <c r="F3912" s="245" t="s">
        <v>4867</v>
      </c>
      <c r="G3912" s="242"/>
      <c r="H3912" s="246">
        <v>53.497999999999998</v>
      </c>
      <c r="I3912" s="247"/>
      <c r="J3912" s="242"/>
      <c r="K3912" s="242"/>
      <c r="L3912" s="248"/>
      <c r="M3912" s="249"/>
      <c r="N3912" s="250"/>
      <c r="O3912" s="250"/>
      <c r="P3912" s="250"/>
      <c r="Q3912" s="250"/>
      <c r="R3912" s="250"/>
      <c r="S3912" s="250"/>
      <c r="T3912" s="251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T3912" s="252" t="s">
        <v>232</v>
      </c>
      <c r="AU3912" s="252" t="s">
        <v>82</v>
      </c>
      <c r="AV3912" s="13" t="s">
        <v>82</v>
      </c>
      <c r="AW3912" s="13" t="s">
        <v>4</v>
      </c>
      <c r="AX3912" s="13" t="s">
        <v>80</v>
      </c>
      <c r="AY3912" s="252" t="s">
        <v>223</v>
      </c>
    </row>
    <row r="3913" s="2" customFormat="1" ht="44.25" customHeight="1">
      <c r="A3913" s="39"/>
      <c r="B3913" s="40"/>
      <c r="C3913" s="228" t="s">
        <v>4868</v>
      </c>
      <c r="D3913" s="228" t="s">
        <v>225</v>
      </c>
      <c r="E3913" s="229" t="s">
        <v>4869</v>
      </c>
      <c r="F3913" s="230" t="s">
        <v>4870</v>
      </c>
      <c r="G3913" s="231" t="s">
        <v>351</v>
      </c>
      <c r="H3913" s="232">
        <v>918.28999999999996</v>
      </c>
      <c r="I3913" s="233"/>
      <c r="J3913" s="234">
        <f>ROUND(I3913*H3913,2)</f>
        <v>0</v>
      </c>
      <c r="K3913" s="230" t="s">
        <v>229</v>
      </c>
      <c r="L3913" s="45"/>
      <c r="M3913" s="235" t="s">
        <v>1</v>
      </c>
      <c r="N3913" s="236" t="s">
        <v>38</v>
      </c>
      <c r="O3913" s="92"/>
      <c r="P3913" s="237">
        <f>O3913*H3913</f>
        <v>0</v>
      </c>
      <c r="Q3913" s="237">
        <v>0.00346</v>
      </c>
      <c r="R3913" s="237">
        <f>Q3913*H3913</f>
        <v>3.1772833999999999</v>
      </c>
      <c r="S3913" s="237">
        <v>0</v>
      </c>
      <c r="T3913" s="238">
        <f>S3913*H3913</f>
        <v>0</v>
      </c>
      <c r="U3913" s="39"/>
      <c r="V3913" s="39"/>
      <c r="W3913" s="39"/>
      <c r="X3913" s="39"/>
      <c r="Y3913" s="39"/>
      <c r="Z3913" s="39"/>
      <c r="AA3913" s="39"/>
      <c r="AB3913" s="39"/>
      <c r="AC3913" s="39"/>
      <c r="AD3913" s="39"/>
      <c r="AE3913" s="39"/>
      <c r="AR3913" s="239" t="s">
        <v>230</v>
      </c>
      <c r="AT3913" s="239" t="s">
        <v>225</v>
      </c>
      <c r="AU3913" s="239" t="s">
        <v>82</v>
      </c>
      <c r="AY3913" s="18" t="s">
        <v>223</v>
      </c>
      <c r="BE3913" s="240">
        <f>IF(N3913="základní",J3913,0)</f>
        <v>0</v>
      </c>
      <c r="BF3913" s="240">
        <f>IF(N3913="snížená",J3913,0)</f>
        <v>0</v>
      </c>
      <c r="BG3913" s="240">
        <f>IF(N3913="zákl. přenesená",J3913,0)</f>
        <v>0</v>
      </c>
      <c r="BH3913" s="240">
        <f>IF(N3913="sníž. přenesená",J3913,0)</f>
        <v>0</v>
      </c>
      <c r="BI3913" s="240">
        <f>IF(N3913="nulová",J3913,0)</f>
        <v>0</v>
      </c>
      <c r="BJ3913" s="18" t="s">
        <v>80</v>
      </c>
      <c r="BK3913" s="240">
        <f>ROUND(I3913*H3913,2)</f>
        <v>0</v>
      </c>
      <c r="BL3913" s="18" t="s">
        <v>230</v>
      </c>
      <c r="BM3913" s="239" t="s">
        <v>4871</v>
      </c>
    </row>
    <row r="3914" s="13" customFormat="1">
      <c r="A3914" s="13"/>
      <c r="B3914" s="241"/>
      <c r="C3914" s="242"/>
      <c r="D3914" s="243" t="s">
        <v>232</v>
      </c>
      <c r="E3914" s="244" t="s">
        <v>1</v>
      </c>
      <c r="F3914" s="245" t="s">
        <v>4790</v>
      </c>
      <c r="G3914" s="242"/>
      <c r="H3914" s="246">
        <v>93.969999999999999</v>
      </c>
      <c r="I3914" s="247"/>
      <c r="J3914" s="242"/>
      <c r="K3914" s="242"/>
      <c r="L3914" s="248"/>
      <c r="M3914" s="249"/>
      <c r="N3914" s="250"/>
      <c r="O3914" s="250"/>
      <c r="P3914" s="250"/>
      <c r="Q3914" s="250"/>
      <c r="R3914" s="250"/>
      <c r="S3914" s="250"/>
      <c r="T3914" s="251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T3914" s="252" t="s">
        <v>232</v>
      </c>
      <c r="AU3914" s="252" t="s">
        <v>82</v>
      </c>
      <c r="AV3914" s="13" t="s">
        <v>82</v>
      </c>
      <c r="AW3914" s="13" t="s">
        <v>30</v>
      </c>
      <c r="AX3914" s="13" t="s">
        <v>73</v>
      </c>
      <c r="AY3914" s="252" t="s">
        <v>223</v>
      </c>
    </row>
    <row r="3915" s="13" customFormat="1">
      <c r="A3915" s="13"/>
      <c r="B3915" s="241"/>
      <c r="C3915" s="242"/>
      <c r="D3915" s="243" t="s">
        <v>232</v>
      </c>
      <c r="E3915" s="244" t="s">
        <v>1</v>
      </c>
      <c r="F3915" s="245" t="s">
        <v>4791</v>
      </c>
      <c r="G3915" s="242"/>
      <c r="H3915" s="246">
        <v>23.806999999999999</v>
      </c>
      <c r="I3915" s="247"/>
      <c r="J3915" s="242"/>
      <c r="K3915" s="242"/>
      <c r="L3915" s="248"/>
      <c r="M3915" s="249"/>
      <c r="N3915" s="250"/>
      <c r="O3915" s="250"/>
      <c r="P3915" s="250"/>
      <c r="Q3915" s="250"/>
      <c r="R3915" s="250"/>
      <c r="S3915" s="250"/>
      <c r="T3915" s="251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T3915" s="252" t="s">
        <v>232</v>
      </c>
      <c r="AU3915" s="252" t="s">
        <v>82</v>
      </c>
      <c r="AV3915" s="13" t="s">
        <v>82</v>
      </c>
      <c r="AW3915" s="13" t="s">
        <v>30</v>
      </c>
      <c r="AX3915" s="13" t="s">
        <v>73</v>
      </c>
      <c r="AY3915" s="252" t="s">
        <v>223</v>
      </c>
    </row>
    <row r="3916" s="13" customFormat="1">
      <c r="A3916" s="13"/>
      <c r="B3916" s="241"/>
      <c r="C3916" s="242"/>
      <c r="D3916" s="243" t="s">
        <v>232</v>
      </c>
      <c r="E3916" s="244" t="s">
        <v>1</v>
      </c>
      <c r="F3916" s="245" t="s">
        <v>4792</v>
      </c>
      <c r="G3916" s="242"/>
      <c r="H3916" s="246">
        <v>11.949999999999999</v>
      </c>
      <c r="I3916" s="247"/>
      <c r="J3916" s="242"/>
      <c r="K3916" s="242"/>
      <c r="L3916" s="248"/>
      <c r="M3916" s="249"/>
      <c r="N3916" s="250"/>
      <c r="O3916" s="250"/>
      <c r="P3916" s="250"/>
      <c r="Q3916" s="250"/>
      <c r="R3916" s="250"/>
      <c r="S3916" s="250"/>
      <c r="T3916" s="251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T3916" s="252" t="s">
        <v>232</v>
      </c>
      <c r="AU3916" s="252" t="s">
        <v>82</v>
      </c>
      <c r="AV3916" s="13" t="s">
        <v>82</v>
      </c>
      <c r="AW3916" s="13" t="s">
        <v>30</v>
      </c>
      <c r="AX3916" s="13" t="s">
        <v>73</v>
      </c>
      <c r="AY3916" s="252" t="s">
        <v>223</v>
      </c>
    </row>
    <row r="3917" s="13" customFormat="1">
      <c r="A3917" s="13"/>
      <c r="B3917" s="241"/>
      <c r="C3917" s="242"/>
      <c r="D3917" s="243" t="s">
        <v>232</v>
      </c>
      <c r="E3917" s="244" t="s">
        <v>1</v>
      </c>
      <c r="F3917" s="245" t="s">
        <v>4793</v>
      </c>
      <c r="G3917" s="242"/>
      <c r="H3917" s="246">
        <v>25.300000000000001</v>
      </c>
      <c r="I3917" s="247"/>
      <c r="J3917" s="242"/>
      <c r="K3917" s="242"/>
      <c r="L3917" s="248"/>
      <c r="M3917" s="249"/>
      <c r="N3917" s="250"/>
      <c r="O3917" s="250"/>
      <c r="P3917" s="250"/>
      <c r="Q3917" s="250"/>
      <c r="R3917" s="250"/>
      <c r="S3917" s="250"/>
      <c r="T3917" s="251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T3917" s="252" t="s">
        <v>232</v>
      </c>
      <c r="AU3917" s="252" t="s">
        <v>82</v>
      </c>
      <c r="AV3917" s="13" t="s">
        <v>82</v>
      </c>
      <c r="AW3917" s="13" t="s">
        <v>30</v>
      </c>
      <c r="AX3917" s="13" t="s">
        <v>73</v>
      </c>
      <c r="AY3917" s="252" t="s">
        <v>223</v>
      </c>
    </row>
    <row r="3918" s="13" customFormat="1">
      <c r="A3918" s="13"/>
      <c r="B3918" s="241"/>
      <c r="C3918" s="242"/>
      <c r="D3918" s="243" t="s">
        <v>232</v>
      </c>
      <c r="E3918" s="244" t="s">
        <v>1</v>
      </c>
      <c r="F3918" s="245" t="s">
        <v>4794</v>
      </c>
      <c r="G3918" s="242"/>
      <c r="H3918" s="246">
        <v>11.35</v>
      </c>
      <c r="I3918" s="247"/>
      <c r="J3918" s="242"/>
      <c r="K3918" s="242"/>
      <c r="L3918" s="248"/>
      <c r="M3918" s="249"/>
      <c r="N3918" s="250"/>
      <c r="O3918" s="250"/>
      <c r="P3918" s="250"/>
      <c r="Q3918" s="250"/>
      <c r="R3918" s="250"/>
      <c r="S3918" s="250"/>
      <c r="T3918" s="251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T3918" s="252" t="s">
        <v>232</v>
      </c>
      <c r="AU3918" s="252" t="s">
        <v>82</v>
      </c>
      <c r="AV3918" s="13" t="s">
        <v>82</v>
      </c>
      <c r="AW3918" s="13" t="s">
        <v>30</v>
      </c>
      <c r="AX3918" s="13" t="s">
        <v>73</v>
      </c>
      <c r="AY3918" s="252" t="s">
        <v>223</v>
      </c>
    </row>
    <row r="3919" s="13" customFormat="1">
      <c r="A3919" s="13"/>
      <c r="B3919" s="241"/>
      <c r="C3919" s="242"/>
      <c r="D3919" s="243" t="s">
        <v>232</v>
      </c>
      <c r="E3919" s="244" t="s">
        <v>1</v>
      </c>
      <c r="F3919" s="245" t="s">
        <v>4795</v>
      </c>
      <c r="G3919" s="242"/>
      <c r="H3919" s="246">
        <v>12.25</v>
      </c>
      <c r="I3919" s="247"/>
      <c r="J3919" s="242"/>
      <c r="K3919" s="242"/>
      <c r="L3919" s="248"/>
      <c r="M3919" s="249"/>
      <c r="N3919" s="250"/>
      <c r="O3919" s="250"/>
      <c r="P3919" s="250"/>
      <c r="Q3919" s="250"/>
      <c r="R3919" s="250"/>
      <c r="S3919" s="250"/>
      <c r="T3919" s="251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T3919" s="252" t="s">
        <v>232</v>
      </c>
      <c r="AU3919" s="252" t="s">
        <v>82</v>
      </c>
      <c r="AV3919" s="13" t="s">
        <v>82</v>
      </c>
      <c r="AW3919" s="13" t="s">
        <v>30</v>
      </c>
      <c r="AX3919" s="13" t="s">
        <v>73</v>
      </c>
      <c r="AY3919" s="252" t="s">
        <v>223</v>
      </c>
    </row>
    <row r="3920" s="13" customFormat="1">
      <c r="A3920" s="13"/>
      <c r="B3920" s="241"/>
      <c r="C3920" s="242"/>
      <c r="D3920" s="243" t="s">
        <v>232</v>
      </c>
      <c r="E3920" s="244" t="s">
        <v>1</v>
      </c>
      <c r="F3920" s="245" t="s">
        <v>4796</v>
      </c>
      <c r="G3920" s="242"/>
      <c r="H3920" s="246">
        <v>11.6</v>
      </c>
      <c r="I3920" s="247"/>
      <c r="J3920" s="242"/>
      <c r="K3920" s="242"/>
      <c r="L3920" s="248"/>
      <c r="M3920" s="249"/>
      <c r="N3920" s="250"/>
      <c r="O3920" s="250"/>
      <c r="P3920" s="250"/>
      <c r="Q3920" s="250"/>
      <c r="R3920" s="250"/>
      <c r="S3920" s="250"/>
      <c r="T3920" s="251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T3920" s="252" t="s">
        <v>232</v>
      </c>
      <c r="AU3920" s="252" t="s">
        <v>82</v>
      </c>
      <c r="AV3920" s="13" t="s">
        <v>82</v>
      </c>
      <c r="AW3920" s="13" t="s">
        <v>30</v>
      </c>
      <c r="AX3920" s="13" t="s">
        <v>73</v>
      </c>
      <c r="AY3920" s="252" t="s">
        <v>223</v>
      </c>
    </row>
    <row r="3921" s="13" customFormat="1">
      <c r="A3921" s="13"/>
      <c r="B3921" s="241"/>
      <c r="C3921" s="242"/>
      <c r="D3921" s="243" t="s">
        <v>232</v>
      </c>
      <c r="E3921" s="244" t="s">
        <v>1</v>
      </c>
      <c r="F3921" s="245" t="s">
        <v>4797</v>
      </c>
      <c r="G3921" s="242"/>
      <c r="H3921" s="246">
        <v>10</v>
      </c>
      <c r="I3921" s="247"/>
      <c r="J3921" s="242"/>
      <c r="K3921" s="242"/>
      <c r="L3921" s="248"/>
      <c r="M3921" s="249"/>
      <c r="N3921" s="250"/>
      <c r="O3921" s="250"/>
      <c r="P3921" s="250"/>
      <c r="Q3921" s="250"/>
      <c r="R3921" s="250"/>
      <c r="S3921" s="250"/>
      <c r="T3921" s="251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T3921" s="252" t="s">
        <v>232</v>
      </c>
      <c r="AU3921" s="252" t="s">
        <v>82</v>
      </c>
      <c r="AV3921" s="13" t="s">
        <v>82</v>
      </c>
      <c r="AW3921" s="13" t="s">
        <v>30</v>
      </c>
      <c r="AX3921" s="13" t="s">
        <v>73</v>
      </c>
      <c r="AY3921" s="252" t="s">
        <v>223</v>
      </c>
    </row>
    <row r="3922" s="13" customFormat="1">
      <c r="A3922" s="13"/>
      <c r="B3922" s="241"/>
      <c r="C3922" s="242"/>
      <c r="D3922" s="243" t="s">
        <v>232</v>
      </c>
      <c r="E3922" s="244" t="s">
        <v>1</v>
      </c>
      <c r="F3922" s="245" t="s">
        <v>4798</v>
      </c>
      <c r="G3922" s="242"/>
      <c r="H3922" s="246">
        <v>10.23</v>
      </c>
      <c r="I3922" s="247"/>
      <c r="J3922" s="242"/>
      <c r="K3922" s="242"/>
      <c r="L3922" s="248"/>
      <c r="M3922" s="249"/>
      <c r="N3922" s="250"/>
      <c r="O3922" s="250"/>
      <c r="P3922" s="250"/>
      <c r="Q3922" s="250"/>
      <c r="R3922" s="250"/>
      <c r="S3922" s="250"/>
      <c r="T3922" s="251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T3922" s="252" t="s">
        <v>232</v>
      </c>
      <c r="AU3922" s="252" t="s">
        <v>82</v>
      </c>
      <c r="AV3922" s="13" t="s">
        <v>82</v>
      </c>
      <c r="AW3922" s="13" t="s">
        <v>30</v>
      </c>
      <c r="AX3922" s="13" t="s">
        <v>73</v>
      </c>
      <c r="AY3922" s="252" t="s">
        <v>223</v>
      </c>
    </row>
    <row r="3923" s="13" customFormat="1">
      <c r="A3923" s="13"/>
      <c r="B3923" s="241"/>
      <c r="C3923" s="242"/>
      <c r="D3923" s="243" t="s">
        <v>232</v>
      </c>
      <c r="E3923" s="244" t="s">
        <v>1</v>
      </c>
      <c r="F3923" s="245" t="s">
        <v>4799</v>
      </c>
      <c r="G3923" s="242"/>
      <c r="H3923" s="246">
        <v>11.08</v>
      </c>
      <c r="I3923" s="247"/>
      <c r="J3923" s="242"/>
      <c r="K3923" s="242"/>
      <c r="L3923" s="248"/>
      <c r="M3923" s="249"/>
      <c r="N3923" s="250"/>
      <c r="O3923" s="250"/>
      <c r="P3923" s="250"/>
      <c r="Q3923" s="250"/>
      <c r="R3923" s="250"/>
      <c r="S3923" s="250"/>
      <c r="T3923" s="251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52" t="s">
        <v>232</v>
      </c>
      <c r="AU3923" s="252" t="s">
        <v>82</v>
      </c>
      <c r="AV3923" s="13" t="s">
        <v>82</v>
      </c>
      <c r="AW3923" s="13" t="s">
        <v>30</v>
      </c>
      <c r="AX3923" s="13" t="s">
        <v>73</v>
      </c>
      <c r="AY3923" s="252" t="s">
        <v>223</v>
      </c>
    </row>
    <row r="3924" s="13" customFormat="1">
      <c r="A3924" s="13"/>
      <c r="B3924" s="241"/>
      <c r="C3924" s="242"/>
      <c r="D3924" s="243" t="s">
        <v>232</v>
      </c>
      <c r="E3924" s="244" t="s">
        <v>1</v>
      </c>
      <c r="F3924" s="245" t="s">
        <v>4800</v>
      </c>
      <c r="G3924" s="242"/>
      <c r="H3924" s="246">
        <v>30.960000000000001</v>
      </c>
      <c r="I3924" s="247"/>
      <c r="J3924" s="242"/>
      <c r="K3924" s="242"/>
      <c r="L3924" s="248"/>
      <c r="M3924" s="249"/>
      <c r="N3924" s="250"/>
      <c r="O3924" s="250"/>
      <c r="P3924" s="250"/>
      <c r="Q3924" s="250"/>
      <c r="R3924" s="250"/>
      <c r="S3924" s="250"/>
      <c r="T3924" s="251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52" t="s">
        <v>232</v>
      </c>
      <c r="AU3924" s="252" t="s">
        <v>82</v>
      </c>
      <c r="AV3924" s="13" t="s">
        <v>82</v>
      </c>
      <c r="AW3924" s="13" t="s">
        <v>30</v>
      </c>
      <c r="AX3924" s="13" t="s">
        <v>73</v>
      </c>
      <c r="AY3924" s="252" t="s">
        <v>223</v>
      </c>
    </row>
    <row r="3925" s="13" customFormat="1">
      <c r="A3925" s="13"/>
      <c r="B3925" s="241"/>
      <c r="C3925" s="242"/>
      <c r="D3925" s="243" t="s">
        <v>232</v>
      </c>
      <c r="E3925" s="244" t="s">
        <v>1</v>
      </c>
      <c r="F3925" s="245" t="s">
        <v>4801</v>
      </c>
      <c r="G3925" s="242"/>
      <c r="H3925" s="246">
        <v>24.440000000000001</v>
      </c>
      <c r="I3925" s="247"/>
      <c r="J3925" s="242"/>
      <c r="K3925" s="242"/>
      <c r="L3925" s="248"/>
      <c r="M3925" s="249"/>
      <c r="N3925" s="250"/>
      <c r="O3925" s="250"/>
      <c r="P3925" s="250"/>
      <c r="Q3925" s="250"/>
      <c r="R3925" s="250"/>
      <c r="S3925" s="250"/>
      <c r="T3925" s="251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T3925" s="252" t="s">
        <v>232</v>
      </c>
      <c r="AU3925" s="252" t="s">
        <v>82</v>
      </c>
      <c r="AV3925" s="13" t="s">
        <v>82</v>
      </c>
      <c r="AW3925" s="13" t="s">
        <v>30</v>
      </c>
      <c r="AX3925" s="13" t="s">
        <v>73</v>
      </c>
      <c r="AY3925" s="252" t="s">
        <v>223</v>
      </c>
    </row>
    <row r="3926" s="13" customFormat="1">
      <c r="A3926" s="13"/>
      <c r="B3926" s="241"/>
      <c r="C3926" s="242"/>
      <c r="D3926" s="243" t="s">
        <v>232</v>
      </c>
      <c r="E3926" s="244" t="s">
        <v>1</v>
      </c>
      <c r="F3926" s="245" t="s">
        <v>4802</v>
      </c>
      <c r="G3926" s="242"/>
      <c r="H3926" s="246">
        <v>42.200000000000003</v>
      </c>
      <c r="I3926" s="247"/>
      <c r="J3926" s="242"/>
      <c r="K3926" s="242"/>
      <c r="L3926" s="248"/>
      <c r="M3926" s="249"/>
      <c r="N3926" s="250"/>
      <c r="O3926" s="250"/>
      <c r="P3926" s="250"/>
      <c r="Q3926" s="250"/>
      <c r="R3926" s="250"/>
      <c r="S3926" s="250"/>
      <c r="T3926" s="251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52" t="s">
        <v>232</v>
      </c>
      <c r="AU3926" s="252" t="s">
        <v>82</v>
      </c>
      <c r="AV3926" s="13" t="s">
        <v>82</v>
      </c>
      <c r="AW3926" s="13" t="s">
        <v>30</v>
      </c>
      <c r="AX3926" s="13" t="s">
        <v>73</v>
      </c>
      <c r="AY3926" s="252" t="s">
        <v>223</v>
      </c>
    </row>
    <row r="3927" s="13" customFormat="1">
      <c r="A3927" s="13"/>
      <c r="B3927" s="241"/>
      <c r="C3927" s="242"/>
      <c r="D3927" s="243" t="s">
        <v>232</v>
      </c>
      <c r="E3927" s="244" t="s">
        <v>1</v>
      </c>
      <c r="F3927" s="245" t="s">
        <v>4803</v>
      </c>
      <c r="G3927" s="242"/>
      <c r="H3927" s="246">
        <v>16.030000000000001</v>
      </c>
      <c r="I3927" s="247"/>
      <c r="J3927" s="242"/>
      <c r="K3927" s="242"/>
      <c r="L3927" s="248"/>
      <c r="M3927" s="249"/>
      <c r="N3927" s="250"/>
      <c r="O3927" s="250"/>
      <c r="P3927" s="250"/>
      <c r="Q3927" s="250"/>
      <c r="R3927" s="250"/>
      <c r="S3927" s="250"/>
      <c r="T3927" s="251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T3927" s="252" t="s">
        <v>232</v>
      </c>
      <c r="AU3927" s="252" t="s">
        <v>82</v>
      </c>
      <c r="AV3927" s="13" t="s">
        <v>82</v>
      </c>
      <c r="AW3927" s="13" t="s">
        <v>30</v>
      </c>
      <c r="AX3927" s="13" t="s">
        <v>73</v>
      </c>
      <c r="AY3927" s="252" t="s">
        <v>223</v>
      </c>
    </row>
    <row r="3928" s="13" customFormat="1">
      <c r="A3928" s="13"/>
      <c r="B3928" s="241"/>
      <c r="C3928" s="242"/>
      <c r="D3928" s="243" t="s">
        <v>232</v>
      </c>
      <c r="E3928" s="244" t="s">
        <v>1</v>
      </c>
      <c r="F3928" s="245" t="s">
        <v>4804</v>
      </c>
      <c r="G3928" s="242"/>
      <c r="H3928" s="246">
        <v>59.715000000000003</v>
      </c>
      <c r="I3928" s="247"/>
      <c r="J3928" s="242"/>
      <c r="K3928" s="242"/>
      <c r="L3928" s="248"/>
      <c r="M3928" s="249"/>
      <c r="N3928" s="250"/>
      <c r="O3928" s="250"/>
      <c r="P3928" s="250"/>
      <c r="Q3928" s="250"/>
      <c r="R3928" s="250"/>
      <c r="S3928" s="250"/>
      <c r="T3928" s="251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52" t="s">
        <v>232</v>
      </c>
      <c r="AU3928" s="252" t="s">
        <v>82</v>
      </c>
      <c r="AV3928" s="13" t="s">
        <v>82</v>
      </c>
      <c r="AW3928" s="13" t="s">
        <v>30</v>
      </c>
      <c r="AX3928" s="13" t="s">
        <v>73</v>
      </c>
      <c r="AY3928" s="252" t="s">
        <v>223</v>
      </c>
    </row>
    <row r="3929" s="13" customFormat="1">
      <c r="A3929" s="13"/>
      <c r="B3929" s="241"/>
      <c r="C3929" s="242"/>
      <c r="D3929" s="243" t="s">
        <v>232</v>
      </c>
      <c r="E3929" s="244" t="s">
        <v>1</v>
      </c>
      <c r="F3929" s="245" t="s">
        <v>4805</v>
      </c>
      <c r="G3929" s="242"/>
      <c r="H3929" s="246">
        <v>13.68</v>
      </c>
      <c r="I3929" s="247"/>
      <c r="J3929" s="242"/>
      <c r="K3929" s="242"/>
      <c r="L3929" s="248"/>
      <c r="M3929" s="249"/>
      <c r="N3929" s="250"/>
      <c r="O3929" s="250"/>
      <c r="P3929" s="250"/>
      <c r="Q3929" s="250"/>
      <c r="R3929" s="250"/>
      <c r="S3929" s="250"/>
      <c r="T3929" s="251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T3929" s="252" t="s">
        <v>232</v>
      </c>
      <c r="AU3929" s="252" t="s">
        <v>82</v>
      </c>
      <c r="AV3929" s="13" t="s">
        <v>82</v>
      </c>
      <c r="AW3929" s="13" t="s">
        <v>30</v>
      </c>
      <c r="AX3929" s="13" t="s">
        <v>73</v>
      </c>
      <c r="AY3929" s="252" t="s">
        <v>223</v>
      </c>
    </row>
    <row r="3930" s="13" customFormat="1">
      <c r="A3930" s="13"/>
      <c r="B3930" s="241"/>
      <c r="C3930" s="242"/>
      <c r="D3930" s="243" t="s">
        <v>232</v>
      </c>
      <c r="E3930" s="244" t="s">
        <v>1</v>
      </c>
      <c r="F3930" s="245" t="s">
        <v>4806</v>
      </c>
      <c r="G3930" s="242"/>
      <c r="H3930" s="246">
        <v>12.640000000000001</v>
      </c>
      <c r="I3930" s="247"/>
      <c r="J3930" s="242"/>
      <c r="K3930" s="242"/>
      <c r="L3930" s="248"/>
      <c r="M3930" s="249"/>
      <c r="N3930" s="250"/>
      <c r="O3930" s="250"/>
      <c r="P3930" s="250"/>
      <c r="Q3930" s="250"/>
      <c r="R3930" s="250"/>
      <c r="S3930" s="250"/>
      <c r="T3930" s="251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T3930" s="252" t="s">
        <v>232</v>
      </c>
      <c r="AU3930" s="252" t="s">
        <v>82</v>
      </c>
      <c r="AV3930" s="13" t="s">
        <v>82</v>
      </c>
      <c r="AW3930" s="13" t="s">
        <v>30</v>
      </c>
      <c r="AX3930" s="13" t="s">
        <v>73</v>
      </c>
      <c r="AY3930" s="252" t="s">
        <v>223</v>
      </c>
    </row>
    <row r="3931" s="13" customFormat="1">
      <c r="A3931" s="13"/>
      <c r="B3931" s="241"/>
      <c r="C3931" s="242"/>
      <c r="D3931" s="243" t="s">
        <v>232</v>
      </c>
      <c r="E3931" s="244" t="s">
        <v>1</v>
      </c>
      <c r="F3931" s="245" t="s">
        <v>4807</v>
      </c>
      <c r="G3931" s="242"/>
      <c r="H3931" s="246">
        <v>16.289999999999999</v>
      </c>
      <c r="I3931" s="247"/>
      <c r="J3931" s="242"/>
      <c r="K3931" s="242"/>
      <c r="L3931" s="248"/>
      <c r="M3931" s="249"/>
      <c r="N3931" s="250"/>
      <c r="O3931" s="250"/>
      <c r="P3931" s="250"/>
      <c r="Q3931" s="250"/>
      <c r="R3931" s="250"/>
      <c r="S3931" s="250"/>
      <c r="T3931" s="251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52" t="s">
        <v>232</v>
      </c>
      <c r="AU3931" s="252" t="s">
        <v>82</v>
      </c>
      <c r="AV3931" s="13" t="s">
        <v>82</v>
      </c>
      <c r="AW3931" s="13" t="s">
        <v>30</v>
      </c>
      <c r="AX3931" s="13" t="s">
        <v>73</v>
      </c>
      <c r="AY3931" s="252" t="s">
        <v>223</v>
      </c>
    </row>
    <row r="3932" s="13" customFormat="1">
      <c r="A3932" s="13"/>
      <c r="B3932" s="241"/>
      <c r="C3932" s="242"/>
      <c r="D3932" s="243" t="s">
        <v>232</v>
      </c>
      <c r="E3932" s="244" t="s">
        <v>1</v>
      </c>
      <c r="F3932" s="245" t="s">
        <v>4808</v>
      </c>
      <c r="G3932" s="242"/>
      <c r="H3932" s="246">
        <v>39.560000000000002</v>
      </c>
      <c r="I3932" s="247"/>
      <c r="J3932" s="242"/>
      <c r="K3932" s="242"/>
      <c r="L3932" s="248"/>
      <c r="M3932" s="249"/>
      <c r="N3932" s="250"/>
      <c r="O3932" s="250"/>
      <c r="P3932" s="250"/>
      <c r="Q3932" s="250"/>
      <c r="R3932" s="250"/>
      <c r="S3932" s="250"/>
      <c r="T3932" s="251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T3932" s="252" t="s">
        <v>232</v>
      </c>
      <c r="AU3932" s="252" t="s">
        <v>82</v>
      </c>
      <c r="AV3932" s="13" t="s">
        <v>82</v>
      </c>
      <c r="AW3932" s="13" t="s">
        <v>30</v>
      </c>
      <c r="AX3932" s="13" t="s">
        <v>73</v>
      </c>
      <c r="AY3932" s="252" t="s">
        <v>223</v>
      </c>
    </row>
    <row r="3933" s="13" customFormat="1">
      <c r="A3933" s="13"/>
      <c r="B3933" s="241"/>
      <c r="C3933" s="242"/>
      <c r="D3933" s="243" t="s">
        <v>232</v>
      </c>
      <c r="E3933" s="244" t="s">
        <v>1</v>
      </c>
      <c r="F3933" s="245" t="s">
        <v>4809</v>
      </c>
      <c r="G3933" s="242"/>
      <c r="H3933" s="246">
        <v>37.039999999999999</v>
      </c>
      <c r="I3933" s="247"/>
      <c r="J3933" s="242"/>
      <c r="K3933" s="242"/>
      <c r="L3933" s="248"/>
      <c r="M3933" s="249"/>
      <c r="N3933" s="250"/>
      <c r="O3933" s="250"/>
      <c r="P3933" s="250"/>
      <c r="Q3933" s="250"/>
      <c r="R3933" s="250"/>
      <c r="S3933" s="250"/>
      <c r="T3933" s="251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T3933" s="252" t="s">
        <v>232</v>
      </c>
      <c r="AU3933" s="252" t="s">
        <v>82</v>
      </c>
      <c r="AV3933" s="13" t="s">
        <v>82</v>
      </c>
      <c r="AW3933" s="13" t="s">
        <v>30</v>
      </c>
      <c r="AX3933" s="13" t="s">
        <v>73</v>
      </c>
      <c r="AY3933" s="252" t="s">
        <v>223</v>
      </c>
    </row>
    <row r="3934" s="13" customFormat="1">
      <c r="A3934" s="13"/>
      <c r="B3934" s="241"/>
      <c r="C3934" s="242"/>
      <c r="D3934" s="243" t="s">
        <v>232</v>
      </c>
      <c r="E3934" s="244" t="s">
        <v>1</v>
      </c>
      <c r="F3934" s="245" t="s">
        <v>4810</v>
      </c>
      <c r="G3934" s="242"/>
      <c r="H3934" s="246">
        <v>10.23</v>
      </c>
      <c r="I3934" s="247"/>
      <c r="J3934" s="242"/>
      <c r="K3934" s="242"/>
      <c r="L3934" s="248"/>
      <c r="M3934" s="249"/>
      <c r="N3934" s="250"/>
      <c r="O3934" s="250"/>
      <c r="P3934" s="250"/>
      <c r="Q3934" s="250"/>
      <c r="R3934" s="250"/>
      <c r="S3934" s="250"/>
      <c r="T3934" s="251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T3934" s="252" t="s">
        <v>232</v>
      </c>
      <c r="AU3934" s="252" t="s">
        <v>82</v>
      </c>
      <c r="AV3934" s="13" t="s">
        <v>82</v>
      </c>
      <c r="AW3934" s="13" t="s">
        <v>30</v>
      </c>
      <c r="AX3934" s="13" t="s">
        <v>73</v>
      </c>
      <c r="AY3934" s="252" t="s">
        <v>223</v>
      </c>
    </row>
    <row r="3935" s="13" customFormat="1">
      <c r="A3935" s="13"/>
      <c r="B3935" s="241"/>
      <c r="C3935" s="242"/>
      <c r="D3935" s="243" t="s">
        <v>232</v>
      </c>
      <c r="E3935" s="244" t="s">
        <v>1</v>
      </c>
      <c r="F3935" s="245" t="s">
        <v>4811</v>
      </c>
      <c r="G3935" s="242"/>
      <c r="H3935" s="246">
        <v>15.630000000000001</v>
      </c>
      <c r="I3935" s="247"/>
      <c r="J3935" s="242"/>
      <c r="K3935" s="242"/>
      <c r="L3935" s="248"/>
      <c r="M3935" s="249"/>
      <c r="N3935" s="250"/>
      <c r="O3935" s="250"/>
      <c r="P3935" s="250"/>
      <c r="Q3935" s="250"/>
      <c r="R3935" s="250"/>
      <c r="S3935" s="250"/>
      <c r="T3935" s="251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T3935" s="252" t="s">
        <v>232</v>
      </c>
      <c r="AU3935" s="252" t="s">
        <v>82</v>
      </c>
      <c r="AV3935" s="13" t="s">
        <v>82</v>
      </c>
      <c r="AW3935" s="13" t="s">
        <v>30</v>
      </c>
      <c r="AX3935" s="13" t="s">
        <v>73</v>
      </c>
      <c r="AY3935" s="252" t="s">
        <v>223</v>
      </c>
    </row>
    <row r="3936" s="13" customFormat="1">
      <c r="A3936" s="13"/>
      <c r="B3936" s="241"/>
      <c r="C3936" s="242"/>
      <c r="D3936" s="243" t="s">
        <v>232</v>
      </c>
      <c r="E3936" s="244" t="s">
        <v>1</v>
      </c>
      <c r="F3936" s="245" t="s">
        <v>4812</v>
      </c>
      <c r="G3936" s="242"/>
      <c r="H3936" s="246">
        <v>11.17</v>
      </c>
      <c r="I3936" s="247"/>
      <c r="J3936" s="242"/>
      <c r="K3936" s="242"/>
      <c r="L3936" s="248"/>
      <c r="M3936" s="249"/>
      <c r="N3936" s="250"/>
      <c r="O3936" s="250"/>
      <c r="P3936" s="250"/>
      <c r="Q3936" s="250"/>
      <c r="R3936" s="250"/>
      <c r="S3936" s="250"/>
      <c r="T3936" s="251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T3936" s="252" t="s">
        <v>232</v>
      </c>
      <c r="AU3936" s="252" t="s">
        <v>82</v>
      </c>
      <c r="AV3936" s="13" t="s">
        <v>82</v>
      </c>
      <c r="AW3936" s="13" t="s">
        <v>30</v>
      </c>
      <c r="AX3936" s="13" t="s">
        <v>73</v>
      </c>
      <c r="AY3936" s="252" t="s">
        <v>223</v>
      </c>
    </row>
    <row r="3937" s="13" customFormat="1">
      <c r="A3937" s="13"/>
      <c r="B3937" s="241"/>
      <c r="C3937" s="242"/>
      <c r="D3937" s="243" t="s">
        <v>232</v>
      </c>
      <c r="E3937" s="244" t="s">
        <v>1</v>
      </c>
      <c r="F3937" s="245" t="s">
        <v>4813</v>
      </c>
      <c r="G3937" s="242"/>
      <c r="H3937" s="246">
        <v>14.705</v>
      </c>
      <c r="I3937" s="247"/>
      <c r="J3937" s="242"/>
      <c r="K3937" s="242"/>
      <c r="L3937" s="248"/>
      <c r="M3937" s="249"/>
      <c r="N3937" s="250"/>
      <c r="O3937" s="250"/>
      <c r="P3937" s="250"/>
      <c r="Q3937" s="250"/>
      <c r="R3937" s="250"/>
      <c r="S3937" s="250"/>
      <c r="T3937" s="251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T3937" s="252" t="s">
        <v>232</v>
      </c>
      <c r="AU3937" s="252" t="s">
        <v>82</v>
      </c>
      <c r="AV3937" s="13" t="s">
        <v>82</v>
      </c>
      <c r="AW3937" s="13" t="s">
        <v>30</v>
      </c>
      <c r="AX3937" s="13" t="s">
        <v>73</v>
      </c>
      <c r="AY3937" s="252" t="s">
        <v>223</v>
      </c>
    </row>
    <row r="3938" s="13" customFormat="1">
      <c r="A3938" s="13"/>
      <c r="B3938" s="241"/>
      <c r="C3938" s="242"/>
      <c r="D3938" s="243" t="s">
        <v>232</v>
      </c>
      <c r="E3938" s="244" t="s">
        <v>1</v>
      </c>
      <c r="F3938" s="245" t="s">
        <v>4814</v>
      </c>
      <c r="G3938" s="242"/>
      <c r="H3938" s="246">
        <v>19.73</v>
      </c>
      <c r="I3938" s="247"/>
      <c r="J3938" s="242"/>
      <c r="K3938" s="242"/>
      <c r="L3938" s="248"/>
      <c r="M3938" s="249"/>
      <c r="N3938" s="250"/>
      <c r="O3938" s="250"/>
      <c r="P3938" s="250"/>
      <c r="Q3938" s="250"/>
      <c r="R3938" s="250"/>
      <c r="S3938" s="250"/>
      <c r="T3938" s="251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52" t="s">
        <v>232</v>
      </c>
      <c r="AU3938" s="252" t="s">
        <v>82</v>
      </c>
      <c r="AV3938" s="13" t="s">
        <v>82</v>
      </c>
      <c r="AW3938" s="13" t="s">
        <v>30</v>
      </c>
      <c r="AX3938" s="13" t="s">
        <v>73</v>
      </c>
      <c r="AY3938" s="252" t="s">
        <v>223</v>
      </c>
    </row>
    <row r="3939" s="14" customFormat="1">
      <c r="A3939" s="14"/>
      <c r="B3939" s="253"/>
      <c r="C3939" s="254"/>
      <c r="D3939" s="243" t="s">
        <v>232</v>
      </c>
      <c r="E3939" s="255" t="s">
        <v>1</v>
      </c>
      <c r="F3939" s="256" t="s">
        <v>410</v>
      </c>
      <c r="G3939" s="254"/>
      <c r="H3939" s="255" t="s">
        <v>1</v>
      </c>
      <c r="I3939" s="257"/>
      <c r="J3939" s="254"/>
      <c r="K3939" s="254"/>
      <c r="L3939" s="258"/>
      <c r="M3939" s="259"/>
      <c r="N3939" s="260"/>
      <c r="O3939" s="260"/>
      <c r="P3939" s="260"/>
      <c r="Q3939" s="260"/>
      <c r="R3939" s="260"/>
      <c r="S3939" s="260"/>
      <c r="T3939" s="261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62" t="s">
        <v>232</v>
      </c>
      <c r="AU3939" s="262" t="s">
        <v>82</v>
      </c>
      <c r="AV3939" s="14" t="s">
        <v>80</v>
      </c>
      <c r="AW3939" s="14" t="s">
        <v>30</v>
      </c>
      <c r="AX3939" s="14" t="s">
        <v>73</v>
      </c>
      <c r="AY3939" s="262" t="s">
        <v>223</v>
      </c>
    </row>
    <row r="3940" s="13" customFormat="1">
      <c r="A3940" s="13"/>
      <c r="B3940" s="241"/>
      <c r="C3940" s="242"/>
      <c r="D3940" s="243" t="s">
        <v>232</v>
      </c>
      <c r="E3940" s="244" t="s">
        <v>1</v>
      </c>
      <c r="F3940" s="245" t="s">
        <v>4815</v>
      </c>
      <c r="G3940" s="242"/>
      <c r="H3940" s="246">
        <v>21.629999999999999</v>
      </c>
      <c r="I3940" s="247"/>
      <c r="J3940" s="242"/>
      <c r="K3940" s="242"/>
      <c r="L3940" s="248"/>
      <c r="M3940" s="249"/>
      <c r="N3940" s="250"/>
      <c r="O3940" s="250"/>
      <c r="P3940" s="250"/>
      <c r="Q3940" s="250"/>
      <c r="R3940" s="250"/>
      <c r="S3940" s="250"/>
      <c r="T3940" s="251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T3940" s="252" t="s">
        <v>232</v>
      </c>
      <c r="AU3940" s="252" t="s">
        <v>82</v>
      </c>
      <c r="AV3940" s="13" t="s">
        <v>82</v>
      </c>
      <c r="AW3940" s="13" t="s">
        <v>30</v>
      </c>
      <c r="AX3940" s="13" t="s">
        <v>73</v>
      </c>
      <c r="AY3940" s="252" t="s">
        <v>223</v>
      </c>
    </row>
    <row r="3941" s="13" customFormat="1">
      <c r="A3941" s="13"/>
      <c r="B3941" s="241"/>
      <c r="C3941" s="242"/>
      <c r="D3941" s="243" t="s">
        <v>232</v>
      </c>
      <c r="E3941" s="244" t="s">
        <v>1</v>
      </c>
      <c r="F3941" s="245" t="s">
        <v>2133</v>
      </c>
      <c r="G3941" s="242"/>
      <c r="H3941" s="246">
        <v>13.300000000000001</v>
      </c>
      <c r="I3941" s="247"/>
      <c r="J3941" s="242"/>
      <c r="K3941" s="242"/>
      <c r="L3941" s="248"/>
      <c r="M3941" s="249"/>
      <c r="N3941" s="250"/>
      <c r="O3941" s="250"/>
      <c r="P3941" s="250"/>
      <c r="Q3941" s="250"/>
      <c r="R3941" s="250"/>
      <c r="S3941" s="250"/>
      <c r="T3941" s="251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52" t="s">
        <v>232</v>
      </c>
      <c r="AU3941" s="252" t="s">
        <v>82</v>
      </c>
      <c r="AV3941" s="13" t="s">
        <v>82</v>
      </c>
      <c r="AW3941" s="13" t="s">
        <v>30</v>
      </c>
      <c r="AX3941" s="13" t="s">
        <v>73</v>
      </c>
      <c r="AY3941" s="252" t="s">
        <v>223</v>
      </c>
    </row>
    <row r="3942" s="13" customFormat="1">
      <c r="A3942" s="13"/>
      <c r="B3942" s="241"/>
      <c r="C3942" s="242"/>
      <c r="D3942" s="243" t="s">
        <v>232</v>
      </c>
      <c r="E3942" s="244" t="s">
        <v>1</v>
      </c>
      <c r="F3942" s="245" t="s">
        <v>4816</v>
      </c>
      <c r="G3942" s="242"/>
      <c r="H3942" s="246">
        <v>31.204999999999998</v>
      </c>
      <c r="I3942" s="247"/>
      <c r="J3942" s="242"/>
      <c r="K3942" s="242"/>
      <c r="L3942" s="248"/>
      <c r="M3942" s="249"/>
      <c r="N3942" s="250"/>
      <c r="O3942" s="250"/>
      <c r="P3942" s="250"/>
      <c r="Q3942" s="250"/>
      <c r="R3942" s="250"/>
      <c r="S3942" s="250"/>
      <c r="T3942" s="251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T3942" s="252" t="s">
        <v>232</v>
      </c>
      <c r="AU3942" s="252" t="s">
        <v>82</v>
      </c>
      <c r="AV3942" s="13" t="s">
        <v>82</v>
      </c>
      <c r="AW3942" s="13" t="s">
        <v>30</v>
      </c>
      <c r="AX3942" s="13" t="s">
        <v>73</v>
      </c>
      <c r="AY3942" s="252" t="s">
        <v>223</v>
      </c>
    </row>
    <row r="3943" s="13" customFormat="1">
      <c r="A3943" s="13"/>
      <c r="B3943" s="241"/>
      <c r="C3943" s="242"/>
      <c r="D3943" s="243" t="s">
        <v>232</v>
      </c>
      <c r="E3943" s="244" t="s">
        <v>1</v>
      </c>
      <c r="F3943" s="245" t="s">
        <v>2135</v>
      </c>
      <c r="G3943" s="242"/>
      <c r="H3943" s="246">
        <v>17.5</v>
      </c>
      <c r="I3943" s="247"/>
      <c r="J3943" s="242"/>
      <c r="K3943" s="242"/>
      <c r="L3943" s="248"/>
      <c r="M3943" s="249"/>
      <c r="N3943" s="250"/>
      <c r="O3943" s="250"/>
      <c r="P3943" s="250"/>
      <c r="Q3943" s="250"/>
      <c r="R3943" s="250"/>
      <c r="S3943" s="250"/>
      <c r="T3943" s="251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52" t="s">
        <v>232</v>
      </c>
      <c r="AU3943" s="252" t="s">
        <v>82</v>
      </c>
      <c r="AV3943" s="13" t="s">
        <v>82</v>
      </c>
      <c r="AW3943" s="13" t="s">
        <v>30</v>
      </c>
      <c r="AX3943" s="13" t="s">
        <v>73</v>
      </c>
      <c r="AY3943" s="252" t="s">
        <v>223</v>
      </c>
    </row>
    <row r="3944" s="13" customFormat="1">
      <c r="A3944" s="13"/>
      <c r="B3944" s="241"/>
      <c r="C3944" s="242"/>
      <c r="D3944" s="243" t="s">
        <v>232</v>
      </c>
      <c r="E3944" s="244" t="s">
        <v>1</v>
      </c>
      <c r="F3944" s="245" t="s">
        <v>2136</v>
      </c>
      <c r="G3944" s="242"/>
      <c r="H3944" s="246">
        <v>16.149999999999999</v>
      </c>
      <c r="I3944" s="247"/>
      <c r="J3944" s="242"/>
      <c r="K3944" s="242"/>
      <c r="L3944" s="248"/>
      <c r="M3944" s="249"/>
      <c r="N3944" s="250"/>
      <c r="O3944" s="250"/>
      <c r="P3944" s="250"/>
      <c r="Q3944" s="250"/>
      <c r="R3944" s="250"/>
      <c r="S3944" s="250"/>
      <c r="T3944" s="251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T3944" s="252" t="s">
        <v>232</v>
      </c>
      <c r="AU3944" s="252" t="s">
        <v>82</v>
      </c>
      <c r="AV3944" s="13" t="s">
        <v>82</v>
      </c>
      <c r="AW3944" s="13" t="s">
        <v>30</v>
      </c>
      <c r="AX3944" s="13" t="s">
        <v>73</v>
      </c>
      <c r="AY3944" s="252" t="s">
        <v>223</v>
      </c>
    </row>
    <row r="3945" s="13" customFormat="1">
      <c r="A3945" s="13"/>
      <c r="B3945" s="241"/>
      <c r="C3945" s="242"/>
      <c r="D3945" s="243" t="s">
        <v>232</v>
      </c>
      <c r="E3945" s="244" t="s">
        <v>1</v>
      </c>
      <c r="F3945" s="245" t="s">
        <v>2137</v>
      </c>
      <c r="G3945" s="242"/>
      <c r="H3945" s="246">
        <v>11.050000000000001</v>
      </c>
      <c r="I3945" s="247"/>
      <c r="J3945" s="242"/>
      <c r="K3945" s="242"/>
      <c r="L3945" s="248"/>
      <c r="M3945" s="249"/>
      <c r="N3945" s="250"/>
      <c r="O3945" s="250"/>
      <c r="P3945" s="250"/>
      <c r="Q3945" s="250"/>
      <c r="R3945" s="250"/>
      <c r="S3945" s="250"/>
      <c r="T3945" s="251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52" t="s">
        <v>232</v>
      </c>
      <c r="AU3945" s="252" t="s">
        <v>82</v>
      </c>
      <c r="AV3945" s="13" t="s">
        <v>82</v>
      </c>
      <c r="AW3945" s="13" t="s">
        <v>30</v>
      </c>
      <c r="AX3945" s="13" t="s">
        <v>73</v>
      </c>
      <c r="AY3945" s="252" t="s">
        <v>223</v>
      </c>
    </row>
    <row r="3946" s="13" customFormat="1">
      <c r="A3946" s="13"/>
      <c r="B3946" s="241"/>
      <c r="C3946" s="242"/>
      <c r="D3946" s="243" t="s">
        <v>232</v>
      </c>
      <c r="E3946" s="244" t="s">
        <v>1</v>
      </c>
      <c r="F3946" s="245" t="s">
        <v>2138</v>
      </c>
      <c r="G3946" s="242"/>
      <c r="H3946" s="246">
        <v>11.1</v>
      </c>
      <c r="I3946" s="247"/>
      <c r="J3946" s="242"/>
      <c r="K3946" s="242"/>
      <c r="L3946" s="248"/>
      <c r="M3946" s="249"/>
      <c r="N3946" s="250"/>
      <c r="O3946" s="250"/>
      <c r="P3946" s="250"/>
      <c r="Q3946" s="250"/>
      <c r="R3946" s="250"/>
      <c r="S3946" s="250"/>
      <c r="T3946" s="251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T3946" s="252" t="s">
        <v>232</v>
      </c>
      <c r="AU3946" s="252" t="s">
        <v>82</v>
      </c>
      <c r="AV3946" s="13" t="s">
        <v>82</v>
      </c>
      <c r="AW3946" s="13" t="s">
        <v>30</v>
      </c>
      <c r="AX3946" s="13" t="s">
        <v>73</v>
      </c>
      <c r="AY3946" s="252" t="s">
        <v>223</v>
      </c>
    </row>
    <row r="3947" s="13" customFormat="1">
      <c r="A3947" s="13"/>
      <c r="B3947" s="241"/>
      <c r="C3947" s="242"/>
      <c r="D3947" s="243" t="s">
        <v>232</v>
      </c>
      <c r="E3947" s="244" t="s">
        <v>1</v>
      </c>
      <c r="F3947" s="245" t="s">
        <v>2139</v>
      </c>
      <c r="G3947" s="242"/>
      <c r="H3947" s="246">
        <v>17.149999999999999</v>
      </c>
      <c r="I3947" s="247"/>
      <c r="J3947" s="242"/>
      <c r="K3947" s="242"/>
      <c r="L3947" s="248"/>
      <c r="M3947" s="249"/>
      <c r="N3947" s="250"/>
      <c r="O3947" s="250"/>
      <c r="P3947" s="250"/>
      <c r="Q3947" s="250"/>
      <c r="R3947" s="250"/>
      <c r="S3947" s="250"/>
      <c r="T3947" s="251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T3947" s="252" t="s">
        <v>232</v>
      </c>
      <c r="AU3947" s="252" t="s">
        <v>82</v>
      </c>
      <c r="AV3947" s="13" t="s">
        <v>82</v>
      </c>
      <c r="AW3947" s="13" t="s">
        <v>30</v>
      </c>
      <c r="AX3947" s="13" t="s">
        <v>73</v>
      </c>
      <c r="AY3947" s="252" t="s">
        <v>223</v>
      </c>
    </row>
    <row r="3948" s="13" customFormat="1">
      <c r="A3948" s="13"/>
      <c r="B3948" s="241"/>
      <c r="C3948" s="242"/>
      <c r="D3948" s="243" t="s">
        <v>232</v>
      </c>
      <c r="E3948" s="244" t="s">
        <v>1</v>
      </c>
      <c r="F3948" s="245" t="s">
        <v>2140</v>
      </c>
      <c r="G3948" s="242"/>
      <c r="H3948" s="246">
        <v>17.149999999999999</v>
      </c>
      <c r="I3948" s="247"/>
      <c r="J3948" s="242"/>
      <c r="K3948" s="242"/>
      <c r="L3948" s="248"/>
      <c r="M3948" s="249"/>
      <c r="N3948" s="250"/>
      <c r="O3948" s="250"/>
      <c r="P3948" s="250"/>
      <c r="Q3948" s="250"/>
      <c r="R3948" s="250"/>
      <c r="S3948" s="250"/>
      <c r="T3948" s="251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T3948" s="252" t="s">
        <v>232</v>
      </c>
      <c r="AU3948" s="252" t="s">
        <v>82</v>
      </c>
      <c r="AV3948" s="13" t="s">
        <v>82</v>
      </c>
      <c r="AW3948" s="13" t="s">
        <v>30</v>
      </c>
      <c r="AX3948" s="13" t="s">
        <v>73</v>
      </c>
      <c r="AY3948" s="252" t="s">
        <v>223</v>
      </c>
    </row>
    <row r="3949" s="13" customFormat="1">
      <c r="A3949" s="13"/>
      <c r="B3949" s="241"/>
      <c r="C3949" s="242"/>
      <c r="D3949" s="243" t="s">
        <v>232</v>
      </c>
      <c r="E3949" s="244" t="s">
        <v>1</v>
      </c>
      <c r="F3949" s="245" t="s">
        <v>2141</v>
      </c>
      <c r="G3949" s="242"/>
      <c r="H3949" s="246">
        <v>11.15</v>
      </c>
      <c r="I3949" s="247"/>
      <c r="J3949" s="242"/>
      <c r="K3949" s="242"/>
      <c r="L3949" s="248"/>
      <c r="M3949" s="249"/>
      <c r="N3949" s="250"/>
      <c r="O3949" s="250"/>
      <c r="P3949" s="250"/>
      <c r="Q3949" s="250"/>
      <c r="R3949" s="250"/>
      <c r="S3949" s="250"/>
      <c r="T3949" s="251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T3949" s="252" t="s">
        <v>232</v>
      </c>
      <c r="AU3949" s="252" t="s">
        <v>82</v>
      </c>
      <c r="AV3949" s="13" t="s">
        <v>82</v>
      </c>
      <c r="AW3949" s="13" t="s">
        <v>30</v>
      </c>
      <c r="AX3949" s="13" t="s">
        <v>73</v>
      </c>
      <c r="AY3949" s="252" t="s">
        <v>223</v>
      </c>
    </row>
    <row r="3950" s="13" customFormat="1">
      <c r="A3950" s="13"/>
      <c r="B3950" s="241"/>
      <c r="C3950" s="242"/>
      <c r="D3950" s="243" t="s">
        <v>232</v>
      </c>
      <c r="E3950" s="244" t="s">
        <v>1</v>
      </c>
      <c r="F3950" s="245" t="s">
        <v>2146</v>
      </c>
      <c r="G3950" s="242"/>
      <c r="H3950" s="246">
        <v>12.08</v>
      </c>
      <c r="I3950" s="247"/>
      <c r="J3950" s="242"/>
      <c r="K3950" s="242"/>
      <c r="L3950" s="248"/>
      <c r="M3950" s="249"/>
      <c r="N3950" s="250"/>
      <c r="O3950" s="250"/>
      <c r="P3950" s="250"/>
      <c r="Q3950" s="250"/>
      <c r="R3950" s="250"/>
      <c r="S3950" s="250"/>
      <c r="T3950" s="251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T3950" s="252" t="s">
        <v>232</v>
      </c>
      <c r="AU3950" s="252" t="s">
        <v>82</v>
      </c>
      <c r="AV3950" s="13" t="s">
        <v>82</v>
      </c>
      <c r="AW3950" s="13" t="s">
        <v>30</v>
      </c>
      <c r="AX3950" s="13" t="s">
        <v>73</v>
      </c>
      <c r="AY3950" s="252" t="s">
        <v>223</v>
      </c>
    </row>
    <row r="3951" s="13" customFormat="1">
      <c r="A3951" s="13"/>
      <c r="B3951" s="241"/>
      <c r="C3951" s="242"/>
      <c r="D3951" s="243" t="s">
        <v>232</v>
      </c>
      <c r="E3951" s="244" t="s">
        <v>1</v>
      </c>
      <c r="F3951" s="245" t="s">
        <v>4817</v>
      </c>
      <c r="G3951" s="242"/>
      <c r="H3951" s="246">
        <v>33.469999999999999</v>
      </c>
      <c r="I3951" s="247"/>
      <c r="J3951" s="242"/>
      <c r="K3951" s="242"/>
      <c r="L3951" s="248"/>
      <c r="M3951" s="249"/>
      <c r="N3951" s="250"/>
      <c r="O3951" s="250"/>
      <c r="P3951" s="250"/>
      <c r="Q3951" s="250"/>
      <c r="R3951" s="250"/>
      <c r="S3951" s="250"/>
      <c r="T3951" s="251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52" t="s">
        <v>232</v>
      </c>
      <c r="AU3951" s="252" t="s">
        <v>82</v>
      </c>
      <c r="AV3951" s="13" t="s">
        <v>82</v>
      </c>
      <c r="AW3951" s="13" t="s">
        <v>30</v>
      </c>
      <c r="AX3951" s="13" t="s">
        <v>73</v>
      </c>
      <c r="AY3951" s="252" t="s">
        <v>223</v>
      </c>
    </row>
    <row r="3952" s="13" customFormat="1">
      <c r="A3952" s="13"/>
      <c r="B3952" s="241"/>
      <c r="C3952" s="242"/>
      <c r="D3952" s="243" t="s">
        <v>232</v>
      </c>
      <c r="E3952" s="244" t="s">
        <v>1</v>
      </c>
      <c r="F3952" s="245" t="s">
        <v>4818</v>
      </c>
      <c r="G3952" s="242"/>
      <c r="H3952" s="246">
        <v>16.57</v>
      </c>
      <c r="I3952" s="247"/>
      <c r="J3952" s="242"/>
      <c r="K3952" s="242"/>
      <c r="L3952" s="248"/>
      <c r="M3952" s="249"/>
      <c r="N3952" s="250"/>
      <c r="O3952" s="250"/>
      <c r="P3952" s="250"/>
      <c r="Q3952" s="250"/>
      <c r="R3952" s="250"/>
      <c r="S3952" s="250"/>
      <c r="T3952" s="251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T3952" s="252" t="s">
        <v>232</v>
      </c>
      <c r="AU3952" s="252" t="s">
        <v>82</v>
      </c>
      <c r="AV3952" s="13" t="s">
        <v>82</v>
      </c>
      <c r="AW3952" s="13" t="s">
        <v>30</v>
      </c>
      <c r="AX3952" s="13" t="s">
        <v>73</v>
      </c>
      <c r="AY3952" s="252" t="s">
        <v>223</v>
      </c>
    </row>
    <row r="3953" s="13" customFormat="1">
      <c r="A3953" s="13"/>
      <c r="B3953" s="241"/>
      <c r="C3953" s="242"/>
      <c r="D3953" s="243" t="s">
        <v>232</v>
      </c>
      <c r="E3953" s="244" t="s">
        <v>1</v>
      </c>
      <c r="F3953" s="245" t="s">
        <v>4819</v>
      </c>
      <c r="G3953" s="242"/>
      <c r="H3953" s="246">
        <v>19.579999999999998</v>
      </c>
      <c r="I3953" s="247"/>
      <c r="J3953" s="242"/>
      <c r="K3953" s="242"/>
      <c r="L3953" s="248"/>
      <c r="M3953" s="249"/>
      <c r="N3953" s="250"/>
      <c r="O3953" s="250"/>
      <c r="P3953" s="250"/>
      <c r="Q3953" s="250"/>
      <c r="R3953" s="250"/>
      <c r="S3953" s="250"/>
      <c r="T3953" s="251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T3953" s="252" t="s">
        <v>232</v>
      </c>
      <c r="AU3953" s="252" t="s">
        <v>82</v>
      </c>
      <c r="AV3953" s="13" t="s">
        <v>82</v>
      </c>
      <c r="AW3953" s="13" t="s">
        <v>30</v>
      </c>
      <c r="AX3953" s="13" t="s">
        <v>73</v>
      </c>
      <c r="AY3953" s="252" t="s">
        <v>223</v>
      </c>
    </row>
    <row r="3954" s="13" customFormat="1">
      <c r="A3954" s="13"/>
      <c r="B3954" s="241"/>
      <c r="C3954" s="242"/>
      <c r="D3954" s="243" t="s">
        <v>232</v>
      </c>
      <c r="E3954" s="244" t="s">
        <v>1</v>
      </c>
      <c r="F3954" s="245" t="s">
        <v>4820</v>
      </c>
      <c r="G3954" s="242"/>
      <c r="H3954" s="246">
        <v>12.788</v>
      </c>
      <c r="I3954" s="247"/>
      <c r="J3954" s="242"/>
      <c r="K3954" s="242"/>
      <c r="L3954" s="248"/>
      <c r="M3954" s="249"/>
      <c r="N3954" s="250"/>
      <c r="O3954" s="250"/>
      <c r="P3954" s="250"/>
      <c r="Q3954" s="250"/>
      <c r="R3954" s="250"/>
      <c r="S3954" s="250"/>
      <c r="T3954" s="251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T3954" s="252" t="s">
        <v>232</v>
      </c>
      <c r="AU3954" s="252" t="s">
        <v>82</v>
      </c>
      <c r="AV3954" s="13" t="s">
        <v>82</v>
      </c>
      <c r="AW3954" s="13" t="s">
        <v>30</v>
      </c>
      <c r="AX3954" s="13" t="s">
        <v>73</v>
      </c>
      <c r="AY3954" s="252" t="s">
        <v>223</v>
      </c>
    </row>
    <row r="3955" s="13" customFormat="1">
      <c r="A3955" s="13"/>
      <c r="B3955" s="241"/>
      <c r="C3955" s="242"/>
      <c r="D3955" s="243" t="s">
        <v>232</v>
      </c>
      <c r="E3955" s="244" t="s">
        <v>1</v>
      </c>
      <c r="F3955" s="245" t="s">
        <v>4821</v>
      </c>
      <c r="G3955" s="242"/>
      <c r="H3955" s="246">
        <v>35.649999999999999</v>
      </c>
      <c r="I3955" s="247"/>
      <c r="J3955" s="242"/>
      <c r="K3955" s="242"/>
      <c r="L3955" s="248"/>
      <c r="M3955" s="249"/>
      <c r="N3955" s="250"/>
      <c r="O3955" s="250"/>
      <c r="P3955" s="250"/>
      <c r="Q3955" s="250"/>
      <c r="R3955" s="250"/>
      <c r="S3955" s="250"/>
      <c r="T3955" s="251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T3955" s="252" t="s">
        <v>232</v>
      </c>
      <c r="AU3955" s="252" t="s">
        <v>82</v>
      </c>
      <c r="AV3955" s="13" t="s">
        <v>82</v>
      </c>
      <c r="AW3955" s="13" t="s">
        <v>30</v>
      </c>
      <c r="AX3955" s="13" t="s">
        <v>73</v>
      </c>
      <c r="AY3955" s="252" t="s">
        <v>223</v>
      </c>
    </row>
    <row r="3956" s="13" customFormat="1">
      <c r="A3956" s="13"/>
      <c r="B3956" s="241"/>
      <c r="C3956" s="242"/>
      <c r="D3956" s="243" t="s">
        <v>232</v>
      </c>
      <c r="E3956" s="244" t="s">
        <v>1</v>
      </c>
      <c r="F3956" s="245" t="s">
        <v>4822</v>
      </c>
      <c r="G3956" s="242"/>
      <c r="H3956" s="246">
        <v>35.210000000000001</v>
      </c>
      <c r="I3956" s="247"/>
      <c r="J3956" s="242"/>
      <c r="K3956" s="242"/>
      <c r="L3956" s="248"/>
      <c r="M3956" s="249"/>
      <c r="N3956" s="250"/>
      <c r="O3956" s="250"/>
      <c r="P3956" s="250"/>
      <c r="Q3956" s="250"/>
      <c r="R3956" s="250"/>
      <c r="S3956" s="250"/>
      <c r="T3956" s="251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T3956" s="252" t="s">
        <v>232</v>
      </c>
      <c r="AU3956" s="252" t="s">
        <v>82</v>
      </c>
      <c r="AV3956" s="13" t="s">
        <v>82</v>
      </c>
      <c r="AW3956" s="13" t="s">
        <v>30</v>
      </c>
      <c r="AX3956" s="13" t="s">
        <v>73</v>
      </c>
      <c r="AY3956" s="252" t="s">
        <v>223</v>
      </c>
    </row>
    <row r="3957" s="15" customFormat="1">
      <c r="A3957" s="15"/>
      <c r="B3957" s="263"/>
      <c r="C3957" s="264"/>
      <c r="D3957" s="243" t="s">
        <v>232</v>
      </c>
      <c r="E3957" s="265" t="s">
        <v>1</v>
      </c>
      <c r="F3957" s="266" t="s">
        <v>245</v>
      </c>
      <c r="G3957" s="264"/>
      <c r="H3957" s="267">
        <v>918.28999999999996</v>
      </c>
      <c r="I3957" s="268"/>
      <c r="J3957" s="264"/>
      <c r="K3957" s="264"/>
      <c r="L3957" s="269"/>
      <c r="M3957" s="270"/>
      <c r="N3957" s="271"/>
      <c r="O3957" s="271"/>
      <c r="P3957" s="271"/>
      <c r="Q3957" s="271"/>
      <c r="R3957" s="271"/>
      <c r="S3957" s="271"/>
      <c r="T3957" s="272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T3957" s="273" t="s">
        <v>232</v>
      </c>
      <c r="AU3957" s="273" t="s">
        <v>82</v>
      </c>
      <c r="AV3957" s="15" t="s">
        <v>230</v>
      </c>
      <c r="AW3957" s="15" t="s">
        <v>30</v>
      </c>
      <c r="AX3957" s="15" t="s">
        <v>80</v>
      </c>
      <c r="AY3957" s="273" t="s">
        <v>223</v>
      </c>
    </row>
    <row r="3958" s="2" customFormat="1" ht="55.5" customHeight="1">
      <c r="A3958" s="39"/>
      <c r="B3958" s="40"/>
      <c r="C3958" s="228" t="s">
        <v>4872</v>
      </c>
      <c r="D3958" s="228" t="s">
        <v>225</v>
      </c>
      <c r="E3958" s="229" t="s">
        <v>4873</v>
      </c>
      <c r="F3958" s="230" t="s">
        <v>4874</v>
      </c>
      <c r="G3958" s="231" t="s">
        <v>265</v>
      </c>
      <c r="H3958" s="232">
        <v>4.484</v>
      </c>
      <c r="I3958" s="233"/>
      <c r="J3958" s="234">
        <f>ROUND(I3958*H3958,2)</f>
        <v>0</v>
      </c>
      <c r="K3958" s="230" t="s">
        <v>229</v>
      </c>
      <c r="L3958" s="45"/>
      <c r="M3958" s="235" t="s">
        <v>1</v>
      </c>
      <c r="N3958" s="236" t="s">
        <v>38</v>
      </c>
      <c r="O3958" s="92"/>
      <c r="P3958" s="237">
        <f>O3958*H3958</f>
        <v>0</v>
      </c>
      <c r="Q3958" s="237">
        <v>0</v>
      </c>
      <c r="R3958" s="237">
        <f>Q3958*H3958</f>
        <v>0</v>
      </c>
      <c r="S3958" s="237">
        <v>0</v>
      </c>
      <c r="T3958" s="238">
        <f>S3958*H3958</f>
        <v>0</v>
      </c>
      <c r="U3958" s="39"/>
      <c r="V3958" s="39"/>
      <c r="W3958" s="39"/>
      <c r="X3958" s="39"/>
      <c r="Y3958" s="39"/>
      <c r="Z3958" s="39"/>
      <c r="AA3958" s="39"/>
      <c r="AB3958" s="39"/>
      <c r="AC3958" s="39"/>
      <c r="AD3958" s="39"/>
      <c r="AE3958" s="39"/>
      <c r="AR3958" s="239" t="s">
        <v>310</v>
      </c>
      <c r="AT3958" s="239" t="s">
        <v>225</v>
      </c>
      <c r="AU3958" s="239" t="s">
        <v>82</v>
      </c>
      <c r="AY3958" s="18" t="s">
        <v>223</v>
      </c>
      <c r="BE3958" s="240">
        <f>IF(N3958="základní",J3958,0)</f>
        <v>0</v>
      </c>
      <c r="BF3958" s="240">
        <f>IF(N3958="snížená",J3958,0)</f>
        <v>0</v>
      </c>
      <c r="BG3958" s="240">
        <f>IF(N3958="zákl. přenesená",J3958,0)</f>
        <v>0</v>
      </c>
      <c r="BH3958" s="240">
        <f>IF(N3958="sníž. přenesená",J3958,0)</f>
        <v>0</v>
      </c>
      <c r="BI3958" s="240">
        <f>IF(N3958="nulová",J3958,0)</f>
        <v>0</v>
      </c>
      <c r="BJ3958" s="18" t="s">
        <v>80</v>
      </c>
      <c r="BK3958" s="240">
        <f>ROUND(I3958*H3958,2)</f>
        <v>0</v>
      </c>
      <c r="BL3958" s="18" t="s">
        <v>310</v>
      </c>
      <c r="BM3958" s="239" t="s">
        <v>4875</v>
      </c>
    </row>
    <row r="3959" s="12" customFormat="1" ht="22.8" customHeight="1">
      <c r="A3959" s="12"/>
      <c r="B3959" s="212"/>
      <c r="C3959" s="213"/>
      <c r="D3959" s="214" t="s">
        <v>72</v>
      </c>
      <c r="E3959" s="226" t="s">
        <v>4876</v>
      </c>
      <c r="F3959" s="226" t="s">
        <v>4877</v>
      </c>
      <c r="G3959" s="213"/>
      <c r="H3959" s="213"/>
      <c r="I3959" s="216"/>
      <c r="J3959" s="227">
        <f>BK3959</f>
        <v>0</v>
      </c>
      <c r="K3959" s="213"/>
      <c r="L3959" s="218"/>
      <c r="M3959" s="219"/>
      <c r="N3959" s="220"/>
      <c r="O3959" s="220"/>
      <c r="P3959" s="221">
        <f>SUM(P3960:P4106)</f>
        <v>0</v>
      </c>
      <c r="Q3959" s="220"/>
      <c r="R3959" s="221">
        <f>SUM(R3960:R4106)</f>
        <v>10.47861548</v>
      </c>
      <c r="S3959" s="220"/>
      <c r="T3959" s="222">
        <f>SUM(T3960:T4106)</f>
        <v>0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R3959" s="223" t="s">
        <v>82</v>
      </c>
      <c r="AT3959" s="224" t="s">
        <v>72</v>
      </c>
      <c r="AU3959" s="224" t="s">
        <v>80</v>
      </c>
      <c r="AY3959" s="223" t="s">
        <v>223</v>
      </c>
      <c r="BK3959" s="225">
        <f>SUM(BK3960:BK4106)</f>
        <v>0</v>
      </c>
    </row>
    <row r="3960" s="2" customFormat="1" ht="24.15" customHeight="1">
      <c r="A3960" s="39"/>
      <c r="B3960" s="40"/>
      <c r="C3960" s="228" t="s">
        <v>4878</v>
      </c>
      <c r="D3960" s="228" t="s">
        <v>225</v>
      </c>
      <c r="E3960" s="229" t="s">
        <v>4879</v>
      </c>
      <c r="F3960" s="230" t="s">
        <v>4880</v>
      </c>
      <c r="G3960" s="231" t="s">
        <v>293</v>
      </c>
      <c r="H3960" s="232">
        <v>360.11000000000001</v>
      </c>
      <c r="I3960" s="233"/>
      <c r="J3960" s="234">
        <f>ROUND(I3960*H3960,2)</f>
        <v>0</v>
      </c>
      <c r="K3960" s="230" t="s">
        <v>229</v>
      </c>
      <c r="L3960" s="45"/>
      <c r="M3960" s="235" t="s">
        <v>1</v>
      </c>
      <c r="N3960" s="236" t="s">
        <v>38</v>
      </c>
      <c r="O3960" s="92"/>
      <c r="P3960" s="237">
        <f>O3960*H3960</f>
        <v>0</v>
      </c>
      <c r="Q3960" s="237">
        <v>0</v>
      </c>
      <c r="R3960" s="237">
        <f>Q3960*H3960</f>
        <v>0</v>
      </c>
      <c r="S3960" s="237">
        <v>0</v>
      </c>
      <c r="T3960" s="238">
        <f>S3960*H3960</f>
        <v>0</v>
      </c>
      <c r="U3960" s="39"/>
      <c r="V3960" s="39"/>
      <c r="W3960" s="39"/>
      <c r="X3960" s="39"/>
      <c r="Y3960" s="39"/>
      <c r="Z3960" s="39"/>
      <c r="AA3960" s="39"/>
      <c r="AB3960" s="39"/>
      <c r="AC3960" s="39"/>
      <c r="AD3960" s="39"/>
      <c r="AE3960" s="39"/>
      <c r="AR3960" s="239" t="s">
        <v>310</v>
      </c>
      <c r="AT3960" s="239" t="s">
        <v>225</v>
      </c>
      <c r="AU3960" s="239" t="s">
        <v>82</v>
      </c>
      <c r="AY3960" s="18" t="s">
        <v>223</v>
      </c>
      <c r="BE3960" s="240">
        <f>IF(N3960="základní",J3960,0)</f>
        <v>0</v>
      </c>
      <c r="BF3960" s="240">
        <f>IF(N3960="snížená",J3960,0)</f>
        <v>0</v>
      </c>
      <c r="BG3960" s="240">
        <f>IF(N3960="zákl. přenesená",J3960,0)</f>
        <v>0</v>
      </c>
      <c r="BH3960" s="240">
        <f>IF(N3960="sníž. přenesená",J3960,0)</f>
        <v>0</v>
      </c>
      <c r="BI3960" s="240">
        <f>IF(N3960="nulová",J3960,0)</f>
        <v>0</v>
      </c>
      <c r="BJ3960" s="18" t="s">
        <v>80</v>
      </c>
      <c r="BK3960" s="240">
        <f>ROUND(I3960*H3960,2)</f>
        <v>0</v>
      </c>
      <c r="BL3960" s="18" t="s">
        <v>310</v>
      </c>
      <c r="BM3960" s="239" t="s">
        <v>4881</v>
      </c>
    </row>
    <row r="3961" s="2" customFormat="1" ht="24.15" customHeight="1">
      <c r="A3961" s="39"/>
      <c r="B3961" s="40"/>
      <c r="C3961" s="228" t="s">
        <v>4882</v>
      </c>
      <c r="D3961" s="228" t="s">
        <v>225</v>
      </c>
      <c r="E3961" s="229" t="s">
        <v>4883</v>
      </c>
      <c r="F3961" s="230" t="s">
        <v>4884</v>
      </c>
      <c r="G3961" s="231" t="s">
        <v>293</v>
      </c>
      <c r="H3961" s="232">
        <v>360.11000000000001</v>
      </c>
      <c r="I3961" s="233"/>
      <c r="J3961" s="234">
        <f>ROUND(I3961*H3961,2)</f>
        <v>0</v>
      </c>
      <c r="K3961" s="230" t="s">
        <v>229</v>
      </c>
      <c r="L3961" s="45"/>
      <c r="M3961" s="235" t="s">
        <v>1</v>
      </c>
      <c r="N3961" s="236" t="s">
        <v>38</v>
      </c>
      <c r="O3961" s="92"/>
      <c r="P3961" s="237">
        <f>O3961*H3961</f>
        <v>0</v>
      </c>
      <c r="Q3961" s="237">
        <v>0.00029999999999999997</v>
      </c>
      <c r="R3961" s="237">
        <f>Q3961*H3961</f>
        <v>0.10803299999999999</v>
      </c>
      <c r="S3961" s="237">
        <v>0</v>
      </c>
      <c r="T3961" s="238">
        <f>S3961*H3961</f>
        <v>0</v>
      </c>
      <c r="U3961" s="39"/>
      <c r="V3961" s="39"/>
      <c r="W3961" s="39"/>
      <c r="X3961" s="39"/>
      <c r="Y3961" s="39"/>
      <c r="Z3961" s="39"/>
      <c r="AA3961" s="39"/>
      <c r="AB3961" s="39"/>
      <c r="AC3961" s="39"/>
      <c r="AD3961" s="39"/>
      <c r="AE3961" s="39"/>
      <c r="AR3961" s="239" t="s">
        <v>310</v>
      </c>
      <c r="AT3961" s="239" t="s">
        <v>225</v>
      </c>
      <c r="AU3961" s="239" t="s">
        <v>82</v>
      </c>
      <c r="AY3961" s="18" t="s">
        <v>223</v>
      </c>
      <c r="BE3961" s="240">
        <f>IF(N3961="základní",J3961,0)</f>
        <v>0</v>
      </c>
      <c r="BF3961" s="240">
        <f>IF(N3961="snížená",J3961,0)</f>
        <v>0</v>
      </c>
      <c r="BG3961" s="240">
        <f>IF(N3961="zákl. přenesená",J3961,0)</f>
        <v>0</v>
      </c>
      <c r="BH3961" s="240">
        <f>IF(N3961="sníž. přenesená",J3961,0)</f>
        <v>0</v>
      </c>
      <c r="BI3961" s="240">
        <f>IF(N3961="nulová",J3961,0)</f>
        <v>0</v>
      </c>
      <c r="BJ3961" s="18" t="s">
        <v>80</v>
      </c>
      <c r="BK3961" s="240">
        <f>ROUND(I3961*H3961,2)</f>
        <v>0</v>
      </c>
      <c r="BL3961" s="18" t="s">
        <v>310</v>
      </c>
      <c r="BM3961" s="239" t="s">
        <v>4885</v>
      </c>
    </row>
    <row r="3962" s="2" customFormat="1" ht="33" customHeight="1">
      <c r="A3962" s="39"/>
      <c r="B3962" s="40"/>
      <c r="C3962" s="228" t="s">
        <v>4886</v>
      </c>
      <c r="D3962" s="228" t="s">
        <v>225</v>
      </c>
      <c r="E3962" s="229" t="s">
        <v>4887</v>
      </c>
      <c r="F3962" s="230" t="s">
        <v>4888</v>
      </c>
      <c r="G3962" s="231" t="s">
        <v>293</v>
      </c>
      <c r="H3962" s="232">
        <v>360.11000000000001</v>
      </c>
      <c r="I3962" s="233"/>
      <c r="J3962" s="234">
        <f>ROUND(I3962*H3962,2)</f>
        <v>0</v>
      </c>
      <c r="K3962" s="230" t="s">
        <v>229</v>
      </c>
      <c r="L3962" s="45"/>
      <c r="M3962" s="235" t="s">
        <v>1</v>
      </c>
      <c r="N3962" s="236" t="s">
        <v>38</v>
      </c>
      <c r="O3962" s="92"/>
      <c r="P3962" s="237">
        <f>O3962*H3962</f>
        <v>0</v>
      </c>
      <c r="Q3962" s="237">
        <v>0.0044999999999999997</v>
      </c>
      <c r="R3962" s="237">
        <f>Q3962*H3962</f>
        <v>1.620495</v>
      </c>
      <c r="S3962" s="237">
        <v>0</v>
      </c>
      <c r="T3962" s="238">
        <f>S3962*H3962</f>
        <v>0</v>
      </c>
      <c r="U3962" s="39"/>
      <c r="V3962" s="39"/>
      <c r="W3962" s="39"/>
      <c r="X3962" s="39"/>
      <c r="Y3962" s="39"/>
      <c r="Z3962" s="39"/>
      <c r="AA3962" s="39"/>
      <c r="AB3962" s="39"/>
      <c r="AC3962" s="39"/>
      <c r="AD3962" s="39"/>
      <c r="AE3962" s="39"/>
      <c r="AR3962" s="239" t="s">
        <v>310</v>
      </c>
      <c r="AT3962" s="239" t="s">
        <v>225</v>
      </c>
      <c r="AU3962" s="239" t="s">
        <v>82</v>
      </c>
      <c r="AY3962" s="18" t="s">
        <v>223</v>
      </c>
      <c r="BE3962" s="240">
        <f>IF(N3962="základní",J3962,0)</f>
        <v>0</v>
      </c>
      <c r="BF3962" s="240">
        <f>IF(N3962="snížená",J3962,0)</f>
        <v>0</v>
      </c>
      <c r="BG3962" s="240">
        <f>IF(N3962="zákl. přenesená",J3962,0)</f>
        <v>0</v>
      </c>
      <c r="BH3962" s="240">
        <f>IF(N3962="sníž. přenesená",J3962,0)</f>
        <v>0</v>
      </c>
      <c r="BI3962" s="240">
        <f>IF(N3962="nulová",J3962,0)</f>
        <v>0</v>
      </c>
      <c r="BJ3962" s="18" t="s">
        <v>80</v>
      </c>
      <c r="BK3962" s="240">
        <f>ROUND(I3962*H3962,2)</f>
        <v>0</v>
      </c>
      <c r="BL3962" s="18" t="s">
        <v>310</v>
      </c>
      <c r="BM3962" s="239" t="s">
        <v>4889</v>
      </c>
    </row>
    <row r="3963" s="13" customFormat="1">
      <c r="A3963" s="13"/>
      <c r="B3963" s="241"/>
      <c r="C3963" s="242"/>
      <c r="D3963" s="243" t="s">
        <v>232</v>
      </c>
      <c r="E3963" s="244" t="s">
        <v>1</v>
      </c>
      <c r="F3963" s="245" t="s">
        <v>4890</v>
      </c>
      <c r="G3963" s="242"/>
      <c r="H3963" s="246">
        <v>354.86500000000001</v>
      </c>
      <c r="I3963" s="247"/>
      <c r="J3963" s="242"/>
      <c r="K3963" s="242"/>
      <c r="L3963" s="248"/>
      <c r="M3963" s="249"/>
      <c r="N3963" s="250"/>
      <c r="O3963" s="250"/>
      <c r="P3963" s="250"/>
      <c r="Q3963" s="250"/>
      <c r="R3963" s="250"/>
      <c r="S3963" s="250"/>
      <c r="T3963" s="251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T3963" s="252" t="s">
        <v>232</v>
      </c>
      <c r="AU3963" s="252" t="s">
        <v>82</v>
      </c>
      <c r="AV3963" s="13" t="s">
        <v>82</v>
      </c>
      <c r="AW3963" s="13" t="s">
        <v>30</v>
      </c>
      <c r="AX3963" s="13" t="s">
        <v>73</v>
      </c>
      <c r="AY3963" s="252" t="s">
        <v>223</v>
      </c>
    </row>
    <row r="3964" s="14" customFormat="1">
      <c r="A3964" s="14"/>
      <c r="B3964" s="253"/>
      <c r="C3964" s="254"/>
      <c r="D3964" s="243" t="s">
        <v>232</v>
      </c>
      <c r="E3964" s="255" t="s">
        <v>1</v>
      </c>
      <c r="F3964" s="256" t="s">
        <v>394</v>
      </c>
      <c r="G3964" s="254"/>
      <c r="H3964" s="255" t="s">
        <v>1</v>
      </c>
      <c r="I3964" s="257"/>
      <c r="J3964" s="254"/>
      <c r="K3964" s="254"/>
      <c r="L3964" s="258"/>
      <c r="M3964" s="259"/>
      <c r="N3964" s="260"/>
      <c r="O3964" s="260"/>
      <c r="P3964" s="260"/>
      <c r="Q3964" s="260"/>
      <c r="R3964" s="260"/>
      <c r="S3964" s="260"/>
      <c r="T3964" s="261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T3964" s="262" t="s">
        <v>232</v>
      </c>
      <c r="AU3964" s="262" t="s">
        <v>82</v>
      </c>
      <c r="AV3964" s="14" t="s">
        <v>80</v>
      </c>
      <c r="AW3964" s="14" t="s">
        <v>30</v>
      </c>
      <c r="AX3964" s="14" t="s">
        <v>73</v>
      </c>
      <c r="AY3964" s="262" t="s">
        <v>223</v>
      </c>
    </row>
    <row r="3965" s="14" customFormat="1">
      <c r="A3965" s="14"/>
      <c r="B3965" s="253"/>
      <c r="C3965" s="254"/>
      <c r="D3965" s="243" t="s">
        <v>232</v>
      </c>
      <c r="E3965" s="255" t="s">
        <v>1</v>
      </c>
      <c r="F3965" s="256" t="s">
        <v>4891</v>
      </c>
      <c r="G3965" s="254"/>
      <c r="H3965" s="255" t="s">
        <v>1</v>
      </c>
      <c r="I3965" s="257"/>
      <c r="J3965" s="254"/>
      <c r="K3965" s="254"/>
      <c r="L3965" s="258"/>
      <c r="M3965" s="259"/>
      <c r="N3965" s="260"/>
      <c r="O3965" s="260"/>
      <c r="P3965" s="260"/>
      <c r="Q3965" s="260"/>
      <c r="R3965" s="260"/>
      <c r="S3965" s="260"/>
      <c r="T3965" s="261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62" t="s">
        <v>232</v>
      </c>
      <c r="AU3965" s="262" t="s">
        <v>82</v>
      </c>
      <c r="AV3965" s="14" t="s">
        <v>80</v>
      </c>
      <c r="AW3965" s="14" t="s">
        <v>30</v>
      </c>
      <c r="AX3965" s="14" t="s">
        <v>73</v>
      </c>
      <c r="AY3965" s="262" t="s">
        <v>223</v>
      </c>
    </row>
    <row r="3966" s="13" customFormat="1">
      <c r="A3966" s="13"/>
      <c r="B3966" s="241"/>
      <c r="C3966" s="242"/>
      <c r="D3966" s="243" t="s">
        <v>232</v>
      </c>
      <c r="E3966" s="244" t="s">
        <v>1</v>
      </c>
      <c r="F3966" s="245" t="s">
        <v>4892</v>
      </c>
      <c r="G3966" s="242"/>
      <c r="H3966" s="246">
        <v>0.78000000000000003</v>
      </c>
      <c r="I3966" s="247"/>
      <c r="J3966" s="242"/>
      <c r="K3966" s="242"/>
      <c r="L3966" s="248"/>
      <c r="M3966" s="249"/>
      <c r="N3966" s="250"/>
      <c r="O3966" s="250"/>
      <c r="P3966" s="250"/>
      <c r="Q3966" s="250"/>
      <c r="R3966" s="250"/>
      <c r="S3966" s="250"/>
      <c r="T3966" s="251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T3966" s="252" t="s">
        <v>232</v>
      </c>
      <c r="AU3966" s="252" t="s">
        <v>82</v>
      </c>
      <c r="AV3966" s="13" t="s">
        <v>82</v>
      </c>
      <c r="AW3966" s="13" t="s">
        <v>30</v>
      </c>
      <c r="AX3966" s="13" t="s">
        <v>73</v>
      </c>
      <c r="AY3966" s="252" t="s">
        <v>223</v>
      </c>
    </row>
    <row r="3967" s="13" customFormat="1">
      <c r="A3967" s="13"/>
      <c r="B3967" s="241"/>
      <c r="C3967" s="242"/>
      <c r="D3967" s="243" t="s">
        <v>232</v>
      </c>
      <c r="E3967" s="244" t="s">
        <v>1</v>
      </c>
      <c r="F3967" s="245" t="s">
        <v>4893</v>
      </c>
      <c r="G3967" s="242"/>
      <c r="H3967" s="246">
        <v>1.105</v>
      </c>
      <c r="I3967" s="247"/>
      <c r="J3967" s="242"/>
      <c r="K3967" s="242"/>
      <c r="L3967" s="248"/>
      <c r="M3967" s="249"/>
      <c r="N3967" s="250"/>
      <c r="O3967" s="250"/>
      <c r="P3967" s="250"/>
      <c r="Q3967" s="250"/>
      <c r="R3967" s="250"/>
      <c r="S3967" s="250"/>
      <c r="T3967" s="251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T3967" s="252" t="s">
        <v>232</v>
      </c>
      <c r="AU3967" s="252" t="s">
        <v>82</v>
      </c>
      <c r="AV3967" s="13" t="s">
        <v>82</v>
      </c>
      <c r="AW3967" s="13" t="s">
        <v>30</v>
      </c>
      <c r="AX3967" s="13" t="s">
        <v>73</v>
      </c>
      <c r="AY3967" s="252" t="s">
        <v>223</v>
      </c>
    </row>
    <row r="3968" s="13" customFormat="1">
      <c r="A3968" s="13"/>
      <c r="B3968" s="241"/>
      <c r="C3968" s="242"/>
      <c r="D3968" s="243" t="s">
        <v>232</v>
      </c>
      <c r="E3968" s="244" t="s">
        <v>1</v>
      </c>
      <c r="F3968" s="245" t="s">
        <v>4894</v>
      </c>
      <c r="G3968" s="242"/>
      <c r="H3968" s="246">
        <v>0.78000000000000003</v>
      </c>
      <c r="I3968" s="247"/>
      <c r="J3968" s="242"/>
      <c r="K3968" s="242"/>
      <c r="L3968" s="248"/>
      <c r="M3968" s="249"/>
      <c r="N3968" s="250"/>
      <c r="O3968" s="250"/>
      <c r="P3968" s="250"/>
      <c r="Q3968" s="250"/>
      <c r="R3968" s="250"/>
      <c r="S3968" s="250"/>
      <c r="T3968" s="251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52" t="s">
        <v>232</v>
      </c>
      <c r="AU3968" s="252" t="s">
        <v>82</v>
      </c>
      <c r="AV3968" s="13" t="s">
        <v>82</v>
      </c>
      <c r="AW3968" s="13" t="s">
        <v>30</v>
      </c>
      <c r="AX3968" s="13" t="s">
        <v>73</v>
      </c>
      <c r="AY3968" s="252" t="s">
        <v>223</v>
      </c>
    </row>
    <row r="3969" s="13" customFormat="1">
      <c r="A3969" s="13"/>
      <c r="B3969" s="241"/>
      <c r="C3969" s="242"/>
      <c r="D3969" s="243" t="s">
        <v>232</v>
      </c>
      <c r="E3969" s="244" t="s">
        <v>1</v>
      </c>
      <c r="F3969" s="245" t="s">
        <v>4895</v>
      </c>
      <c r="G3969" s="242"/>
      <c r="H3969" s="246">
        <v>0.42999999999999999</v>
      </c>
      <c r="I3969" s="247"/>
      <c r="J3969" s="242"/>
      <c r="K3969" s="242"/>
      <c r="L3969" s="248"/>
      <c r="M3969" s="249"/>
      <c r="N3969" s="250"/>
      <c r="O3969" s="250"/>
      <c r="P3969" s="250"/>
      <c r="Q3969" s="250"/>
      <c r="R3969" s="250"/>
      <c r="S3969" s="250"/>
      <c r="T3969" s="251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52" t="s">
        <v>232</v>
      </c>
      <c r="AU3969" s="252" t="s">
        <v>82</v>
      </c>
      <c r="AV3969" s="13" t="s">
        <v>82</v>
      </c>
      <c r="AW3969" s="13" t="s">
        <v>30</v>
      </c>
      <c r="AX3969" s="13" t="s">
        <v>73</v>
      </c>
      <c r="AY3969" s="252" t="s">
        <v>223</v>
      </c>
    </row>
    <row r="3970" s="13" customFormat="1">
      <c r="A3970" s="13"/>
      <c r="B3970" s="241"/>
      <c r="C3970" s="242"/>
      <c r="D3970" s="243" t="s">
        <v>232</v>
      </c>
      <c r="E3970" s="244" t="s">
        <v>1</v>
      </c>
      <c r="F3970" s="245" t="s">
        <v>4896</v>
      </c>
      <c r="G3970" s="242"/>
      <c r="H3970" s="246">
        <v>0.42999999999999999</v>
      </c>
      <c r="I3970" s="247"/>
      <c r="J3970" s="242"/>
      <c r="K3970" s="242"/>
      <c r="L3970" s="248"/>
      <c r="M3970" s="249"/>
      <c r="N3970" s="250"/>
      <c r="O3970" s="250"/>
      <c r="P3970" s="250"/>
      <c r="Q3970" s="250"/>
      <c r="R3970" s="250"/>
      <c r="S3970" s="250"/>
      <c r="T3970" s="251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T3970" s="252" t="s">
        <v>232</v>
      </c>
      <c r="AU3970" s="252" t="s">
        <v>82</v>
      </c>
      <c r="AV3970" s="13" t="s">
        <v>82</v>
      </c>
      <c r="AW3970" s="13" t="s">
        <v>30</v>
      </c>
      <c r="AX3970" s="13" t="s">
        <v>73</v>
      </c>
      <c r="AY3970" s="252" t="s">
        <v>223</v>
      </c>
    </row>
    <row r="3971" s="14" customFormat="1">
      <c r="A3971" s="14"/>
      <c r="B3971" s="253"/>
      <c r="C3971" s="254"/>
      <c r="D3971" s="243" t="s">
        <v>232</v>
      </c>
      <c r="E3971" s="255" t="s">
        <v>1</v>
      </c>
      <c r="F3971" s="256" t="s">
        <v>242</v>
      </c>
      <c r="G3971" s="254"/>
      <c r="H3971" s="255" t="s">
        <v>1</v>
      </c>
      <c r="I3971" s="257"/>
      <c r="J3971" s="254"/>
      <c r="K3971" s="254"/>
      <c r="L3971" s="258"/>
      <c r="M3971" s="259"/>
      <c r="N3971" s="260"/>
      <c r="O3971" s="260"/>
      <c r="P3971" s="260"/>
      <c r="Q3971" s="260"/>
      <c r="R3971" s="260"/>
      <c r="S3971" s="260"/>
      <c r="T3971" s="261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62" t="s">
        <v>232</v>
      </c>
      <c r="AU3971" s="262" t="s">
        <v>82</v>
      </c>
      <c r="AV3971" s="14" t="s">
        <v>80</v>
      </c>
      <c r="AW3971" s="14" t="s">
        <v>30</v>
      </c>
      <c r="AX3971" s="14" t="s">
        <v>73</v>
      </c>
      <c r="AY3971" s="262" t="s">
        <v>223</v>
      </c>
    </row>
    <row r="3972" s="13" customFormat="1">
      <c r="A3972" s="13"/>
      <c r="B3972" s="241"/>
      <c r="C3972" s="242"/>
      <c r="D3972" s="243" t="s">
        <v>232</v>
      </c>
      <c r="E3972" s="244" t="s">
        <v>1</v>
      </c>
      <c r="F3972" s="245" t="s">
        <v>4897</v>
      </c>
      <c r="G3972" s="242"/>
      <c r="H3972" s="246">
        <v>0.46000000000000002</v>
      </c>
      <c r="I3972" s="247"/>
      <c r="J3972" s="242"/>
      <c r="K3972" s="242"/>
      <c r="L3972" s="248"/>
      <c r="M3972" s="249"/>
      <c r="N3972" s="250"/>
      <c r="O3972" s="250"/>
      <c r="P3972" s="250"/>
      <c r="Q3972" s="250"/>
      <c r="R3972" s="250"/>
      <c r="S3972" s="250"/>
      <c r="T3972" s="251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T3972" s="252" t="s">
        <v>232</v>
      </c>
      <c r="AU3972" s="252" t="s">
        <v>82</v>
      </c>
      <c r="AV3972" s="13" t="s">
        <v>82</v>
      </c>
      <c r="AW3972" s="13" t="s">
        <v>30</v>
      </c>
      <c r="AX3972" s="13" t="s">
        <v>73</v>
      </c>
      <c r="AY3972" s="252" t="s">
        <v>223</v>
      </c>
    </row>
    <row r="3973" s="13" customFormat="1">
      <c r="A3973" s="13"/>
      <c r="B3973" s="241"/>
      <c r="C3973" s="242"/>
      <c r="D3973" s="243" t="s">
        <v>232</v>
      </c>
      <c r="E3973" s="244" t="s">
        <v>1</v>
      </c>
      <c r="F3973" s="245" t="s">
        <v>4898</v>
      </c>
      <c r="G3973" s="242"/>
      <c r="H3973" s="246">
        <v>0.35999999999999999</v>
      </c>
      <c r="I3973" s="247"/>
      <c r="J3973" s="242"/>
      <c r="K3973" s="242"/>
      <c r="L3973" s="248"/>
      <c r="M3973" s="249"/>
      <c r="N3973" s="250"/>
      <c r="O3973" s="250"/>
      <c r="P3973" s="250"/>
      <c r="Q3973" s="250"/>
      <c r="R3973" s="250"/>
      <c r="S3973" s="250"/>
      <c r="T3973" s="251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T3973" s="252" t="s">
        <v>232</v>
      </c>
      <c r="AU3973" s="252" t="s">
        <v>82</v>
      </c>
      <c r="AV3973" s="13" t="s">
        <v>82</v>
      </c>
      <c r="AW3973" s="13" t="s">
        <v>30</v>
      </c>
      <c r="AX3973" s="13" t="s">
        <v>73</v>
      </c>
      <c r="AY3973" s="252" t="s">
        <v>223</v>
      </c>
    </row>
    <row r="3974" s="13" customFormat="1">
      <c r="A3974" s="13"/>
      <c r="B3974" s="241"/>
      <c r="C3974" s="242"/>
      <c r="D3974" s="243" t="s">
        <v>232</v>
      </c>
      <c r="E3974" s="244" t="s">
        <v>1</v>
      </c>
      <c r="F3974" s="245" t="s">
        <v>4899</v>
      </c>
      <c r="G3974" s="242"/>
      <c r="H3974" s="246">
        <v>0.54000000000000004</v>
      </c>
      <c r="I3974" s="247"/>
      <c r="J3974" s="242"/>
      <c r="K3974" s="242"/>
      <c r="L3974" s="248"/>
      <c r="M3974" s="249"/>
      <c r="N3974" s="250"/>
      <c r="O3974" s="250"/>
      <c r="P3974" s="250"/>
      <c r="Q3974" s="250"/>
      <c r="R3974" s="250"/>
      <c r="S3974" s="250"/>
      <c r="T3974" s="251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T3974" s="252" t="s">
        <v>232</v>
      </c>
      <c r="AU3974" s="252" t="s">
        <v>82</v>
      </c>
      <c r="AV3974" s="13" t="s">
        <v>82</v>
      </c>
      <c r="AW3974" s="13" t="s">
        <v>30</v>
      </c>
      <c r="AX3974" s="13" t="s">
        <v>73</v>
      </c>
      <c r="AY3974" s="252" t="s">
        <v>223</v>
      </c>
    </row>
    <row r="3975" s="13" customFormat="1">
      <c r="A3975" s="13"/>
      <c r="B3975" s="241"/>
      <c r="C3975" s="242"/>
      <c r="D3975" s="243" t="s">
        <v>232</v>
      </c>
      <c r="E3975" s="244" t="s">
        <v>1</v>
      </c>
      <c r="F3975" s="245" t="s">
        <v>4900</v>
      </c>
      <c r="G3975" s="242"/>
      <c r="H3975" s="246">
        <v>0.35999999999999999</v>
      </c>
      <c r="I3975" s="247"/>
      <c r="J3975" s="242"/>
      <c r="K3975" s="242"/>
      <c r="L3975" s="248"/>
      <c r="M3975" s="249"/>
      <c r="N3975" s="250"/>
      <c r="O3975" s="250"/>
      <c r="P3975" s="250"/>
      <c r="Q3975" s="250"/>
      <c r="R3975" s="250"/>
      <c r="S3975" s="250"/>
      <c r="T3975" s="251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T3975" s="252" t="s">
        <v>232</v>
      </c>
      <c r="AU3975" s="252" t="s">
        <v>82</v>
      </c>
      <c r="AV3975" s="13" t="s">
        <v>82</v>
      </c>
      <c r="AW3975" s="13" t="s">
        <v>30</v>
      </c>
      <c r="AX3975" s="13" t="s">
        <v>73</v>
      </c>
      <c r="AY3975" s="252" t="s">
        <v>223</v>
      </c>
    </row>
    <row r="3976" s="15" customFormat="1">
      <c r="A3976" s="15"/>
      <c r="B3976" s="263"/>
      <c r="C3976" s="264"/>
      <c r="D3976" s="243" t="s">
        <v>232</v>
      </c>
      <c r="E3976" s="265" t="s">
        <v>1</v>
      </c>
      <c r="F3976" s="266" t="s">
        <v>245</v>
      </c>
      <c r="G3976" s="264"/>
      <c r="H3976" s="267">
        <v>360.11000000000001</v>
      </c>
      <c r="I3976" s="268"/>
      <c r="J3976" s="264"/>
      <c r="K3976" s="264"/>
      <c r="L3976" s="269"/>
      <c r="M3976" s="270"/>
      <c r="N3976" s="271"/>
      <c r="O3976" s="271"/>
      <c r="P3976" s="271"/>
      <c r="Q3976" s="271"/>
      <c r="R3976" s="271"/>
      <c r="S3976" s="271"/>
      <c r="T3976" s="272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T3976" s="273" t="s">
        <v>232</v>
      </c>
      <c r="AU3976" s="273" t="s">
        <v>82</v>
      </c>
      <c r="AV3976" s="15" t="s">
        <v>230</v>
      </c>
      <c r="AW3976" s="15" t="s">
        <v>30</v>
      </c>
      <c r="AX3976" s="15" t="s">
        <v>80</v>
      </c>
      <c r="AY3976" s="273" t="s">
        <v>223</v>
      </c>
    </row>
    <row r="3977" s="2" customFormat="1" ht="37.8" customHeight="1">
      <c r="A3977" s="39"/>
      <c r="B3977" s="40"/>
      <c r="C3977" s="228" t="s">
        <v>4901</v>
      </c>
      <c r="D3977" s="228" t="s">
        <v>225</v>
      </c>
      <c r="E3977" s="229" t="s">
        <v>4902</v>
      </c>
      <c r="F3977" s="230" t="s">
        <v>4903</v>
      </c>
      <c r="G3977" s="231" t="s">
        <v>293</v>
      </c>
      <c r="H3977" s="232">
        <v>354.86500000000001</v>
      </c>
      <c r="I3977" s="233"/>
      <c r="J3977" s="234">
        <f>ROUND(I3977*H3977,2)</f>
        <v>0</v>
      </c>
      <c r="K3977" s="230" t="s">
        <v>229</v>
      </c>
      <c r="L3977" s="45"/>
      <c r="M3977" s="235" t="s">
        <v>1</v>
      </c>
      <c r="N3977" s="236" t="s">
        <v>38</v>
      </c>
      <c r="O3977" s="92"/>
      <c r="P3977" s="237">
        <f>O3977*H3977</f>
        <v>0</v>
      </c>
      <c r="Q3977" s="237">
        <v>0.0053</v>
      </c>
      <c r="R3977" s="237">
        <f>Q3977*H3977</f>
        <v>1.8807845000000001</v>
      </c>
      <c r="S3977" s="237">
        <v>0</v>
      </c>
      <c r="T3977" s="238">
        <f>S3977*H3977</f>
        <v>0</v>
      </c>
      <c r="U3977" s="39"/>
      <c r="V3977" s="39"/>
      <c r="W3977" s="39"/>
      <c r="X3977" s="39"/>
      <c r="Y3977" s="39"/>
      <c r="Z3977" s="39"/>
      <c r="AA3977" s="39"/>
      <c r="AB3977" s="39"/>
      <c r="AC3977" s="39"/>
      <c r="AD3977" s="39"/>
      <c r="AE3977" s="39"/>
      <c r="AR3977" s="239" t="s">
        <v>310</v>
      </c>
      <c r="AT3977" s="239" t="s">
        <v>225</v>
      </c>
      <c r="AU3977" s="239" t="s">
        <v>82</v>
      </c>
      <c r="AY3977" s="18" t="s">
        <v>223</v>
      </c>
      <c r="BE3977" s="240">
        <f>IF(N3977="základní",J3977,0)</f>
        <v>0</v>
      </c>
      <c r="BF3977" s="240">
        <f>IF(N3977="snížená",J3977,0)</f>
        <v>0</v>
      </c>
      <c r="BG3977" s="240">
        <f>IF(N3977="zákl. přenesená",J3977,0)</f>
        <v>0</v>
      </c>
      <c r="BH3977" s="240">
        <f>IF(N3977="sníž. přenesená",J3977,0)</f>
        <v>0</v>
      </c>
      <c r="BI3977" s="240">
        <f>IF(N3977="nulová",J3977,0)</f>
        <v>0</v>
      </c>
      <c r="BJ3977" s="18" t="s">
        <v>80</v>
      </c>
      <c r="BK3977" s="240">
        <f>ROUND(I3977*H3977,2)</f>
        <v>0</v>
      </c>
      <c r="BL3977" s="18" t="s">
        <v>310</v>
      </c>
      <c r="BM3977" s="239" t="s">
        <v>4904</v>
      </c>
    </row>
    <row r="3978" s="13" customFormat="1">
      <c r="A3978" s="13"/>
      <c r="B3978" s="241"/>
      <c r="C3978" s="242"/>
      <c r="D3978" s="243" t="s">
        <v>232</v>
      </c>
      <c r="E3978" s="244" t="s">
        <v>1</v>
      </c>
      <c r="F3978" s="245" t="s">
        <v>4905</v>
      </c>
      <c r="G3978" s="242"/>
      <c r="H3978" s="246">
        <v>2.3999999999999999</v>
      </c>
      <c r="I3978" s="247"/>
      <c r="J3978" s="242"/>
      <c r="K3978" s="242"/>
      <c r="L3978" s="248"/>
      <c r="M3978" s="249"/>
      <c r="N3978" s="250"/>
      <c r="O3978" s="250"/>
      <c r="P3978" s="250"/>
      <c r="Q3978" s="250"/>
      <c r="R3978" s="250"/>
      <c r="S3978" s="250"/>
      <c r="T3978" s="251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T3978" s="252" t="s">
        <v>232</v>
      </c>
      <c r="AU3978" s="252" t="s">
        <v>82</v>
      </c>
      <c r="AV3978" s="13" t="s">
        <v>82</v>
      </c>
      <c r="AW3978" s="13" t="s">
        <v>30</v>
      </c>
      <c r="AX3978" s="13" t="s">
        <v>73</v>
      </c>
      <c r="AY3978" s="252" t="s">
        <v>223</v>
      </c>
    </row>
    <row r="3979" s="13" customFormat="1">
      <c r="A3979" s="13"/>
      <c r="B3979" s="241"/>
      <c r="C3979" s="242"/>
      <c r="D3979" s="243" t="s">
        <v>232</v>
      </c>
      <c r="E3979" s="244" t="s">
        <v>1</v>
      </c>
      <c r="F3979" s="245" t="s">
        <v>4906</v>
      </c>
      <c r="G3979" s="242"/>
      <c r="H3979" s="246">
        <v>3.6000000000000001</v>
      </c>
      <c r="I3979" s="247"/>
      <c r="J3979" s="242"/>
      <c r="K3979" s="242"/>
      <c r="L3979" s="248"/>
      <c r="M3979" s="249"/>
      <c r="N3979" s="250"/>
      <c r="O3979" s="250"/>
      <c r="P3979" s="250"/>
      <c r="Q3979" s="250"/>
      <c r="R3979" s="250"/>
      <c r="S3979" s="250"/>
      <c r="T3979" s="251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T3979" s="252" t="s">
        <v>232</v>
      </c>
      <c r="AU3979" s="252" t="s">
        <v>82</v>
      </c>
      <c r="AV3979" s="13" t="s">
        <v>82</v>
      </c>
      <c r="AW3979" s="13" t="s">
        <v>30</v>
      </c>
      <c r="AX3979" s="13" t="s">
        <v>73</v>
      </c>
      <c r="AY3979" s="252" t="s">
        <v>223</v>
      </c>
    </row>
    <row r="3980" s="13" customFormat="1">
      <c r="A3980" s="13"/>
      <c r="B3980" s="241"/>
      <c r="C3980" s="242"/>
      <c r="D3980" s="243" t="s">
        <v>232</v>
      </c>
      <c r="E3980" s="244" t="s">
        <v>1</v>
      </c>
      <c r="F3980" s="245" t="s">
        <v>4907</v>
      </c>
      <c r="G3980" s="242"/>
      <c r="H3980" s="246">
        <v>3.3999999999999999</v>
      </c>
      <c r="I3980" s="247"/>
      <c r="J3980" s="242"/>
      <c r="K3980" s="242"/>
      <c r="L3980" s="248"/>
      <c r="M3980" s="249"/>
      <c r="N3980" s="250"/>
      <c r="O3980" s="250"/>
      <c r="P3980" s="250"/>
      <c r="Q3980" s="250"/>
      <c r="R3980" s="250"/>
      <c r="S3980" s="250"/>
      <c r="T3980" s="251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T3980" s="252" t="s">
        <v>232</v>
      </c>
      <c r="AU3980" s="252" t="s">
        <v>82</v>
      </c>
      <c r="AV3980" s="13" t="s">
        <v>82</v>
      </c>
      <c r="AW3980" s="13" t="s">
        <v>30</v>
      </c>
      <c r="AX3980" s="13" t="s">
        <v>73</v>
      </c>
      <c r="AY3980" s="252" t="s">
        <v>223</v>
      </c>
    </row>
    <row r="3981" s="13" customFormat="1">
      <c r="A3981" s="13"/>
      <c r="B3981" s="241"/>
      <c r="C3981" s="242"/>
      <c r="D3981" s="243" t="s">
        <v>232</v>
      </c>
      <c r="E3981" s="244" t="s">
        <v>1</v>
      </c>
      <c r="F3981" s="245" t="s">
        <v>4908</v>
      </c>
      <c r="G3981" s="242"/>
      <c r="H3981" s="246">
        <v>31.600000000000001</v>
      </c>
      <c r="I3981" s="247"/>
      <c r="J3981" s="242"/>
      <c r="K3981" s="242"/>
      <c r="L3981" s="248"/>
      <c r="M3981" s="249"/>
      <c r="N3981" s="250"/>
      <c r="O3981" s="250"/>
      <c r="P3981" s="250"/>
      <c r="Q3981" s="250"/>
      <c r="R3981" s="250"/>
      <c r="S3981" s="250"/>
      <c r="T3981" s="251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T3981" s="252" t="s">
        <v>232</v>
      </c>
      <c r="AU3981" s="252" t="s">
        <v>82</v>
      </c>
      <c r="AV3981" s="13" t="s">
        <v>82</v>
      </c>
      <c r="AW3981" s="13" t="s">
        <v>30</v>
      </c>
      <c r="AX3981" s="13" t="s">
        <v>73</v>
      </c>
      <c r="AY3981" s="252" t="s">
        <v>223</v>
      </c>
    </row>
    <row r="3982" s="13" customFormat="1">
      <c r="A3982" s="13"/>
      <c r="B3982" s="241"/>
      <c r="C3982" s="242"/>
      <c r="D3982" s="243" t="s">
        <v>232</v>
      </c>
      <c r="E3982" s="244" t="s">
        <v>1</v>
      </c>
      <c r="F3982" s="245" t="s">
        <v>4909</v>
      </c>
      <c r="G3982" s="242"/>
      <c r="H3982" s="246">
        <v>34.600000000000001</v>
      </c>
      <c r="I3982" s="247"/>
      <c r="J3982" s="242"/>
      <c r="K3982" s="242"/>
      <c r="L3982" s="248"/>
      <c r="M3982" s="249"/>
      <c r="N3982" s="250"/>
      <c r="O3982" s="250"/>
      <c r="P3982" s="250"/>
      <c r="Q3982" s="250"/>
      <c r="R3982" s="250"/>
      <c r="S3982" s="250"/>
      <c r="T3982" s="251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T3982" s="252" t="s">
        <v>232</v>
      </c>
      <c r="AU3982" s="252" t="s">
        <v>82</v>
      </c>
      <c r="AV3982" s="13" t="s">
        <v>82</v>
      </c>
      <c r="AW3982" s="13" t="s">
        <v>30</v>
      </c>
      <c r="AX3982" s="13" t="s">
        <v>73</v>
      </c>
      <c r="AY3982" s="252" t="s">
        <v>223</v>
      </c>
    </row>
    <row r="3983" s="13" customFormat="1">
      <c r="A3983" s="13"/>
      <c r="B3983" s="241"/>
      <c r="C3983" s="242"/>
      <c r="D3983" s="243" t="s">
        <v>232</v>
      </c>
      <c r="E3983" s="244" t="s">
        <v>1</v>
      </c>
      <c r="F3983" s="245" t="s">
        <v>4910</v>
      </c>
      <c r="G3983" s="242"/>
      <c r="H3983" s="246">
        <v>3.3999999999999999</v>
      </c>
      <c r="I3983" s="247"/>
      <c r="J3983" s="242"/>
      <c r="K3983" s="242"/>
      <c r="L3983" s="248"/>
      <c r="M3983" s="249"/>
      <c r="N3983" s="250"/>
      <c r="O3983" s="250"/>
      <c r="P3983" s="250"/>
      <c r="Q3983" s="250"/>
      <c r="R3983" s="250"/>
      <c r="S3983" s="250"/>
      <c r="T3983" s="251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T3983" s="252" t="s">
        <v>232</v>
      </c>
      <c r="AU3983" s="252" t="s">
        <v>82</v>
      </c>
      <c r="AV3983" s="13" t="s">
        <v>82</v>
      </c>
      <c r="AW3983" s="13" t="s">
        <v>30</v>
      </c>
      <c r="AX3983" s="13" t="s">
        <v>73</v>
      </c>
      <c r="AY3983" s="252" t="s">
        <v>223</v>
      </c>
    </row>
    <row r="3984" s="13" customFormat="1">
      <c r="A3984" s="13"/>
      <c r="B3984" s="241"/>
      <c r="C3984" s="242"/>
      <c r="D3984" s="243" t="s">
        <v>232</v>
      </c>
      <c r="E3984" s="244" t="s">
        <v>1</v>
      </c>
      <c r="F3984" s="245" t="s">
        <v>4911</v>
      </c>
      <c r="G3984" s="242"/>
      <c r="H3984" s="246">
        <v>3.3999999999999999</v>
      </c>
      <c r="I3984" s="247"/>
      <c r="J3984" s="242"/>
      <c r="K3984" s="242"/>
      <c r="L3984" s="248"/>
      <c r="M3984" s="249"/>
      <c r="N3984" s="250"/>
      <c r="O3984" s="250"/>
      <c r="P3984" s="250"/>
      <c r="Q3984" s="250"/>
      <c r="R3984" s="250"/>
      <c r="S3984" s="250"/>
      <c r="T3984" s="251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52" t="s">
        <v>232</v>
      </c>
      <c r="AU3984" s="252" t="s">
        <v>82</v>
      </c>
      <c r="AV3984" s="13" t="s">
        <v>82</v>
      </c>
      <c r="AW3984" s="13" t="s">
        <v>30</v>
      </c>
      <c r="AX3984" s="13" t="s">
        <v>73</v>
      </c>
      <c r="AY3984" s="252" t="s">
        <v>223</v>
      </c>
    </row>
    <row r="3985" s="13" customFormat="1">
      <c r="A3985" s="13"/>
      <c r="B3985" s="241"/>
      <c r="C3985" s="242"/>
      <c r="D3985" s="243" t="s">
        <v>232</v>
      </c>
      <c r="E3985" s="244" t="s">
        <v>1</v>
      </c>
      <c r="F3985" s="245" t="s">
        <v>4912</v>
      </c>
      <c r="G3985" s="242"/>
      <c r="H3985" s="246">
        <v>47.399999999999999</v>
      </c>
      <c r="I3985" s="247"/>
      <c r="J3985" s="242"/>
      <c r="K3985" s="242"/>
      <c r="L3985" s="248"/>
      <c r="M3985" s="249"/>
      <c r="N3985" s="250"/>
      <c r="O3985" s="250"/>
      <c r="P3985" s="250"/>
      <c r="Q3985" s="250"/>
      <c r="R3985" s="250"/>
      <c r="S3985" s="250"/>
      <c r="T3985" s="251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52" t="s">
        <v>232</v>
      </c>
      <c r="AU3985" s="252" t="s">
        <v>82</v>
      </c>
      <c r="AV3985" s="13" t="s">
        <v>82</v>
      </c>
      <c r="AW3985" s="13" t="s">
        <v>30</v>
      </c>
      <c r="AX3985" s="13" t="s">
        <v>73</v>
      </c>
      <c r="AY3985" s="252" t="s">
        <v>223</v>
      </c>
    </row>
    <row r="3986" s="13" customFormat="1">
      <c r="A3986" s="13"/>
      <c r="B3986" s="241"/>
      <c r="C3986" s="242"/>
      <c r="D3986" s="243" t="s">
        <v>232</v>
      </c>
      <c r="E3986" s="244" t="s">
        <v>1</v>
      </c>
      <c r="F3986" s="245" t="s">
        <v>4913</v>
      </c>
      <c r="G3986" s="242"/>
      <c r="H3986" s="246">
        <v>3.3999999999999999</v>
      </c>
      <c r="I3986" s="247"/>
      <c r="J3986" s="242"/>
      <c r="K3986" s="242"/>
      <c r="L3986" s="248"/>
      <c r="M3986" s="249"/>
      <c r="N3986" s="250"/>
      <c r="O3986" s="250"/>
      <c r="P3986" s="250"/>
      <c r="Q3986" s="250"/>
      <c r="R3986" s="250"/>
      <c r="S3986" s="250"/>
      <c r="T3986" s="251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T3986" s="252" t="s">
        <v>232</v>
      </c>
      <c r="AU3986" s="252" t="s">
        <v>82</v>
      </c>
      <c r="AV3986" s="13" t="s">
        <v>82</v>
      </c>
      <c r="AW3986" s="13" t="s">
        <v>30</v>
      </c>
      <c r="AX3986" s="13" t="s">
        <v>73</v>
      </c>
      <c r="AY3986" s="252" t="s">
        <v>223</v>
      </c>
    </row>
    <row r="3987" s="13" customFormat="1">
      <c r="A3987" s="13"/>
      <c r="B3987" s="241"/>
      <c r="C3987" s="242"/>
      <c r="D3987" s="243" t="s">
        <v>232</v>
      </c>
      <c r="E3987" s="244" t="s">
        <v>1</v>
      </c>
      <c r="F3987" s="245" t="s">
        <v>4914</v>
      </c>
      <c r="G3987" s="242"/>
      <c r="H3987" s="246">
        <v>12.460000000000001</v>
      </c>
      <c r="I3987" s="247"/>
      <c r="J3987" s="242"/>
      <c r="K3987" s="242"/>
      <c r="L3987" s="248"/>
      <c r="M3987" s="249"/>
      <c r="N3987" s="250"/>
      <c r="O3987" s="250"/>
      <c r="P3987" s="250"/>
      <c r="Q3987" s="250"/>
      <c r="R3987" s="250"/>
      <c r="S3987" s="250"/>
      <c r="T3987" s="251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T3987" s="252" t="s">
        <v>232</v>
      </c>
      <c r="AU3987" s="252" t="s">
        <v>82</v>
      </c>
      <c r="AV3987" s="13" t="s">
        <v>82</v>
      </c>
      <c r="AW3987" s="13" t="s">
        <v>30</v>
      </c>
      <c r="AX3987" s="13" t="s">
        <v>73</v>
      </c>
      <c r="AY3987" s="252" t="s">
        <v>223</v>
      </c>
    </row>
    <row r="3988" s="13" customFormat="1">
      <c r="A3988" s="13"/>
      <c r="B3988" s="241"/>
      <c r="C3988" s="242"/>
      <c r="D3988" s="243" t="s">
        <v>232</v>
      </c>
      <c r="E3988" s="244" t="s">
        <v>1</v>
      </c>
      <c r="F3988" s="245" t="s">
        <v>4915</v>
      </c>
      <c r="G3988" s="242"/>
      <c r="H3988" s="246">
        <v>14.5</v>
      </c>
      <c r="I3988" s="247"/>
      <c r="J3988" s="242"/>
      <c r="K3988" s="242"/>
      <c r="L3988" s="248"/>
      <c r="M3988" s="249"/>
      <c r="N3988" s="250"/>
      <c r="O3988" s="250"/>
      <c r="P3988" s="250"/>
      <c r="Q3988" s="250"/>
      <c r="R3988" s="250"/>
      <c r="S3988" s="250"/>
      <c r="T3988" s="251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T3988" s="252" t="s">
        <v>232</v>
      </c>
      <c r="AU3988" s="252" t="s">
        <v>82</v>
      </c>
      <c r="AV3988" s="13" t="s">
        <v>82</v>
      </c>
      <c r="AW3988" s="13" t="s">
        <v>30</v>
      </c>
      <c r="AX3988" s="13" t="s">
        <v>73</v>
      </c>
      <c r="AY3988" s="252" t="s">
        <v>223</v>
      </c>
    </row>
    <row r="3989" s="13" customFormat="1">
      <c r="A3989" s="13"/>
      <c r="B3989" s="241"/>
      <c r="C3989" s="242"/>
      <c r="D3989" s="243" t="s">
        <v>232</v>
      </c>
      <c r="E3989" s="244" t="s">
        <v>1</v>
      </c>
      <c r="F3989" s="245" t="s">
        <v>4916</v>
      </c>
      <c r="G3989" s="242"/>
      <c r="H3989" s="246">
        <v>37.560000000000002</v>
      </c>
      <c r="I3989" s="247"/>
      <c r="J3989" s="242"/>
      <c r="K3989" s="242"/>
      <c r="L3989" s="248"/>
      <c r="M3989" s="249"/>
      <c r="N3989" s="250"/>
      <c r="O3989" s="250"/>
      <c r="P3989" s="250"/>
      <c r="Q3989" s="250"/>
      <c r="R3989" s="250"/>
      <c r="S3989" s="250"/>
      <c r="T3989" s="251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T3989" s="252" t="s">
        <v>232</v>
      </c>
      <c r="AU3989" s="252" t="s">
        <v>82</v>
      </c>
      <c r="AV3989" s="13" t="s">
        <v>82</v>
      </c>
      <c r="AW3989" s="13" t="s">
        <v>30</v>
      </c>
      <c r="AX3989" s="13" t="s">
        <v>73</v>
      </c>
      <c r="AY3989" s="252" t="s">
        <v>223</v>
      </c>
    </row>
    <row r="3990" s="13" customFormat="1">
      <c r="A3990" s="13"/>
      <c r="B3990" s="241"/>
      <c r="C3990" s="242"/>
      <c r="D3990" s="243" t="s">
        <v>232</v>
      </c>
      <c r="E3990" s="244" t="s">
        <v>1</v>
      </c>
      <c r="F3990" s="245" t="s">
        <v>4917</v>
      </c>
      <c r="G3990" s="242"/>
      <c r="H3990" s="246">
        <v>37.960000000000001</v>
      </c>
      <c r="I3990" s="247"/>
      <c r="J3990" s="242"/>
      <c r="K3990" s="242"/>
      <c r="L3990" s="248"/>
      <c r="M3990" s="249"/>
      <c r="N3990" s="250"/>
      <c r="O3990" s="250"/>
      <c r="P3990" s="250"/>
      <c r="Q3990" s="250"/>
      <c r="R3990" s="250"/>
      <c r="S3990" s="250"/>
      <c r="T3990" s="251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52" t="s">
        <v>232</v>
      </c>
      <c r="AU3990" s="252" t="s">
        <v>82</v>
      </c>
      <c r="AV3990" s="13" t="s">
        <v>82</v>
      </c>
      <c r="AW3990" s="13" t="s">
        <v>30</v>
      </c>
      <c r="AX3990" s="13" t="s">
        <v>73</v>
      </c>
      <c r="AY3990" s="252" t="s">
        <v>223</v>
      </c>
    </row>
    <row r="3991" s="13" customFormat="1">
      <c r="A3991" s="13"/>
      <c r="B3991" s="241"/>
      <c r="C3991" s="242"/>
      <c r="D3991" s="243" t="s">
        <v>232</v>
      </c>
      <c r="E3991" s="244" t="s">
        <v>1</v>
      </c>
      <c r="F3991" s="245" t="s">
        <v>4918</v>
      </c>
      <c r="G3991" s="242"/>
      <c r="H3991" s="246">
        <v>4</v>
      </c>
      <c r="I3991" s="247"/>
      <c r="J3991" s="242"/>
      <c r="K3991" s="242"/>
      <c r="L3991" s="248"/>
      <c r="M3991" s="249"/>
      <c r="N3991" s="250"/>
      <c r="O3991" s="250"/>
      <c r="P3991" s="250"/>
      <c r="Q3991" s="250"/>
      <c r="R3991" s="250"/>
      <c r="S3991" s="250"/>
      <c r="T3991" s="251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T3991" s="252" t="s">
        <v>232</v>
      </c>
      <c r="AU3991" s="252" t="s">
        <v>82</v>
      </c>
      <c r="AV3991" s="13" t="s">
        <v>82</v>
      </c>
      <c r="AW3991" s="13" t="s">
        <v>30</v>
      </c>
      <c r="AX3991" s="13" t="s">
        <v>73</v>
      </c>
      <c r="AY3991" s="252" t="s">
        <v>223</v>
      </c>
    </row>
    <row r="3992" s="13" customFormat="1">
      <c r="A3992" s="13"/>
      <c r="B3992" s="241"/>
      <c r="C3992" s="242"/>
      <c r="D3992" s="243" t="s">
        <v>232</v>
      </c>
      <c r="E3992" s="244" t="s">
        <v>1</v>
      </c>
      <c r="F3992" s="245" t="s">
        <v>4919</v>
      </c>
      <c r="G3992" s="242"/>
      <c r="H3992" s="246">
        <v>1.74</v>
      </c>
      <c r="I3992" s="247"/>
      <c r="J3992" s="242"/>
      <c r="K3992" s="242"/>
      <c r="L3992" s="248"/>
      <c r="M3992" s="249"/>
      <c r="N3992" s="250"/>
      <c r="O3992" s="250"/>
      <c r="P3992" s="250"/>
      <c r="Q3992" s="250"/>
      <c r="R3992" s="250"/>
      <c r="S3992" s="250"/>
      <c r="T3992" s="251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52" t="s">
        <v>232</v>
      </c>
      <c r="AU3992" s="252" t="s">
        <v>82</v>
      </c>
      <c r="AV3992" s="13" t="s">
        <v>82</v>
      </c>
      <c r="AW3992" s="13" t="s">
        <v>30</v>
      </c>
      <c r="AX3992" s="13" t="s">
        <v>73</v>
      </c>
      <c r="AY3992" s="252" t="s">
        <v>223</v>
      </c>
    </row>
    <row r="3993" s="13" customFormat="1">
      <c r="A3993" s="13"/>
      <c r="B3993" s="241"/>
      <c r="C3993" s="242"/>
      <c r="D3993" s="243" t="s">
        <v>232</v>
      </c>
      <c r="E3993" s="244" t="s">
        <v>1</v>
      </c>
      <c r="F3993" s="245" t="s">
        <v>4920</v>
      </c>
      <c r="G3993" s="242"/>
      <c r="H3993" s="246">
        <v>4.2000000000000002</v>
      </c>
      <c r="I3993" s="247"/>
      <c r="J3993" s="242"/>
      <c r="K3993" s="242"/>
      <c r="L3993" s="248"/>
      <c r="M3993" s="249"/>
      <c r="N3993" s="250"/>
      <c r="O3993" s="250"/>
      <c r="P3993" s="250"/>
      <c r="Q3993" s="250"/>
      <c r="R3993" s="250"/>
      <c r="S3993" s="250"/>
      <c r="T3993" s="251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52" t="s">
        <v>232</v>
      </c>
      <c r="AU3993" s="252" t="s">
        <v>82</v>
      </c>
      <c r="AV3993" s="13" t="s">
        <v>82</v>
      </c>
      <c r="AW3993" s="13" t="s">
        <v>30</v>
      </c>
      <c r="AX3993" s="13" t="s">
        <v>73</v>
      </c>
      <c r="AY3993" s="252" t="s">
        <v>223</v>
      </c>
    </row>
    <row r="3994" s="14" customFormat="1">
      <c r="A3994" s="14"/>
      <c r="B3994" s="253"/>
      <c r="C3994" s="254"/>
      <c r="D3994" s="243" t="s">
        <v>232</v>
      </c>
      <c r="E3994" s="255" t="s">
        <v>1</v>
      </c>
      <c r="F3994" s="256" t="s">
        <v>410</v>
      </c>
      <c r="G3994" s="254"/>
      <c r="H3994" s="255" t="s">
        <v>1</v>
      </c>
      <c r="I3994" s="257"/>
      <c r="J3994" s="254"/>
      <c r="K3994" s="254"/>
      <c r="L3994" s="258"/>
      <c r="M3994" s="259"/>
      <c r="N3994" s="260"/>
      <c r="O3994" s="260"/>
      <c r="P3994" s="260"/>
      <c r="Q3994" s="260"/>
      <c r="R3994" s="260"/>
      <c r="S3994" s="260"/>
      <c r="T3994" s="261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62" t="s">
        <v>232</v>
      </c>
      <c r="AU3994" s="262" t="s">
        <v>82</v>
      </c>
      <c r="AV3994" s="14" t="s">
        <v>80</v>
      </c>
      <c r="AW3994" s="14" t="s">
        <v>30</v>
      </c>
      <c r="AX3994" s="14" t="s">
        <v>73</v>
      </c>
      <c r="AY3994" s="262" t="s">
        <v>223</v>
      </c>
    </row>
    <row r="3995" s="13" customFormat="1">
      <c r="A3995" s="13"/>
      <c r="B3995" s="241"/>
      <c r="C3995" s="242"/>
      <c r="D3995" s="243" t="s">
        <v>232</v>
      </c>
      <c r="E3995" s="244" t="s">
        <v>1</v>
      </c>
      <c r="F3995" s="245" t="s">
        <v>4921</v>
      </c>
      <c r="G3995" s="242"/>
      <c r="H3995" s="246">
        <v>14.460000000000001</v>
      </c>
      <c r="I3995" s="247"/>
      <c r="J3995" s="242"/>
      <c r="K3995" s="242"/>
      <c r="L3995" s="248"/>
      <c r="M3995" s="249"/>
      <c r="N3995" s="250"/>
      <c r="O3995" s="250"/>
      <c r="P3995" s="250"/>
      <c r="Q3995" s="250"/>
      <c r="R3995" s="250"/>
      <c r="S3995" s="250"/>
      <c r="T3995" s="251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T3995" s="252" t="s">
        <v>232</v>
      </c>
      <c r="AU3995" s="252" t="s">
        <v>82</v>
      </c>
      <c r="AV3995" s="13" t="s">
        <v>82</v>
      </c>
      <c r="AW3995" s="13" t="s">
        <v>30</v>
      </c>
      <c r="AX3995" s="13" t="s">
        <v>73</v>
      </c>
      <c r="AY3995" s="252" t="s">
        <v>223</v>
      </c>
    </row>
    <row r="3996" s="13" customFormat="1">
      <c r="A3996" s="13"/>
      <c r="B3996" s="241"/>
      <c r="C3996" s="242"/>
      <c r="D3996" s="243" t="s">
        <v>232</v>
      </c>
      <c r="E3996" s="244" t="s">
        <v>1</v>
      </c>
      <c r="F3996" s="245" t="s">
        <v>4922</v>
      </c>
      <c r="G3996" s="242"/>
      <c r="H3996" s="246">
        <v>14.460000000000001</v>
      </c>
      <c r="I3996" s="247"/>
      <c r="J3996" s="242"/>
      <c r="K3996" s="242"/>
      <c r="L3996" s="248"/>
      <c r="M3996" s="249"/>
      <c r="N3996" s="250"/>
      <c r="O3996" s="250"/>
      <c r="P3996" s="250"/>
      <c r="Q3996" s="250"/>
      <c r="R3996" s="250"/>
      <c r="S3996" s="250"/>
      <c r="T3996" s="251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52" t="s">
        <v>232</v>
      </c>
      <c r="AU3996" s="252" t="s">
        <v>82</v>
      </c>
      <c r="AV3996" s="13" t="s">
        <v>82</v>
      </c>
      <c r="AW3996" s="13" t="s">
        <v>30</v>
      </c>
      <c r="AX3996" s="13" t="s">
        <v>73</v>
      </c>
      <c r="AY3996" s="252" t="s">
        <v>223</v>
      </c>
    </row>
    <row r="3997" s="13" customFormat="1">
      <c r="A3997" s="13"/>
      <c r="B3997" s="241"/>
      <c r="C3997" s="242"/>
      <c r="D3997" s="243" t="s">
        <v>232</v>
      </c>
      <c r="E3997" s="244" t="s">
        <v>1</v>
      </c>
      <c r="F3997" s="245" t="s">
        <v>4923</v>
      </c>
      <c r="G3997" s="242"/>
      <c r="H3997" s="246">
        <v>37.560000000000002</v>
      </c>
      <c r="I3997" s="247"/>
      <c r="J3997" s="242"/>
      <c r="K3997" s="242"/>
      <c r="L3997" s="248"/>
      <c r="M3997" s="249"/>
      <c r="N3997" s="250"/>
      <c r="O3997" s="250"/>
      <c r="P3997" s="250"/>
      <c r="Q3997" s="250"/>
      <c r="R3997" s="250"/>
      <c r="S3997" s="250"/>
      <c r="T3997" s="251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T3997" s="252" t="s">
        <v>232</v>
      </c>
      <c r="AU3997" s="252" t="s">
        <v>82</v>
      </c>
      <c r="AV3997" s="13" t="s">
        <v>82</v>
      </c>
      <c r="AW3997" s="13" t="s">
        <v>30</v>
      </c>
      <c r="AX3997" s="13" t="s">
        <v>73</v>
      </c>
      <c r="AY3997" s="252" t="s">
        <v>223</v>
      </c>
    </row>
    <row r="3998" s="13" customFormat="1">
      <c r="A3998" s="13"/>
      <c r="B3998" s="241"/>
      <c r="C3998" s="242"/>
      <c r="D3998" s="243" t="s">
        <v>232</v>
      </c>
      <c r="E3998" s="244" t="s">
        <v>1</v>
      </c>
      <c r="F3998" s="245" t="s">
        <v>4924</v>
      </c>
      <c r="G3998" s="242"/>
      <c r="H3998" s="246">
        <v>37.159999999999997</v>
      </c>
      <c r="I3998" s="247"/>
      <c r="J3998" s="242"/>
      <c r="K3998" s="242"/>
      <c r="L3998" s="248"/>
      <c r="M3998" s="249"/>
      <c r="N3998" s="250"/>
      <c r="O3998" s="250"/>
      <c r="P3998" s="250"/>
      <c r="Q3998" s="250"/>
      <c r="R3998" s="250"/>
      <c r="S3998" s="250"/>
      <c r="T3998" s="251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T3998" s="252" t="s">
        <v>232</v>
      </c>
      <c r="AU3998" s="252" t="s">
        <v>82</v>
      </c>
      <c r="AV3998" s="13" t="s">
        <v>82</v>
      </c>
      <c r="AW3998" s="13" t="s">
        <v>30</v>
      </c>
      <c r="AX3998" s="13" t="s">
        <v>73</v>
      </c>
      <c r="AY3998" s="252" t="s">
        <v>223</v>
      </c>
    </row>
    <row r="3999" s="13" customFormat="1">
      <c r="A3999" s="13"/>
      <c r="B3999" s="241"/>
      <c r="C3999" s="242"/>
      <c r="D3999" s="243" t="s">
        <v>232</v>
      </c>
      <c r="E3999" s="244" t="s">
        <v>1</v>
      </c>
      <c r="F3999" s="245" t="s">
        <v>4925</v>
      </c>
      <c r="G3999" s="242"/>
      <c r="H3999" s="246">
        <v>3.3999999999999999</v>
      </c>
      <c r="I3999" s="247"/>
      <c r="J3999" s="242"/>
      <c r="K3999" s="242"/>
      <c r="L3999" s="248"/>
      <c r="M3999" s="249"/>
      <c r="N3999" s="250"/>
      <c r="O3999" s="250"/>
      <c r="P3999" s="250"/>
      <c r="Q3999" s="250"/>
      <c r="R3999" s="250"/>
      <c r="S3999" s="250"/>
      <c r="T3999" s="251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T3999" s="252" t="s">
        <v>232</v>
      </c>
      <c r="AU3999" s="252" t="s">
        <v>82</v>
      </c>
      <c r="AV3999" s="13" t="s">
        <v>82</v>
      </c>
      <c r="AW3999" s="13" t="s">
        <v>30</v>
      </c>
      <c r="AX3999" s="13" t="s">
        <v>73</v>
      </c>
      <c r="AY3999" s="252" t="s">
        <v>223</v>
      </c>
    </row>
    <row r="4000" s="13" customFormat="1">
      <c r="A4000" s="13"/>
      <c r="B4000" s="241"/>
      <c r="C4000" s="242"/>
      <c r="D4000" s="243" t="s">
        <v>232</v>
      </c>
      <c r="E4000" s="244" t="s">
        <v>1</v>
      </c>
      <c r="F4000" s="245" t="s">
        <v>4926</v>
      </c>
      <c r="G4000" s="242"/>
      <c r="H4000" s="246">
        <v>2.2050000000000001</v>
      </c>
      <c r="I4000" s="247"/>
      <c r="J4000" s="242"/>
      <c r="K4000" s="242"/>
      <c r="L4000" s="248"/>
      <c r="M4000" s="249"/>
      <c r="N4000" s="250"/>
      <c r="O4000" s="250"/>
      <c r="P4000" s="250"/>
      <c r="Q4000" s="250"/>
      <c r="R4000" s="250"/>
      <c r="S4000" s="250"/>
      <c r="T4000" s="251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T4000" s="252" t="s">
        <v>232</v>
      </c>
      <c r="AU4000" s="252" t="s">
        <v>82</v>
      </c>
      <c r="AV4000" s="13" t="s">
        <v>82</v>
      </c>
      <c r="AW4000" s="13" t="s">
        <v>30</v>
      </c>
      <c r="AX4000" s="13" t="s">
        <v>73</v>
      </c>
      <c r="AY4000" s="252" t="s">
        <v>223</v>
      </c>
    </row>
    <row r="4001" s="15" customFormat="1">
      <c r="A4001" s="15"/>
      <c r="B4001" s="263"/>
      <c r="C4001" s="264"/>
      <c r="D4001" s="243" t="s">
        <v>232</v>
      </c>
      <c r="E4001" s="265" t="s">
        <v>1</v>
      </c>
      <c r="F4001" s="266" t="s">
        <v>245</v>
      </c>
      <c r="G4001" s="264"/>
      <c r="H4001" s="267">
        <v>354.86500000000001</v>
      </c>
      <c r="I4001" s="268"/>
      <c r="J4001" s="264"/>
      <c r="K4001" s="264"/>
      <c r="L4001" s="269"/>
      <c r="M4001" s="270"/>
      <c r="N4001" s="271"/>
      <c r="O4001" s="271"/>
      <c r="P4001" s="271"/>
      <c r="Q4001" s="271"/>
      <c r="R4001" s="271"/>
      <c r="S4001" s="271"/>
      <c r="T4001" s="272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T4001" s="273" t="s">
        <v>232</v>
      </c>
      <c r="AU4001" s="273" t="s">
        <v>82</v>
      </c>
      <c r="AV4001" s="15" t="s">
        <v>230</v>
      </c>
      <c r="AW4001" s="15" t="s">
        <v>30</v>
      </c>
      <c r="AX4001" s="15" t="s">
        <v>80</v>
      </c>
      <c r="AY4001" s="273" t="s">
        <v>223</v>
      </c>
    </row>
    <row r="4002" s="2" customFormat="1" ht="37.8" customHeight="1">
      <c r="A4002" s="39"/>
      <c r="B4002" s="40"/>
      <c r="C4002" s="228" t="s">
        <v>4927</v>
      </c>
      <c r="D4002" s="228" t="s">
        <v>225</v>
      </c>
      <c r="E4002" s="229" t="s">
        <v>4928</v>
      </c>
      <c r="F4002" s="230" t="s">
        <v>4929</v>
      </c>
      <c r="G4002" s="231" t="s">
        <v>293</v>
      </c>
      <c r="H4002" s="232">
        <v>354.86500000000001</v>
      </c>
      <c r="I4002" s="233"/>
      <c r="J4002" s="234">
        <f>ROUND(I4002*H4002,2)</f>
        <v>0</v>
      </c>
      <c r="K4002" s="230" t="s">
        <v>229</v>
      </c>
      <c r="L4002" s="45"/>
      <c r="M4002" s="235" t="s">
        <v>1</v>
      </c>
      <c r="N4002" s="236" t="s">
        <v>38</v>
      </c>
      <c r="O4002" s="92"/>
      <c r="P4002" s="237">
        <f>O4002*H4002</f>
        <v>0</v>
      </c>
      <c r="Q4002" s="237">
        <v>0</v>
      </c>
      <c r="R4002" s="237">
        <f>Q4002*H4002</f>
        <v>0</v>
      </c>
      <c r="S4002" s="237">
        <v>0</v>
      </c>
      <c r="T4002" s="238">
        <f>S4002*H4002</f>
        <v>0</v>
      </c>
      <c r="U4002" s="39"/>
      <c r="V4002" s="39"/>
      <c r="W4002" s="39"/>
      <c r="X4002" s="39"/>
      <c r="Y4002" s="39"/>
      <c r="Z4002" s="39"/>
      <c r="AA4002" s="39"/>
      <c r="AB4002" s="39"/>
      <c r="AC4002" s="39"/>
      <c r="AD4002" s="39"/>
      <c r="AE4002" s="39"/>
      <c r="AR4002" s="239" t="s">
        <v>310</v>
      </c>
      <c r="AT4002" s="239" t="s">
        <v>225</v>
      </c>
      <c r="AU4002" s="239" t="s">
        <v>82</v>
      </c>
      <c r="AY4002" s="18" t="s">
        <v>223</v>
      </c>
      <c r="BE4002" s="240">
        <f>IF(N4002="základní",J4002,0)</f>
        <v>0</v>
      </c>
      <c r="BF4002" s="240">
        <f>IF(N4002="snížená",J4002,0)</f>
        <v>0</v>
      </c>
      <c r="BG4002" s="240">
        <f>IF(N4002="zákl. přenesená",J4002,0)</f>
        <v>0</v>
      </c>
      <c r="BH4002" s="240">
        <f>IF(N4002="sníž. přenesená",J4002,0)</f>
        <v>0</v>
      </c>
      <c r="BI4002" s="240">
        <f>IF(N4002="nulová",J4002,0)</f>
        <v>0</v>
      </c>
      <c r="BJ4002" s="18" t="s">
        <v>80</v>
      </c>
      <c r="BK4002" s="240">
        <f>ROUND(I4002*H4002,2)</f>
        <v>0</v>
      </c>
      <c r="BL4002" s="18" t="s">
        <v>310</v>
      </c>
      <c r="BM4002" s="239" t="s">
        <v>4930</v>
      </c>
    </row>
    <row r="4003" s="2" customFormat="1" ht="33" customHeight="1">
      <c r="A4003" s="39"/>
      <c r="B4003" s="40"/>
      <c r="C4003" s="228" t="s">
        <v>4931</v>
      </c>
      <c r="D4003" s="228" t="s">
        <v>225</v>
      </c>
      <c r="E4003" s="229" t="s">
        <v>4932</v>
      </c>
      <c r="F4003" s="230" t="s">
        <v>4933</v>
      </c>
      <c r="G4003" s="231" t="s">
        <v>351</v>
      </c>
      <c r="H4003" s="232">
        <v>253.08500000000001</v>
      </c>
      <c r="I4003" s="233"/>
      <c r="J4003" s="234">
        <f>ROUND(I4003*H4003,2)</f>
        <v>0</v>
      </c>
      <c r="K4003" s="230" t="s">
        <v>229</v>
      </c>
      <c r="L4003" s="45"/>
      <c r="M4003" s="235" t="s">
        <v>1</v>
      </c>
      <c r="N4003" s="236" t="s">
        <v>38</v>
      </c>
      <c r="O4003" s="92"/>
      <c r="P4003" s="237">
        <f>O4003*H4003</f>
        <v>0</v>
      </c>
      <c r="Q4003" s="237">
        <v>0.00020000000000000001</v>
      </c>
      <c r="R4003" s="237">
        <f>Q4003*H4003</f>
        <v>0.050617000000000002</v>
      </c>
      <c r="S4003" s="237">
        <v>0</v>
      </c>
      <c r="T4003" s="238">
        <f>S4003*H4003</f>
        <v>0</v>
      </c>
      <c r="U4003" s="39"/>
      <c r="V4003" s="39"/>
      <c r="W4003" s="39"/>
      <c r="X4003" s="39"/>
      <c r="Y4003" s="39"/>
      <c r="Z4003" s="39"/>
      <c r="AA4003" s="39"/>
      <c r="AB4003" s="39"/>
      <c r="AC4003" s="39"/>
      <c r="AD4003" s="39"/>
      <c r="AE4003" s="39"/>
      <c r="AR4003" s="239" t="s">
        <v>310</v>
      </c>
      <c r="AT4003" s="239" t="s">
        <v>225</v>
      </c>
      <c r="AU4003" s="239" t="s">
        <v>82</v>
      </c>
      <c r="AY4003" s="18" t="s">
        <v>223</v>
      </c>
      <c r="BE4003" s="240">
        <f>IF(N4003="základní",J4003,0)</f>
        <v>0</v>
      </c>
      <c r="BF4003" s="240">
        <f>IF(N4003="snížená",J4003,0)</f>
        <v>0</v>
      </c>
      <c r="BG4003" s="240">
        <f>IF(N4003="zákl. přenesená",J4003,0)</f>
        <v>0</v>
      </c>
      <c r="BH4003" s="240">
        <f>IF(N4003="sníž. přenesená",J4003,0)</f>
        <v>0</v>
      </c>
      <c r="BI4003" s="240">
        <f>IF(N4003="nulová",J4003,0)</f>
        <v>0</v>
      </c>
      <c r="BJ4003" s="18" t="s">
        <v>80</v>
      </c>
      <c r="BK4003" s="240">
        <f>ROUND(I4003*H4003,2)</f>
        <v>0</v>
      </c>
      <c r="BL4003" s="18" t="s">
        <v>310</v>
      </c>
      <c r="BM4003" s="239" t="s">
        <v>4934</v>
      </c>
    </row>
    <row r="4004" s="13" customFormat="1">
      <c r="A4004" s="13"/>
      <c r="B4004" s="241"/>
      <c r="C4004" s="242"/>
      <c r="D4004" s="243" t="s">
        <v>232</v>
      </c>
      <c r="E4004" s="244" t="s">
        <v>1</v>
      </c>
      <c r="F4004" s="245" t="s">
        <v>1642</v>
      </c>
      <c r="G4004" s="242"/>
      <c r="H4004" s="246">
        <v>5.2000000000000002</v>
      </c>
      <c r="I4004" s="247"/>
      <c r="J4004" s="242"/>
      <c r="K4004" s="242"/>
      <c r="L4004" s="248"/>
      <c r="M4004" s="249"/>
      <c r="N4004" s="250"/>
      <c r="O4004" s="250"/>
      <c r="P4004" s="250"/>
      <c r="Q4004" s="250"/>
      <c r="R4004" s="250"/>
      <c r="S4004" s="250"/>
      <c r="T4004" s="251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T4004" s="252" t="s">
        <v>232</v>
      </c>
      <c r="AU4004" s="252" t="s">
        <v>82</v>
      </c>
      <c r="AV4004" s="13" t="s">
        <v>82</v>
      </c>
      <c r="AW4004" s="13" t="s">
        <v>30</v>
      </c>
      <c r="AX4004" s="13" t="s">
        <v>73</v>
      </c>
      <c r="AY4004" s="252" t="s">
        <v>223</v>
      </c>
    </row>
    <row r="4005" s="13" customFormat="1">
      <c r="A4005" s="13"/>
      <c r="B4005" s="241"/>
      <c r="C4005" s="242"/>
      <c r="D4005" s="243" t="s">
        <v>232</v>
      </c>
      <c r="E4005" s="244" t="s">
        <v>1</v>
      </c>
      <c r="F4005" s="245" t="s">
        <v>4935</v>
      </c>
      <c r="G4005" s="242"/>
      <c r="H4005" s="246">
        <v>5.7999999999999998</v>
      </c>
      <c r="I4005" s="247"/>
      <c r="J4005" s="242"/>
      <c r="K4005" s="242"/>
      <c r="L4005" s="248"/>
      <c r="M4005" s="249"/>
      <c r="N4005" s="250"/>
      <c r="O4005" s="250"/>
      <c r="P4005" s="250"/>
      <c r="Q4005" s="250"/>
      <c r="R4005" s="250"/>
      <c r="S4005" s="250"/>
      <c r="T4005" s="251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T4005" s="252" t="s">
        <v>232</v>
      </c>
      <c r="AU4005" s="252" t="s">
        <v>82</v>
      </c>
      <c r="AV4005" s="13" t="s">
        <v>82</v>
      </c>
      <c r="AW4005" s="13" t="s">
        <v>30</v>
      </c>
      <c r="AX4005" s="13" t="s">
        <v>73</v>
      </c>
      <c r="AY4005" s="252" t="s">
        <v>223</v>
      </c>
    </row>
    <row r="4006" s="13" customFormat="1">
      <c r="A4006" s="13"/>
      <c r="B4006" s="241"/>
      <c r="C4006" s="242"/>
      <c r="D4006" s="243" t="s">
        <v>232</v>
      </c>
      <c r="E4006" s="244" t="s">
        <v>1</v>
      </c>
      <c r="F4006" s="245" t="s">
        <v>1644</v>
      </c>
      <c r="G4006" s="242"/>
      <c r="H4006" s="246">
        <v>5.7000000000000002</v>
      </c>
      <c r="I4006" s="247"/>
      <c r="J4006" s="242"/>
      <c r="K4006" s="242"/>
      <c r="L4006" s="248"/>
      <c r="M4006" s="249"/>
      <c r="N4006" s="250"/>
      <c r="O4006" s="250"/>
      <c r="P4006" s="250"/>
      <c r="Q4006" s="250"/>
      <c r="R4006" s="250"/>
      <c r="S4006" s="250"/>
      <c r="T4006" s="251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T4006" s="252" t="s">
        <v>232</v>
      </c>
      <c r="AU4006" s="252" t="s">
        <v>82</v>
      </c>
      <c r="AV4006" s="13" t="s">
        <v>82</v>
      </c>
      <c r="AW4006" s="13" t="s">
        <v>30</v>
      </c>
      <c r="AX4006" s="13" t="s">
        <v>73</v>
      </c>
      <c r="AY4006" s="252" t="s">
        <v>223</v>
      </c>
    </row>
    <row r="4007" s="13" customFormat="1">
      <c r="A4007" s="13"/>
      <c r="B4007" s="241"/>
      <c r="C4007" s="242"/>
      <c r="D4007" s="243" t="s">
        <v>232</v>
      </c>
      <c r="E4007" s="244" t="s">
        <v>1</v>
      </c>
      <c r="F4007" s="245" t="s">
        <v>4936</v>
      </c>
      <c r="G4007" s="242"/>
      <c r="H4007" s="246">
        <v>21</v>
      </c>
      <c r="I4007" s="247"/>
      <c r="J4007" s="242"/>
      <c r="K4007" s="242"/>
      <c r="L4007" s="248"/>
      <c r="M4007" s="249"/>
      <c r="N4007" s="250"/>
      <c r="O4007" s="250"/>
      <c r="P4007" s="250"/>
      <c r="Q4007" s="250"/>
      <c r="R4007" s="250"/>
      <c r="S4007" s="250"/>
      <c r="T4007" s="251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52" t="s">
        <v>232</v>
      </c>
      <c r="AU4007" s="252" t="s">
        <v>82</v>
      </c>
      <c r="AV4007" s="13" t="s">
        <v>82</v>
      </c>
      <c r="AW4007" s="13" t="s">
        <v>30</v>
      </c>
      <c r="AX4007" s="13" t="s">
        <v>73</v>
      </c>
      <c r="AY4007" s="252" t="s">
        <v>223</v>
      </c>
    </row>
    <row r="4008" s="13" customFormat="1">
      <c r="A4008" s="13"/>
      <c r="B4008" s="241"/>
      <c r="C4008" s="242"/>
      <c r="D4008" s="243" t="s">
        <v>232</v>
      </c>
      <c r="E4008" s="244" t="s">
        <v>1</v>
      </c>
      <c r="F4008" s="245" t="s">
        <v>4937</v>
      </c>
      <c r="G4008" s="242"/>
      <c r="H4008" s="246">
        <v>24.125</v>
      </c>
      <c r="I4008" s="247"/>
      <c r="J4008" s="242"/>
      <c r="K4008" s="242"/>
      <c r="L4008" s="248"/>
      <c r="M4008" s="249"/>
      <c r="N4008" s="250"/>
      <c r="O4008" s="250"/>
      <c r="P4008" s="250"/>
      <c r="Q4008" s="250"/>
      <c r="R4008" s="250"/>
      <c r="S4008" s="250"/>
      <c r="T4008" s="251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52" t="s">
        <v>232</v>
      </c>
      <c r="AU4008" s="252" t="s">
        <v>82</v>
      </c>
      <c r="AV4008" s="13" t="s">
        <v>82</v>
      </c>
      <c r="AW4008" s="13" t="s">
        <v>30</v>
      </c>
      <c r="AX4008" s="13" t="s">
        <v>73</v>
      </c>
      <c r="AY4008" s="252" t="s">
        <v>223</v>
      </c>
    </row>
    <row r="4009" s="13" customFormat="1">
      <c r="A4009" s="13"/>
      <c r="B4009" s="241"/>
      <c r="C4009" s="242"/>
      <c r="D4009" s="243" t="s">
        <v>232</v>
      </c>
      <c r="E4009" s="244" t="s">
        <v>1</v>
      </c>
      <c r="F4009" s="245" t="s">
        <v>1647</v>
      </c>
      <c r="G4009" s="242"/>
      <c r="H4009" s="246">
        <v>5.7000000000000002</v>
      </c>
      <c r="I4009" s="247"/>
      <c r="J4009" s="242"/>
      <c r="K4009" s="242"/>
      <c r="L4009" s="248"/>
      <c r="M4009" s="249"/>
      <c r="N4009" s="250"/>
      <c r="O4009" s="250"/>
      <c r="P4009" s="250"/>
      <c r="Q4009" s="250"/>
      <c r="R4009" s="250"/>
      <c r="S4009" s="250"/>
      <c r="T4009" s="251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T4009" s="252" t="s">
        <v>232</v>
      </c>
      <c r="AU4009" s="252" t="s">
        <v>82</v>
      </c>
      <c r="AV4009" s="13" t="s">
        <v>82</v>
      </c>
      <c r="AW4009" s="13" t="s">
        <v>30</v>
      </c>
      <c r="AX4009" s="13" t="s">
        <v>73</v>
      </c>
      <c r="AY4009" s="252" t="s">
        <v>223</v>
      </c>
    </row>
    <row r="4010" s="13" customFormat="1">
      <c r="A4010" s="13"/>
      <c r="B4010" s="241"/>
      <c r="C4010" s="242"/>
      <c r="D4010" s="243" t="s">
        <v>232</v>
      </c>
      <c r="E4010" s="244" t="s">
        <v>1</v>
      </c>
      <c r="F4010" s="245" t="s">
        <v>1648</v>
      </c>
      <c r="G4010" s="242"/>
      <c r="H4010" s="246">
        <v>5.7000000000000002</v>
      </c>
      <c r="I4010" s="247"/>
      <c r="J4010" s="242"/>
      <c r="K4010" s="242"/>
      <c r="L4010" s="248"/>
      <c r="M4010" s="249"/>
      <c r="N4010" s="250"/>
      <c r="O4010" s="250"/>
      <c r="P4010" s="250"/>
      <c r="Q4010" s="250"/>
      <c r="R4010" s="250"/>
      <c r="S4010" s="250"/>
      <c r="T4010" s="251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T4010" s="252" t="s">
        <v>232</v>
      </c>
      <c r="AU4010" s="252" t="s">
        <v>82</v>
      </c>
      <c r="AV4010" s="13" t="s">
        <v>82</v>
      </c>
      <c r="AW4010" s="13" t="s">
        <v>30</v>
      </c>
      <c r="AX4010" s="13" t="s">
        <v>73</v>
      </c>
      <c r="AY4010" s="252" t="s">
        <v>223</v>
      </c>
    </row>
    <row r="4011" s="13" customFormat="1">
      <c r="A4011" s="13"/>
      <c r="B4011" s="241"/>
      <c r="C4011" s="242"/>
      <c r="D4011" s="243" t="s">
        <v>232</v>
      </c>
      <c r="E4011" s="244" t="s">
        <v>1</v>
      </c>
      <c r="F4011" s="245" t="s">
        <v>4938</v>
      </c>
      <c r="G4011" s="242"/>
      <c r="H4011" s="246">
        <v>28.899999999999999</v>
      </c>
      <c r="I4011" s="247"/>
      <c r="J4011" s="242"/>
      <c r="K4011" s="242"/>
      <c r="L4011" s="248"/>
      <c r="M4011" s="249"/>
      <c r="N4011" s="250"/>
      <c r="O4011" s="250"/>
      <c r="P4011" s="250"/>
      <c r="Q4011" s="250"/>
      <c r="R4011" s="250"/>
      <c r="S4011" s="250"/>
      <c r="T4011" s="251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T4011" s="252" t="s">
        <v>232</v>
      </c>
      <c r="AU4011" s="252" t="s">
        <v>82</v>
      </c>
      <c r="AV4011" s="13" t="s">
        <v>82</v>
      </c>
      <c r="AW4011" s="13" t="s">
        <v>30</v>
      </c>
      <c r="AX4011" s="13" t="s">
        <v>73</v>
      </c>
      <c r="AY4011" s="252" t="s">
        <v>223</v>
      </c>
    </row>
    <row r="4012" s="13" customFormat="1">
      <c r="A4012" s="13"/>
      <c r="B4012" s="241"/>
      <c r="C4012" s="242"/>
      <c r="D4012" s="243" t="s">
        <v>232</v>
      </c>
      <c r="E4012" s="244" t="s">
        <v>1</v>
      </c>
      <c r="F4012" s="245" t="s">
        <v>1650</v>
      </c>
      <c r="G4012" s="242"/>
      <c r="H4012" s="246">
        <v>5.7000000000000002</v>
      </c>
      <c r="I4012" s="247"/>
      <c r="J4012" s="242"/>
      <c r="K4012" s="242"/>
      <c r="L4012" s="248"/>
      <c r="M4012" s="249"/>
      <c r="N4012" s="250"/>
      <c r="O4012" s="250"/>
      <c r="P4012" s="250"/>
      <c r="Q4012" s="250"/>
      <c r="R4012" s="250"/>
      <c r="S4012" s="250"/>
      <c r="T4012" s="251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52" t="s">
        <v>232</v>
      </c>
      <c r="AU4012" s="252" t="s">
        <v>82</v>
      </c>
      <c r="AV4012" s="13" t="s">
        <v>82</v>
      </c>
      <c r="AW4012" s="13" t="s">
        <v>30</v>
      </c>
      <c r="AX4012" s="13" t="s">
        <v>73</v>
      </c>
      <c r="AY4012" s="252" t="s">
        <v>223</v>
      </c>
    </row>
    <row r="4013" s="13" customFormat="1">
      <c r="A4013" s="13"/>
      <c r="B4013" s="241"/>
      <c r="C4013" s="242"/>
      <c r="D4013" s="243" t="s">
        <v>232</v>
      </c>
      <c r="E4013" s="244" t="s">
        <v>1</v>
      </c>
      <c r="F4013" s="245" t="s">
        <v>4939</v>
      </c>
      <c r="G4013" s="242"/>
      <c r="H4013" s="246">
        <v>8.5800000000000001</v>
      </c>
      <c r="I4013" s="247"/>
      <c r="J4013" s="242"/>
      <c r="K4013" s="242"/>
      <c r="L4013" s="248"/>
      <c r="M4013" s="249"/>
      <c r="N4013" s="250"/>
      <c r="O4013" s="250"/>
      <c r="P4013" s="250"/>
      <c r="Q4013" s="250"/>
      <c r="R4013" s="250"/>
      <c r="S4013" s="250"/>
      <c r="T4013" s="251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T4013" s="252" t="s">
        <v>232</v>
      </c>
      <c r="AU4013" s="252" t="s">
        <v>82</v>
      </c>
      <c r="AV4013" s="13" t="s">
        <v>82</v>
      </c>
      <c r="AW4013" s="13" t="s">
        <v>30</v>
      </c>
      <c r="AX4013" s="13" t="s">
        <v>73</v>
      </c>
      <c r="AY4013" s="252" t="s">
        <v>223</v>
      </c>
    </row>
    <row r="4014" s="13" customFormat="1">
      <c r="A4014" s="13"/>
      <c r="B4014" s="241"/>
      <c r="C4014" s="242"/>
      <c r="D4014" s="243" t="s">
        <v>232</v>
      </c>
      <c r="E4014" s="244" t="s">
        <v>1</v>
      </c>
      <c r="F4014" s="245" t="s">
        <v>4940</v>
      </c>
      <c r="G4014" s="242"/>
      <c r="H4014" s="246">
        <v>9.5999999999999996</v>
      </c>
      <c r="I4014" s="247"/>
      <c r="J4014" s="242"/>
      <c r="K4014" s="242"/>
      <c r="L4014" s="248"/>
      <c r="M4014" s="249"/>
      <c r="N4014" s="250"/>
      <c r="O4014" s="250"/>
      <c r="P4014" s="250"/>
      <c r="Q4014" s="250"/>
      <c r="R4014" s="250"/>
      <c r="S4014" s="250"/>
      <c r="T4014" s="251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T4014" s="252" t="s">
        <v>232</v>
      </c>
      <c r="AU4014" s="252" t="s">
        <v>82</v>
      </c>
      <c r="AV4014" s="13" t="s">
        <v>82</v>
      </c>
      <c r="AW4014" s="13" t="s">
        <v>30</v>
      </c>
      <c r="AX4014" s="13" t="s">
        <v>73</v>
      </c>
      <c r="AY4014" s="252" t="s">
        <v>223</v>
      </c>
    </row>
    <row r="4015" s="13" customFormat="1">
      <c r="A4015" s="13"/>
      <c r="B4015" s="241"/>
      <c r="C4015" s="242"/>
      <c r="D4015" s="243" t="s">
        <v>232</v>
      </c>
      <c r="E4015" s="244" t="s">
        <v>1</v>
      </c>
      <c r="F4015" s="245" t="s">
        <v>4941</v>
      </c>
      <c r="G4015" s="242"/>
      <c r="H4015" s="246">
        <v>22.579999999999998</v>
      </c>
      <c r="I4015" s="247"/>
      <c r="J4015" s="242"/>
      <c r="K4015" s="242"/>
      <c r="L4015" s="248"/>
      <c r="M4015" s="249"/>
      <c r="N4015" s="250"/>
      <c r="O4015" s="250"/>
      <c r="P4015" s="250"/>
      <c r="Q4015" s="250"/>
      <c r="R4015" s="250"/>
      <c r="S4015" s="250"/>
      <c r="T4015" s="251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T4015" s="252" t="s">
        <v>232</v>
      </c>
      <c r="AU4015" s="252" t="s">
        <v>82</v>
      </c>
      <c r="AV4015" s="13" t="s">
        <v>82</v>
      </c>
      <c r="AW4015" s="13" t="s">
        <v>30</v>
      </c>
      <c r="AX4015" s="13" t="s">
        <v>73</v>
      </c>
      <c r="AY4015" s="252" t="s">
        <v>223</v>
      </c>
    </row>
    <row r="4016" s="13" customFormat="1">
      <c r="A4016" s="13"/>
      <c r="B4016" s="241"/>
      <c r="C4016" s="242"/>
      <c r="D4016" s="243" t="s">
        <v>232</v>
      </c>
      <c r="E4016" s="244" t="s">
        <v>1</v>
      </c>
      <c r="F4016" s="245" t="s">
        <v>4942</v>
      </c>
      <c r="G4016" s="242"/>
      <c r="H4016" s="246">
        <v>21.68</v>
      </c>
      <c r="I4016" s="247"/>
      <c r="J4016" s="242"/>
      <c r="K4016" s="242"/>
      <c r="L4016" s="248"/>
      <c r="M4016" s="249"/>
      <c r="N4016" s="250"/>
      <c r="O4016" s="250"/>
      <c r="P4016" s="250"/>
      <c r="Q4016" s="250"/>
      <c r="R4016" s="250"/>
      <c r="S4016" s="250"/>
      <c r="T4016" s="251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T4016" s="252" t="s">
        <v>232</v>
      </c>
      <c r="AU4016" s="252" t="s">
        <v>82</v>
      </c>
      <c r="AV4016" s="13" t="s">
        <v>82</v>
      </c>
      <c r="AW4016" s="13" t="s">
        <v>30</v>
      </c>
      <c r="AX4016" s="13" t="s">
        <v>73</v>
      </c>
      <c r="AY4016" s="252" t="s">
        <v>223</v>
      </c>
    </row>
    <row r="4017" s="13" customFormat="1">
      <c r="A4017" s="13"/>
      <c r="B4017" s="241"/>
      <c r="C4017" s="242"/>
      <c r="D4017" s="243" t="s">
        <v>232</v>
      </c>
      <c r="E4017" s="244" t="s">
        <v>1</v>
      </c>
      <c r="F4017" s="245" t="s">
        <v>1655</v>
      </c>
      <c r="G4017" s="242"/>
      <c r="H4017" s="246">
        <v>6</v>
      </c>
      <c r="I4017" s="247"/>
      <c r="J4017" s="242"/>
      <c r="K4017" s="242"/>
      <c r="L4017" s="248"/>
      <c r="M4017" s="249"/>
      <c r="N4017" s="250"/>
      <c r="O4017" s="250"/>
      <c r="P4017" s="250"/>
      <c r="Q4017" s="250"/>
      <c r="R4017" s="250"/>
      <c r="S4017" s="250"/>
      <c r="T4017" s="251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T4017" s="252" t="s">
        <v>232</v>
      </c>
      <c r="AU4017" s="252" t="s">
        <v>82</v>
      </c>
      <c r="AV4017" s="13" t="s">
        <v>82</v>
      </c>
      <c r="AW4017" s="13" t="s">
        <v>30</v>
      </c>
      <c r="AX4017" s="13" t="s">
        <v>73</v>
      </c>
      <c r="AY4017" s="252" t="s">
        <v>223</v>
      </c>
    </row>
    <row r="4018" s="13" customFormat="1">
      <c r="A4018" s="13"/>
      <c r="B4018" s="241"/>
      <c r="C4018" s="242"/>
      <c r="D4018" s="243" t="s">
        <v>232</v>
      </c>
      <c r="E4018" s="244" t="s">
        <v>1</v>
      </c>
      <c r="F4018" s="245" t="s">
        <v>4943</v>
      </c>
      <c r="G4018" s="242"/>
      <c r="H4018" s="246">
        <v>1.2</v>
      </c>
      <c r="I4018" s="247"/>
      <c r="J4018" s="242"/>
      <c r="K4018" s="242"/>
      <c r="L4018" s="248"/>
      <c r="M4018" s="249"/>
      <c r="N4018" s="250"/>
      <c r="O4018" s="250"/>
      <c r="P4018" s="250"/>
      <c r="Q4018" s="250"/>
      <c r="R4018" s="250"/>
      <c r="S4018" s="250"/>
      <c r="T4018" s="251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T4018" s="252" t="s">
        <v>232</v>
      </c>
      <c r="AU4018" s="252" t="s">
        <v>82</v>
      </c>
      <c r="AV4018" s="13" t="s">
        <v>82</v>
      </c>
      <c r="AW4018" s="13" t="s">
        <v>30</v>
      </c>
      <c r="AX4018" s="13" t="s">
        <v>73</v>
      </c>
      <c r="AY4018" s="252" t="s">
        <v>223</v>
      </c>
    </row>
    <row r="4019" s="13" customFormat="1">
      <c r="A4019" s="13"/>
      <c r="B4019" s="241"/>
      <c r="C4019" s="242"/>
      <c r="D4019" s="243" t="s">
        <v>232</v>
      </c>
      <c r="E4019" s="244" t="s">
        <v>1</v>
      </c>
      <c r="F4019" s="245" t="s">
        <v>1657</v>
      </c>
      <c r="G4019" s="242"/>
      <c r="H4019" s="246">
        <v>6.0999999999999996</v>
      </c>
      <c r="I4019" s="247"/>
      <c r="J4019" s="242"/>
      <c r="K4019" s="242"/>
      <c r="L4019" s="248"/>
      <c r="M4019" s="249"/>
      <c r="N4019" s="250"/>
      <c r="O4019" s="250"/>
      <c r="P4019" s="250"/>
      <c r="Q4019" s="250"/>
      <c r="R4019" s="250"/>
      <c r="S4019" s="250"/>
      <c r="T4019" s="251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52" t="s">
        <v>232</v>
      </c>
      <c r="AU4019" s="252" t="s">
        <v>82</v>
      </c>
      <c r="AV4019" s="13" t="s">
        <v>82</v>
      </c>
      <c r="AW4019" s="13" t="s">
        <v>30</v>
      </c>
      <c r="AX4019" s="13" t="s">
        <v>73</v>
      </c>
      <c r="AY4019" s="252" t="s">
        <v>223</v>
      </c>
    </row>
    <row r="4020" s="14" customFormat="1">
      <c r="A4020" s="14"/>
      <c r="B4020" s="253"/>
      <c r="C4020" s="254"/>
      <c r="D4020" s="243" t="s">
        <v>232</v>
      </c>
      <c r="E4020" s="255" t="s">
        <v>1</v>
      </c>
      <c r="F4020" s="256" t="s">
        <v>410</v>
      </c>
      <c r="G4020" s="254"/>
      <c r="H4020" s="255" t="s">
        <v>1</v>
      </c>
      <c r="I4020" s="257"/>
      <c r="J4020" s="254"/>
      <c r="K4020" s="254"/>
      <c r="L4020" s="258"/>
      <c r="M4020" s="259"/>
      <c r="N4020" s="260"/>
      <c r="O4020" s="260"/>
      <c r="P4020" s="260"/>
      <c r="Q4020" s="260"/>
      <c r="R4020" s="260"/>
      <c r="S4020" s="260"/>
      <c r="T4020" s="261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62" t="s">
        <v>232</v>
      </c>
      <c r="AU4020" s="262" t="s">
        <v>82</v>
      </c>
      <c r="AV4020" s="14" t="s">
        <v>80</v>
      </c>
      <c r="AW4020" s="14" t="s">
        <v>30</v>
      </c>
      <c r="AX4020" s="14" t="s">
        <v>73</v>
      </c>
      <c r="AY4020" s="262" t="s">
        <v>223</v>
      </c>
    </row>
    <row r="4021" s="13" customFormat="1">
      <c r="A4021" s="13"/>
      <c r="B4021" s="241"/>
      <c r="C4021" s="242"/>
      <c r="D4021" s="243" t="s">
        <v>232</v>
      </c>
      <c r="E4021" s="244" t="s">
        <v>1</v>
      </c>
      <c r="F4021" s="245" t="s">
        <v>4944</v>
      </c>
      <c r="G4021" s="242"/>
      <c r="H4021" s="246">
        <v>9.7300000000000004</v>
      </c>
      <c r="I4021" s="247"/>
      <c r="J4021" s="242"/>
      <c r="K4021" s="242"/>
      <c r="L4021" s="248"/>
      <c r="M4021" s="249"/>
      <c r="N4021" s="250"/>
      <c r="O4021" s="250"/>
      <c r="P4021" s="250"/>
      <c r="Q4021" s="250"/>
      <c r="R4021" s="250"/>
      <c r="S4021" s="250"/>
      <c r="T4021" s="251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T4021" s="252" t="s">
        <v>232</v>
      </c>
      <c r="AU4021" s="252" t="s">
        <v>82</v>
      </c>
      <c r="AV4021" s="13" t="s">
        <v>82</v>
      </c>
      <c r="AW4021" s="13" t="s">
        <v>30</v>
      </c>
      <c r="AX4021" s="13" t="s">
        <v>73</v>
      </c>
      <c r="AY4021" s="252" t="s">
        <v>223</v>
      </c>
    </row>
    <row r="4022" s="13" customFormat="1">
      <c r="A4022" s="13"/>
      <c r="B4022" s="241"/>
      <c r="C4022" s="242"/>
      <c r="D4022" s="243" t="s">
        <v>232</v>
      </c>
      <c r="E4022" s="244" t="s">
        <v>1</v>
      </c>
      <c r="F4022" s="245" t="s">
        <v>4945</v>
      </c>
      <c r="G4022" s="242"/>
      <c r="H4022" s="246">
        <v>9.0299999999999994</v>
      </c>
      <c r="I4022" s="247"/>
      <c r="J4022" s="242"/>
      <c r="K4022" s="242"/>
      <c r="L4022" s="248"/>
      <c r="M4022" s="249"/>
      <c r="N4022" s="250"/>
      <c r="O4022" s="250"/>
      <c r="P4022" s="250"/>
      <c r="Q4022" s="250"/>
      <c r="R4022" s="250"/>
      <c r="S4022" s="250"/>
      <c r="T4022" s="251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T4022" s="252" t="s">
        <v>232</v>
      </c>
      <c r="AU4022" s="252" t="s">
        <v>82</v>
      </c>
      <c r="AV4022" s="13" t="s">
        <v>82</v>
      </c>
      <c r="AW4022" s="13" t="s">
        <v>30</v>
      </c>
      <c r="AX4022" s="13" t="s">
        <v>73</v>
      </c>
      <c r="AY4022" s="252" t="s">
        <v>223</v>
      </c>
    </row>
    <row r="4023" s="13" customFormat="1">
      <c r="A4023" s="13"/>
      <c r="B4023" s="241"/>
      <c r="C4023" s="242"/>
      <c r="D4023" s="243" t="s">
        <v>232</v>
      </c>
      <c r="E4023" s="244" t="s">
        <v>1</v>
      </c>
      <c r="F4023" s="245" t="s">
        <v>4946</v>
      </c>
      <c r="G4023" s="242"/>
      <c r="H4023" s="246">
        <v>23.48</v>
      </c>
      <c r="I4023" s="247"/>
      <c r="J4023" s="242"/>
      <c r="K4023" s="242"/>
      <c r="L4023" s="248"/>
      <c r="M4023" s="249"/>
      <c r="N4023" s="250"/>
      <c r="O4023" s="250"/>
      <c r="P4023" s="250"/>
      <c r="Q4023" s="250"/>
      <c r="R4023" s="250"/>
      <c r="S4023" s="250"/>
      <c r="T4023" s="251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T4023" s="252" t="s">
        <v>232</v>
      </c>
      <c r="AU4023" s="252" t="s">
        <v>82</v>
      </c>
      <c r="AV4023" s="13" t="s">
        <v>82</v>
      </c>
      <c r="AW4023" s="13" t="s">
        <v>30</v>
      </c>
      <c r="AX4023" s="13" t="s">
        <v>73</v>
      </c>
      <c r="AY4023" s="252" t="s">
        <v>223</v>
      </c>
    </row>
    <row r="4024" s="13" customFormat="1">
      <c r="A4024" s="13"/>
      <c r="B4024" s="241"/>
      <c r="C4024" s="242"/>
      <c r="D4024" s="243" t="s">
        <v>232</v>
      </c>
      <c r="E4024" s="244" t="s">
        <v>1</v>
      </c>
      <c r="F4024" s="245" t="s">
        <v>4947</v>
      </c>
      <c r="G4024" s="242"/>
      <c r="H4024" s="246">
        <v>20.379999999999999</v>
      </c>
      <c r="I4024" s="247"/>
      <c r="J4024" s="242"/>
      <c r="K4024" s="242"/>
      <c r="L4024" s="248"/>
      <c r="M4024" s="249"/>
      <c r="N4024" s="250"/>
      <c r="O4024" s="250"/>
      <c r="P4024" s="250"/>
      <c r="Q4024" s="250"/>
      <c r="R4024" s="250"/>
      <c r="S4024" s="250"/>
      <c r="T4024" s="251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T4024" s="252" t="s">
        <v>232</v>
      </c>
      <c r="AU4024" s="252" t="s">
        <v>82</v>
      </c>
      <c r="AV4024" s="13" t="s">
        <v>82</v>
      </c>
      <c r="AW4024" s="13" t="s">
        <v>30</v>
      </c>
      <c r="AX4024" s="13" t="s">
        <v>73</v>
      </c>
      <c r="AY4024" s="252" t="s">
        <v>223</v>
      </c>
    </row>
    <row r="4025" s="13" customFormat="1">
      <c r="A4025" s="13"/>
      <c r="B4025" s="241"/>
      <c r="C4025" s="242"/>
      <c r="D4025" s="243" t="s">
        <v>232</v>
      </c>
      <c r="E4025" s="244" t="s">
        <v>1</v>
      </c>
      <c r="F4025" s="245" t="s">
        <v>1662</v>
      </c>
      <c r="G4025" s="242"/>
      <c r="H4025" s="246">
        <v>5.7000000000000002</v>
      </c>
      <c r="I4025" s="247"/>
      <c r="J4025" s="242"/>
      <c r="K4025" s="242"/>
      <c r="L4025" s="248"/>
      <c r="M4025" s="249"/>
      <c r="N4025" s="250"/>
      <c r="O4025" s="250"/>
      <c r="P4025" s="250"/>
      <c r="Q4025" s="250"/>
      <c r="R4025" s="250"/>
      <c r="S4025" s="250"/>
      <c r="T4025" s="251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52" t="s">
        <v>232</v>
      </c>
      <c r="AU4025" s="252" t="s">
        <v>82</v>
      </c>
      <c r="AV4025" s="13" t="s">
        <v>82</v>
      </c>
      <c r="AW4025" s="13" t="s">
        <v>30</v>
      </c>
      <c r="AX4025" s="13" t="s">
        <v>73</v>
      </c>
      <c r="AY4025" s="252" t="s">
        <v>223</v>
      </c>
    </row>
    <row r="4026" s="13" customFormat="1">
      <c r="A4026" s="13"/>
      <c r="B4026" s="241"/>
      <c r="C4026" s="242"/>
      <c r="D4026" s="243" t="s">
        <v>232</v>
      </c>
      <c r="E4026" s="244" t="s">
        <v>1</v>
      </c>
      <c r="F4026" s="245" t="s">
        <v>4948</v>
      </c>
      <c r="G4026" s="242"/>
      <c r="H4026" s="246">
        <v>1.2</v>
      </c>
      <c r="I4026" s="247"/>
      <c r="J4026" s="242"/>
      <c r="K4026" s="242"/>
      <c r="L4026" s="248"/>
      <c r="M4026" s="249"/>
      <c r="N4026" s="250"/>
      <c r="O4026" s="250"/>
      <c r="P4026" s="250"/>
      <c r="Q4026" s="250"/>
      <c r="R4026" s="250"/>
      <c r="S4026" s="250"/>
      <c r="T4026" s="251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T4026" s="252" t="s">
        <v>232</v>
      </c>
      <c r="AU4026" s="252" t="s">
        <v>82</v>
      </c>
      <c r="AV4026" s="13" t="s">
        <v>82</v>
      </c>
      <c r="AW4026" s="13" t="s">
        <v>30</v>
      </c>
      <c r="AX4026" s="13" t="s">
        <v>73</v>
      </c>
      <c r="AY4026" s="252" t="s">
        <v>223</v>
      </c>
    </row>
    <row r="4027" s="15" customFormat="1">
      <c r="A4027" s="15"/>
      <c r="B4027" s="263"/>
      <c r="C4027" s="264"/>
      <c r="D4027" s="243" t="s">
        <v>232</v>
      </c>
      <c r="E4027" s="265" t="s">
        <v>1</v>
      </c>
      <c r="F4027" s="266" t="s">
        <v>245</v>
      </c>
      <c r="G4027" s="264"/>
      <c r="H4027" s="267">
        <v>253.08500000000001</v>
      </c>
      <c r="I4027" s="268"/>
      <c r="J4027" s="264"/>
      <c r="K4027" s="264"/>
      <c r="L4027" s="269"/>
      <c r="M4027" s="270"/>
      <c r="N4027" s="271"/>
      <c r="O4027" s="271"/>
      <c r="P4027" s="271"/>
      <c r="Q4027" s="271"/>
      <c r="R4027" s="271"/>
      <c r="S4027" s="271"/>
      <c r="T4027" s="272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T4027" s="273" t="s">
        <v>232</v>
      </c>
      <c r="AU4027" s="273" t="s">
        <v>82</v>
      </c>
      <c r="AV4027" s="15" t="s">
        <v>230</v>
      </c>
      <c r="AW4027" s="15" t="s">
        <v>30</v>
      </c>
      <c r="AX4027" s="15" t="s">
        <v>80</v>
      </c>
      <c r="AY4027" s="273" t="s">
        <v>223</v>
      </c>
    </row>
    <row r="4028" s="2" customFormat="1" ht="24.15" customHeight="1">
      <c r="A4028" s="39"/>
      <c r="B4028" s="40"/>
      <c r="C4028" s="228" t="s">
        <v>4949</v>
      </c>
      <c r="D4028" s="228" t="s">
        <v>225</v>
      </c>
      <c r="E4028" s="229" t="s">
        <v>4950</v>
      </c>
      <c r="F4028" s="230" t="s">
        <v>4951</v>
      </c>
      <c r="G4028" s="231" t="s">
        <v>351</v>
      </c>
      <c r="H4028" s="232">
        <v>407.36000000000001</v>
      </c>
      <c r="I4028" s="233"/>
      <c r="J4028" s="234">
        <f>ROUND(I4028*H4028,2)</f>
        <v>0</v>
      </c>
      <c r="K4028" s="230" t="s">
        <v>229</v>
      </c>
      <c r="L4028" s="45"/>
      <c r="M4028" s="235" t="s">
        <v>1</v>
      </c>
      <c r="N4028" s="236" t="s">
        <v>38</v>
      </c>
      <c r="O4028" s="92"/>
      <c r="P4028" s="237">
        <f>O4028*H4028</f>
        <v>0</v>
      </c>
      <c r="Q4028" s="237">
        <v>9.0000000000000006E-05</v>
      </c>
      <c r="R4028" s="237">
        <f>Q4028*H4028</f>
        <v>0.036662400000000005</v>
      </c>
      <c r="S4028" s="237">
        <v>0</v>
      </c>
      <c r="T4028" s="238">
        <f>S4028*H4028</f>
        <v>0</v>
      </c>
      <c r="U4028" s="39"/>
      <c r="V4028" s="39"/>
      <c r="W4028" s="39"/>
      <c r="X4028" s="39"/>
      <c r="Y4028" s="39"/>
      <c r="Z4028" s="39"/>
      <c r="AA4028" s="39"/>
      <c r="AB4028" s="39"/>
      <c r="AC4028" s="39"/>
      <c r="AD4028" s="39"/>
      <c r="AE4028" s="39"/>
      <c r="AR4028" s="239" t="s">
        <v>310</v>
      </c>
      <c r="AT4028" s="239" t="s">
        <v>225</v>
      </c>
      <c r="AU4028" s="239" t="s">
        <v>82</v>
      </c>
      <c r="AY4028" s="18" t="s">
        <v>223</v>
      </c>
      <c r="BE4028" s="240">
        <f>IF(N4028="základní",J4028,0)</f>
        <v>0</v>
      </c>
      <c r="BF4028" s="240">
        <f>IF(N4028="snížená",J4028,0)</f>
        <v>0</v>
      </c>
      <c r="BG4028" s="240">
        <f>IF(N4028="zákl. přenesená",J4028,0)</f>
        <v>0</v>
      </c>
      <c r="BH4028" s="240">
        <f>IF(N4028="sníž. přenesená",J4028,0)</f>
        <v>0</v>
      </c>
      <c r="BI4028" s="240">
        <f>IF(N4028="nulová",J4028,0)</f>
        <v>0</v>
      </c>
      <c r="BJ4028" s="18" t="s">
        <v>80</v>
      </c>
      <c r="BK4028" s="240">
        <f>ROUND(I4028*H4028,2)</f>
        <v>0</v>
      </c>
      <c r="BL4028" s="18" t="s">
        <v>310</v>
      </c>
      <c r="BM4028" s="239" t="s">
        <v>4952</v>
      </c>
    </row>
    <row r="4029" s="14" customFormat="1">
      <c r="A4029" s="14"/>
      <c r="B4029" s="253"/>
      <c r="C4029" s="254"/>
      <c r="D4029" s="243" t="s">
        <v>232</v>
      </c>
      <c r="E4029" s="255" t="s">
        <v>1</v>
      </c>
      <c r="F4029" s="256" t="s">
        <v>4953</v>
      </c>
      <c r="G4029" s="254"/>
      <c r="H4029" s="255" t="s">
        <v>1</v>
      </c>
      <c r="I4029" s="257"/>
      <c r="J4029" s="254"/>
      <c r="K4029" s="254"/>
      <c r="L4029" s="258"/>
      <c r="M4029" s="259"/>
      <c r="N4029" s="260"/>
      <c r="O4029" s="260"/>
      <c r="P4029" s="260"/>
      <c r="Q4029" s="260"/>
      <c r="R4029" s="260"/>
      <c r="S4029" s="260"/>
      <c r="T4029" s="261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62" t="s">
        <v>232</v>
      </c>
      <c r="AU4029" s="262" t="s">
        <v>82</v>
      </c>
      <c r="AV4029" s="14" t="s">
        <v>80</v>
      </c>
      <c r="AW4029" s="14" t="s">
        <v>30</v>
      </c>
      <c r="AX4029" s="14" t="s">
        <v>73</v>
      </c>
      <c r="AY4029" s="262" t="s">
        <v>223</v>
      </c>
    </row>
    <row r="4030" s="13" customFormat="1">
      <c r="A4030" s="13"/>
      <c r="B4030" s="241"/>
      <c r="C4030" s="242"/>
      <c r="D4030" s="243" t="s">
        <v>232</v>
      </c>
      <c r="E4030" s="244" t="s">
        <v>1</v>
      </c>
      <c r="F4030" s="245" t="s">
        <v>4954</v>
      </c>
      <c r="G4030" s="242"/>
      <c r="H4030" s="246">
        <v>1.2</v>
      </c>
      <c r="I4030" s="247"/>
      <c r="J4030" s="242"/>
      <c r="K4030" s="242"/>
      <c r="L4030" s="248"/>
      <c r="M4030" s="249"/>
      <c r="N4030" s="250"/>
      <c r="O4030" s="250"/>
      <c r="P4030" s="250"/>
      <c r="Q4030" s="250"/>
      <c r="R4030" s="250"/>
      <c r="S4030" s="250"/>
      <c r="T4030" s="251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T4030" s="252" t="s">
        <v>232</v>
      </c>
      <c r="AU4030" s="252" t="s">
        <v>82</v>
      </c>
      <c r="AV4030" s="13" t="s">
        <v>82</v>
      </c>
      <c r="AW4030" s="13" t="s">
        <v>30</v>
      </c>
      <c r="AX4030" s="13" t="s">
        <v>73</v>
      </c>
      <c r="AY4030" s="252" t="s">
        <v>223</v>
      </c>
    </row>
    <row r="4031" s="13" customFormat="1">
      <c r="A4031" s="13"/>
      <c r="B4031" s="241"/>
      <c r="C4031" s="242"/>
      <c r="D4031" s="243" t="s">
        <v>232</v>
      </c>
      <c r="E4031" s="244" t="s">
        <v>1</v>
      </c>
      <c r="F4031" s="245" t="s">
        <v>4955</v>
      </c>
      <c r="G4031" s="242"/>
      <c r="H4031" s="246">
        <v>1.8</v>
      </c>
      <c r="I4031" s="247"/>
      <c r="J4031" s="242"/>
      <c r="K4031" s="242"/>
      <c r="L4031" s="248"/>
      <c r="M4031" s="249"/>
      <c r="N4031" s="250"/>
      <c r="O4031" s="250"/>
      <c r="P4031" s="250"/>
      <c r="Q4031" s="250"/>
      <c r="R4031" s="250"/>
      <c r="S4031" s="250"/>
      <c r="T4031" s="251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T4031" s="252" t="s">
        <v>232</v>
      </c>
      <c r="AU4031" s="252" t="s">
        <v>82</v>
      </c>
      <c r="AV4031" s="13" t="s">
        <v>82</v>
      </c>
      <c r="AW4031" s="13" t="s">
        <v>30</v>
      </c>
      <c r="AX4031" s="13" t="s">
        <v>73</v>
      </c>
      <c r="AY4031" s="252" t="s">
        <v>223</v>
      </c>
    </row>
    <row r="4032" s="13" customFormat="1">
      <c r="A4032" s="13"/>
      <c r="B4032" s="241"/>
      <c r="C4032" s="242"/>
      <c r="D4032" s="243" t="s">
        <v>232</v>
      </c>
      <c r="E4032" s="244" t="s">
        <v>1</v>
      </c>
      <c r="F4032" s="245" t="s">
        <v>4956</v>
      </c>
      <c r="G4032" s="242"/>
      <c r="H4032" s="246">
        <v>1.7</v>
      </c>
      <c r="I4032" s="247"/>
      <c r="J4032" s="242"/>
      <c r="K4032" s="242"/>
      <c r="L4032" s="248"/>
      <c r="M4032" s="249"/>
      <c r="N4032" s="250"/>
      <c r="O4032" s="250"/>
      <c r="P4032" s="250"/>
      <c r="Q4032" s="250"/>
      <c r="R4032" s="250"/>
      <c r="S4032" s="250"/>
      <c r="T4032" s="251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52" t="s">
        <v>232</v>
      </c>
      <c r="AU4032" s="252" t="s">
        <v>82</v>
      </c>
      <c r="AV4032" s="13" t="s">
        <v>82</v>
      </c>
      <c r="AW4032" s="13" t="s">
        <v>30</v>
      </c>
      <c r="AX4032" s="13" t="s">
        <v>73</v>
      </c>
      <c r="AY4032" s="252" t="s">
        <v>223</v>
      </c>
    </row>
    <row r="4033" s="13" customFormat="1">
      <c r="A4033" s="13"/>
      <c r="B4033" s="241"/>
      <c r="C4033" s="242"/>
      <c r="D4033" s="243" t="s">
        <v>232</v>
      </c>
      <c r="E4033" s="244" t="s">
        <v>1</v>
      </c>
      <c r="F4033" s="245" t="s">
        <v>4957</v>
      </c>
      <c r="G4033" s="242"/>
      <c r="H4033" s="246">
        <v>39.799999999999997</v>
      </c>
      <c r="I4033" s="247"/>
      <c r="J4033" s="242"/>
      <c r="K4033" s="242"/>
      <c r="L4033" s="248"/>
      <c r="M4033" s="249"/>
      <c r="N4033" s="250"/>
      <c r="O4033" s="250"/>
      <c r="P4033" s="250"/>
      <c r="Q4033" s="250"/>
      <c r="R4033" s="250"/>
      <c r="S4033" s="250"/>
      <c r="T4033" s="251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T4033" s="252" t="s">
        <v>232</v>
      </c>
      <c r="AU4033" s="252" t="s">
        <v>82</v>
      </c>
      <c r="AV4033" s="13" t="s">
        <v>82</v>
      </c>
      <c r="AW4033" s="13" t="s">
        <v>30</v>
      </c>
      <c r="AX4033" s="13" t="s">
        <v>73</v>
      </c>
      <c r="AY4033" s="252" t="s">
        <v>223</v>
      </c>
    </row>
    <row r="4034" s="13" customFormat="1">
      <c r="A4034" s="13"/>
      <c r="B4034" s="241"/>
      <c r="C4034" s="242"/>
      <c r="D4034" s="243" t="s">
        <v>232</v>
      </c>
      <c r="E4034" s="244" t="s">
        <v>1</v>
      </c>
      <c r="F4034" s="245" t="s">
        <v>4958</v>
      </c>
      <c r="G4034" s="242"/>
      <c r="H4034" s="246">
        <v>41.299999999999997</v>
      </c>
      <c r="I4034" s="247"/>
      <c r="J4034" s="242"/>
      <c r="K4034" s="242"/>
      <c r="L4034" s="248"/>
      <c r="M4034" s="249"/>
      <c r="N4034" s="250"/>
      <c r="O4034" s="250"/>
      <c r="P4034" s="250"/>
      <c r="Q4034" s="250"/>
      <c r="R4034" s="250"/>
      <c r="S4034" s="250"/>
      <c r="T4034" s="251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T4034" s="252" t="s">
        <v>232</v>
      </c>
      <c r="AU4034" s="252" t="s">
        <v>82</v>
      </c>
      <c r="AV4034" s="13" t="s">
        <v>82</v>
      </c>
      <c r="AW4034" s="13" t="s">
        <v>30</v>
      </c>
      <c r="AX4034" s="13" t="s">
        <v>73</v>
      </c>
      <c r="AY4034" s="252" t="s">
        <v>223</v>
      </c>
    </row>
    <row r="4035" s="13" customFormat="1">
      <c r="A4035" s="13"/>
      <c r="B4035" s="241"/>
      <c r="C4035" s="242"/>
      <c r="D4035" s="243" t="s">
        <v>232</v>
      </c>
      <c r="E4035" s="244" t="s">
        <v>1</v>
      </c>
      <c r="F4035" s="245" t="s">
        <v>4959</v>
      </c>
      <c r="G4035" s="242"/>
      <c r="H4035" s="246">
        <v>1.7</v>
      </c>
      <c r="I4035" s="247"/>
      <c r="J4035" s="242"/>
      <c r="K4035" s="242"/>
      <c r="L4035" s="248"/>
      <c r="M4035" s="249"/>
      <c r="N4035" s="250"/>
      <c r="O4035" s="250"/>
      <c r="P4035" s="250"/>
      <c r="Q4035" s="250"/>
      <c r="R4035" s="250"/>
      <c r="S4035" s="250"/>
      <c r="T4035" s="251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T4035" s="252" t="s">
        <v>232</v>
      </c>
      <c r="AU4035" s="252" t="s">
        <v>82</v>
      </c>
      <c r="AV4035" s="13" t="s">
        <v>82</v>
      </c>
      <c r="AW4035" s="13" t="s">
        <v>30</v>
      </c>
      <c r="AX4035" s="13" t="s">
        <v>73</v>
      </c>
      <c r="AY4035" s="252" t="s">
        <v>223</v>
      </c>
    </row>
    <row r="4036" s="13" customFormat="1">
      <c r="A4036" s="13"/>
      <c r="B4036" s="241"/>
      <c r="C4036" s="242"/>
      <c r="D4036" s="243" t="s">
        <v>232</v>
      </c>
      <c r="E4036" s="244" t="s">
        <v>1</v>
      </c>
      <c r="F4036" s="245" t="s">
        <v>4960</v>
      </c>
      <c r="G4036" s="242"/>
      <c r="H4036" s="246">
        <v>1.7</v>
      </c>
      <c r="I4036" s="247"/>
      <c r="J4036" s="242"/>
      <c r="K4036" s="242"/>
      <c r="L4036" s="248"/>
      <c r="M4036" s="249"/>
      <c r="N4036" s="250"/>
      <c r="O4036" s="250"/>
      <c r="P4036" s="250"/>
      <c r="Q4036" s="250"/>
      <c r="R4036" s="250"/>
      <c r="S4036" s="250"/>
      <c r="T4036" s="251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52" t="s">
        <v>232</v>
      </c>
      <c r="AU4036" s="252" t="s">
        <v>82</v>
      </c>
      <c r="AV4036" s="13" t="s">
        <v>82</v>
      </c>
      <c r="AW4036" s="13" t="s">
        <v>30</v>
      </c>
      <c r="AX4036" s="13" t="s">
        <v>73</v>
      </c>
      <c r="AY4036" s="252" t="s">
        <v>223</v>
      </c>
    </row>
    <row r="4037" s="13" customFormat="1">
      <c r="A4037" s="13"/>
      <c r="B4037" s="241"/>
      <c r="C4037" s="242"/>
      <c r="D4037" s="243" t="s">
        <v>232</v>
      </c>
      <c r="E4037" s="244" t="s">
        <v>1</v>
      </c>
      <c r="F4037" s="245" t="s">
        <v>4961</v>
      </c>
      <c r="G4037" s="242"/>
      <c r="H4037" s="246">
        <v>55.700000000000003</v>
      </c>
      <c r="I4037" s="247"/>
      <c r="J4037" s="242"/>
      <c r="K4037" s="242"/>
      <c r="L4037" s="248"/>
      <c r="M4037" s="249"/>
      <c r="N4037" s="250"/>
      <c r="O4037" s="250"/>
      <c r="P4037" s="250"/>
      <c r="Q4037" s="250"/>
      <c r="R4037" s="250"/>
      <c r="S4037" s="250"/>
      <c r="T4037" s="251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T4037" s="252" t="s">
        <v>232</v>
      </c>
      <c r="AU4037" s="252" t="s">
        <v>82</v>
      </c>
      <c r="AV4037" s="13" t="s">
        <v>82</v>
      </c>
      <c r="AW4037" s="13" t="s">
        <v>30</v>
      </c>
      <c r="AX4037" s="13" t="s">
        <v>73</v>
      </c>
      <c r="AY4037" s="252" t="s">
        <v>223</v>
      </c>
    </row>
    <row r="4038" s="13" customFormat="1">
      <c r="A4038" s="13"/>
      <c r="B4038" s="241"/>
      <c r="C4038" s="242"/>
      <c r="D4038" s="243" t="s">
        <v>232</v>
      </c>
      <c r="E4038" s="244" t="s">
        <v>1</v>
      </c>
      <c r="F4038" s="245" t="s">
        <v>4962</v>
      </c>
      <c r="G4038" s="242"/>
      <c r="H4038" s="246">
        <v>1.7</v>
      </c>
      <c r="I4038" s="247"/>
      <c r="J4038" s="242"/>
      <c r="K4038" s="242"/>
      <c r="L4038" s="248"/>
      <c r="M4038" s="249"/>
      <c r="N4038" s="250"/>
      <c r="O4038" s="250"/>
      <c r="P4038" s="250"/>
      <c r="Q4038" s="250"/>
      <c r="R4038" s="250"/>
      <c r="S4038" s="250"/>
      <c r="T4038" s="251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T4038" s="252" t="s">
        <v>232</v>
      </c>
      <c r="AU4038" s="252" t="s">
        <v>82</v>
      </c>
      <c r="AV4038" s="13" t="s">
        <v>82</v>
      </c>
      <c r="AW4038" s="13" t="s">
        <v>30</v>
      </c>
      <c r="AX4038" s="13" t="s">
        <v>73</v>
      </c>
      <c r="AY4038" s="252" t="s">
        <v>223</v>
      </c>
    </row>
    <row r="4039" s="13" customFormat="1">
      <c r="A4039" s="13"/>
      <c r="B4039" s="241"/>
      <c r="C4039" s="242"/>
      <c r="D4039" s="243" t="s">
        <v>232</v>
      </c>
      <c r="E4039" s="244" t="s">
        <v>1</v>
      </c>
      <c r="F4039" s="245" t="s">
        <v>4963</v>
      </c>
      <c r="G4039" s="242"/>
      <c r="H4039" s="246">
        <v>15.48</v>
      </c>
      <c r="I4039" s="247"/>
      <c r="J4039" s="242"/>
      <c r="K4039" s="242"/>
      <c r="L4039" s="248"/>
      <c r="M4039" s="249"/>
      <c r="N4039" s="250"/>
      <c r="O4039" s="250"/>
      <c r="P4039" s="250"/>
      <c r="Q4039" s="250"/>
      <c r="R4039" s="250"/>
      <c r="S4039" s="250"/>
      <c r="T4039" s="251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T4039" s="252" t="s">
        <v>232</v>
      </c>
      <c r="AU4039" s="252" t="s">
        <v>82</v>
      </c>
      <c r="AV4039" s="13" t="s">
        <v>82</v>
      </c>
      <c r="AW4039" s="13" t="s">
        <v>30</v>
      </c>
      <c r="AX4039" s="13" t="s">
        <v>73</v>
      </c>
      <c r="AY4039" s="252" t="s">
        <v>223</v>
      </c>
    </row>
    <row r="4040" s="13" customFormat="1">
      <c r="A4040" s="13"/>
      <c r="B4040" s="241"/>
      <c r="C4040" s="242"/>
      <c r="D4040" s="243" t="s">
        <v>232</v>
      </c>
      <c r="E4040" s="244" t="s">
        <v>1</v>
      </c>
      <c r="F4040" s="245" t="s">
        <v>4964</v>
      </c>
      <c r="G4040" s="242"/>
      <c r="H4040" s="246">
        <v>16.5</v>
      </c>
      <c r="I4040" s="247"/>
      <c r="J4040" s="242"/>
      <c r="K4040" s="242"/>
      <c r="L4040" s="248"/>
      <c r="M4040" s="249"/>
      <c r="N4040" s="250"/>
      <c r="O4040" s="250"/>
      <c r="P4040" s="250"/>
      <c r="Q4040" s="250"/>
      <c r="R4040" s="250"/>
      <c r="S4040" s="250"/>
      <c r="T4040" s="251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T4040" s="252" t="s">
        <v>232</v>
      </c>
      <c r="AU4040" s="252" t="s">
        <v>82</v>
      </c>
      <c r="AV4040" s="13" t="s">
        <v>82</v>
      </c>
      <c r="AW4040" s="13" t="s">
        <v>30</v>
      </c>
      <c r="AX4040" s="13" t="s">
        <v>73</v>
      </c>
      <c r="AY4040" s="252" t="s">
        <v>223</v>
      </c>
    </row>
    <row r="4041" s="13" customFormat="1">
      <c r="A4041" s="13"/>
      <c r="B4041" s="241"/>
      <c r="C4041" s="242"/>
      <c r="D4041" s="243" t="s">
        <v>232</v>
      </c>
      <c r="E4041" s="244" t="s">
        <v>1</v>
      </c>
      <c r="F4041" s="245" t="s">
        <v>4965</v>
      </c>
      <c r="G4041" s="242"/>
      <c r="H4041" s="246">
        <v>44.780000000000001</v>
      </c>
      <c r="I4041" s="247"/>
      <c r="J4041" s="242"/>
      <c r="K4041" s="242"/>
      <c r="L4041" s="248"/>
      <c r="M4041" s="249"/>
      <c r="N4041" s="250"/>
      <c r="O4041" s="250"/>
      <c r="P4041" s="250"/>
      <c r="Q4041" s="250"/>
      <c r="R4041" s="250"/>
      <c r="S4041" s="250"/>
      <c r="T4041" s="251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T4041" s="252" t="s">
        <v>232</v>
      </c>
      <c r="AU4041" s="252" t="s">
        <v>82</v>
      </c>
      <c r="AV4041" s="13" t="s">
        <v>82</v>
      </c>
      <c r="AW4041" s="13" t="s">
        <v>30</v>
      </c>
      <c r="AX4041" s="13" t="s">
        <v>73</v>
      </c>
      <c r="AY4041" s="252" t="s">
        <v>223</v>
      </c>
    </row>
    <row r="4042" s="13" customFormat="1">
      <c r="A4042" s="13"/>
      <c r="B4042" s="241"/>
      <c r="C4042" s="242"/>
      <c r="D4042" s="243" t="s">
        <v>232</v>
      </c>
      <c r="E4042" s="244" t="s">
        <v>1</v>
      </c>
      <c r="F4042" s="245" t="s">
        <v>4966</v>
      </c>
      <c r="G4042" s="242"/>
      <c r="H4042" s="246">
        <v>50.979999999999997</v>
      </c>
      <c r="I4042" s="247"/>
      <c r="J4042" s="242"/>
      <c r="K4042" s="242"/>
      <c r="L4042" s="248"/>
      <c r="M4042" s="249"/>
      <c r="N4042" s="250"/>
      <c r="O4042" s="250"/>
      <c r="P4042" s="250"/>
      <c r="Q4042" s="250"/>
      <c r="R4042" s="250"/>
      <c r="S4042" s="250"/>
      <c r="T4042" s="251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T4042" s="252" t="s">
        <v>232</v>
      </c>
      <c r="AU4042" s="252" t="s">
        <v>82</v>
      </c>
      <c r="AV4042" s="13" t="s">
        <v>82</v>
      </c>
      <c r="AW4042" s="13" t="s">
        <v>30</v>
      </c>
      <c r="AX4042" s="13" t="s">
        <v>73</v>
      </c>
      <c r="AY4042" s="252" t="s">
        <v>223</v>
      </c>
    </row>
    <row r="4043" s="13" customFormat="1">
      <c r="A4043" s="13"/>
      <c r="B4043" s="241"/>
      <c r="C4043" s="242"/>
      <c r="D4043" s="243" t="s">
        <v>232</v>
      </c>
      <c r="E4043" s="244" t="s">
        <v>1</v>
      </c>
      <c r="F4043" s="245" t="s">
        <v>4967</v>
      </c>
      <c r="G4043" s="242"/>
      <c r="H4043" s="246">
        <v>2</v>
      </c>
      <c r="I4043" s="247"/>
      <c r="J4043" s="242"/>
      <c r="K4043" s="242"/>
      <c r="L4043" s="248"/>
      <c r="M4043" s="249"/>
      <c r="N4043" s="250"/>
      <c r="O4043" s="250"/>
      <c r="P4043" s="250"/>
      <c r="Q4043" s="250"/>
      <c r="R4043" s="250"/>
      <c r="S4043" s="250"/>
      <c r="T4043" s="251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T4043" s="252" t="s">
        <v>232</v>
      </c>
      <c r="AU4043" s="252" t="s">
        <v>82</v>
      </c>
      <c r="AV4043" s="13" t="s">
        <v>82</v>
      </c>
      <c r="AW4043" s="13" t="s">
        <v>30</v>
      </c>
      <c r="AX4043" s="13" t="s">
        <v>73</v>
      </c>
      <c r="AY4043" s="252" t="s">
        <v>223</v>
      </c>
    </row>
    <row r="4044" s="13" customFormat="1">
      <c r="A4044" s="13"/>
      <c r="B4044" s="241"/>
      <c r="C4044" s="242"/>
      <c r="D4044" s="243" t="s">
        <v>232</v>
      </c>
      <c r="E4044" s="244" t="s">
        <v>1</v>
      </c>
      <c r="F4044" s="245" t="s">
        <v>4968</v>
      </c>
      <c r="G4044" s="242"/>
      <c r="H4044" s="246">
        <v>2.1000000000000001</v>
      </c>
      <c r="I4044" s="247"/>
      <c r="J4044" s="242"/>
      <c r="K4044" s="242"/>
      <c r="L4044" s="248"/>
      <c r="M4044" s="249"/>
      <c r="N4044" s="250"/>
      <c r="O4044" s="250"/>
      <c r="P4044" s="250"/>
      <c r="Q4044" s="250"/>
      <c r="R4044" s="250"/>
      <c r="S4044" s="250"/>
      <c r="T4044" s="251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T4044" s="252" t="s">
        <v>232</v>
      </c>
      <c r="AU4044" s="252" t="s">
        <v>82</v>
      </c>
      <c r="AV4044" s="13" t="s">
        <v>82</v>
      </c>
      <c r="AW4044" s="13" t="s">
        <v>30</v>
      </c>
      <c r="AX4044" s="13" t="s">
        <v>73</v>
      </c>
      <c r="AY4044" s="252" t="s">
        <v>223</v>
      </c>
    </row>
    <row r="4045" s="14" customFormat="1">
      <c r="A4045" s="14"/>
      <c r="B4045" s="253"/>
      <c r="C4045" s="254"/>
      <c r="D4045" s="243" t="s">
        <v>232</v>
      </c>
      <c r="E4045" s="255" t="s">
        <v>1</v>
      </c>
      <c r="F4045" s="256" t="s">
        <v>410</v>
      </c>
      <c r="G4045" s="254"/>
      <c r="H4045" s="255" t="s">
        <v>1</v>
      </c>
      <c r="I4045" s="257"/>
      <c r="J4045" s="254"/>
      <c r="K4045" s="254"/>
      <c r="L4045" s="258"/>
      <c r="M4045" s="259"/>
      <c r="N4045" s="260"/>
      <c r="O4045" s="260"/>
      <c r="P4045" s="260"/>
      <c r="Q4045" s="260"/>
      <c r="R4045" s="260"/>
      <c r="S4045" s="260"/>
      <c r="T4045" s="261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62" t="s">
        <v>232</v>
      </c>
      <c r="AU4045" s="262" t="s">
        <v>82</v>
      </c>
      <c r="AV4045" s="14" t="s">
        <v>80</v>
      </c>
      <c r="AW4045" s="14" t="s">
        <v>30</v>
      </c>
      <c r="AX4045" s="14" t="s">
        <v>73</v>
      </c>
      <c r="AY4045" s="262" t="s">
        <v>223</v>
      </c>
    </row>
    <row r="4046" s="13" customFormat="1">
      <c r="A4046" s="13"/>
      <c r="B4046" s="241"/>
      <c r="C4046" s="242"/>
      <c r="D4046" s="243" t="s">
        <v>232</v>
      </c>
      <c r="E4046" s="244" t="s">
        <v>1</v>
      </c>
      <c r="F4046" s="245" t="s">
        <v>4969</v>
      </c>
      <c r="G4046" s="242"/>
      <c r="H4046" s="246">
        <v>16.629999999999999</v>
      </c>
      <c r="I4046" s="247"/>
      <c r="J4046" s="242"/>
      <c r="K4046" s="242"/>
      <c r="L4046" s="248"/>
      <c r="M4046" s="249"/>
      <c r="N4046" s="250"/>
      <c r="O4046" s="250"/>
      <c r="P4046" s="250"/>
      <c r="Q4046" s="250"/>
      <c r="R4046" s="250"/>
      <c r="S4046" s="250"/>
      <c r="T4046" s="251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52" t="s">
        <v>232</v>
      </c>
      <c r="AU4046" s="252" t="s">
        <v>82</v>
      </c>
      <c r="AV4046" s="13" t="s">
        <v>82</v>
      </c>
      <c r="AW4046" s="13" t="s">
        <v>30</v>
      </c>
      <c r="AX4046" s="13" t="s">
        <v>73</v>
      </c>
      <c r="AY4046" s="252" t="s">
        <v>223</v>
      </c>
    </row>
    <row r="4047" s="13" customFormat="1">
      <c r="A4047" s="13"/>
      <c r="B4047" s="241"/>
      <c r="C4047" s="242"/>
      <c r="D4047" s="243" t="s">
        <v>232</v>
      </c>
      <c r="E4047" s="244" t="s">
        <v>1</v>
      </c>
      <c r="F4047" s="245" t="s">
        <v>4970</v>
      </c>
      <c r="G4047" s="242"/>
      <c r="H4047" s="246">
        <v>15.23</v>
      </c>
      <c r="I4047" s="247"/>
      <c r="J4047" s="242"/>
      <c r="K4047" s="242"/>
      <c r="L4047" s="248"/>
      <c r="M4047" s="249"/>
      <c r="N4047" s="250"/>
      <c r="O4047" s="250"/>
      <c r="P4047" s="250"/>
      <c r="Q4047" s="250"/>
      <c r="R4047" s="250"/>
      <c r="S4047" s="250"/>
      <c r="T4047" s="251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T4047" s="252" t="s">
        <v>232</v>
      </c>
      <c r="AU4047" s="252" t="s">
        <v>82</v>
      </c>
      <c r="AV4047" s="13" t="s">
        <v>82</v>
      </c>
      <c r="AW4047" s="13" t="s">
        <v>30</v>
      </c>
      <c r="AX4047" s="13" t="s">
        <v>73</v>
      </c>
      <c r="AY4047" s="252" t="s">
        <v>223</v>
      </c>
    </row>
    <row r="4048" s="13" customFormat="1">
      <c r="A4048" s="13"/>
      <c r="B4048" s="241"/>
      <c r="C4048" s="242"/>
      <c r="D4048" s="243" t="s">
        <v>232</v>
      </c>
      <c r="E4048" s="244" t="s">
        <v>1</v>
      </c>
      <c r="F4048" s="245" t="s">
        <v>4971</v>
      </c>
      <c r="G4048" s="242"/>
      <c r="H4048" s="246">
        <v>44.780000000000001</v>
      </c>
      <c r="I4048" s="247"/>
      <c r="J4048" s="242"/>
      <c r="K4048" s="242"/>
      <c r="L4048" s="248"/>
      <c r="M4048" s="249"/>
      <c r="N4048" s="250"/>
      <c r="O4048" s="250"/>
      <c r="P4048" s="250"/>
      <c r="Q4048" s="250"/>
      <c r="R4048" s="250"/>
      <c r="S4048" s="250"/>
      <c r="T4048" s="251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52" t="s">
        <v>232</v>
      </c>
      <c r="AU4048" s="252" t="s">
        <v>82</v>
      </c>
      <c r="AV4048" s="13" t="s">
        <v>82</v>
      </c>
      <c r="AW4048" s="13" t="s">
        <v>30</v>
      </c>
      <c r="AX4048" s="13" t="s">
        <v>73</v>
      </c>
      <c r="AY4048" s="252" t="s">
        <v>223</v>
      </c>
    </row>
    <row r="4049" s="13" customFormat="1">
      <c r="A4049" s="13"/>
      <c r="B4049" s="241"/>
      <c r="C4049" s="242"/>
      <c r="D4049" s="243" t="s">
        <v>232</v>
      </c>
      <c r="E4049" s="244" t="s">
        <v>1</v>
      </c>
      <c r="F4049" s="245" t="s">
        <v>4972</v>
      </c>
      <c r="G4049" s="242"/>
      <c r="H4049" s="246">
        <v>50.579999999999998</v>
      </c>
      <c r="I4049" s="247"/>
      <c r="J4049" s="242"/>
      <c r="K4049" s="242"/>
      <c r="L4049" s="248"/>
      <c r="M4049" s="249"/>
      <c r="N4049" s="250"/>
      <c r="O4049" s="250"/>
      <c r="P4049" s="250"/>
      <c r="Q4049" s="250"/>
      <c r="R4049" s="250"/>
      <c r="S4049" s="250"/>
      <c r="T4049" s="251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52" t="s">
        <v>232</v>
      </c>
      <c r="AU4049" s="252" t="s">
        <v>82</v>
      </c>
      <c r="AV4049" s="13" t="s">
        <v>82</v>
      </c>
      <c r="AW4049" s="13" t="s">
        <v>30</v>
      </c>
      <c r="AX4049" s="13" t="s">
        <v>73</v>
      </c>
      <c r="AY4049" s="252" t="s">
        <v>223</v>
      </c>
    </row>
    <row r="4050" s="13" customFormat="1">
      <c r="A4050" s="13"/>
      <c r="B4050" s="241"/>
      <c r="C4050" s="242"/>
      <c r="D4050" s="243" t="s">
        <v>232</v>
      </c>
      <c r="E4050" s="244" t="s">
        <v>1</v>
      </c>
      <c r="F4050" s="245" t="s">
        <v>4973</v>
      </c>
      <c r="G4050" s="242"/>
      <c r="H4050" s="246">
        <v>1.7</v>
      </c>
      <c r="I4050" s="247"/>
      <c r="J4050" s="242"/>
      <c r="K4050" s="242"/>
      <c r="L4050" s="248"/>
      <c r="M4050" s="249"/>
      <c r="N4050" s="250"/>
      <c r="O4050" s="250"/>
      <c r="P4050" s="250"/>
      <c r="Q4050" s="250"/>
      <c r="R4050" s="250"/>
      <c r="S4050" s="250"/>
      <c r="T4050" s="251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T4050" s="252" t="s">
        <v>232</v>
      </c>
      <c r="AU4050" s="252" t="s">
        <v>82</v>
      </c>
      <c r="AV4050" s="13" t="s">
        <v>82</v>
      </c>
      <c r="AW4050" s="13" t="s">
        <v>30</v>
      </c>
      <c r="AX4050" s="13" t="s">
        <v>73</v>
      </c>
      <c r="AY4050" s="252" t="s">
        <v>223</v>
      </c>
    </row>
    <row r="4051" s="15" customFormat="1">
      <c r="A4051" s="15"/>
      <c r="B4051" s="263"/>
      <c r="C4051" s="264"/>
      <c r="D4051" s="243" t="s">
        <v>232</v>
      </c>
      <c r="E4051" s="265" t="s">
        <v>1</v>
      </c>
      <c r="F4051" s="266" t="s">
        <v>245</v>
      </c>
      <c r="G4051" s="264"/>
      <c r="H4051" s="267">
        <v>407.36000000000001</v>
      </c>
      <c r="I4051" s="268"/>
      <c r="J4051" s="264"/>
      <c r="K4051" s="264"/>
      <c r="L4051" s="269"/>
      <c r="M4051" s="270"/>
      <c r="N4051" s="271"/>
      <c r="O4051" s="271"/>
      <c r="P4051" s="271"/>
      <c r="Q4051" s="271"/>
      <c r="R4051" s="271"/>
      <c r="S4051" s="271"/>
      <c r="T4051" s="272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T4051" s="273" t="s">
        <v>232</v>
      </c>
      <c r="AU4051" s="273" t="s">
        <v>82</v>
      </c>
      <c r="AV4051" s="15" t="s">
        <v>230</v>
      </c>
      <c r="AW4051" s="15" t="s">
        <v>30</v>
      </c>
      <c r="AX4051" s="15" t="s">
        <v>80</v>
      </c>
      <c r="AY4051" s="273" t="s">
        <v>223</v>
      </c>
    </row>
    <row r="4052" s="2" customFormat="1" ht="24.15" customHeight="1">
      <c r="A4052" s="39"/>
      <c r="B4052" s="40"/>
      <c r="C4052" s="228" t="s">
        <v>4974</v>
      </c>
      <c r="D4052" s="228" t="s">
        <v>225</v>
      </c>
      <c r="E4052" s="229" t="s">
        <v>4975</v>
      </c>
      <c r="F4052" s="230" t="s">
        <v>4976</v>
      </c>
      <c r="G4052" s="231" t="s">
        <v>475</v>
      </c>
      <c r="H4052" s="232">
        <v>95</v>
      </c>
      <c r="I4052" s="233"/>
      <c r="J4052" s="234">
        <f>ROUND(I4052*H4052,2)</f>
        <v>0</v>
      </c>
      <c r="K4052" s="230" t="s">
        <v>229</v>
      </c>
      <c r="L4052" s="45"/>
      <c r="M4052" s="235" t="s">
        <v>1</v>
      </c>
      <c r="N4052" s="236" t="s">
        <v>38</v>
      </c>
      <c r="O4052" s="92"/>
      <c r="P4052" s="237">
        <f>O4052*H4052</f>
        <v>0</v>
      </c>
      <c r="Q4052" s="237">
        <v>0</v>
      </c>
      <c r="R4052" s="237">
        <f>Q4052*H4052</f>
        <v>0</v>
      </c>
      <c r="S4052" s="237">
        <v>0</v>
      </c>
      <c r="T4052" s="238">
        <f>S4052*H4052</f>
        <v>0</v>
      </c>
      <c r="U4052" s="39"/>
      <c r="V4052" s="39"/>
      <c r="W4052" s="39"/>
      <c r="X4052" s="39"/>
      <c r="Y4052" s="39"/>
      <c r="Z4052" s="39"/>
      <c r="AA4052" s="39"/>
      <c r="AB4052" s="39"/>
      <c r="AC4052" s="39"/>
      <c r="AD4052" s="39"/>
      <c r="AE4052" s="39"/>
      <c r="AR4052" s="239" t="s">
        <v>310</v>
      </c>
      <c r="AT4052" s="239" t="s">
        <v>225</v>
      </c>
      <c r="AU4052" s="239" t="s">
        <v>82</v>
      </c>
      <c r="AY4052" s="18" t="s">
        <v>223</v>
      </c>
      <c r="BE4052" s="240">
        <f>IF(N4052="základní",J4052,0)</f>
        <v>0</v>
      </c>
      <c r="BF4052" s="240">
        <f>IF(N4052="snížená",J4052,0)</f>
        <v>0</v>
      </c>
      <c r="BG4052" s="240">
        <f>IF(N4052="zákl. přenesená",J4052,0)</f>
        <v>0</v>
      </c>
      <c r="BH4052" s="240">
        <f>IF(N4052="sníž. přenesená",J4052,0)</f>
        <v>0</v>
      </c>
      <c r="BI4052" s="240">
        <f>IF(N4052="nulová",J4052,0)</f>
        <v>0</v>
      </c>
      <c r="BJ4052" s="18" t="s">
        <v>80</v>
      </c>
      <c r="BK4052" s="240">
        <f>ROUND(I4052*H4052,2)</f>
        <v>0</v>
      </c>
      <c r="BL4052" s="18" t="s">
        <v>310</v>
      </c>
      <c r="BM4052" s="239" t="s">
        <v>4977</v>
      </c>
    </row>
    <row r="4053" s="13" customFormat="1">
      <c r="A4053" s="13"/>
      <c r="B4053" s="241"/>
      <c r="C4053" s="242"/>
      <c r="D4053" s="243" t="s">
        <v>232</v>
      </c>
      <c r="E4053" s="244" t="s">
        <v>1</v>
      </c>
      <c r="F4053" s="245" t="s">
        <v>4978</v>
      </c>
      <c r="G4053" s="242"/>
      <c r="H4053" s="246">
        <v>70</v>
      </c>
      <c r="I4053" s="247"/>
      <c r="J4053" s="242"/>
      <c r="K4053" s="242"/>
      <c r="L4053" s="248"/>
      <c r="M4053" s="249"/>
      <c r="N4053" s="250"/>
      <c r="O4053" s="250"/>
      <c r="P4053" s="250"/>
      <c r="Q4053" s="250"/>
      <c r="R4053" s="250"/>
      <c r="S4053" s="250"/>
      <c r="T4053" s="251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52" t="s">
        <v>232</v>
      </c>
      <c r="AU4053" s="252" t="s">
        <v>82</v>
      </c>
      <c r="AV4053" s="13" t="s">
        <v>82</v>
      </c>
      <c r="AW4053" s="13" t="s">
        <v>30</v>
      </c>
      <c r="AX4053" s="13" t="s">
        <v>73</v>
      </c>
      <c r="AY4053" s="252" t="s">
        <v>223</v>
      </c>
    </row>
    <row r="4054" s="13" customFormat="1">
      <c r="A4054" s="13"/>
      <c r="B4054" s="241"/>
      <c r="C4054" s="242"/>
      <c r="D4054" s="243" t="s">
        <v>232</v>
      </c>
      <c r="E4054" s="244" t="s">
        <v>1</v>
      </c>
      <c r="F4054" s="245" t="s">
        <v>4979</v>
      </c>
      <c r="G4054" s="242"/>
      <c r="H4054" s="246">
        <v>25</v>
      </c>
      <c r="I4054" s="247"/>
      <c r="J4054" s="242"/>
      <c r="K4054" s="242"/>
      <c r="L4054" s="248"/>
      <c r="M4054" s="249"/>
      <c r="N4054" s="250"/>
      <c r="O4054" s="250"/>
      <c r="P4054" s="250"/>
      <c r="Q4054" s="250"/>
      <c r="R4054" s="250"/>
      <c r="S4054" s="250"/>
      <c r="T4054" s="251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T4054" s="252" t="s">
        <v>232</v>
      </c>
      <c r="AU4054" s="252" t="s">
        <v>82</v>
      </c>
      <c r="AV4054" s="13" t="s">
        <v>82</v>
      </c>
      <c r="AW4054" s="13" t="s">
        <v>30</v>
      </c>
      <c r="AX4054" s="13" t="s">
        <v>73</v>
      </c>
      <c r="AY4054" s="252" t="s">
        <v>223</v>
      </c>
    </row>
    <row r="4055" s="15" customFormat="1">
      <c r="A4055" s="15"/>
      <c r="B4055" s="263"/>
      <c r="C4055" s="264"/>
      <c r="D4055" s="243" t="s">
        <v>232</v>
      </c>
      <c r="E4055" s="265" t="s">
        <v>1</v>
      </c>
      <c r="F4055" s="266" t="s">
        <v>245</v>
      </c>
      <c r="G4055" s="264"/>
      <c r="H4055" s="267">
        <v>95</v>
      </c>
      <c r="I4055" s="268"/>
      <c r="J4055" s="264"/>
      <c r="K4055" s="264"/>
      <c r="L4055" s="269"/>
      <c r="M4055" s="270"/>
      <c r="N4055" s="271"/>
      <c r="O4055" s="271"/>
      <c r="P4055" s="271"/>
      <c r="Q4055" s="271"/>
      <c r="R4055" s="271"/>
      <c r="S4055" s="271"/>
      <c r="T4055" s="272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T4055" s="273" t="s">
        <v>232</v>
      </c>
      <c r="AU4055" s="273" t="s">
        <v>82</v>
      </c>
      <c r="AV4055" s="15" t="s">
        <v>230</v>
      </c>
      <c r="AW4055" s="15" t="s">
        <v>30</v>
      </c>
      <c r="AX4055" s="15" t="s">
        <v>80</v>
      </c>
      <c r="AY4055" s="273" t="s">
        <v>223</v>
      </c>
    </row>
    <row r="4056" s="2" customFormat="1" ht="24.15" customHeight="1">
      <c r="A4056" s="39"/>
      <c r="B4056" s="40"/>
      <c r="C4056" s="228" t="s">
        <v>4980</v>
      </c>
      <c r="D4056" s="228" t="s">
        <v>225</v>
      </c>
      <c r="E4056" s="229" t="s">
        <v>4981</v>
      </c>
      <c r="F4056" s="230" t="s">
        <v>4982</v>
      </c>
      <c r="G4056" s="231" t="s">
        <v>475</v>
      </c>
      <c r="H4056" s="232">
        <v>15</v>
      </c>
      <c r="I4056" s="233"/>
      <c r="J4056" s="234">
        <f>ROUND(I4056*H4056,2)</f>
        <v>0</v>
      </c>
      <c r="K4056" s="230" t="s">
        <v>229</v>
      </c>
      <c r="L4056" s="45"/>
      <c r="M4056" s="235" t="s">
        <v>1</v>
      </c>
      <c r="N4056" s="236" t="s">
        <v>38</v>
      </c>
      <c r="O4056" s="92"/>
      <c r="P4056" s="237">
        <f>O4056*H4056</f>
        <v>0</v>
      </c>
      <c r="Q4056" s="237">
        <v>0</v>
      </c>
      <c r="R4056" s="237">
        <f>Q4056*H4056</f>
        <v>0</v>
      </c>
      <c r="S4056" s="237">
        <v>0</v>
      </c>
      <c r="T4056" s="238">
        <f>S4056*H4056</f>
        <v>0</v>
      </c>
      <c r="U4056" s="39"/>
      <c r="V4056" s="39"/>
      <c r="W4056" s="39"/>
      <c r="X4056" s="39"/>
      <c r="Y4056" s="39"/>
      <c r="Z4056" s="39"/>
      <c r="AA4056" s="39"/>
      <c r="AB4056" s="39"/>
      <c r="AC4056" s="39"/>
      <c r="AD4056" s="39"/>
      <c r="AE4056" s="39"/>
      <c r="AR4056" s="239" t="s">
        <v>310</v>
      </c>
      <c r="AT4056" s="239" t="s">
        <v>225</v>
      </c>
      <c r="AU4056" s="239" t="s">
        <v>82</v>
      </c>
      <c r="AY4056" s="18" t="s">
        <v>223</v>
      </c>
      <c r="BE4056" s="240">
        <f>IF(N4056="základní",J4056,0)</f>
        <v>0</v>
      </c>
      <c r="BF4056" s="240">
        <f>IF(N4056="snížená",J4056,0)</f>
        <v>0</v>
      </c>
      <c r="BG4056" s="240">
        <f>IF(N4056="zákl. přenesená",J4056,0)</f>
        <v>0</v>
      </c>
      <c r="BH4056" s="240">
        <f>IF(N4056="sníž. přenesená",J4056,0)</f>
        <v>0</v>
      </c>
      <c r="BI4056" s="240">
        <f>IF(N4056="nulová",J4056,0)</f>
        <v>0</v>
      </c>
      <c r="BJ4056" s="18" t="s">
        <v>80</v>
      </c>
      <c r="BK4056" s="240">
        <f>ROUND(I4056*H4056,2)</f>
        <v>0</v>
      </c>
      <c r="BL4056" s="18" t="s">
        <v>310</v>
      </c>
      <c r="BM4056" s="239" t="s">
        <v>4983</v>
      </c>
    </row>
    <row r="4057" s="13" customFormat="1">
      <c r="A4057" s="13"/>
      <c r="B4057" s="241"/>
      <c r="C4057" s="242"/>
      <c r="D4057" s="243" t="s">
        <v>232</v>
      </c>
      <c r="E4057" s="244" t="s">
        <v>1</v>
      </c>
      <c r="F4057" s="245" t="s">
        <v>4984</v>
      </c>
      <c r="G4057" s="242"/>
      <c r="H4057" s="246">
        <v>9</v>
      </c>
      <c r="I4057" s="247"/>
      <c r="J4057" s="242"/>
      <c r="K4057" s="242"/>
      <c r="L4057" s="248"/>
      <c r="M4057" s="249"/>
      <c r="N4057" s="250"/>
      <c r="O4057" s="250"/>
      <c r="P4057" s="250"/>
      <c r="Q4057" s="250"/>
      <c r="R4057" s="250"/>
      <c r="S4057" s="250"/>
      <c r="T4057" s="251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T4057" s="252" t="s">
        <v>232</v>
      </c>
      <c r="AU4057" s="252" t="s">
        <v>82</v>
      </c>
      <c r="AV4057" s="13" t="s">
        <v>82</v>
      </c>
      <c r="AW4057" s="13" t="s">
        <v>30</v>
      </c>
      <c r="AX4057" s="13" t="s">
        <v>73</v>
      </c>
      <c r="AY4057" s="252" t="s">
        <v>223</v>
      </c>
    </row>
    <row r="4058" s="13" customFormat="1">
      <c r="A4058" s="13"/>
      <c r="B4058" s="241"/>
      <c r="C4058" s="242"/>
      <c r="D4058" s="243" t="s">
        <v>232</v>
      </c>
      <c r="E4058" s="244" t="s">
        <v>1</v>
      </c>
      <c r="F4058" s="245" t="s">
        <v>4985</v>
      </c>
      <c r="G4058" s="242"/>
      <c r="H4058" s="246">
        <v>6</v>
      </c>
      <c r="I4058" s="247"/>
      <c r="J4058" s="242"/>
      <c r="K4058" s="242"/>
      <c r="L4058" s="248"/>
      <c r="M4058" s="249"/>
      <c r="N4058" s="250"/>
      <c r="O4058" s="250"/>
      <c r="P4058" s="250"/>
      <c r="Q4058" s="250"/>
      <c r="R4058" s="250"/>
      <c r="S4058" s="250"/>
      <c r="T4058" s="251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52" t="s">
        <v>232</v>
      </c>
      <c r="AU4058" s="252" t="s">
        <v>82</v>
      </c>
      <c r="AV4058" s="13" t="s">
        <v>82</v>
      </c>
      <c r="AW4058" s="13" t="s">
        <v>30</v>
      </c>
      <c r="AX4058" s="13" t="s">
        <v>73</v>
      </c>
      <c r="AY4058" s="252" t="s">
        <v>223</v>
      </c>
    </row>
    <row r="4059" s="15" customFormat="1">
      <c r="A4059" s="15"/>
      <c r="B4059" s="263"/>
      <c r="C4059" s="264"/>
      <c r="D4059" s="243" t="s">
        <v>232</v>
      </c>
      <c r="E4059" s="265" t="s">
        <v>1</v>
      </c>
      <c r="F4059" s="266" t="s">
        <v>245</v>
      </c>
      <c r="G4059" s="264"/>
      <c r="H4059" s="267">
        <v>15</v>
      </c>
      <c r="I4059" s="268"/>
      <c r="J4059" s="264"/>
      <c r="K4059" s="264"/>
      <c r="L4059" s="269"/>
      <c r="M4059" s="270"/>
      <c r="N4059" s="271"/>
      <c r="O4059" s="271"/>
      <c r="P4059" s="271"/>
      <c r="Q4059" s="271"/>
      <c r="R4059" s="271"/>
      <c r="S4059" s="271"/>
      <c r="T4059" s="272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T4059" s="273" t="s">
        <v>232</v>
      </c>
      <c r="AU4059" s="273" t="s">
        <v>82</v>
      </c>
      <c r="AV4059" s="15" t="s">
        <v>230</v>
      </c>
      <c r="AW4059" s="15" t="s">
        <v>30</v>
      </c>
      <c r="AX4059" s="15" t="s">
        <v>80</v>
      </c>
      <c r="AY4059" s="273" t="s">
        <v>223</v>
      </c>
    </row>
    <row r="4060" s="2" customFormat="1" ht="24.15" customHeight="1">
      <c r="A4060" s="39"/>
      <c r="B4060" s="40"/>
      <c r="C4060" s="228" t="s">
        <v>4986</v>
      </c>
      <c r="D4060" s="228" t="s">
        <v>225</v>
      </c>
      <c r="E4060" s="229" t="s">
        <v>4987</v>
      </c>
      <c r="F4060" s="230" t="s">
        <v>4988</v>
      </c>
      <c r="G4060" s="231" t="s">
        <v>293</v>
      </c>
      <c r="H4060" s="232">
        <v>360.11000000000001</v>
      </c>
      <c r="I4060" s="233"/>
      <c r="J4060" s="234">
        <f>ROUND(I4060*H4060,2)</f>
        <v>0</v>
      </c>
      <c r="K4060" s="230" t="s">
        <v>229</v>
      </c>
      <c r="L4060" s="45"/>
      <c r="M4060" s="235" t="s">
        <v>1</v>
      </c>
      <c r="N4060" s="236" t="s">
        <v>38</v>
      </c>
      <c r="O4060" s="92"/>
      <c r="P4060" s="237">
        <f>O4060*H4060</f>
        <v>0</v>
      </c>
      <c r="Q4060" s="237">
        <v>5.0000000000000002E-05</v>
      </c>
      <c r="R4060" s="237">
        <f>Q4060*H4060</f>
        <v>0.018005500000000001</v>
      </c>
      <c r="S4060" s="237">
        <v>0</v>
      </c>
      <c r="T4060" s="238">
        <f>S4060*H4060</f>
        <v>0</v>
      </c>
      <c r="U4060" s="39"/>
      <c r="V4060" s="39"/>
      <c r="W4060" s="39"/>
      <c r="X4060" s="39"/>
      <c r="Y4060" s="39"/>
      <c r="Z4060" s="39"/>
      <c r="AA4060" s="39"/>
      <c r="AB4060" s="39"/>
      <c r="AC4060" s="39"/>
      <c r="AD4060" s="39"/>
      <c r="AE4060" s="39"/>
      <c r="AR4060" s="239" t="s">
        <v>310</v>
      </c>
      <c r="AT4060" s="239" t="s">
        <v>225</v>
      </c>
      <c r="AU4060" s="239" t="s">
        <v>82</v>
      </c>
      <c r="AY4060" s="18" t="s">
        <v>223</v>
      </c>
      <c r="BE4060" s="240">
        <f>IF(N4060="základní",J4060,0)</f>
        <v>0</v>
      </c>
      <c r="BF4060" s="240">
        <f>IF(N4060="snížená",J4060,0)</f>
        <v>0</v>
      </c>
      <c r="BG4060" s="240">
        <f>IF(N4060="zákl. přenesená",J4060,0)</f>
        <v>0</v>
      </c>
      <c r="BH4060" s="240">
        <f>IF(N4060="sníž. přenesená",J4060,0)</f>
        <v>0</v>
      </c>
      <c r="BI4060" s="240">
        <f>IF(N4060="nulová",J4060,0)</f>
        <v>0</v>
      </c>
      <c r="BJ4060" s="18" t="s">
        <v>80</v>
      </c>
      <c r="BK4060" s="240">
        <f>ROUND(I4060*H4060,2)</f>
        <v>0</v>
      </c>
      <c r="BL4060" s="18" t="s">
        <v>310</v>
      </c>
      <c r="BM4060" s="239" t="s">
        <v>4989</v>
      </c>
    </row>
    <row r="4061" s="13" customFormat="1">
      <c r="A4061" s="13"/>
      <c r="B4061" s="241"/>
      <c r="C4061" s="242"/>
      <c r="D4061" s="243" t="s">
        <v>232</v>
      </c>
      <c r="E4061" s="244" t="s">
        <v>1</v>
      </c>
      <c r="F4061" s="245" t="s">
        <v>4890</v>
      </c>
      <c r="G4061" s="242"/>
      <c r="H4061" s="246">
        <v>354.86500000000001</v>
      </c>
      <c r="I4061" s="247"/>
      <c r="J4061" s="242"/>
      <c r="K4061" s="242"/>
      <c r="L4061" s="248"/>
      <c r="M4061" s="249"/>
      <c r="N4061" s="250"/>
      <c r="O4061" s="250"/>
      <c r="P4061" s="250"/>
      <c r="Q4061" s="250"/>
      <c r="R4061" s="250"/>
      <c r="S4061" s="250"/>
      <c r="T4061" s="251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T4061" s="252" t="s">
        <v>232</v>
      </c>
      <c r="AU4061" s="252" t="s">
        <v>82</v>
      </c>
      <c r="AV4061" s="13" t="s">
        <v>82</v>
      </c>
      <c r="AW4061" s="13" t="s">
        <v>30</v>
      </c>
      <c r="AX4061" s="13" t="s">
        <v>73</v>
      </c>
      <c r="AY4061" s="252" t="s">
        <v>223</v>
      </c>
    </row>
    <row r="4062" s="14" customFormat="1">
      <c r="A4062" s="14"/>
      <c r="B4062" s="253"/>
      <c r="C4062" s="254"/>
      <c r="D4062" s="243" t="s">
        <v>232</v>
      </c>
      <c r="E4062" s="255" t="s">
        <v>1</v>
      </c>
      <c r="F4062" s="256" t="s">
        <v>394</v>
      </c>
      <c r="G4062" s="254"/>
      <c r="H4062" s="255" t="s">
        <v>1</v>
      </c>
      <c r="I4062" s="257"/>
      <c r="J4062" s="254"/>
      <c r="K4062" s="254"/>
      <c r="L4062" s="258"/>
      <c r="M4062" s="259"/>
      <c r="N4062" s="260"/>
      <c r="O4062" s="260"/>
      <c r="P4062" s="260"/>
      <c r="Q4062" s="260"/>
      <c r="R4062" s="260"/>
      <c r="S4062" s="260"/>
      <c r="T4062" s="261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T4062" s="262" t="s">
        <v>232</v>
      </c>
      <c r="AU4062" s="262" t="s">
        <v>82</v>
      </c>
      <c r="AV4062" s="14" t="s">
        <v>80</v>
      </c>
      <c r="AW4062" s="14" t="s">
        <v>30</v>
      </c>
      <c r="AX4062" s="14" t="s">
        <v>73</v>
      </c>
      <c r="AY4062" s="262" t="s">
        <v>223</v>
      </c>
    </row>
    <row r="4063" s="14" customFormat="1">
      <c r="A4063" s="14"/>
      <c r="B4063" s="253"/>
      <c r="C4063" s="254"/>
      <c r="D4063" s="243" t="s">
        <v>232</v>
      </c>
      <c r="E4063" s="255" t="s">
        <v>1</v>
      </c>
      <c r="F4063" s="256" t="s">
        <v>4891</v>
      </c>
      <c r="G4063" s="254"/>
      <c r="H4063" s="255" t="s">
        <v>1</v>
      </c>
      <c r="I4063" s="257"/>
      <c r="J4063" s="254"/>
      <c r="K4063" s="254"/>
      <c r="L4063" s="258"/>
      <c r="M4063" s="259"/>
      <c r="N4063" s="260"/>
      <c r="O4063" s="260"/>
      <c r="P4063" s="260"/>
      <c r="Q4063" s="260"/>
      <c r="R4063" s="260"/>
      <c r="S4063" s="260"/>
      <c r="T4063" s="261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62" t="s">
        <v>232</v>
      </c>
      <c r="AU4063" s="262" t="s">
        <v>82</v>
      </c>
      <c r="AV4063" s="14" t="s">
        <v>80</v>
      </c>
      <c r="AW4063" s="14" t="s">
        <v>30</v>
      </c>
      <c r="AX4063" s="14" t="s">
        <v>73</v>
      </c>
      <c r="AY4063" s="262" t="s">
        <v>223</v>
      </c>
    </row>
    <row r="4064" s="13" customFormat="1">
      <c r="A4064" s="13"/>
      <c r="B4064" s="241"/>
      <c r="C4064" s="242"/>
      <c r="D4064" s="243" t="s">
        <v>232</v>
      </c>
      <c r="E4064" s="244" t="s">
        <v>1</v>
      </c>
      <c r="F4064" s="245" t="s">
        <v>4892</v>
      </c>
      <c r="G4064" s="242"/>
      <c r="H4064" s="246">
        <v>0.78000000000000003</v>
      </c>
      <c r="I4064" s="247"/>
      <c r="J4064" s="242"/>
      <c r="K4064" s="242"/>
      <c r="L4064" s="248"/>
      <c r="M4064" s="249"/>
      <c r="N4064" s="250"/>
      <c r="O4064" s="250"/>
      <c r="P4064" s="250"/>
      <c r="Q4064" s="250"/>
      <c r="R4064" s="250"/>
      <c r="S4064" s="250"/>
      <c r="T4064" s="251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T4064" s="252" t="s">
        <v>232</v>
      </c>
      <c r="AU4064" s="252" t="s">
        <v>82</v>
      </c>
      <c r="AV4064" s="13" t="s">
        <v>82</v>
      </c>
      <c r="AW4064" s="13" t="s">
        <v>30</v>
      </c>
      <c r="AX4064" s="13" t="s">
        <v>73</v>
      </c>
      <c r="AY4064" s="252" t="s">
        <v>223</v>
      </c>
    </row>
    <row r="4065" s="13" customFormat="1">
      <c r="A4065" s="13"/>
      <c r="B4065" s="241"/>
      <c r="C4065" s="242"/>
      <c r="D4065" s="243" t="s">
        <v>232</v>
      </c>
      <c r="E4065" s="244" t="s">
        <v>1</v>
      </c>
      <c r="F4065" s="245" t="s">
        <v>4893</v>
      </c>
      <c r="G4065" s="242"/>
      <c r="H4065" s="246">
        <v>1.105</v>
      </c>
      <c r="I4065" s="247"/>
      <c r="J4065" s="242"/>
      <c r="K4065" s="242"/>
      <c r="L4065" s="248"/>
      <c r="M4065" s="249"/>
      <c r="N4065" s="250"/>
      <c r="O4065" s="250"/>
      <c r="P4065" s="250"/>
      <c r="Q4065" s="250"/>
      <c r="R4065" s="250"/>
      <c r="S4065" s="250"/>
      <c r="T4065" s="251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T4065" s="252" t="s">
        <v>232</v>
      </c>
      <c r="AU4065" s="252" t="s">
        <v>82</v>
      </c>
      <c r="AV4065" s="13" t="s">
        <v>82</v>
      </c>
      <c r="AW4065" s="13" t="s">
        <v>30</v>
      </c>
      <c r="AX4065" s="13" t="s">
        <v>73</v>
      </c>
      <c r="AY4065" s="252" t="s">
        <v>223</v>
      </c>
    </row>
    <row r="4066" s="13" customFormat="1">
      <c r="A4066" s="13"/>
      <c r="B4066" s="241"/>
      <c r="C4066" s="242"/>
      <c r="D4066" s="243" t="s">
        <v>232</v>
      </c>
      <c r="E4066" s="244" t="s">
        <v>1</v>
      </c>
      <c r="F4066" s="245" t="s">
        <v>4894</v>
      </c>
      <c r="G4066" s="242"/>
      <c r="H4066" s="246">
        <v>0.78000000000000003</v>
      </c>
      <c r="I4066" s="247"/>
      <c r="J4066" s="242"/>
      <c r="K4066" s="242"/>
      <c r="L4066" s="248"/>
      <c r="M4066" s="249"/>
      <c r="N4066" s="250"/>
      <c r="O4066" s="250"/>
      <c r="P4066" s="250"/>
      <c r="Q4066" s="250"/>
      <c r="R4066" s="250"/>
      <c r="S4066" s="250"/>
      <c r="T4066" s="251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T4066" s="252" t="s">
        <v>232</v>
      </c>
      <c r="AU4066" s="252" t="s">
        <v>82</v>
      </c>
      <c r="AV4066" s="13" t="s">
        <v>82</v>
      </c>
      <c r="AW4066" s="13" t="s">
        <v>30</v>
      </c>
      <c r="AX4066" s="13" t="s">
        <v>73</v>
      </c>
      <c r="AY4066" s="252" t="s">
        <v>223</v>
      </c>
    </row>
    <row r="4067" s="13" customFormat="1">
      <c r="A4067" s="13"/>
      <c r="B4067" s="241"/>
      <c r="C4067" s="242"/>
      <c r="D4067" s="243" t="s">
        <v>232</v>
      </c>
      <c r="E4067" s="244" t="s">
        <v>1</v>
      </c>
      <c r="F4067" s="245" t="s">
        <v>4895</v>
      </c>
      <c r="G4067" s="242"/>
      <c r="H4067" s="246">
        <v>0.42999999999999999</v>
      </c>
      <c r="I4067" s="247"/>
      <c r="J4067" s="242"/>
      <c r="K4067" s="242"/>
      <c r="L4067" s="248"/>
      <c r="M4067" s="249"/>
      <c r="N4067" s="250"/>
      <c r="O4067" s="250"/>
      <c r="P4067" s="250"/>
      <c r="Q4067" s="250"/>
      <c r="R4067" s="250"/>
      <c r="S4067" s="250"/>
      <c r="T4067" s="251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T4067" s="252" t="s">
        <v>232</v>
      </c>
      <c r="AU4067" s="252" t="s">
        <v>82</v>
      </c>
      <c r="AV4067" s="13" t="s">
        <v>82</v>
      </c>
      <c r="AW4067" s="13" t="s">
        <v>30</v>
      </c>
      <c r="AX4067" s="13" t="s">
        <v>73</v>
      </c>
      <c r="AY4067" s="252" t="s">
        <v>223</v>
      </c>
    </row>
    <row r="4068" s="13" customFormat="1">
      <c r="A4068" s="13"/>
      <c r="B4068" s="241"/>
      <c r="C4068" s="242"/>
      <c r="D4068" s="243" t="s">
        <v>232</v>
      </c>
      <c r="E4068" s="244" t="s">
        <v>1</v>
      </c>
      <c r="F4068" s="245" t="s">
        <v>4896</v>
      </c>
      <c r="G4068" s="242"/>
      <c r="H4068" s="246">
        <v>0.42999999999999999</v>
      </c>
      <c r="I4068" s="247"/>
      <c r="J4068" s="242"/>
      <c r="K4068" s="242"/>
      <c r="L4068" s="248"/>
      <c r="M4068" s="249"/>
      <c r="N4068" s="250"/>
      <c r="O4068" s="250"/>
      <c r="P4068" s="250"/>
      <c r="Q4068" s="250"/>
      <c r="R4068" s="250"/>
      <c r="S4068" s="250"/>
      <c r="T4068" s="251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52" t="s">
        <v>232</v>
      </c>
      <c r="AU4068" s="252" t="s">
        <v>82</v>
      </c>
      <c r="AV4068" s="13" t="s">
        <v>82</v>
      </c>
      <c r="AW4068" s="13" t="s">
        <v>30</v>
      </c>
      <c r="AX4068" s="13" t="s">
        <v>73</v>
      </c>
      <c r="AY4068" s="252" t="s">
        <v>223</v>
      </c>
    </row>
    <row r="4069" s="14" customFormat="1">
      <c r="A4069" s="14"/>
      <c r="B4069" s="253"/>
      <c r="C4069" s="254"/>
      <c r="D4069" s="243" t="s">
        <v>232</v>
      </c>
      <c r="E4069" s="255" t="s">
        <v>1</v>
      </c>
      <c r="F4069" s="256" t="s">
        <v>242</v>
      </c>
      <c r="G4069" s="254"/>
      <c r="H4069" s="255" t="s">
        <v>1</v>
      </c>
      <c r="I4069" s="257"/>
      <c r="J4069" s="254"/>
      <c r="K4069" s="254"/>
      <c r="L4069" s="258"/>
      <c r="M4069" s="259"/>
      <c r="N4069" s="260"/>
      <c r="O4069" s="260"/>
      <c r="P4069" s="260"/>
      <c r="Q4069" s="260"/>
      <c r="R4069" s="260"/>
      <c r="S4069" s="260"/>
      <c r="T4069" s="261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62" t="s">
        <v>232</v>
      </c>
      <c r="AU4069" s="262" t="s">
        <v>82</v>
      </c>
      <c r="AV4069" s="14" t="s">
        <v>80</v>
      </c>
      <c r="AW4069" s="14" t="s">
        <v>30</v>
      </c>
      <c r="AX4069" s="14" t="s">
        <v>73</v>
      </c>
      <c r="AY4069" s="262" t="s">
        <v>223</v>
      </c>
    </row>
    <row r="4070" s="13" customFormat="1">
      <c r="A4070" s="13"/>
      <c r="B4070" s="241"/>
      <c r="C4070" s="242"/>
      <c r="D4070" s="243" t="s">
        <v>232</v>
      </c>
      <c r="E4070" s="244" t="s">
        <v>1</v>
      </c>
      <c r="F4070" s="245" t="s">
        <v>4897</v>
      </c>
      <c r="G4070" s="242"/>
      <c r="H4070" s="246">
        <v>0.46000000000000002</v>
      </c>
      <c r="I4070" s="247"/>
      <c r="J4070" s="242"/>
      <c r="K4070" s="242"/>
      <c r="L4070" s="248"/>
      <c r="M4070" s="249"/>
      <c r="N4070" s="250"/>
      <c r="O4070" s="250"/>
      <c r="P4070" s="250"/>
      <c r="Q4070" s="250"/>
      <c r="R4070" s="250"/>
      <c r="S4070" s="250"/>
      <c r="T4070" s="251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T4070" s="252" t="s">
        <v>232</v>
      </c>
      <c r="AU4070" s="252" t="s">
        <v>82</v>
      </c>
      <c r="AV4070" s="13" t="s">
        <v>82</v>
      </c>
      <c r="AW4070" s="13" t="s">
        <v>30</v>
      </c>
      <c r="AX4070" s="13" t="s">
        <v>73</v>
      </c>
      <c r="AY4070" s="252" t="s">
        <v>223</v>
      </c>
    </row>
    <row r="4071" s="13" customFormat="1">
      <c r="A4071" s="13"/>
      <c r="B4071" s="241"/>
      <c r="C4071" s="242"/>
      <c r="D4071" s="243" t="s">
        <v>232</v>
      </c>
      <c r="E4071" s="244" t="s">
        <v>1</v>
      </c>
      <c r="F4071" s="245" t="s">
        <v>4898</v>
      </c>
      <c r="G4071" s="242"/>
      <c r="H4071" s="246">
        <v>0.35999999999999999</v>
      </c>
      <c r="I4071" s="247"/>
      <c r="J4071" s="242"/>
      <c r="K4071" s="242"/>
      <c r="L4071" s="248"/>
      <c r="M4071" s="249"/>
      <c r="N4071" s="250"/>
      <c r="O4071" s="250"/>
      <c r="P4071" s="250"/>
      <c r="Q4071" s="250"/>
      <c r="R4071" s="250"/>
      <c r="S4071" s="250"/>
      <c r="T4071" s="251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T4071" s="252" t="s">
        <v>232</v>
      </c>
      <c r="AU4071" s="252" t="s">
        <v>82</v>
      </c>
      <c r="AV4071" s="13" t="s">
        <v>82</v>
      </c>
      <c r="AW4071" s="13" t="s">
        <v>30</v>
      </c>
      <c r="AX4071" s="13" t="s">
        <v>73</v>
      </c>
      <c r="AY4071" s="252" t="s">
        <v>223</v>
      </c>
    </row>
    <row r="4072" s="13" customFormat="1">
      <c r="A4072" s="13"/>
      <c r="B4072" s="241"/>
      <c r="C4072" s="242"/>
      <c r="D4072" s="243" t="s">
        <v>232</v>
      </c>
      <c r="E4072" s="244" t="s">
        <v>1</v>
      </c>
      <c r="F4072" s="245" t="s">
        <v>4899</v>
      </c>
      <c r="G4072" s="242"/>
      <c r="H4072" s="246">
        <v>0.54000000000000004</v>
      </c>
      <c r="I4072" s="247"/>
      <c r="J4072" s="242"/>
      <c r="K4072" s="242"/>
      <c r="L4072" s="248"/>
      <c r="M4072" s="249"/>
      <c r="N4072" s="250"/>
      <c r="O4072" s="250"/>
      <c r="P4072" s="250"/>
      <c r="Q4072" s="250"/>
      <c r="R4072" s="250"/>
      <c r="S4072" s="250"/>
      <c r="T4072" s="251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52" t="s">
        <v>232</v>
      </c>
      <c r="AU4072" s="252" t="s">
        <v>82</v>
      </c>
      <c r="AV4072" s="13" t="s">
        <v>82</v>
      </c>
      <c r="AW4072" s="13" t="s">
        <v>30</v>
      </c>
      <c r="AX4072" s="13" t="s">
        <v>73</v>
      </c>
      <c r="AY4072" s="252" t="s">
        <v>223</v>
      </c>
    </row>
    <row r="4073" s="13" customFormat="1">
      <c r="A4073" s="13"/>
      <c r="B4073" s="241"/>
      <c r="C4073" s="242"/>
      <c r="D4073" s="243" t="s">
        <v>232</v>
      </c>
      <c r="E4073" s="244" t="s">
        <v>1</v>
      </c>
      <c r="F4073" s="245" t="s">
        <v>4900</v>
      </c>
      <c r="G4073" s="242"/>
      <c r="H4073" s="246">
        <v>0.35999999999999999</v>
      </c>
      <c r="I4073" s="247"/>
      <c r="J4073" s="242"/>
      <c r="K4073" s="242"/>
      <c r="L4073" s="248"/>
      <c r="M4073" s="249"/>
      <c r="N4073" s="250"/>
      <c r="O4073" s="250"/>
      <c r="P4073" s="250"/>
      <c r="Q4073" s="250"/>
      <c r="R4073" s="250"/>
      <c r="S4073" s="250"/>
      <c r="T4073" s="251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T4073" s="252" t="s">
        <v>232</v>
      </c>
      <c r="AU4073" s="252" t="s">
        <v>82</v>
      </c>
      <c r="AV4073" s="13" t="s">
        <v>82</v>
      </c>
      <c r="AW4073" s="13" t="s">
        <v>30</v>
      </c>
      <c r="AX4073" s="13" t="s">
        <v>73</v>
      </c>
      <c r="AY4073" s="252" t="s">
        <v>223</v>
      </c>
    </row>
    <row r="4074" s="15" customFormat="1">
      <c r="A4074" s="15"/>
      <c r="B4074" s="263"/>
      <c r="C4074" s="264"/>
      <c r="D4074" s="243" t="s">
        <v>232</v>
      </c>
      <c r="E4074" s="265" t="s">
        <v>1</v>
      </c>
      <c r="F4074" s="266" t="s">
        <v>245</v>
      </c>
      <c r="G4074" s="264"/>
      <c r="H4074" s="267">
        <v>360.11000000000001</v>
      </c>
      <c r="I4074" s="268"/>
      <c r="J4074" s="264"/>
      <c r="K4074" s="264"/>
      <c r="L4074" s="269"/>
      <c r="M4074" s="270"/>
      <c r="N4074" s="271"/>
      <c r="O4074" s="271"/>
      <c r="P4074" s="271"/>
      <c r="Q4074" s="271"/>
      <c r="R4074" s="271"/>
      <c r="S4074" s="271"/>
      <c r="T4074" s="272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T4074" s="273" t="s">
        <v>232</v>
      </c>
      <c r="AU4074" s="273" t="s">
        <v>82</v>
      </c>
      <c r="AV4074" s="15" t="s">
        <v>230</v>
      </c>
      <c r="AW4074" s="15" t="s">
        <v>30</v>
      </c>
      <c r="AX4074" s="15" t="s">
        <v>80</v>
      </c>
      <c r="AY4074" s="273" t="s">
        <v>223</v>
      </c>
    </row>
    <row r="4075" s="2" customFormat="1" ht="24.15" customHeight="1">
      <c r="A4075" s="39"/>
      <c r="B4075" s="40"/>
      <c r="C4075" s="228" t="s">
        <v>2900</v>
      </c>
      <c r="D4075" s="228" t="s">
        <v>225</v>
      </c>
      <c r="E4075" s="229" t="s">
        <v>4990</v>
      </c>
      <c r="F4075" s="230" t="s">
        <v>4991</v>
      </c>
      <c r="G4075" s="231" t="s">
        <v>351</v>
      </c>
      <c r="H4075" s="232">
        <v>15.9</v>
      </c>
      <c r="I4075" s="233"/>
      <c r="J4075" s="234">
        <f>ROUND(I4075*H4075,2)</f>
        <v>0</v>
      </c>
      <c r="K4075" s="230" t="s">
        <v>229</v>
      </c>
      <c r="L4075" s="45"/>
      <c r="M4075" s="235" t="s">
        <v>1</v>
      </c>
      <c r="N4075" s="236" t="s">
        <v>38</v>
      </c>
      <c r="O4075" s="92"/>
      <c r="P4075" s="237">
        <f>O4075*H4075</f>
        <v>0</v>
      </c>
      <c r="Q4075" s="237">
        <v>0.00095</v>
      </c>
      <c r="R4075" s="237">
        <f>Q4075*H4075</f>
        <v>0.015105</v>
      </c>
      <c r="S4075" s="237">
        <v>0</v>
      </c>
      <c r="T4075" s="238">
        <f>S4075*H4075</f>
        <v>0</v>
      </c>
      <c r="U4075" s="39"/>
      <c r="V4075" s="39"/>
      <c r="W4075" s="39"/>
      <c r="X4075" s="39"/>
      <c r="Y4075" s="39"/>
      <c r="Z4075" s="39"/>
      <c r="AA4075" s="39"/>
      <c r="AB4075" s="39"/>
      <c r="AC4075" s="39"/>
      <c r="AD4075" s="39"/>
      <c r="AE4075" s="39"/>
      <c r="AR4075" s="239" t="s">
        <v>310</v>
      </c>
      <c r="AT4075" s="239" t="s">
        <v>225</v>
      </c>
      <c r="AU4075" s="239" t="s">
        <v>82</v>
      </c>
      <c r="AY4075" s="18" t="s">
        <v>223</v>
      </c>
      <c r="BE4075" s="240">
        <f>IF(N4075="základní",J4075,0)</f>
        <v>0</v>
      </c>
      <c r="BF4075" s="240">
        <f>IF(N4075="snížená",J4075,0)</f>
        <v>0</v>
      </c>
      <c r="BG4075" s="240">
        <f>IF(N4075="zákl. přenesená",J4075,0)</f>
        <v>0</v>
      </c>
      <c r="BH4075" s="240">
        <f>IF(N4075="sníž. přenesená",J4075,0)</f>
        <v>0</v>
      </c>
      <c r="BI4075" s="240">
        <f>IF(N4075="nulová",J4075,0)</f>
        <v>0</v>
      </c>
      <c r="BJ4075" s="18" t="s">
        <v>80</v>
      </c>
      <c r="BK4075" s="240">
        <f>ROUND(I4075*H4075,2)</f>
        <v>0</v>
      </c>
      <c r="BL4075" s="18" t="s">
        <v>310</v>
      </c>
      <c r="BM4075" s="239" t="s">
        <v>4992</v>
      </c>
    </row>
    <row r="4076" s="13" customFormat="1">
      <c r="A4076" s="13"/>
      <c r="B4076" s="241"/>
      <c r="C4076" s="242"/>
      <c r="D4076" s="243" t="s">
        <v>232</v>
      </c>
      <c r="E4076" s="244" t="s">
        <v>1</v>
      </c>
      <c r="F4076" s="245" t="s">
        <v>4993</v>
      </c>
      <c r="G4076" s="242"/>
      <c r="H4076" s="246">
        <v>4</v>
      </c>
      <c r="I4076" s="247"/>
      <c r="J4076" s="242"/>
      <c r="K4076" s="242"/>
      <c r="L4076" s="248"/>
      <c r="M4076" s="249"/>
      <c r="N4076" s="250"/>
      <c r="O4076" s="250"/>
      <c r="P4076" s="250"/>
      <c r="Q4076" s="250"/>
      <c r="R4076" s="250"/>
      <c r="S4076" s="250"/>
      <c r="T4076" s="251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T4076" s="252" t="s">
        <v>232</v>
      </c>
      <c r="AU4076" s="252" t="s">
        <v>82</v>
      </c>
      <c r="AV4076" s="13" t="s">
        <v>82</v>
      </c>
      <c r="AW4076" s="13" t="s">
        <v>30</v>
      </c>
      <c r="AX4076" s="13" t="s">
        <v>73</v>
      </c>
      <c r="AY4076" s="252" t="s">
        <v>223</v>
      </c>
    </row>
    <row r="4077" s="13" customFormat="1">
      <c r="A4077" s="13"/>
      <c r="B4077" s="241"/>
      <c r="C4077" s="242"/>
      <c r="D4077" s="243" t="s">
        <v>232</v>
      </c>
      <c r="E4077" s="244" t="s">
        <v>1</v>
      </c>
      <c r="F4077" s="245" t="s">
        <v>4994</v>
      </c>
      <c r="G4077" s="242"/>
      <c r="H4077" s="246">
        <v>4</v>
      </c>
      <c r="I4077" s="247"/>
      <c r="J4077" s="242"/>
      <c r="K4077" s="242"/>
      <c r="L4077" s="248"/>
      <c r="M4077" s="249"/>
      <c r="N4077" s="250"/>
      <c r="O4077" s="250"/>
      <c r="P4077" s="250"/>
      <c r="Q4077" s="250"/>
      <c r="R4077" s="250"/>
      <c r="S4077" s="250"/>
      <c r="T4077" s="251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T4077" s="252" t="s">
        <v>232</v>
      </c>
      <c r="AU4077" s="252" t="s">
        <v>82</v>
      </c>
      <c r="AV4077" s="13" t="s">
        <v>82</v>
      </c>
      <c r="AW4077" s="13" t="s">
        <v>30</v>
      </c>
      <c r="AX4077" s="13" t="s">
        <v>73</v>
      </c>
      <c r="AY4077" s="252" t="s">
        <v>223</v>
      </c>
    </row>
    <row r="4078" s="13" customFormat="1">
      <c r="A4078" s="13"/>
      <c r="B4078" s="241"/>
      <c r="C4078" s="242"/>
      <c r="D4078" s="243" t="s">
        <v>232</v>
      </c>
      <c r="E4078" s="244" t="s">
        <v>1</v>
      </c>
      <c r="F4078" s="245" t="s">
        <v>4995</v>
      </c>
      <c r="G4078" s="242"/>
      <c r="H4078" s="246">
        <v>4</v>
      </c>
      <c r="I4078" s="247"/>
      <c r="J4078" s="242"/>
      <c r="K4078" s="242"/>
      <c r="L4078" s="248"/>
      <c r="M4078" s="249"/>
      <c r="N4078" s="250"/>
      <c r="O4078" s="250"/>
      <c r="P4078" s="250"/>
      <c r="Q4078" s="250"/>
      <c r="R4078" s="250"/>
      <c r="S4078" s="250"/>
      <c r="T4078" s="251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T4078" s="252" t="s">
        <v>232</v>
      </c>
      <c r="AU4078" s="252" t="s">
        <v>82</v>
      </c>
      <c r="AV4078" s="13" t="s">
        <v>82</v>
      </c>
      <c r="AW4078" s="13" t="s">
        <v>30</v>
      </c>
      <c r="AX4078" s="13" t="s">
        <v>73</v>
      </c>
      <c r="AY4078" s="252" t="s">
        <v>223</v>
      </c>
    </row>
    <row r="4079" s="13" customFormat="1">
      <c r="A4079" s="13"/>
      <c r="B4079" s="241"/>
      <c r="C4079" s="242"/>
      <c r="D4079" s="243" t="s">
        <v>232</v>
      </c>
      <c r="E4079" s="244" t="s">
        <v>1</v>
      </c>
      <c r="F4079" s="245" t="s">
        <v>4996</v>
      </c>
      <c r="G4079" s="242"/>
      <c r="H4079" s="246">
        <v>1.25</v>
      </c>
      <c r="I4079" s="247"/>
      <c r="J4079" s="242"/>
      <c r="K4079" s="242"/>
      <c r="L4079" s="248"/>
      <c r="M4079" s="249"/>
      <c r="N4079" s="250"/>
      <c r="O4079" s="250"/>
      <c r="P4079" s="250"/>
      <c r="Q4079" s="250"/>
      <c r="R4079" s="250"/>
      <c r="S4079" s="250"/>
      <c r="T4079" s="251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T4079" s="252" t="s">
        <v>232</v>
      </c>
      <c r="AU4079" s="252" t="s">
        <v>82</v>
      </c>
      <c r="AV4079" s="13" t="s">
        <v>82</v>
      </c>
      <c r="AW4079" s="13" t="s">
        <v>30</v>
      </c>
      <c r="AX4079" s="13" t="s">
        <v>73</v>
      </c>
      <c r="AY4079" s="252" t="s">
        <v>223</v>
      </c>
    </row>
    <row r="4080" s="13" customFormat="1">
      <c r="A4080" s="13"/>
      <c r="B4080" s="241"/>
      <c r="C4080" s="242"/>
      <c r="D4080" s="243" t="s">
        <v>232</v>
      </c>
      <c r="E4080" s="244" t="s">
        <v>1</v>
      </c>
      <c r="F4080" s="245" t="s">
        <v>4997</v>
      </c>
      <c r="G4080" s="242"/>
      <c r="H4080" s="246">
        <v>1.25</v>
      </c>
      <c r="I4080" s="247"/>
      <c r="J4080" s="242"/>
      <c r="K4080" s="242"/>
      <c r="L4080" s="248"/>
      <c r="M4080" s="249"/>
      <c r="N4080" s="250"/>
      <c r="O4080" s="250"/>
      <c r="P4080" s="250"/>
      <c r="Q4080" s="250"/>
      <c r="R4080" s="250"/>
      <c r="S4080" s="250"/>
      <c r="T4080" s="251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T4080" s="252" t="s">
        <v>232</v>
      </c>
      <c r="AU4080" s="252" t="s">
        <v>82</v>
      </c>
      <c r="AV4080" s="13" t="s">
        <v>82</v>
      </c>
      <c r="AW4080" s="13" t="s">
        <v>30</v>
      </c>
      <c r="AX4080" s="13" t="s">
        <v>73</v>
      </c>
      <c r="AY4080" s="252" t="s">
        <v>223</v>
      </c>
    </row>
    <row r="4081" s="14" customFormat="1">
      <c r="A4081" s="14"/>
      <c r="B4081" s="253"/>
      <c r="C4081" s="254"/>
      <c r="D4081" s="243" t="s">
        <v>232</v>
      </c>
      <c r="E4081" s="255" t="s">
        <v>1</v>
      </c>
      <c r="F4081" s="256" t="s">
        <v>242</v>
      </c>
      <c r="G4081" s="254"/>
      <c r="H4081" s="255" t="s">
        <v>1</v>
      </c>
      <c r="I4081" s="257"/>
      <c r="J4081" s="254"/>
      <c r="K4081" s="254"/>
      <c r="L4081" s="258"/>
      <c r="M4081" s="259"/>
      <c r="N4081" s="260"/>
      <c r="O4081" s="260"/>
      <c r="P4081" s="260"/>
      <c r="Q4081" s="260"/>
      <c r="R4081" s="260"/>
      <c r="S4081" s="260"/>
      <c r="T4081" s="261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T4081" s="262" t="s">
        <v>232</v>
      </c>
      <c r="AU4081" s="262" t="s">
        <v>82</v>
      </c>
      <c r="AV4081" s="14" t="s">
        <v>80</v>
      </c>
      <c r="AW4081" s="14" t="s">
        <v>30</v>
      </c>
      <c r="AX4081" s="14" t="s">
        <v>73</v>
      </c>
      <c r="AY4081" s="262" t="s">
        <v>223</v>
      </c>
    </row>
    <row r="4082" s="13" customFormat="1">
      <c r="A4082" s="13"/>
      <c r="B4082" s="241"/>
      <c r="C4082" s="242"/>
      <c r="D4082" s="243" t="s">
        <v>232</v>
      </c>
      <c r="E4082" s="244" t="s">
        <v>1</v>
      </c>
      <c r="F4082" s="245" t="s">
        <v>4998</v>
      </c>
      <c r="G4082" s="242"/>
      <c r="H4082" s="246">
        <v>1.3999999999999999</v>
      </c>
      <c r="I4082" s="247"/>
      <c r="J4082" s="242"/>
      <c r="K4082" s="242"/>
      <c r="L4082" s="248"/>
      <c r="M4082" s="249"/>
      <c r="N4082" s="250"/>
      <c r="O4082" s="250"/>
      <c r="P4082" s="250"/>
      <c r="Q4082" s="250"/>
      <c r="R4082" s="250"/>
      <c r="S4082" s="250"/>
      <c r="T4082" s="251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T4082" s="252" t="s">
        <v>232</v>
      </c>
      <c r="AU4082" s="252" t="s">
        <v>82</v>
      </c>
      <c r="AV4082" s="13" t="s">
        <v>82</v>
      </c>
      <c r="AW4082" s="13" t="s">
        <v>30</v>
      </c>
      <c r="AX4082" s="13" t="s">
        <v>73</v>
      </c>
      <c r="AY4082" s="252" t="s">
        <v>223</v>
      </c>
    </row>
    <row r="4083" s="15" customFormat="1">
      <c r="A4083" s="15"/>
      <c r="B4083" s="263"/>
      <c r="C4083" s="264"/>
      <c r="D4083" s="243" t="s">
        <v>232</v>
      </c>
      <c r="E4083" s="265" t="s">
        <v>1</v>
      </c>
      <c r="F4083" s="266" t="s">
        <v>245</v>
      </c>
      <c r="G4083" s="264"/>
      <c r="H4083" s="267">
        <v>15.9</v>
      </c>
      <c r="I4083" s="268"/>
      <c r="J4083" s="264"/>
      <c r="K4083" s="264"/>
      <c r="L4083" s="269"/>
      <c r="M4083" s="270"/>
      <c r="N4083" s="271"/>
      <c r="O4083" s="271"/>
      <c r="P4083" s="271"/>
      <c r="Q4083" s="271"/>
      <c r="R4083" s="271"/>
      <c r="S4083" s="271"/>
      <c r="T4083" s="272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T4083" s="273" t="s">
        <v>232</v>
      </c>
      <c r="AU4083" s="273" t="s">
        <v>82</v>
      </c>
      <c r="AV4083" s="15" t="s">
        <v>230</v>
      </c>
      <c r="AW4083" s="15" t="s">
        <v>30</v>
      </c>
      <c r="AX4083" s="15" t="s">
        <v>80</v>
      </c>
      <c r="AY4083" s="273" t="s">
        <v>223</v>
      </c>
    </row>
    <row r="4084" s="2" customFormat="1" ht="37.8" customHeight="1">
      <c r="A4084" s="39"/>
      <c r="B4084" s="40"/>
      <c r="C4084" s="228" t="s">
        <v>3054</v>
      </c>
      <c r="D4084" s="228" t="s">
        <v>225</v>
      </c>
      <c r="E4084" s="229" t="s">
        <v>4999</v>
      </c>
      <c r="F4084" s="230" t="s">
        <v>5000</v>
      </c>
      <c r="G4084" s="231" t="s">
        <v>351</v>
      </c>
      <c r="H4084" s="232">
        <v>17.824999999999999</v>
      </c>
      <c r="I4084" s="233"/>
      <c r="J4084" s="234">
        <f>ROUND(I4084*H4084,2)</f>
        <v>0</v>
      </c>
      <c r="K4084" s="230" t="s">
        <v>229</v>
      </c>
      <c r="L4084" s="45"/>
      <c r="M4084" s="235" t="s">
        <v>1</v>
      </c>
      <c r="N4084" s="236" t="s">
        <v>38</v>
      </c>
      <c r="O4084" s="92"/>
      <c r="P4084" s="237">
        <f>O4084*H4084</f>
        <v>0</v>
      </c>
      <c r="Q4084" s="237">
        <v>0.00097999999999999997</v>
      </c>
      <c r="R4084" s="237">
        <f>Q4084*H4084</f>
        <v>0.017468499999999998</v>
      </c>
      <c r="S4084" s="237">
        <v>0</v>
      </c>
      <c r="T4084" s="238">
        <f>S4084*H4084</f>
        <v>0</v>
      </c>
      <c r="U4084" s="39"/>
      <c r="V4084" s="39"/>
      <c r="W4084" s="39"/>
      <c r="X4084" s="39"/>
      <c r="Y4084" s="39"/>
      <c r="Z4084" s="39"/>
      <c r="AA4084" s="39"/>
      <c r="AB4084" s="39"/>
      <c r="AC4084" s="39"/>
      <c r="AD4084" s="39"/>
      <c r="AE4084" s="39"/>
      <c r="AR4084" s="239" t="s">
        <v>310</v>
      </c>
      <c r="AT4084" s="239" t="s">
        <v>225</v>
      </c>
      <c r="AU4084" s="239" t="s">
        <v>82</v>
      </c>
      <c r="AY4084" s="18" t="s">
        <v>223</v>
      </c>
      <c r="BE4084" s="240">
        <f>IF(N4084="základní",J4084,0)</f>
        <v>0</v>
      </c>
      <c r="BF4084" s="240">
        <f>IF(N4084="snížená",J4084,0)</f>
        <v>0</v>
      </c>
      <c r="BG4084" s="240">
        <f>IF(N4084="zákl. přenesená",J4084,0)</f>
        <v>0</v>
      </c>
      <c r="BH4084" s="240">
        <f>IF(N4084="sníž. přenesená",J4084,0)</f>
        <v>0</v>
      </c>
      <c r="BI4084" s="240">
        <f>IF(N4084="nulová",J4084,0)</f>
        <v>0</v>
      </c>
      <c r="BJ4084" s="18" t="s">
        <v>80</v>
      </c>
      <c r="BK4084" s="240">
        <f>ROUND(I4084*H4084,2)</f>
        <v>0</v>
      </c>
      <c r="BL4084" s="18" t="s">
        <v>310</v>
      </c>
      <c r="BM4084" s="239" t="s">
        <v>5001</v>
      </c>
    </row>
    <row r="4085" s="14" customFormat="1">
      <c r="A4085" s="14"/>
      <c r="B4085" s="253"/>
      <c r="C4085" s="254"/>
      <c r="D4085" s="243" t="s">
        <v>232</v>
      </c>
      <c r="E4085" s="255" t="s">
        <v>1</v>
      </c>
      <c r="F4085" s="256" t="s">
        <v>735</v>
      </c>
      <c r="G4085" s="254"/>
      <c r="H4085" s="255" t="s">
        <v>1</v>
      </c>
      <c r="I4085" s="257"/>
      <c r="J4085" s="254"/>
      <c r="K4085" s="254"/>
      <c r="L4085" s="258"/>
      <c r="M4085" s="259"/>
      <c r="N4085" s="260"/>
      <c r="O4085" s="260"/>
      <c r="P4085" s="260"/>
      <c r="Q4085" s="260"/>
      <c r="R4085" s="260"/>
      <c r="S4085" s="260"/>
      <c r="T4085" s="261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T4085" s="262" t="s">
        <v>232</v>
      </c>
      <c r="AU4085" s="262" t="s">
        <v>82</v>
      </c>
      <c r="AV4085" s="14" t="s">
        <v>80</v>
      </c>
      <c r="AW4085" s="14" t="s">
        <v>30</v>
      </c>
      <c r="AX4085" s="14" t="s">
        <v>73</v>
      </c>
      <c r="AY4085" s="262" t="s">
        <v>223</v>
      </c>
    </row>
    <row r="4086" s="13" customFormat="1">
      <c r="A4086" s="13"/>
      <c r="B4086" s="241"/>
      <c r="C4086" s="242"/>
      <c r="D4086" s="243" t="s">
        <v>232</v>
      </c>
      <c r="E4086" s="244" t="s">
        <v>1</v>
      </c>
      <c r="F4086" s="245" t="s">
        <v>5002</v>
      </c>
      <c r="G4086" s="242"/>
      <c r="H4086" s="246">
        <v>10.625</v>
      </c>
      <c r="I4086" s="247"/>
      <c r="J4086" s="242"/>
      <c r="K4086" s="242"/>
      <c r="L4086" s="248"/>
      <c r="M4086" s="249"/>
      <c r="N4086" s="250"/>
      <c r="O4086" s="250"/>
      <c r="P4086" s="250"/>
      <c r="Q4086" s="250"/>
      <c r="R4086" s="250"/>
      <c r="S4086" s="250"/>
      <c r="T4086" s="251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T4086" s="252" t="s">
        <v>232</v>
      </c>
      <c r="AU4086" s="252" t="s">
        <v>82</v>
      </c>
      <c r="AV4086" s="13" t="s">
        <v>82</v>
      </c>
      <c r="AW4086" s="13" t="s">
        <v>30</v>
      </c>
      <c r="AX4086" s="13" t="s">
        <v>73</v>
      </c>
      <c r="AY4086" s="252" t="s">
        <v>223</v>
      </c>
    </row>
    <row r="4087" s="13" customFormat="1">
      <c r="A4087" s="13"/>
      <c r="B4087" s="241"/>
      <c r="C4087" s="242"/>
      <c r="D4087" s="243" t="s">
        <v>232</v>
      </c>
      <c r="E4087" s="244" t="s">
        <v>1</v>
      </c>
      <c r="F4087" s="245" t="s">
        <v>5003</v>
      </c>
      <c r="G4087" s="242"/>
      <c r="H4087" s="246">
        <v>7.2000000000000002</v>
      </c>
      <c r="I4087" s="247"/>
      <c r="J4087" s="242"/>
      <c r="K4087" s="242"/>
      <c r="L4087" s="248"/>
      <c r="M4087" s="249"/>
      <c r="N4087" s="250"/>
      <c r="O4087" s="250"/>
      <c r="P4087" s="250"/>
      <c r="Q4087" s="250"/>
      <c r="R4087" s="250"/>
      <c r="S4087" s="250"/>
      <c r="T4087" s="251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52" t="s">
        <v>232</v>
      </c>
      <c r="AU4087" s="252" t="s">
        <v>82</v>
      </c>
      <c r="AV4087" s="13" t="s">
        <v>82</v>
      </c>
      <c r="AW4087" s="13" t="s">
        <v>30</v>
      </c>
      <c r="AX4087" s="13" t="s">
        <v>73</v>
      </c>
      <c r="AY4087" s="252" t="s">
        <v>223</v>
      </c>
    </row>
    <row r="4088" s="15" customFormat="1">
      <c r="A4088" s="15"/>
      <c r="B4088" s="263"/>
      <c r="C4088" s="264"/>
      <c r="D4088" s="243" t="s">
        <v>232</v>
      </c>
      <c r="E4088" s="265" t="s">
        <v>1</v>
      </c>
      <c r="F4088" s="266" t="s">
        <v>245</v>
      </c>
      <c r="G4088" s="264"/>
      <c r="H4088" s="267">
        <v>17.824999999999999</v>
      </c>
      <c r="I4088" s="268"/>
      <c r="J4088" s="264"/>
      <c r="K4088" s="264"/>
      <c r="L4088" s="269"/>
      <c r="M4088" s="270"/>
      <c r="N4088" s="271"/>
      <c r="O4088" s="271"/>
      <c r="P4088" s="271"/>
      <c r="Q4088" s="271"/>
      <c r="R4088" s="271"/>
      <c r="S4088" s="271"/>
      <c r="T4088" s="272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T4088" s="273" t="s">
        <v>232</v>
      </c>
      <c r="AU4088" s="273" t="s">
        <v>82</v>
      </c>
      <c r="AV4088" s="15" t="s">
        <v>230</v>
      </c>
      <c r="AW4088" s="15" t="s">
        <v>30</v>
      </c>
      <c r="AX4088" s="15" t="s">
        <v>80</v>
      </c>
      <c r="AY4088" s="273" t="s">
        <v>223</v>
      </c>
    </row>
    <row r="4089" s="2" customFormat="1" ht="16.5" customHeight="1">
      <c r="A4089" s="39"/>
      <c r="B4089" s="40"/>
      <c r="C4089" s="274" t="s">
        <v>3140</v>
      </c>
      <c r="D4089" s="274" t="s">
        <v>285</v>
      </c>
      <c r="E4089" s="275" t="s">
        <v>5004</v>
      </c>
      <c r="F4089" s="276" t="s">
        <v>5005</v>
      </c>
      <c r="G4089" s="277" t="s">
        <v>351</v>
      </c>
      <c r="H4089" s="278">
        <v>253.08500000000001</v>
      </c>
      <c r="I4089" s="279"/>
      <c r="J4089" s="280">
        <f>ROUND(I4089*H4089,2)</f>
        <v>0</v>
      </c>
      <c r="K4089" s="276" t="s">
        <v>229</v>
      </c>
      <c r="L4089" s="281"/>
      <c r="M4089" s="282" t="s">
        <v>1</v>
      </c>
      <c r="N4089" s="283" t="s">
        <v>38</v>
      </c>
      <c r="O4089" s="92"/>
      <c r="P4089" s="237">
        <f>O4089*H4089</f>
        <v>0</v>
      </c>
      <c r="Q4089" s="237">
        <v>0.00012</v>
      </c>
      <c r="R4089" s="237">
        <f>Q4089*H4089</f>
        <v>0.030370200000000003</v>
      </c>
      <c r="S4089" s="237">
        <v>0</v>
      </c>
      <c r="T4089" s="238">
        <f>S4089*H4089</f>
        <v>0</v>
      </c>
      <c r="U4089" s="39"/>
      <c r="V4089" s="39"/>
      <c r="W4089" s="39"/>
      <c r="X4089" s="39"/>
      <c r="Y4089" s="39"/>
      <c r="Z4089" s="39"/>
      <c r="AA4089" s="39"/>
      <c r="AB4089" s="39"/>
      <c r="AC4089" s="39"/>
      <c r="AD4089" s="39"/>
      <c r="AE4089" s="39"/>
      <c r="AR4089" s="239" t="s">
        <v>402</v>
      </c>
      <c r="AT4089" s="239" t="s">
        <v>285</v>
      </c>
      <c r="AU4089" s="239" t="s">
        <v>82</v>
      </c>
      <c r="AY4089" s="18" t="s">
        <v>223</v>
      </c>
      <c r="BE4089" s="240">
        <f>IF(N4089="základní",J4089,0)</f>
        <v>0</v>
      </c>
      <c r="BF4089" s="240">
        <f>IF(N4089="snížená",J4089,0)</f>
        <v>0</v>
      </c>
      <c r="BG4089" s="240">
        <f>IF(N4089="zákl. přenesená",J4089,0)</f>
        <v>0</v>
      </c>
      <c r="BH4089" s="240">
        <f>IF(N4089="sníž. přenesená",J4089,0)</f>
        <v>0</v>
      </c>
      <c r="BI4089" s="240">
        <f>IF(N4089="nulová",J4089,0)</f>
        <v>0</v>
      </c>
      <c r="BJ4089" s="18" t="s">
        <v>80</v>
      </c>
      <c r="BK4089" s="240">
        <f>ROUND(I4089*H4089,2)</f>
        <v>0</v>
      </c>
      <c r="BL4089" s="18" t="s">
        <v>310</v>
      </c>
      <c r="BM4089" s="239" t="s">
        <v>5006</v>
      </c>
    </row>
    <row r="4090" s="2" customFormat="1" ht="24.15" customHeight="1">
      <c r="A4090" s="39"/>
      <c r="B4090" s="40"/>
      <c r="C4090" s="274" t="s">
        <v>5007</v>
      </c>
      <c r="D4090" s="274" t="s">
        <v>285</v>
      </c>
      <c r="E4090" s="275" t="s">
        <v>5008</v>
      </c>
      <c r="F4090" s="276" t="s">
        <v>5009</v>
      </c>
      <c r="G4090" s="277" t="s">
        <v>293</v>
      </c>
      <c r="H4090" s="278">
        <v>378.37799999999999</v>
      </c>
      <c r="I4090" s="279"/>
      <c r="J4090" s="280">
        <f>ROUND(I4090*H4090,2)</f>
        <v>0</v>
      </c>
      <c r="K4090" s="276" t="s">
        <v>229</v>
      </c>
      <c r="L4090" s="281"/>
      <c r="M4090" s="282" t="s">
        <v>1</v>
      </c>
      <c r="N4090" s="283" t="s">
        <v>38</v>
      </c>
      <c r="O4090" s="92"/>
      <c r="P4090" s="237">
        <f>O4090*H4090</f>
        <v>0</v>
      </c>
      <c r="Q4090" s="237">
        <v>0.01771</v>
      </c>
      <c r="R4090" s="237">
        <f>Q4090*H4090</f>
        <v>6.7010743799999997</v>
      </c>
      <c r="S4090" s="237">
        <v>0</v>
      </c>
      <c r="T4090" s="238">
        <f>S4090*H4090</f>
        <v>0</v>
      </c>
      <c r="U4090" s="39"/>
      <c r="V4090" s="39"/>
      <c r="W4090" s="39"/>
      <c r="X4090" s="39"/>
      <c r="Y4090" s="39"/>
      <c r="Z4090" s="39"/>
      <c r="AA4090" s="39"/>
      <c r="AB4090" s="39"/>
      <c r="AC4090" s="39"/>
      <c r="AD4090" s="39"/>
      <c r="AE4090" s="39"/>
      <c r="AR4090" s="239" t="s">
        <v>402</v>
      </c>
      <c r="AT4090" s="239" t="s">
        <v>285</v>
      </c>
      <c r="AU4090" s="239" t="s">
        <v>82</v>
      </c>
      <c r="AY4090" s="18" t="s">
        <v>223</v>
      </c>
      <c r="BE4090" s="240">
        <f>IF(N4090="základní",J4090,0)</f>
        <v>0</v>
      </c>
      <c r="BF4090" s="240">
        <f>IF(N4090="snížená",J4090,0)</f>
        <v>0</v>
      </c>
      <c r="BG4090" s="240">
        <f>IF(N4090="zákl. přenesená",J4090,0)</f>
        <v>0</v>
      </c>
      <c r="BH4090" s="240">
        <f>IF(N4090="sníž. přenesená",J4090,0)</f>
        <v>0</v>
      </c>
      <c r="BI4090" s="240">
        <f>IF(N4090="nulová",J4090,0)</f>
        <v>0</v>
      </c>
      <c r="BJ4090" s="18" t="s">
        <v>80</v>
      </c>
      <c r="BK4090" s="240">
        <f>ROUND(I4090*H4090,2)</f>
        <v>0</v>
      </c>
      <c r="BL4090" s="18" t="s">
        <v>310</v>
      </c>
      <c r="BM4090" s="239" t="s">
        <v>5010</v>
      </c>
    </row>
    <row r="4091" s="14" customFormat="1">
      <c r="A4091" s="14"/>
      <c r="B4091" s="253"/>
      <c r="C4091" s="254"/>
      <c r="D4091" s="243" t="s">
        <v>232</v>
      </c>
      <c r="E4091" s="255" t="s">
        <v>1</v>
      </c>
      <c r="F4091" s="256" t="s">
        <v>5011</v>
      </c>
      <c r="G4091" s="254"/>
      <c r="H4091" s="255" t="s">
        <v>1</v>
      </c>
      <c r="I4091" s="257"/>
      <c r="J4091" s="254"/>
      <c r="K4091" s="254"/>
      <c r="L4091" s="258"/>
      <c r="M4091" s="259"/>
      <c r="N4091" s="260"/>
      <c r="O4091" s="260"/>
      <c r="P4091" s="260"/>
      <c r="Q4091" s="260"/>
      <c r="R4091" s="260"/>
      <c r="S4091" s="260"/>
      <c r="T4091" s="261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T4091" s="262" t="s">
        <v>232</v>
      </c>
      <c r="AU4091" s="262" t="s">
        <v>82</v>
      </c>
      <c r="AV4091" s="14" t="s">
        <v>80</v>
      </c>
      <c r="AW4091" s="14" t="s">
        <v>30</v>
      </c>
      <c r="AX4091" s="14" t="s">
        <v>73</v>
      </c>
      <c r="AY4091" s="262" t="s">
        <v>223</v>
      </c>
    </row>
    <row r="4092" s="13" customFormat="1">
      <c r="A4092" s="13"/>
      <c r="B4092" s="241"/>
      <c r="C4092" s="242"/>
      <c r="D4092" s="243" t="s">
        <v>232</v>
      </c>
      <c r="E4092" s="244" t="s">
        <v>1</v>
      </c>
      <c r="F4092" s="245" t="s">
        <v>5012</v>
      </c>
      <c r="G4092" s="242"/>
      <c r="H4092" s="246">
        <v>372.608</v>
      </c>
      <c r="I4092" s="247"/>
      <c r="J4092" s="242"/>
      <c r="K4092" s="242"/>
      <c r="L4092" s="248"/>
      <c r="M4092" s="249"/>
      <c r="N4092" s="250"/>
      <c r="O4092" s="250"/>
      <c r="P4092" s="250"/>
      <c r="Q4092" s="250"/>
      <c r="R4092" s="250"/>
      <c r="S4092" s="250"/>
      <c r="T4092" s="251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T4092" s="252" t="s">
        <v>232</v>
      </c>
      <c r="AU4092" s="252" t="s">
        <v>82</v>
      </c>
      <c r="AV4092" s="13" t="s">
        <v>82</v>
      </c>
      <c r="AW4092" s="13" t="s">
        <v>30</v>
      </c>
      <c r="AX4092" s="13" t="s">
        <v>73</v>
      </c>
      <c r="AY4092" s="252" t="s">
        <v>223</v>
      </c>
    </row>
    <row r="4093" s="14" customFormat="1">
      <c r="A4093" s="14"/>
      <c r="B4093" s="253"/>
      <c r="C4093" s="254"/>
      <c r="D4093" s="243" t="s">
        <v>232</v>
      </c>
      <c r="E4093" s="255" t="s">
        <v>1</v>
      </c>
      <c r="F4093" s="256" t="s">
        <v>394</v>
      </c>
      <c r="G4093" s="254"/>
      <c r="H4093" s="255" t="s">
        <v>1</v>
      </c>
      <c r="I4093" s="257"/>
      <c r="J4093" s="254"/>
      <c r="K4093" s="254"/>
      <c r="L4093" s="258"/>
      <c r="M4093" s="259"/>
      <c r="N4093" s="260"/>
      <c r="O4093" s="260"/>
      <c r="P4093" s="260"/>
      <c r="Q4093" s="260"/>
      <c r="R4093" s="260"/>
      <c r="S4093" s="260"/>
      <c r="T4093" s="261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T4093" s="262" t="s">
        <v>232</v>
      </c>
      <c r="AU4093" s="262" t="s">
        <v>82</v>
      </c>
      <c r="AV4093" s="14" t="s">
        <v>80</v>
      </c>
      <c r="AW4093" s="14" t="s">
        <v>30</v>
      </c>
      <c r="AX4093" s="14" t="s">
        <v>73</v>
      </c>
      <c r="AY4093" s="262" t="s">
        <v>223</v>
      </c>
    </row>
    <row r="4094" s="14" customFormat="1">
      <c r="A4094" s="14"/>
      <c r="B4094" s="253"/>
      <c r="C4094" s="254"/>
      <c r="D4094" s="243" t="s">
        <v>232</v>
      </c>
      <c r="E4094" s="255" t="s">
        <v>1</v>
      </c>
      <c r="F4094" s="256" t="s">
        <v>4891</v>
      </c>
      <c r="G4094" s="254"/>
      <c r="H4094" s="255" t="s">
        <v>1</v>
      </c>
      <c r="I4094" s="257"/>
      <c r="J4094" s="254"/>
      <c r="K4094" s="254"/>
      <c r="L4094" s="258"/>
      <c r="M4094" s="259"/>
      <c r="N4094" s="260"/>
      <c r="O4094" s="260"/>
      <c r="P4094" s="260"/>
      <c r="Q4094" s="260"/>
      <c r="R4094" s="260"/>
      <c r="S4094" s="260"/>
      <c r="T4094" s="261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62" t="s">
        <v>232</v>
      </c>
      <c r="AU4094" s="262" t="s">
        <v>82</v>
      </c>
      <c r="AV4094" s="14" t="s">
        <v>80</v>
      </c>
      <c r="AW4094" s="14" t="s">
        <v>30</v>
      </c>
      <c r="AX4094" s="14" t="s">
        <v>73</v>
      </c>
      <c r="AY4094" s="262" t="s">
        <v>223</v>
      </c>
    </row>
    <row r="4095" s="13" customFormat="1">
      <c r="A4095" s="13"/>
      <c r="B4095" s="241"/>
      <c r="C4095" s="242"/>
      <c r="D4095" s="243" t="s">
        <v>232</v>
      </c>
      <c r="E4095" s="244" t="s">
        <v>1</v>
      </c>
      <c r="F4095" s="245" t="s">
        <v>5013</v>
      </c>
      <c r="G4095" s="242"/>
      <c r="H4095" s="246">
        <v>0.85799999999999998</v>
      </c>
      <c r="I4095" s="247"/>
      <c r="J4095" s="242"/>
      <c r="K4095" s="242"/>
      <c r="L4095" s="248"/>
      <c r="M4095" s="249"/>
      <c r="N4095" s="250"/>
      <c r="O4095" s="250"/>
      <c r="P4095" s="250"/>
      <c r="Q4095" s="250"/>
      <c r="R4095" s="250"/>
      <c r="S4095" s="250"/>
      <c r="T4095" s="251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T4095" s="252" t="s">
        <v>232</v>
      </c>
      <c r="AU4095" s="252" t="s">
        <v>82</v>
      </c>
      <c r="AV4095" s="13" t="s">
        <v>82</v>
      </c>
      <c r="AW4095" s="13" t="s">
        <v>30</v>
      </c>
      <c r="AX4095" s="13" t="s">
        <v>73</v>
      </c>
      <c r="AY4095" s="252" t="s">
        <v>223</v>
      </c>
    </row>
    <row r="4096" s="13" customFormat="1">
      <c r="A4096" s="13"/>
      <c r="B4096" s="241"/>
      <c r="C4096" s="242"/>
      <c r="D4096" s="243" t="s">
        <v>232</v>
      </c>
      <c r="E4096" s="244" t="s">
        <v>1</v>
      </c>
      <c r="F4096" s="245" t="s">
        <v>5014</v>
      </c>
      <c r="G4096" s="242"/>
      <c r="H4096" s="246">
        <v>1.216</v>
      </c>
      <c r="I4096" s="247"/>
      <c r="J4096" s="242"/>
      <c r="K4096" s="242"/>
      <c r="L4096" s="248"/>
      <c r="M4096" s="249"/>
      <c r="N4096" s="250"/>
      <c r="O4096" s="250"/>
      <c r="P4096" s="250"/>
      <c r="Q4096" s="250"/>
      <c r="R4096" s="250"/>
      <c r="S4096" s="250"/>
      <c r="T4096" s="251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T4096" s="252" t="s">
        <v>232</v>
      </c>
      <c r="AU4096" s="252" t="s">
        <v>82</v>
      </c>
      <c r="AV4096" s="13" t="s">
        <v>82</v>
      </c>
      <c r="AW4096" s="13" t="s">
        <v>30</v>
      </c>
      <c r="AX4096" s="13" t="s">
        <v>73</v>
      </c>
      <c r="AY4096" s="252" t="s">
        <v>223</v>
      </c>
    </row>
    <row r="4097" s="13" customFormat="1">
      <c r="A4097" s="13"/>
      <c r="B4097" s="241"/>
      <c r="C4097" s="242"/>
      <c r="D4097" s="243" t="s">
        <v>232</v>
      </c>
      <c r="E4097" s="244" t="s">
        <v>1</v>
      </c>
      <c r="F4097" s="245" t="s">
        <v>5015</v>
      </c>
      <c r="G4097" s="242"/>
      <c r="H4097" s="246">
        <v>0.85799999999999998</v>
      </c>
      <c r="I4097" s="247"/>
      <c r="J4097" s="242"/>
      <c r="K4097" s="242"/>
      <c r="L4097" s="248"/>
      <c r="M4097" s="249"/>
      <c r="N4097" s="250"/>
      <c r="O4097" s="250"/>
      <c r="P4097" s="250"/>
      <c r="Q4097" s="250"/>
      <c r="R4097" s="250"/>
      <c r="S4097" s="250"/>
      <c r="T4097" s="251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T4097" s="252" t="s">
        <v>232</v>
      </c>
      <c r="AU4097" s="252" t="s">
        <v>82</v>
      </c>
      <c r="AV4097" s="13" t="s">
        <v>82</v>
      </c>
      <c r="AW4097" s="13" t="s">
        <v>30</v>
      </c>
      <c r="AX4097" s="13" t="s">
        <v>73</v>
      </c>
      <c r="AY4097" s="252" t="s">
        <v>223</v>
      </c>
    </row>
    <row r="4098" s="13" customFormat="1">
      <c r="A4098" s="13"/>
      <c r="B4098" s="241"/>
      <c r="C4098" s="242"/>
      <c r="D4098" s="243" t="s">
        <v>232</v>
      </c>
      <c r="E4098" s="244" t="s">
        <v>1</v>
      </c>
      <c r="F4098" s="245" t="s">
        <v>5016</v>
      </c>
      <c r="G4098" s="242"/>
      <c r="H4098" s="246">
        <v>0.47299999999999998</v>
      </c>
      <c r="I4098" s="247"/>
      <c r="J4098" s="242"/>
      <c r="K4098" s="242"/>
      <c r="L4098" s="248"/>
      <c r="M4098" s="249"/>
      <c r="N4098" s="250"/>
      <c r="O4098" s="250"/>
      <c r="P4098" s="250"/>
      <c r="Q4098" s="250"/>
      <c r="R4098" s="250"/>
      <c r="S4098" s="250"/>
      <c r="T4098" s="251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T4098" s="252" t="s">
        <v>232</v>
      </c>
      <c r="AU4098" s="252" t="s">
        <v>82</v>
      </c>
      <c r="AV4098" s="13" t="s">
        <v>82</v>
      </c>
      <c r="AW4098" s="13" t="s">
        <v>30</v>
      </c>
      <c r="AX4098" s="13" t="s">
        <v>73</v>
      </c>
      <c r="AY4098" s="252" t="s">
        <v>223</v>
      </c>
    </row>
    <row r="4099" s="13" customFormat="1">
      <c r="A4099" s="13"/>
      <c r="B4099" s="241"/>
      <c r="C4099" s="242"/>
      <c r="D4099" s="243" t="s">
        <v>232</v>
      </c>
      <c r="E4099" s="244" t="s">
        <v>1</v>
      </c>
      <c r="F4099" s="245" t="s">
        <v>5017</v>
      </c>
      <c r="G4099" s="242"/>
      <c r="H4099" s="246">
        <v>0.47299999999999998</v>
      </c>
      <c r="I4099" s="247"/>
      <c r="J4099" s="242"/>
      <c r="K4099" s="242"/>
      <c r="L4099" s="248"/>
      <c r="M4099" s="249"/>
      <c r="N4099" s="250"/>
      <c r="O4099" s="250"/>
      <c r="P4099" s="250"/>
      <c r="Q4099" s="250"/>
      <c r="R4099" s="250"/>
      <c r="S4099" s="250"/>
      <c r="T4099" s="251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T4099" s="252" t="s">
        <v>232</v>
      </c>
      <c r="AU4099" s="252" t="s">
        <v>82</v>
      </c>
      <c r="AV4099" s="13" t="s">
        <v>82</v>
      </c>
      <c r="AW4099" s="13" t="s">
        <v>30</v>
      </c>
      <c r="AX4099" s="13" t="s">
        <v>73</v>
      </c>
      <c r="AY4099" s="252" t="s">
        <v>223</v>
      </c>
    </row>
    <row r="4100" s="14" customFormat="1">
      <c r="A4100" s="14"/>
      <c r="B4100" s="253"/>
      <c r="C4100" s="254"/>
      <c r="D4100" s="243" t="s">
        <v>232</v>
      </c>
      <c r="E4100" s="255" t="s">
        <v>1</v>
      </c>
      <c r="F4100" s="256" t="s">
        <v>242</v>
      </c>
      <c r="G4100" s="254"/>
      <c r="H4100" s="255" t="s">
        <v>1</v>
      </c>
      <c r="I4100" s="257"/>
      <c r="J4100" s="254"/>
      <c r="K4100" s="254"/>
      <c r="L4100" s="258"/>
      <c r="M4100" s="259"/>
      <c r="N4100" s="260"/>
      <c r="O4100" s="260"/>
      <c r="P4100" s="260"/>
      <c r="Q4100" s="260"/>
      <c r="R4100" s="260"/>
      <c r="S4100" s="260"/>
      <c r="T4100" s="261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62" t="s">
        <v>232</v>
      </c>
      <c r="AU4100" s="262" t="s">
        <v>82</v>
      </c>
      <c r="AV4100" s="14" t="s">
        <v>80</v>
      </c>
      <c r="AW4100" s="14" t="s">
        <v>30</v>
      </c>
      <c r="AX4100" s="14" t="s">
        <v>73</v>
      </c>
      <c r="AY4100" s="262" t="s">
        <v>223</v>
      </c>
    </row>
    <row r="4101" s="13" customFormat="1">
      <c r="A4101" s="13"/>
      <c r="B4101" s="241"/>
      <c r="C4101" s="242"/>
      <c r="D4101" s="243" t="s">
        <v>232</v>
      </c>
      <c r="E4101" s="244" t="s">
        <v>1</v>
      </c>
      <c r="F4101" s="245" t="s">
        <v>5018</v>
      </c>
      <c r="G4101" s="242"/>
      <c r="H4101" s="246">
        <v>0.50600000000000001</v>
      </c>
      <c r="I4101" s="247"/>
      <c r="J4101" s="242"/>
      <c r="K4101" s="242"/>
      <c r="L4101" s="248"/>
      <c r="M4101" s="249"/>
      <c r="N4101" s="250"/>
      <c r="O4101" s="250"/>
      <c r="P4101" s="250"/>
      <c r="Q4101" s="250"/>
      <c r="R4101" s="250"/>
      <c r="S4101" s="250"/>
      <c r="T4101" s="251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T4101" s="252" t="s">
        <v>232</v>
      </c>
      <c r="AU4101" s="252" t="s">
        <v>82</v>
      </c>
      <c r="AV4101" s="13" t="s">
        <v>82</v>
      </c>
      <c r="AW4101" s="13" t="s">
        <v>30</v>
      </c>
      <c r="AX4101" s="13" t="s">
        <v>73</v>
      </c>
      <c r="AY4101" s="252" t="s">
        <v>223</v>
      </c>
    </row>
    <row r="4102" s="13" customFormat="1">
      <c r="A4102" s="13"/>
      <c r="B4102" s="241"/>
      <c r="C4102" s="242"/>
      <c r="D4102" s="243" t="s">
        <v>232</v>
      </c>
      <c r="E4102" s="244" t="s">
        <v>1</v>
      </c>
      <c r="F4102" s="245" t="s">
        <v>5019</v>
      </c>
      <c r="G4102" s="242"/>
      <c r="H4102" s="246">
        <v>0.39600000000000002</v>
      </c>
      <c r="I4102" s="247"/>
      <c r="J4102" s="242"/>
      <c r="K4102" s="242"/>
      <c r="L4102" s="248"/>
      <c r="M4102" s="249"/>
      <c r="N4102" s="250"/>
      <c r="O4102" s="250"/>
      <c r="P4102" s="250"/>
      <c r="Q4102" s="250"/>
      <c r="R4102" s="250"/>
      <c r="S4102" s="250"/>
      <c r="T4102" s="251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T4102" s="252" t="s">
        <v>232</v>
      </c>
      <c r="AU4102" s="252" t="s">
        <v>82</v>
      </c>
      <c r="AV4102" s="13" t="s">
        <v>82</v>
      </c>
      <c r="AW4102" s="13" t="s">
        <v>30</v>
      </c>
      <c r="AX4102" s="13" t="s">
        <v>73</v>
      </c>
      <c r="AY4102" s="252" t="s">
        <v>223</v>
      </c>
    </row>
    <row r="4103" s="13" customFormat="1">
      <c r="A4103" s="13"/>
      <c r="B4103" s="241"/>
      <c r="C4103" s="242"/>
      <c r="D4103" s="243" t="s">
        <v>232</v>
      </c>
      <c r="E4103" s="244" t="s">
        <v>1</v>
      </c>
      <c r="F4103" s="245" t="s">
        <v>5020</v>
      </c>
      <c r="G4103" s="242"/>
      <c r="H4103" s="246">
        <v>0.59399999999999997</v>
      </c>
      <c r="I4103" s="247"/>
      <c r="J4103" s="242"/>
      <c r="K4103" s="242"/>
      <c r="L4103" s="248"/>
      <c r="M4103" s="249"/>
      <c r="N4103" s="250"/>
      <c r="O4103" s="250"/>
      <c r="P4103" s="250"/>
      <c r="Q4103" s="250"/>
      <c r="R4103" s="250"/>
      <c r="S4103" s="250"/>
      <c r="T4103" s="251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52" t="s">
        <v>232</v>
      </c>
      <c r="AU4103" s="252" t="s">
        <v>82</v>
      </c>
      <c r="AV4103" s="13" t="s">
        <v>82</v>
      </c>
      <c r="AW4103" s="13" t="s">
        <v>30</v>
      </c>
      <c r="AX4103" s="13" t="s">
        <v>73</v>
      </c>
      <c r="AY4103" s="252" t="s">
        <v>223</v>
      </c>
    </row>
    <row r="4104" s="13" customFormat="1">
      <c r="A4104" s="13"/>
      <c r="B4104" s="241"/>
      <c r="C4104" s="242"/>
      <c r="D4104" s="243" t="s">
        <v>232</v>
      </c>
      <c r="E4104" s="244" t="s">
        <v>1</v>
      </c>
      <c r="F4104" s="245" t="s">
        <v>5021</v>
      </c>
      <c r="G4104" s="242"/>
      <c r="H4104" s="246">
        <v>0.39600000000000002</v>
      </c>
      <c r="I4104" s="247"/>
      <c r="J4104" s="242"/>
      <c r="K4104" s="242"/>
      <c r="L4104" s="248"/>
      <c r="M4104" s="249"/>
      <c r="N4104" s="250"/>
      <c r="O4104" s="250"/>
      <c r="P4104" s="250"/>
      <c r="Q4104" s="250"/>
      <c r="R4104" s="250"/>
      <c r="S4104" s="250"/>
      <c r="T4104" s="251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52" t="s">
        <v>232</v>
      </c>
      <c r="AU4104" s="252" t="s">
        <v>82</v>
      </c>
      <c r="AV4104" s="13" t="s">
        <v>82</v>
      </c>
      <c r="AW4104" s="13" t="s">
        <v>30</v>
      </c>
      <c r="AX4104" s="13" t="s">
        <v>73</v>
      </c>
      <c r="AY4104" s="252" t="s">
        <v>223</v>
      </c>
    </row>
    <row r="4105" s="15" customFormat="1">
      <c r="A4105" s="15"/>
      <c r="B4105" s="263"/>
      <c r="C4105" s="264"/>
      <c r="D4105" s="243" t="s">
        <v>232</v>
      </c>
      <c r="E4105" s="265" t="s">
        <v>1</v>
      </c>
      <c r="F4105" s="266" t="s">
        <v>245</v>
      </c>
      <c r="G4105" s="264"/>
      <c r="H4105" s="267">
        <v>378.37799999999999</v>
      </c>
      <c r="I4105" s="268"/>
      <c r="J4105" s="264"/>
      <c r="K4105" s="264"/>
      <c r="L4105" s="269"/>
      <c r="M4105" s="270"/>
      <c r="N4105" s="271"/>
      <c r="O4105" s="271"/>
      <c r="P4105" s="271"/>
      <c r="Q4105" s="271"/>
      <c r="R4105" s="271"/>
      <c r="S4105" s="271"/>
      <c r="T4105" s="272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T4105" s="273" t="s">
        <v>232</v>
      </c>
      <c r="AU4105" s="273" t="s">
        <v>82</v>
      </c>
      <c r="AV4105" s="15" t="s">
        <v>230</v>
      </c>
      <c r="AW4105" s="15" t="s">
        <v>30</v>
      </c>
      <c r="AX4105" s="15" t="s">
        <v>80</v>
      </c>
      <c r="AY4105" s="273" t="s">
        <v>223</v>
      </c>
    </row>
    <row r="4106" s="2" customFormat="1" ht="55.5" customHeight="1">
      <c r="A4106" s="39"/>
      <c r="B4106" s="40"/>
      <c r="C4106" s="228" t="s">
        <v>5022</v>
      </c>
      <c r="D4106" s="228" t="s">
        <v>225</v>
      </c>
      <c r="E4106" s="229" t="s">
        <v>5023</v>
      </c>
      <c r="F4106" s="230" t="s">
        <v>5024</v>
      </c>
      <c r="G4106" s="231" t="s">
        <v>265</v>
      </c>
      <c r="H4106" s="232">
        <v>10.478999999999999</v>
      </c>
      <c r="I4106" s="233"/>
      <c r="J4106" s="234">
        <f>ROUND(I4106*H4106,2)</f>
        <v>0</v>
      </c>
      <c r="K4106" s="230" t="s">
        <v>229</v>
      </c>
      <c r="L4106" s="45"/>
      <c r="M4106" s="235" t="s">
        <v>1</v>
      </c>
      <c r="N4106" s="236" t="s">
        <v>38</v>
      </c>
      <c r="O4106" s="92"/>
      <c r="P4106" s="237">
        <f>O4106*H4106</f>
        <v>0</v>
      </c>
      <c r="Q4106" s="237">
        <v>0</v>
      </c>
      <c r="R4106" s="237">
        <f>Q4106*H4106</f>
        <v>0</v>
      </c>
      <c r="S4106" s="237">
        <v>0</v>
      </c>
      <c r="T4106" s="238">
        <f>S4106*H4106</f>
        <v>0</v>
      </c>
      <c r="U4106" s="39"/>
      <c r="V4106" s="39"/>
      <c r="W4106" s="39"/>
      <c r="X4106" s="39"/>
      <c r="Y4106" s="39"/>
      <c r="Z4106" s="39"/>
      <c r="AA4106" s="39"/>
      <c r="AB4106" s="39"/>
      <c r="AC4106" s="39"/>
      <c r="AD4106" s="39"/>
      <c r="AE4106" s="39"/>
      <c r="AR4106" s="239" t="s">
        <v>310</v>
      </c>
      <c r="AT4106" s="239" t="s">
        <v>225</v>
      </c>
      <c r="AU4106" s="239" t="s">
        <v>82</v>
      </c>
      <c r="AY4106" s="18" t="s">
        <v>223</v>
      </c>
      <c r="BE4106" s="240">
        <f>IF(N4106="základní",J4106,0)</f>
        <v>0</v>
      </c>
      <c r="BF4106" s="240">
        <f>IF(N4106="snížená",J4106,0)</f>
        <v>0</v>
      </c>
      <c r="BG4106" s="240">
        <f>IF(N4106="zákl. přenesená",J4106,0)</f>
        <v>0</v>
      </c>
      <c r="BH4106" s="240">
        <f>IF(N4106="sníž. přenesená",J4106,0)</f>
        <v>0</v>
      </c>
      <c r="BI4106" s="240">
        <f>IF(N4106="nulová",J4106,0)</f>
        <v>0</v>
      </c>
      <c r="BJ4106" s="18" t="s">
        <v>80</v>
      </c>
      <c r="BK4106" s="240">
        <f>ROUND(I4106*H4106,2)</f>
        <v>0</v>
      </c>
      <c r="BL4106" s="18" t="s">
        <v>310</v>
      </c>
      <c r="BM4106" s="239" t="s">
        <v>5025</v>
      </c>
    </row>
    <row r="4107" s="12" customFormat="1" ht="22.8" customHeight="1">
      <c r="A4107" s="12"/>
      <c r="B4107" s="212"/>
      <c r="C4107" s="213"/>
      <c r="D4107" s="214" t="s">
        <v>72</v>
      </c>
      <c r="E4107" s="226" t="s">
        <v>5026</v>
      </c>
      <c r="F4107" s="226" t="s">
        <v>5027</v>
      </c>
      <c r="G4107" s="213"/>
      <c r="H4107" s="213"/>
      <c r="I4107" s="216"/>
      <c r="J4107" s="227">
        <f>BK4107</f>
        <v>0</v>
      </c>
      <c r="K4107" s="213"/>
      <c r="L4107" s="218"/>
      <c r="M4107" s="219"/>
      <c r="N4107" s="220"/>
      <c r="O4107" s="220"/>
      <c r="P4107" s="221">
        <f>SUM(P4108:P4112)</f>
        <v>0</v>
      </c>
      <c r="Q4107" s="220"/>
      <c r="R4107" s="221">
        <f>SUM(R4108:R4112)</f>
        <v>2.2081800000000005</v>
      </c>
      <c r="S4107" s="220"/>
      <c r="T4107" s="222">
        <f>SUM(T4108:T4112)</f>
        <v>0</v>
      </c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R4107" s="223" t="s">
        <v>82</v>
      </c>
      <c r="AT4107" s="224" t="s">
        <v>72</v>
      </c>
      <c r="AU4107" s="224" t="s">
        <v>80</v>
      </c>
      <c r="AY4107" s="223" t="s">
        <v>223</v>
      </c>
      <c r="BK4107" s="225">
        <f>SUM(BK4108:BK4112)</f>
        <v>0</v>
      </c>
    </row>
    <row r="4108" s="2" customFormat="1" ht="49.05" customHeight="1">
      <c r="A4108" s="39"/>
      <c r="B4108" s="40"/>
      <c r="C4108" s="228" t="s">
        <v>5028</v>
      </c>
      <c r="D4108" s="228" t="s">
        <v>225</v>
      </c>
      <c r="E4108" s="229" t="s">
        <v>5029</v>
      </c>
      <c r="F4108" s="230" t="s">
        <v>5030</v>
      </c>
      <c r="G4108" s="231" t="s">
        <v>293</v>
      </c>
      <c r="H4108" s="232">
        <v>44.700000000000003</v>
      </c>
      <c r="I4108" s="233"/>
      <c r="J4108" s="234">
        <f>ROUND(I4108*H4108,2)</f>
        <v>0</v>
      </c>
      <c r="K4108" s="230" t="s">
        <v>229</v>
      </c>
      <c r="L4108" s="45"/>
      <c r="M4108" s="235" t="s">
        <v>1</v>
      </c>
      <c r="N4108" s="236" t="s">
        <v>38</v>
      </c>
      <c r="O4108" s="92"/>
      <c r="P4108" s="237">
        <f>O4108*H4108</f>
        <v>0</v>
      </c>
      <c r="Q4108" s="237">
        <v>0.041000000000000002</v>
      </c>
      <c r="R4108" s="237">
        <f>Q4108*H4108</f>
        <v>1.8327000000000002</v>
      </c>
      <c r="S4108" s="237">
        <v>0</v>
      </c>
      <c r="T4108" s="238">
        <f>S4108*H4108</f>
        <v>0</v>
      </c>
      <c r="U4108" s="39"/>
      <c r="V4108" s="39"/>
      <c r="W4108" s="39"/>
      <c r="X4108" s="39"/>
      <c r="Y4108" s="39"/>
      <c r="Z4108" s="39"/>
      <c r="AA4108" s="39"/>
      <c r="AB4108" s="39"/>
      <c r="AC4108" s="39"/>
      <c r="AD4108" s="39"/>
      <c r="AE4108" s="39"/>
      <c r="AR4108" s="239" t="s">
        <v>310</v>
      </c>
      <c r="AT4108" s="239" t="s">
        <v>225</v>
      </c>
      <c r="AU4108" s="239" t="s">
        <v>82</v>
      </c>
      <c r="AY4108" s="18" t="s">
        <v>223</v>
      </c>
      <c r="BE4108" s="240">
        <f>IF(N4108="základní",J4108,0)</f>
        <v>0</v>
      </c>
      <c r="BF4108" s="240">
        <f>IF(N4108="snížená",J4108,0)</f>
        <v>0</v>
      </c>
      <c r="BG4108" s="240">
        <f>IF(N4108="zákl. přenesená",J4108,0)</f>
        <v>0</v>
      </c>
      <c r="BH4108" s="240">
        <f>IF(N4108="sníž. přenesená",J4108,0)</f>
        <v>0</v>
      </c>
      <c r="BI4108" s="240">
        <f>IF(N4108="nulová",J4108,0)</f>
        <v>0</v>
      </c>
      <c r="BJ4108" s="18" t="s">
        <v>80</v>
      </c>
      <c r="BK4108" s="240">
        <f>ROUND(I4108*H4108,2)</f>
        <v>0</v>
      </c>
      <c r="BL4108" s="18" t="s">
        <v>310</v>
      </c>
      <c r="BM4108" s="239" t="s">
        <v>5031</v>
      </c>
    </row>
    <row r="4109" s="2" customFormat="1" ht="24.15" customHeight="1">
      <c r="A4109" s="39"/>
      <c r="B4109" s="40"/>
      <c r="C4109" s="274" t="s">
        <v>5032</v>
      </c>
      <c r="D4109" s="274" t="s">
        <v>285</v>
      </c>
      <c r="E4109" s="275" t="s">
        <v>5033</v>
      </c>
      <c r="F4109" s="276" t="s">
        <v>5034</v>
      </c>
      <c r="G4109" s="277" t="s">
        <v>351</v>
      </c>
      <c r="H4109" s="278">
        <v>46.935000000000002</v>
      </c>
      <c r="I4109" s="279"/>
      <c r="J4109" s="280">
        <f>ROUND(I4109*H4109,2)</f>
        <v>0</v>
      </c>
      <c r="K4109" s="276" t="s">
        <v>386</v>
      </c>
      <c r="L4109" s="281"/>
      <c r="M4109" s="282" t="s">
        <v>1</v>
      </c>
      <c r="N4109" s="283" t="s">
        <v>38</v>
      </c>
      <c r="O4109" s="92"/>
      <c r="P4109" s="237">
        <f>O4109*H4109</f>
        <v>0</v>
      </c>
      <c r="Q4109" s="237">
        <v>0.0080000000000000002</v>
      </c>
      <c r="R4109" s="237">
        <f>Q4109*H4109</f>
        <v>0.37548000000000004</v>
      </c>
      <c r="S4109" s="237">
        <v>0</v>
      </c>
      <c r="T4109" s="238">
        <f>S4109*H4109</f>
        <v>0</v>
      </c>
      <c r="U4109" s="39"/>
      <c r="V4109" s="39"/>
      <c r="W4109" s="39"/>
      <c r="X4109" s="39"/>
      <c r="Y4109" s="39"/>
      <c r="Z4109" s="39"/>
      <c r="AA4109" s="39"/>
      <c r="AB4109" s="39"/>
      <c r="AC4109" s="39"/>
      <c r="AD4109" s="39"/>
      <c r="AE4109" s="39"/>
      <c r="AR4109" s="239" t="s">
        <v>402</v>
      </c>
      <c r="AT4109" s="239" t="s">
        <v>285</v>
      </c>
      <c r="AU4109" s="239" t="s">
        <v>82</v>
      </c>
      <c r="AY4109" s="18" t="s">
        <v>223</v>
      </c>
      <c r="BE4109" s="240">
        <f>IF(N4109="základní",J4109,0)</f>
        <v>0</v>
      </c>
      <c r="BF4109" s="240">
        <f>IF(N4109="snížená",J4109,0)</f>
        <v>0</v>
      </c>
      <c r="BG4109" s="240">
        <f>IF(N4109="zákl. přenesená",J4109,0)</f>
        <v>0</v>
      </c>
      <c r="BH4109" s="240">
        <f>IF(N4109="sníž. přenesená",J4109,0)</f>
        <v>0</v>
      </c>
      <c r="BI4109" s="240">
        <f>IF(N4109="nulová",J4109,0)</f>
        <v>0</v>
      </c>
      <c r="BJ4109" s="18" t="s">
        <v>80</v>
      </c>
      <c r="BK4109" s="240">
        <f>ROUND(I4109*H4109,2)</f>
        <v>0</v>
      </c>
      <c r="BL4109" s="18" t="s">
        <v>310</v>
      </c>
      <c r="BM4109" s="239" t="s">
        <v>5035</v>
      </c>
    </row>
    <row r="4110" s="13" customFormat="1">
      <c r="A4110" s="13"/>
      <c r="B4110" s="241"/>
      <c r="C4110" s="242"/>
      <c r="D4110" s="243" t="s">
        <v>232</v>
      </c>
      <c r="E4110" s="244" t="s">
        <v>1</v>
      </c>
      <c r="F4110" s="245" t="s">
        <v>5036</v>
      </c>
      <c r="G4110" s="242"/>
      <c r="H4110" s="246">
        <v>44.700000000000003</v>
      </c>
      <c r="I4110" s="247"/>
      <c r="J4110" s="242"/>
      <c r="K4110" s="242"/>
      <c r="L4110" s="248"/>
      <c r="M4110" s="249"/>
      <c r="N4110" s="250"/>
      <c r="O4110" s="250"/>
      <c r="P4110" s="250"/>
      <c r="Q4110" s="250"/>
      <c r="R4110" s="250"/>
      <c r="S4110" s="250"/>
      <c r="T4110" s="251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52" t="s">
        <v>232</v>
      </c>
      <c r="AU4110" s="252" t="s">
        <v>82</v>
      </c>
      <c r="AV4110" s="13" t="s">
        <v>82</v>
      </c>
      <c r="AW4110" s="13" t="s">
        <v>30</v>
      </c>
      <c r="AX4110" s="13" t="s">
        <v>80</v>
      </c>
      <c r="AY4110" s="252" t="s">
        <v>223</v>
      </c>
    </row>
    <row r="4111" s="13" customFormat="1">
      <c r="A4111" s="13"/>
      <c r="B4111" s="241"/>
      <c r="C4111" s="242"/>
      <c r="D4111" s="243" t="s">
        <v>232</v>
      </c>
      <c r="E4111" s="242"/>
      <c r="F4111" s="245" t="s">
        <v>5037</v>
      </c>
      <c r="G4111" s="242"/>
      <c r="H4111" s="246">
        <v>46.935000000000002</v>
      </c>
      <c r="I4111" s="247"/>
      <c r="J4111" s="242"/>
      <c r="K4111" s="242"/>
      <c r="L4111" s="248"/>
      <c r="M4111" s="249"/>
      <c r="N4111" s="250"/>
      <c r="O4111" s="250"/>
      <c r="P4111" s="250"/>
      <c r="Q4111" s="250"/>
      <c r="R4111" s="250"/>
      <c r="S4111" s="250"/>
      <c r="T4111" s="251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52" t="s">
        <v>232</v>
      </c>
      <c r="AU4111" s="252" t="s">
        <v>82</v>
      </c>
      <c r="AV4111" s="13" t="s">
        <v>82</v>
      </c>
      <c r="AW4111" s="13" t="s">
        <v>4</v>
      </c>
      <c r="AX4111" s="13" t="s">
        <v>80</v>
      </c>
      <c r="AY4111" s="252" t="s">
        <v>223</v>
      </c>
    </row>
    <row r="4112" s="2" customFormat="1" ht="55.5" customHeight="1">
      <c r="A4112" s="39"/>
      <c r="B4112" s="40"/>
      <c r="C4112" s="228" t="s">
        <v>5038</v>
      </c>
      <c r="D4112" s="228" t="s">
        <v>225</v>
      </c>
      <c r="E4112" s="229" t="s">
        <v>5039</v>
      </c>
      <c r="F4112" s="230" t="s">
        <v>5040</v>
      </c>
      <c r="G4112" s="231" t="s">
        <v>265</v>
      </c>
      <c r="H4112" s="232">
        <v>2.2080000000000002</v>
      </c>
      <c r="I4112" s="233"/>
      <c r="J4112" s="234">
        <f>ROUND(I4112*H4112,2)</f>
        <v>0</v>
      </c>
      <c r="K4112" s="230" t="s">
        <v>229</v>
      </c>
      <c r="L4112" s="45"/>
      <c r="M4112" s="235" t="s">
        <v>1</v>
      </c>
      <c r="N4112" s="236" t="s">
        <v>38</v>
      </c>
      <c r="O4112" s="92"/>
      <c r="P4112" s="237">
        <f>O4112*H4112</f>
        <v>0</v>
      </c>
      <c r="Q4112" s="237">
        <v>0</v>
      </c>
      <c r="R4112" s="237">
        <f>Q4112*H4112</f>
        <v>0</v>
      </c>
      <c r="S4112" s="237">
        <v>0</v>
      </c>
      <c r="T4112" s="238">
        <f>S4112*H4112</f>
        <v>0</v>
      </c>
      <c r="U4112" s="39"/>
      <c r="V4112" s="39"/>
      <c r="W4112" s="39"/>
      <c r="X4112" s="39"/>
      <c r="Y4112" s="39"/>
      <c r="Z4112" s="39"/>
      <c r="AA4112" s="39"/>
      <c r="AB4112" s="39"/>
      <c r="AC4112" s="39"/>
      <c r="AD4112" s="39"/>
      <c r="AE4112" s="39"/>
      <c r="AR4112" s="239" t="s">
        <v>310</v>
      </c>
      <c r="AT4112" s="239" t="s">
        <v>225</v>
      </c>
      <c r="AU4112" s="239" t="s">
        <v>82</v>
      </c>
      <c r="AY4112" s="18" t="s">
        <v>223</v>
      </c>
      <c r="BE4112" s="240">
        <f>IF(N4112="základní",J4112,0)</f>
        <v>0</v>
      </c>
      <c r="BF4112" s="240">
        <f>IF(N4112="snížená",J4112,0)</f>
        <v>0</v>
      </c>
      <c r="BG4112" s="240">
        <f>IF(N4112="zákl. přenesená",J4112,0)</f>
        <v>0</v>
      </c>
      <c r="BH4112" s="240">
        <f>IF(N4112="sníž. přenesená",J4112,0)</f>
        <v>0</v>
      </c>
      <c r="BI4112" s="240">
        <f>IF(N4112="nulová",J4112,0)</f>
        <v>0</v>
      </c>
      <c r="BJ4112" s="18" t="s">
        <v>80</v>
      </c>
      <c r="BK4112" s="240">
        <f>ROUND(I4112*H4112,2)</f>
        <v>0</v>
      </c>
      <c r="BL4112" s="18" t="s">
        <v>310</v>
      </c>
      <c r="BM4112" s="239" t="s">
        <v>5041</v>
      </c>
    </row>
    <row r="4113" s="12" customFormat="1" ht="22.8" customHeight="1">
      <c r="A4113" s="12"/>
      <c r="B4113" s="212"/>
      <c r="C4113" s="213"/>
      <c r="D4113" s="214" t="s">
        <v>72</v>
      </c>
      <c r="E4113" s="226" t="s">
        <v>5042</v>
      </c>
      <c r="F4113" s="226" t="s">
        <v>5043</v>
      </c>
      <c r="G4113" s="213"/>
      <c r="H4113" s="213"/>
      <c r="I4113" s="216"/>
      <c r="J4113" s="227">
        <f>BK4113</f>
        <v>0</v>
      </c>
      <c r="K4113" s="213"/>
      <c r="L4113" s="218"/>
      <c r="M4113" s="219"/>
      <c r="N4113" s="220"/>
      <c r="O4113" s="220"/>
      <c r="P4113" s="221">
        <f>SUM(P4114:P4170)</f>
        <v>0</v>
      </c>
      <c r="Q4113" s="220"/>
      <c r="R4113" s="221">
        <f>SUM(R4114:R4170)</f>
        <v>0.98261246000000013</v>
      </c>
      <c r="S4113" s="220"/>
      <c r="T4113" s="222">
        <f>SUM(T4114:T4170)</f>
        <v>0</v>
      </c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R4113" s="223" t="s">
        <v>82</v>
      </c>
      <c r="AT4113" s="224" t="s">
        <v>72</v>
      </c>
      <c r="AU4113" s="224" t="s">
        <v>80</v>
      </c>
      <c r="AY4113" s="223" t="s">
        <v>223</v>
      </c>
      <c r="BK4113" s="225">
        <f>SUM(BK4114:BK4170)</f>
        <v>0</v>
      </c>
    </row>
    <row r="4114" s="2" customFormat="1" ht="37.8" customHeight="1">
      <c r="A4114" s="39"/>
      <c r="B4114" s="40"/>
      <c r="C4114" s="228" t="s">
        <v>5044</v>
      </c>
      <c r="D4114" s="228" t="s">
        <v>225</v>
      </c>
      <c r="E4114" s="229" t="s">
        <v>5045</v>
      </c>
      <c r="F4114" s="230" t="s">
        <v>5046</v>
      </c>
      <c r="G4114" s="231" t="s">
        <v>293</v>
      </c>
      <c r="H4114" s="232">
        <v>801.16300000000001</v>
      </c>
      <c r="I4114" s="233"/>
      <c r="J4114" s="234">
        <f>ROUND(I4114*H4114,2)</f>
        <v>0</v>
      </c>
      <c r="K4114" s="230" t="s">
        <v>229</v>
      </c>
      <c r="L4114" s="45"/>
      <c r="M4114" s="235" t="s">
        <v>1</v>
      </c>
      <c r="N4114" s="236" t="s">
        <v>38</v>
      </c>
      <c r="O4114" s="92"/>
      <c r="P4114" s="237">
        <f>O4114*H4114</f>
        <v>0</v>
      </c>
      <c r="Q4114" s="237">
        <v>8.0000000000000007E-05</v>
      </c>
      <c r="R4114" s="237">
        <f>Q4114*H4114</f>
        <v>0.064093040000000004</v>
      </c>
      <c r="S4114" s="237">
        <v>0</v>
      </c>
      <c r="T4114" s="238">
        <f>S4114*H4114</f>
        <v>0</v>
      </c>
      <c r="U4114" s="39"/>
      <c r="V4114" s="39"/>
      <c r="W4114" s="39"/>
      <c r="X4114" s="39"/>
      <c r="Y4114" s="39"/>
      <c r="Z4114" s="39"/>
      <c r="AA4114" s="39"/>
      <c r="AB4114" s="39"/>
      <c r="AC4114" s="39"/>
      <c r="AD4114" s="39"/>
      <c r="AE4114" s="39"/>
      <c r="AR4114" s="239" t="s">
        <v>310</v>
      </c>
      <c r="AT4114" s="239" t="s">
        <v>225</v>
      </c>
      <c r="AU4114" s="239" t="s">
        <v>82</v>
      </c>
      <c r="AY4114" s="18" t="s">
        <v>223</v>
      </c>
      <c r="BE4114" s="240">
        <f>IF(N4114="základní",J4114,0)</f>
        <v>0</v>
      </c>
      <c r="BF4114" s="240">
        <f>IF(N4114="snížená",J4114,0)</f>
        <v>0</v>
      </c>
      <c r="BG4114" s="240">
        <f>IF(N4114="zákl. přenesená",J4114,0)</f>
        <v>0</v>
      </c>
      <c r="BH4114" s="240">
        <f>IF(N4114="sníž. přenesená",J4114,0)</f>
        <v>0</v>
      </c>
      <c r="BI4114" s="240">
        <f>IF(N4114="nulová",J4114,0)</f>
        <v>0</v>
      </c>
      <c r="BJ4114" s="18" t="s">
        <v>80</v>
      </c>
      <c r="BK4114" s="240">
        <f>ROUND(I4114*H4114,2)</f>
        <v>0</v>
      </c>
      <c r="BL4114" s="18" t="s">
        <v>310</v>
      </c>
      <c r="BM4114" s="239" t="s">
        <v>5047</v>
      </c>
    </row>
    <row r="4115" s="2" customFormat="1" ht="24.15" customHeight="1">
      <c r="A4115" s="39"/>
      <c r="B4115" s="40"/>
      <c r="C4115" s="228" t="s">
        <v>5048</v>
      </c>
      <c r="D4115" s="228" t="s">
        <v>225</v>
      </c>
      <c r="E4115" s="229" t="s">
        <v>5049</v>
      </c>
      <c r="F4115" s="230" t="s">
        <v>5050</v>
      </c>
      <c r="G4115" s="231" t="s">
        <v>293</v>
      </c>
      <c r="H4115" s="232">
        <v>801.16300000000001</v>
      </c>
      <c r="I4115" s="233"/>
      <c r="J4115" s="234">
        <f>ROUND(I4115*H4115,2)</f>
        <v>0</v>
      </c>
      <c r="K4115" s="230" t="s">
        <v>229</v>
      </c>
      <c r="L4115" s="45"/>
      <c r="M4115" s="235" t="s">
        <v>1</v>
      </c>
      <c r="N4115" s="236" t="s">
        <v>38</v>
      </c>
      <c r="O4115" s="92"/>
      <c r="P4115" s="237">
        <f>O4115*H4115</f>
        <v>0</v>
      </c>
      <c r="Q4115" s="237">
        <v>0</v>
      </c>
      <c r="R4115" s="237">
        <f>Q4115*H4115</f>
        <v>0</v>
      </c>
      <c r="S4115" s="237">
        <v>0</v>
      </c>
      <c r="T4115" s="238">
        <f>S4115*H4115</f>
        <v>0</v>
      </c>
      <c r="U4115" s="39"/>
      <c r="V4115" s="39"/>
      <c r="W4115" s="39"/>
      <c r="X4115" s="39"/>
      <c r="Y4115" s="39"/>
      <c r="Z4115" s="39"/>
      <c r="AA4115" s="39"/>
      <c r="AB4115" s="39"/>
      <c r="AC4115" s="39"/>
      <c r="AD4115" s="39"/>
      <c r="AE4115" s="39"/>
      <c r="AR4115" s="239" t="s">
        <v>310</v>
      </c>
      <c r="AT4115" s="239" t="s">
        <v>225</v>
      </c>
      <c r="AU4115" s="239" t="s">
        <v>82</v>
      </c>
      <c r="AY4115" s="18" t="s">
        <v>223</v>
      </c>
      <c r="BE4115" s="240">
        <f>IF(N4115="základní",J4115,0)</f>
        <v>0</v>
      </c>
      <c r="BF4115" s="240">
        <f>IF(N4115="snížená",J4115,0)</f>
        <v>0</v>
      </c>
      <c r="BG4115" s="240">
        <f>IF(N4115="zákl. přenesená",J4115,0)</f>
        <v>0</v>
      </c>
      <c r="BH4115" s="240">
        <f>IF(N4115="sníž. přenesená",J4115,0)</f>
        <v>0</v>
      </c>
      <c r="BI4115" s="240">
        <f>IF(N4115="nulová",J4115,0)</f>
        <v>0</v>
      </c>
      <c r="BJ4115" s="18" t="s">
        <v>80</v>
      </c>
      <c r="BK4115" s="240">
        <f>ROUND(I4115*H4115,2)</f>
        <v>0</v>
      </c>
      <c r="BL4115" s="18" t="s">
        <v>310</v>
      </c>
      <c r="BM4115" s="239" t="s">
        <v>5051</v>
      </c>
    </row>
    <row r="4116" s="13" customFormat="1">
      <c r="A4116" s="13"/>
      <c r="B4116" s="241"/>
      <c r="C4116" s="242"/>
      <c r="D4116" s="243" t="s">
        <v>232</v>
      </c>
      <c r="E4116" s="244" t="s">
        <v>1</v>
      </c>
      <c r="F4116" s="245" t="s">
        <v>5052</v>
      </c>
      <c r="G4116" s="242"/>
      <c r="H4116" s="246">
        <v>32.25</v>
      </c>
      <c r="I4116" s="247"/>
      <c r="J4116" s="242"/>
      <c r="K4116" s="242"/>
      <c r="L4116" s="248"/>
      <c r="M4116" s="249"/>
      <c r="N4116" s="250"/>
      <c r="O4116" s="250"/>
      <c r="P4116" s="250"/>
      <c r="Q4116" s="250"/>
      <c r="R4116" s="250"/>
      <c r="S4116" s="250"/>
      <c r="T4116" s="251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T4116" s="252" t="s">
        <v>232</v>
      </c>
      <c r="AU4116" s="252" t="s">
        <v>82</v>
      </c>
      <c r="AV4116" s="13" t="s">
        <v>82</v>
      </c>
      <c r="AW4116" s="13" t="s">
        <v>30</v>
      </c>
      <c r="AX4116" s="13" t="s">
        <v>73</v>
      </c>
      <c r="AY4116" s="252" t="s">
        <v>223</v>
      </c>
    </row>
    <row r="4117" s="13" customFormat="1">
      <c r="A4117" s="13"/>
      <c r="B4117" s="241"/>
      <c r="C4117" s="242"/>
      <c r="D4117" s="243" t="s">
        <v>232</v>
      </c>
      <c r="E4117" s="244" t="s">
        <v>1</v>
      </c>
      <c r="F4117" s="245" t="s">
        <v>5053</v>
      </c>
      <c r="G4117" s="242"/>
      <c r="H4117" s="246">
        <v>58.270000000000003</v>
      </c>
      <c r="I4117" s="247"/>
      <c r="J4117" s="242"/>
      <c r="K4117" s="242"/>
      <c r="L4117" s="248"/>
      <c r="M4117" s="249"/>
      <c r="N4117" s="250"/>
      <c r="O4117" s="250"/>
      <c r="P4117" s="250"/>
      <c r="Q4117" s="250"/>
      <c r="R4117" s="250"/>
      <c r="S4117" s="250"/>
      <c r="T4117" s="251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T4117" s="252" t="s">
        <v>232</v>
      </c>
      <c r="AU4117" s="252" t="s">
        <v>82</v>
      </c>
      <c r="AV4117" s="13" t="s">
        <v>82</v>
      </c>
      <c r="AW4117" s="13" t="s">
        <v>30</v>
      </c>
      <c r="AX4117" s="13" t="s">
        <v>73</v>
      </c>
      <c r="AY4117" s="252" t="s">
        <v>223</v>
      </c>
    </row>
    <row r="4118" s="14" customFormat="1">
      <c r="A4118" s="14"/>
      <c r="B4118" s="253"/>
      <c r="C4118" s="254"/>
      <c r="D4118" s="243" t="s">
        <v>232</v>
      </c>
      <c r="E4118" s="255" t="s">
        <v>1</v>
      </c>
      <c r="F4118" s="256" t="s">
        <v>410</v>
      </c>
      <c r="G4118" s="254"/>
      <c r="H4118" s="255" t="s">
        <v>1</v>
      </c>
      <c r="I4118" s="257"/>
      <c r="J4118" s="254"/>
      <c r="K4118" s="254"/>
      <c r="L4118" s="258"/>
      <c r="M4118" s="259"/>
      <c r="N4118" s="260"/>
      <c r="O4118" s="260"/>
      <c r="P4118" s="260"/>
      <c r="Q4118" s="260"/>
      <c r="R4118" s="260"/>
      <c r="S4118" s="260"/>
      <c r="T4118" s="261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62" t="s">
        <v>232</v>
      </c>
      <c r="AU4118" s="262" t="s">
        <v>82</v>
      </c>
      <c r="AV4118" s="14" t="s">
        <v>80</v>
      </c>
      <c r="AW4118" s="14" t="s">
        <v>30</v>
      </c>
      <c r="AX4118" s="14" t="s">
        <v>73</v>
      </c>
      <c r="AY4118" s="262" t="s">
        <v>223</v>
      </c>
    </row>
    <row r="4119" s="13" customFormat="1">
      <c r="A4119" s="13"/>
      <c r="B4119" s="241"/>
      <c r="C4119" s="242"/>
      <c r="D4119" s="243" t="s">
        <v>232</v>
      </c>
      <c r="E4119" s="244" t="s">
        <v>1</v>
      </c>
      <c r="F4119" s="245" t="s">
        <v>5054</v>
      </c>
      <c r="G4119" s="242"/>
      <c r="H4119" s="246">
        <v>20.239999999999998</v>
      </c>
      <c r="I4119" s="247"/>
      <c r="J4119" s="242"/>
      <c r="K4119" s="242"/>
      <c r="L4119" s="248"/>
      <c r="M4119" s="249"/>
      <c r="N4119" s="250"/>
      <c r="O4119" s="250"/>
      <c r="P4119" s="250"/>
      <c r="Q4119" s="250"/>
      <c r="R4119" s="250"/>
      <c r="S4119" s="250"/>
      <c r="T4119" s="251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T4119" s="252" t="s">
        <v>232</v>
      </c>
      <c r="AU4119" s="252" t="s">
        <v>82</v>
      </c>
      <c r="AV4119" s="13" t="s">
        <v>82</v>
      </c>
      <c r="AW4119" s="13" t="s">
        <v>30</v>
      </c>
      <c r="AX4119" s="13" t="s">
        <v>73</v>
      </c>
      <c r="AY4119" s="252" t="s">
        <v>223</v>
      </c>
    </row>
    <row r="4120" s="14" customFormat="1">
      <c r="A4120" s="14"/>
      <c r="B4120" s="253"/>
      <c r="C4120" s="254"/>
      <c r="D4120" s="243" t="s">
        <v>232</v>
      </c>
      <c r="E4120" s="255" t="s">
        <v>1</v>
      </c>
      <c r="F4120" s="256" t="s">
        <v>242</v>
      </c>
      <c r="G4120" s="254"/>
      <c r="H4120" s="255" t="s">
        <v>1</v>
      </c>
      <c r="I4120" s="257"/>
      <c r="J4120" s="254"/>
      <c r="K4120" s="254"/>
      <c r="L4120" s="258"/>
      <c r="M4120" s="259"/>
      <c r="N4120" s="260"/>
      <c r="O4120" s="260"/>
      <c r="P4120" s="260"/>
      <c r="Q4120" s="260"/>
      <c r="R4120" s="260"/>
      <c r="S4120" s="260"/>
      <c r="T4120" s="261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T4120" s="262" t="s">
        <v>232</v>
      </c>
      <c r="AU4120" s="262" t="s">
        <v>82</v>
      </c>
      <c r="AV4120" s="14" t="s">
        <v>80</v>
      </c>
      <c r="AW4120" s="14" t="s">
        <v>30</v>
      </c>
      <c r="AX4120" s="14" t="s">
        <v>73</v>
      </c>
      <c r="AY4120" s="262" t="s">
        <v>223</v>
      </c>
    </row>
    <row r="4121" s="13" customFormat="1">
      <c r="A4121" s="13"/>
      <c r="B4121" s="241"/>
      <c r="C4121" s="242"/>
      <c r="D4121" s="243" t="s">
        <v>232</v>
      </c>
      <c r="E4121" s="244" t="s">
        <v>1</v>
      </c>
      <c r="F4121" s="245" t="s">
        <v>5055</v>
      </c>
      <c r="G4121" s="242"/>
      <c r="H4121" s="246">
        <v>3.6190000000000002</v>
      </c>
      <c r="I4121" s="247"/>
      <c r="J4121" s="242"/>
      <c r="K4121" s="242"/>
      <c r="L4121" s="248"/>
      <c r="M4121" s="249"/>
      <c r="N4121" s="250"/>
      <c r="O4121" s="250"/>
      <c r="P4121" s="250"/>
      <c r="Q4121" s="250"/>
      <c r="R4121" s="250"/>
      <c r="S4121" s="250"/>
      <c r="T4121" s="251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T4121" s="252" t="s">
        <v>232</v>
      </c>
      <c r="AU4121" s="252" t="s">
        <v>82</v>
      </c>
      <c r="AV4121" s="13" t="s">
        <v>82</v>
      </c>
      <c r="AW4121" s="13" t="s">
        <v>30</v>
      </c>
      <c r="AX4121" s="13" t="s">
        <v>73</v>
      </c>
      <c r="AY4121" s="252" t="s">
        <v>223</v>
      </c>
    </row>
    <row r="4122" s="13" customFormat="1">
      <c r="A4122" s="13"/>
      <c r="B4122" s="241"/>
      <c r="C4122" s="242"/>
      <c r="D4122" s="243" t="s">
        <v>232</v>
      </c>
      <c r="E4122" s="244" t="s">
        <v>1</v>
      </c>
      <c r="F4122" s="245" t="s">
        <v>5056</v>
      </c>
      <c r="G4122" s="242"/>
      <c r="H4122" s="246">
        <v>3.5840000000000001</v>
      </c>
      <c r="I4122" s="247"/>
      <c r="J4122" s="242"/>
      <c r="K4122" s="242"/>
      <c r="L4122" s="248"/>
      <c r="M4122" s="249"/>
      <c r="N4122" s="250"/>
      <c r="O4122" s="250"/>
      <c r="P4122" s="250"/>
      <c r="Q4122" s="250"/>
      <c r="R4122" s="250"/>
      <c r="S4122" s="250"/>
      <c r="T4122" s="251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52" t="s">
        <v>232</v>
      </c>
      <c r="AU4122" s="252" t="s">
        <v>82</v>
      </c>
      <c r="AV4122" s="13" t="s">
        <v>82</v>
      </c>
      <c r="AW4122" s="13" t="s">
        <v>30</v>
      </c>
      <c r="AX4122" s="13" t="s">
        <v>73</v>
      </c>
      <c r="AY4122" s="252" t="s">
        <v>223</v>
      </c>
    </row>
    <row r="4123" s="13" customFormat="1">
      <c r="A4123" s="13"/>
      <c r="B4123" s="241"/>
      <c r="C4123" s="242"/>
      <c r="D4123" s="243" t="s">
        <v>232</v>
      </c>
      <c r="E4123" s="244" t="s">
        <v>1</v>
      </c>
      <c r="F4123" s="245" t="s">
        <v>5057</v>
      </c>
      <c r="G4123" s="242"/>
      <c r="H4123" s="246">
        <v>3.2200000000000002</v>
      </c>
      <c r="I4123" s="247"/>
      <c r="J4123" s="242"/>
      <c r="K4123" s="242"/>
      <c r="L4123" s="248"/>
      <c r="M4123" s="249"/>
      <c r="N4123" s="250"/>
      <c r="O4123" s="250"/>
      <c r="P4123" s="250"/>
      <c r="Q4123" s="250"/>
      <c r="R4123" s="250"/>
      <c r="S4123" s="250"/>
      <c r="T4123" s="251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T4123" s="252" t="s">
        <v>232</v>
      </c>
      <c r="AU4123" s="252" t="s">
        <v>82</v>
      </c>
      <c r="AV4123" s="13" t="s">
        <v>82</v>
      </c>
      <c r="AW4123" s="13" t="s">
        <v>30</v>
      </c>
      <c r="AX4123" s="13" t="s">
        <v>73</v>
      </c>
      <c r="AY4123" s="252" t="s">
        <v>223</v>
      </c>
    </row>
    <row r="4124" s="14" customFormat="1">
      <c r="A4124" s="14"/>
      <c r="B4124" s="253"/>
      <c r="C4124" s="254"/>
      <c r="D4124" s="243" t="s">
        <v>232</v>
      </c>
      <c r="E4124" s="255" t="s">
        <v>1</v>
      </c>
      <c r="F4124" s="256" t="s">
        <v>242</v>
      </c>
      <c r="G4124" s="254"/>
      <c r="H4124" s="255" t="s">
        <v>1</v>
      </c>
      <c r="I4124" s="257"/>
      <c r="J4124" s="254"/>
      <c r="K4124" s="254"/>
      <c r="L4124" s="258"/>
      <c r="M4124" s="259"/>
      <c r="N4124" s="260"/>
      <c r="O4124" s="260"/>
      <c r="P4124" s="260"/>
      <c r="Q4124" s="260"/>
      <c r="R4124" s="260"/>
      <c r="S4124" s="260"/>
      <c r="T4124" s="261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T4124" s="262" t="s">
        <v>232</v>
      </c>
      <c r="AU4124" s="262" t="s">
        <v>82</v>
      </c>
      <c r="AV4124" s="14" t="s">
        <v>80</v>
      </c>
      <c r="AW4124" s="14" t="s">
        <v>30</v>
      </c>
      <c r="AX4124" s="14" t="s">
        <v>73</v>
      </c>
      <c r="AY4124" s="262" t="s">
        <v>223</v>
      </c>
    </row>
    <row r="4125" s="14" customFormat="1">
      <c r="A4125" s="14"/>
      <c r="B4125" s="253"/>
      <c r="C4125" s="254"/>
      <c r="D4125" s="243" t="s">
        <v>232</v>
      </c>
      <c r="E4125" s="255" t="s">
        <v>1</v>
      </c>
      <c r="F4125" s="256" t="s">
        <v>4657</v>
      </c>
      <c r="G4125" s="254"/>
      <c r="H4125" s="255" t="s">
        <v>1</v>
      </c>
      <c r="I4125" s="257"/>
      <c r="J4125" s="254"/>
      <c r="K4125" s="254"/>
      <c r="L4125" s="258"/>
      <c r="M4125" s="259"/>
      <c r="N4125" s="260"/>
      <c r="O4125" s="260"/>
      <c r="P4125" s="260"/>
      <c r="Q4125" s="260"/>
      <c r="R4125" s="260"/>
      <c r="S4125" s="260"/>
      <c r="T4125" s="261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T4125" s="262" t="s">
        <v>232</v>
      </c>
      <c r="AU4125" s="262" t="s">
        <v>82</v>
      </c>
      <c r="AV4125" s="14" t="s">
        <v>80</v>
      </c>
      <c r="AW4125" s="14" t="s">
        <v>30</v>
      </c>
      <c r="AX4125" s="14" t="s">
        <v>73</v>
      </c>
      <c r="AY4125" s="262" t="s">
        <v>223</v>
      </c>
    </row>
    <row r="4126" s="13" customFormat="1">
      <c r="A4126" s="13"/>
      <c r="B4126" s="241"/>
      <c r="C4126" s="242"/>
      <c r="D4126" s="243" t="s">
        <v>232</v>
      </c>
      <c r="E4126" s="244" t="s">
        <v>1</v>
      </c>
      <c r="F4126" s="245" t="s">
        <v>5058</v>
      </c>
      <c r="G4126" s="242"/>
      <c r="H4126" s="246">
        <v>15.32</v>
      </c>
      <c r="I4126" s="247"/>
      <c r="J4126" s="242"/>
      <c r="K4126" s="242"/>
      <c r="L4126" s="248"/>
      <c r="M4126" s="249"/>
      <c r="N4126" s="250"/>
      <c r="O4126" s="250"/>
      <c r="P4126" s="250"/>
      <c r="Q4126" s="250"/>
      <c r="R4126" s="250"/>
      <c r="S4126" s="250"/>
      <c r="T4126" s="251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T4126" s="252" t="s">
        <v>232</v>
      </c>
      <c r="AU4126" s="252" t="s">
        <v>82</v>
      </c>
      <c r="AV4126" s="13" t="s">
        <v>82</v>
      </c>
      <c r="AW4126" s="13" t="s">
        <v>30</v>
      </c>
      <c r="AX4126" s="13" t="s">
        <v>73</v>
      </c>
      <c r="AY4126" s="252" t="s">
        <v>223</v>
      </c>
    </row>
    <row r="4127" s="14" customFormat="1">
      <c r="A4127" s="14"/>
      <c r="B4127" s="253"/>
      <c r="C4127" s="254"/>
      <c r="D4127" s="243" t="s">
        <v>232</v>
      </c>
      <c r="E4127" s="255" t="s">
        <v>1</v>
      </c>
      <c r="F4127" s="256" t="s">
        <v>410</v>
      </c>
      <c r="G4127" s="254"/>
      <c r="H4127" s="255" t="s">
        <v>1</v>
      </c>
      <c r="I4127" s="257"/>
      <c r="J4127" s="254"/>
      <c r="K4127" s="254"/>
      <c r="L4127" s="258"/>
      <c r="M4127" s="259"/>
      <c r="N4127" s="260"/>
      <c r="O4127" s="260"/>
      <c r="P4127" s="260"/>
      <c r="Q4127" s="260"/>
      <c r="R4127" s="260"/>
      <c r="S4127" s="260"/>
      <c r="T4127" s="261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T4127" s="262" t="s">
        <v>232</v>
      </c>
      <c r="AU4127" s="262" t="s">
        <v>82</v>
      </c>
      <c r="AV4127" s="14" t="s">
        <v>80</v>
      </c>
      <c r="AW4127" s="14" t="s">
        <v>30</v>
      </c>
      <c r="AX4127" s="14" t="s">
        <v>73</v>
      </c>
      <c r="AY4127" s="262" t="s">
        <v>223</v>
      </c>
    </row>
    <row r="4128" s="14" customFormat="1">
      <c r="A4128" s="14"/>
      <c r="B4128" s="253"/>
      <c r="C4128" s="254"/>
      <c r="D4128" s="243" t="s">
        <v>232</v>
      </c>
      <c r="E4128" s="255" t="s">
        <v>1</v>
      </c>
      <c r="F4128" s="256" t="s">
        <v>410</v>
      </c>
      <c r="G4128" s="254"/>
      <c r="H4128" s="255" t="s">
        <v>1</v>
      </c>
      <c r="I4128" s="257"/>
      <c r="J4128" s="254"/>
      <c r="K4128" s="254"/>
      <c r="L4128" s="258"/>
      <c r="M4128" s="259"/>
      <c r="N4128" s="260"/>
      <c r="O4128" s="260"/>
      <c r="P4128" s="260"/>
      <c r="Q4128" s="260"/>
      <c r="R4128" s="260"/>
      <c r="S4128" s="260"/>
      <c r="T4128" s="261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T4128" s="262" t="s">
        <v>232</v>
      </c>
      <c r="AU4128" s="262" t="s">
        <v>82</v>
      </c>
      <c r="AV4128" s="14" t="s">
        <v>80</v>
      </c>
      <c r="AW4128" s="14" t="s">
        <v>30</v>
      </c>
      <c r="AX4128" s="14" t="s">
        <v>73</v>
      </c>
      <c r="AY4128" s="262" t="s">
        <v>223</v>
      </c>
    </row>
    <row r="4129" s="13" customFormat="1">
      <c r="A4129" s="13"/>
      <c r="B4129" s="241"/>
      <c r="C4129" s="242"/>
      <c r="D4129" s="243" t="s">
        <v>232</v>
      </c>
      <c r="E4129" s="244" t="s">
        <v>1</v>
      </c>
      <c r="F4129" s="245" t="s">
        <v>5059</v>
      </c>
      <c r="G4129" s="242"/>
      <c r="H4129" s="246">
        <v>664.65999999999997</v>
      </c>
      <c r="I4129" s="247"/>
      <c r="J4129" s="242"/>
      <c r="K4129" s="242"/>
      <c r="L4129" s="248"/>
      <c r="M4129" s="249"/>
      <c r="N4129" s="250"/>
      <c r="O4129" s="250"/>
      <c r="P4129" s="250"/>
      <c r="Q4129" s="250"/>
      <c r="R4129" s="250"/>
      <c r="S4129" s="250"/>
      <c r="T4129" s="251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T4129" s="252" t="s">
        <v>232</v>
      </c>
      <c r="AU4129" s="252" t="s">
        <v>82</v>
      </c>
      <c r="AV4129" s="13" t="s">
        <v>82</v>
      </c>
      <c r="AW4129" s="13" t="s">
        <v>30</v>
      </c>
      <c r="AX4129" s="13" t="s">
        <v>73</v>
      </c>
      <c r="AY4129" s="252" t="s">
        <v>223</v>
      </c>
    </row>
    <row r="4130" s="15" customFormat="1">
      <c r="A4130" s="15"/>
      <c r="B4130" s="263"/>
      <c r="C4130" s="264"/>
      <c r="D4130" s="243" t="s">
        <v>232</v>
      </c>
      <c r="E4130" s="265" t="s">
        <v>1</v>
      </c>
      <c r="F4130" s="266" t="s">
        <v>245</v>
      </c>
      <c r="G4130" s="264"/>
      <c r="H4130" s="267">
        <v>801.16300000000001</v>
      </c>
      <c r="I4130" s="268"/>
      <c r="J4130" s="264"/>
      <c r="K4130" s="264"/>
      <c r="L4130" s="269"/>
      <c r="M4130" s="270"/>
      <c r="N4130" s="271"/>
      <c r="O4130" s="271"/>
      <c r="P4130" s="271"/>
      <c r="Q4130" s="271"/>
      <c r="R4130" s="271"/>
      <c r="S4130" s="271"/>
      <c r="T4130" s="272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T4130" s="273" t="s">
        <v>232</v>
      </c>
      <c r="AU4130" s="273" t="s">
        <v>82</v>
      </c>
      <c r="AV4130" s="15" t="s">
        <v>230</v>
      </c>
      <c r="AW4130" s="15" t="s">
        <v>30</v>
      </c>
      <c r="AX4130" s="15" t="s">
        <v>80</v>
      </c>
      <c r="AY4130" s="273" t="s">
        <v>223</v>
      </c>
    </row>
    <row r="4131" s="2" customFormat="1" ht="24.15" customHeight="1">
      <c r="A4131" s="39"/>
      <c r="B4131" s="40"/>
      <c r="C4131" s="228" t="s">
        <v>5060</v>
      </c>
      <c r="D4131" s="228" t="s">
        <v>225</v>
      </c>
      <c r="E4131" s="229" t="s">
        <v>5061</v>
      </c>
      <c r="F4131" s="230" t="s">
        <v>5062</v>
      </c>
      <c r="G4131" s="231" t="s">
        <v>293</v>
      </c>
      <c r="H4131" s="232">
        <v>360.50999999999999</v>
      </c>
      <c r="I4131" s="233"/>
      <c r="J4131" s="234">
        <f>ROUND(I4131*H4131,2)</f>
        <v>0</v>
      </c>
      <c r="K4131" s="230" t="s">
        <v>229</v>
      </c>
      <c r="L4131" s="45"/>
      <c r="M4131" s="235" t="s">
        <v>1</v>
      </c>
      <c r="N4131" s="236" t="s">
        <v>38</v>
      </c>
      <c r="O4131" s="92"/>
      <c r="P4131" s="237">
        <f>O4131*H4131</f>
        <v>0</v>
      </c>
      <c r="Q4131" s="237">
        <v>0</v>
      </c>
      <c r="R4131" s="237">
        <f>Q4131*H4131</f>
        <v>0</v>
      </c>
      <c r="S4131" s="237">
        <v>0</v>
      </c>
      <c r="T4131" s="238">
        <f>S4131*H4131</f>
        <v>0</v>
      </c>
      <c r="U4131" s="39"/>
      <c r="V4131" s="39"/>
      <c r="W4131" s="39"/>
      <c r="X4131" s="39"/>
      <c r="Y4131" s="39"/>
      <c r="Z4131" s="39"/>
      <c r="AA4131" s="39"/>
      <c r="AB4131" s="39"/>
      <c r="AC4131" s="39"/>
      <c r="AD4131" s="39"/>
      <c r="AE4131" s="39"/>
      <c r="AR4131" s="239" t="s">
        <v>310</v>
      </c>
      <c r="AT4131" s="239" t="s">
        <v>225</v>
      </c>
      <c r="AU4131" s="239" t="s">
        <v>82</v>
      </c>
      <c r="AY4131" s="18" t="s">
        <v>223</v>
      </c>
      <c r="BE4131" s="240">
        <f>IF(N4131="základní",J4131,0)</f>
        <v>0</v>
      </c>
      <c r="BF4131" s="240">
        <f>IF(N4131="snížená",J4131,0)</f>
        <v>0</v>
      </c>
      <c r="BG4131" s="240">
        <f>IF(N4131="zákl. přenesená",J4131,0)</f>
        <v>0</v>
      </c>
      <c r="BH4131" s="240">
        <f>IF(N4131="sníž. přenesená",J4131,0)</f>
        <v>0</v>
      </c>
      <c r="BI4131" s="240">
        <f>IF(N4131="nulová",J4131,0)</f>
        <v>0</v>
      </c>
      <c r="BJ4131" s="18" t="s">
        <v>80</v>
      </c>
      <c r="BK4131" s="240">
        <f>ROUND(I4131*H4131,2)</f>
        <v>0</v>
      </c>
      <c r="BL4131" s="18" t="s">
        <v>310</v>
      </c>
      <c r="BM4131" s="239" t="s">
        <v>5063</v>
      </c>
    </row>
    <row r="4132" s="13" customFormat="1">
      <c r="A4132" s="13"/>
      <c r="B4132" s="241"/>
      <c r="C4132" s="242"/>
      <c r="D4132" s="243" t="s">
        <v>232</v>
      </c>
      <c r="E4132" s="244" t="s">
        <v>1</v>
      </c>
      <c r="F4132" s="245" t="s">
        <v>5064</v>
      </c>
      <c r="G4132" s="242"/>
      <c r="H4132" s="246">
        <v>360.50999999999999</v>
      </c>
      <c r="I4132" s="247"/>
      <c r="J4132" s="242"/>
      <c r="K4132" s="242"/>
      <c r="L4132" s="248"/>
      <c r="M4132" s="249"/>
      <c r="N4132" s="250"/>
      <c r="O4132" s="250"/>
      <c r="P4132" s="250"/>
      <c r="Q4132" s="250"/>
      <c r="R4132" s="250"/>
      <c r="S4132" s="250"/>
      <c r="T4132" s="251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T4132" s="252" t="s">
        <v>232</v>
      </c>
      <c r="AU4132" s="252" t="s">
        <v>82</v>
      </c>
      <c r="AV4132" s="13" t="s">
        <v>82</v>
      </c>
      <c r="AW4132" s="13" t="s">
        <v>30</v>
      </c>
      <c r="AX4132" s="13" t="s">
        <v>80</v>
      </c>
      <c r="AY4132" s="252" t="s">
        <v>223</v>
      </c>
    </row>
    <row r="4133" s="2" customFormat="1" ht="24.15" customHeight="1">
      <c r="A4133" s="39"/>
      <c r="B4133" s="40"/>
      <c r="C4133" s="228" t="s">
        <v>5065</v>
      </c>
      <c r="D4133" s="228" t="s">
        <v>225</v>
      </c>
      <c r="E4133" s="229" t="s">
        <v>5066</v>
      </c>
      <c r="F4133" s="230" t="s">
        <v>5067</v>
      </c>
      <c r="G4133" s="231" t="s">
        <v>293</v>
      </c>
      <c r="H4133" s="232">
        <v>1072.0239999999999</v>
      </c>
      <c r="I4133" s="233"/>
      <c r="J4133" s="234">
        <f>ROUND(I4133*H4133,2)</f>
        <v>0</v>
      </c>
      <c r="K4133" s="230" t="s">
        <v>229</v>
      </c>
      <c r="L4133" s="45"/>
      <c r="M4133" s="235" t="s">
        <v>1</v>
      </c>
      <c r="N4133" s="236" t="s">
        <v>38</v>
      </c>
      <c r="O4133" s="92"/>
      <c r="P4133" s="237">
        <f>O4133*H4133</f>
        <v>0</v>
      </c>
      <c r="Q4133" s="237">
        <v>0.00017000000000000001</v>
      </c>
      <c r="R4133" s="237">
        <f>Q4133*H4133</f>
        <v>0.18224408</v>
      </c>
      <c r="S4133" s="237">
        <v>0</v>
      </c>
      <c r="T4133" s="238">
        <f>S4133*H4133</f>
        <v>0</v>
      </c>
      <c r="U4133" s="39"/>
      <c r="V4133" s="39"/>
      <c r="W4133" s="39"/>
      <c r="X4133" s="39"/>
      <c r="Y4133" s="39"/>
      <c r="Z4133" s="39"/>
      <c r="AA4133" s="39"/>
      <c r="AB4133" s="39"/>
      <c r="AC4133" s="39"/>
      <c r="AD4133" s="39"/>
      <c r="AE4133" s="39"/>
      <c r="AR4133" s="239" t="s">
        <v>310</v>
      </c>
      <c r="AT4133" s="239" t="s">
        <v>225</v>
      </c>
      <c r="AU4133" s="239" t="s">
        <v>82</v>
      </c>
      <c r="AY4133" s="18" t="s">
        <v>223</v>
      </c>
      <c r="BE4133" s="240">
        <f>IF(N4133="základní",J4133,0)</f>
        <v>0</v>
      </c>
      <c r="BF4133" s="240">
        <f>IF(N4133="snížená",J4133,0)</f>
        <v>0</v>
      </c>
      <c r="BG4133" s="240">
        <f>IF(N4133="zákl. přenesená",J4133,0)</f>
        <v>0</v>
      </c>
      <c r="BH4133" s="240">
        <f>IF(N4133="sníž. přenesená",J4133,0)</f>
        <v>0</v>
      </c>
      <c r="BI4133" s="240">
        <f>IF(N4133="nulová",J4133,0)</f>
        <v>0</v>
      </c>
      <c r="BJ4133" s="18" t="s">
        <v>80</v>
      </c>
      <c r="BK4133" s="240">
        <f>ROUND(I4133*H4133,2)</f>
        <v>0</v>
      </c>
      <c r="BL4133" s="18" t="s">
        <v>310</v>
      </c>
      <c r="BM4133" s="239" t="s">
        <v>5068</v>
      </c>
    </row>
    <row r="4134" s="13" customFormat="1">
      <c r="A4134" s="13"/>
      <c r="B4134" s="241"/>
      <c r="C4134" s="242"/>
      <c r="D4134" s="243" t="s">
        <v>232</v>
      </c>
      <c r="E4134" s="244" t="s">
        <v>1</v>
      </c>
      <c r="F4134" s="245" t="s">
        <v>5054</v>
      </c>
      <c r="G4134" s="242"/>
      <c r="H4134" s="246">
        <v>20.239999999999998</v>
      </c>
      <c r="I4134" s="247"/>
      <c r="J4134" s="242"/>
      <c r="K4134" s="242"/>
      <c r="L4134" s="248"/>
      <c r="M4134" s="249"/>
      <c r="N4134" s="250"/>
      <c r="O4134" s="250"/>
      <c r="P4134" s="250"/>
      <c r="Q4134" s="250"/>
      <c r="R4134" s="250"/>
      <c r="S4134" s="250"/>
      <c r="T4134" s="251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T4134" s="252" t="s">
        <v>232</v>
      </c>
      <c r="AU4134" s="252" t="s">
        <v>82</v>
      </c>
      <c r="AV4134" s="13" t="s">
        <v>82</v>
      </c>
      <c r="AW4134" s="13" t="s">
        <v>30</v>
      </c>
      <c r="AX4134" s="13" t="s">
        <v>73</v>
      </c>
      <c r="AY4134" s="252" t="s">
        <v>223</v>
      </c>
    </row>
    <row r="4135" s="14" customFormat="1">
      <c r="A4135" s="14"/>
      <c r="B4135" s="253"/>
      <c r="C4135" s="254"/>
      <c r="D4135" s="243" t="s">
        <v>232</v>
      </c>
      <c r="E4135" s="255" t="s">
        <v>1</v>
      </c>
      <c r="F4135" s="256" t="s">
        <v>242</v>
      </c>
      <c r="G4135" s="254"/>
      <c r="H4135" s="255" t="s">
        <v>1</v>
      </c>
      <c r="I4135" s="257"/>
      <c r="J4135" s="254"/>
      <c r="K4135" s="254"/>
      <c r="L4135" s="258"/>
      <c r="M4135" s="259"/>
      <c r="N4135" s="260"/>
      <c r="O4135" s="260"/>
      <c r="P4135" s="260"/>
      <c r="Q4135" s="260"/>
      <c r="R4135" s="260"/>
      <c r="S4135" s="260"/>
      <c r="T4135" s="261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T4135" s="262" t="s">
        <v>232</v>
      </c>
      <c r="AU4135" s="262" t="s">
        <v>82</v>
      </c>
      <c r="AV4135" s="14" t="s">
        <v>80</v>
      </c>
      <c r="AW4135" s="14" t="s">
        <v>30</v>
      </c>
      <c r="AX4135" s="14" t="s">
        <v>73</v>
      </c>
      <c r="AY4135" s="262" t="s">
        <v>223</v>
      </c>
    </row>
    <row r="4136" s="13" customFormat="1">
      <c r="A4136" s="13"/>
      <c r="B4136" s="241"/>
      <c r="C4136" s="242"/>
      <c r="D4136" s="243" t="s">
        <v>232</v>
      </c>
      <c r="E4136" s="244" t="s">
        <v>1</v>
      </c>
      <c r="F4136" s="245" t="s">
        <v>5055</v>
      </c>
      <c r="G4136" s="242"/>
      <c r="H4136" s="246">
        <v>3.6190000000000002</v>
      </c>
      <c r="I4136" s="247"/>
      <c r="J4136" s="242"/>
      <c r="K4136" s="242"/>
      <c r="L4136" s="248"/>
      <c r="M4136" s="249"/>
      <c r="N4136" s="250"/>
      <c r="O4136" s="250"/>
      <c r="P4136" s="250"/>
      <c r="Q4136" s="250"/>
      <c r="R4136" s="250"/>
      <c r="S4136" s="250"/>
      <c r="T4136" s="251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T4136" s="252" t="s">
        <v>232</v>
      </c>
      <c r="AU4136" s="252" t="s">
        <v>82</v>
      </c>
      <c r="AV4136" s="13" t="s">
        <v>82</v>
      </c>
      <c r="AW4136" s="13" t="s">
        <v>30</v>
      </c>
      <c r="AX4136" s="13" t="s">
        <v>73</v>
      </c>
      <c r="AY4136" s="252" t="s">
        <v>223</v>
      </c>
    </row>
    <row r="4137" s="13" customFormat="1">
      <c r="A4137" s="13"/>
      <c r="B4137" s="241"/>
      <c r="C4137" s="242"/>
      <c r="D4137" s="243" t="s">
        <v>232</v>
      </c>
      <c r="E4137" s="244" t="s">
        <v>1</v>
      </c>
      <c r="F4137" s="245" t="s">
        <v>5056</v>
      </c>
      <c r="G4137" s="242"/>
      <c r="H4137" s="246">
        <v>3.5840000000000001</v>
      </c>
      <c r="I4137" s="247"/>
      <c r="J4137" s="242"/>
      <c r="K4137" s="242"/>
      <c r="L4137" s="248"/>
      <c r="M4137" s="249"/>
      <c r="N4137" s="250"/>
      <c r="O4137" s="250"/>
      <c r="P4137" s="250"/>
      <c r="Q4137" s="250"/>
      <c r="R4137" s="250"/>
      <c r="S4137" s="250"/>
      <c r="T4137" s="251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T4137" s="252" t="s">
        <v>232</v>
      </c>
      <c r="AU4137" s="252" t="s">
        <v>82</v>
      </c>
      <c r="AV4137" s="13" t="s">
        <v>82</v>
      </c>
      <c r="AW4137" s="13" t="s">
        <v>30</v>
      </c>
      <c r="AX4137" s="13" t="s">
        <v>73</v>
      </c>
      <c r="AY4137" s="252" t="s">
        <v>223</v>
      </c>
    </row>
    <row r="4138" s="13" customFormat="1">
      <c r="A4138" s="13"/>
      <c r="B4138" s="241"/>
      <c r="C4138" s="242"/>
      <c r="D4138" s="243" t="s">
        <v>232</v>
      </c>
      <c r="E4138" s="244" t="s">
        <v>1</v>
      </c>
      <c r="F4138" s="245" t="s">
        <v>5057</v>
      </c>
      <c r="G4138" s="242"/>
      <c r="H4138" s="246">
        <v>3.2200000000000002</v>
      </c>
      <c r="I4138" s="247"/>
      <c r="J4138" s="242"/>
      <c r="K4138" s="242"/>
      <c r="L4138" s="248"/>
      <c r="M4138" s="249"/>
      <c r="N4138" s="250"/>
      <c r="O4138" s="250"/>
      <c r="P4138" s="250"/>
      <c r="Q4138" s="250"/>
      <c r="R4138" s="250"/>
      <c r="S4138" s="250"/>
      <c r="T4138" s="251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T4138" s="252" t="s">
        <v>232</v>
      </c>
      <c r="AU4138" s="252" t="s">
        <v>82</v>
      </c>
      <c r="AV4138" s="13" t="s">
        <v>82</v>
      </c>
      <c r="AW4138" s="13" t="s">
        <v>30</v>
      </c>
      <c r="AX4138" s="13" t="s">
        <v>73</v>
      </c>
      <c r="AY4138" s="252" t="s">
        <v>223</v>
      </c>
    </row>
    <row r="4139" s="14" customFormat="1">
      <c r="A4139" s="14"/>
      <c r="B4139" s="253"/>
      <c r="C4139" s="254"/>
      <c r="D4139" s="243" t="s">
        <v>232</v>
      </c>
      <c r="E4139" s="255" t="s">
        <v>1</v>
      </c>
      <c r="F4139" s="256" t="s">
        <v>242</v>
      </c>
      <c r="G4139" s="254"/>
      <c r="H4139" s="255" t="s">
        <v>1</v>
      </c>
      <c r="I4139" s="257"/>
      <c r="J4139" s="254"/>
      <c r="K4139" s="254"/>
      <c r="L4139" s="258"/>
      <c r="M4139" s="259"/>
      <c r="N4139" s="260"/>
      <c r="O4139" s="260"/>
      <c r="P4139" s="260"/>
      <c r="Q4139" s="260"/>
      <c r="R4139" s="260"/>
      <c r="S4139" s="260"/>
      <c r="T4139" s="261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T4139" s="262" t="s">
        <v>232</v>
      </c>
      <c r="AU4139" s="262" t="s">
        <v>82</v>
      </c>
      <c r="AV4139" s="14" t="s">
        <v>80</v>
      </c>
      <c r="AW4139" s="14" t="s">
        <v>30</v>
      </c>
      <c r="AX4139" s="14" t="s">
        <v>73</v>
      </c>
      <c r="AY4139" s="262" t="s">
        <v>223</v>
      </c>
    </row>
    <row r="4140" s="14" customFormat="1">
      <c r="A4140" s="14"/>
      <c r="B4140" s="253"/>
      <c r="C4140" s="254"/>
      <c r="D4140" s="243" t="s">
        <v>232</v>
      </c>
      <c r="E4140" s="255" t="s">
        <v>1</v>
      </c>
      <c r="F4140" s="256" t="s">
        <v>5069</v>
      </c>
      <c r="G4140" s="254"/>
      <c r="H4140" s="255" t="s">
        <v>1</v>
      </c>
      <c r="I4140" s="257"/>
      <c r="J4140" s="254"/>
      <c r="K4140" s="254"/>
      <c r="L4140" s="258"/>
      <c r="M4140" s="259"/>
      <c r="N4140" s="260"/>
      <c r="O4140" s="260"/>
      <c r="P4140" s="260"/>
      <c r="Q4140" s="260"/>
      <c r="R4140" s="260"/>
      <c r="S4140" s="260"/>
      <c r="T4140" s="261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62" t="s">
        <v>232</v>
      </c>
      <c r="AU4140" s="262" t="s">
        <v>82</v>
      </c>
      <c r="AV4140" s="14" t="s">
        <v>80</v>
      </c>
      <c r="AW4140" s="14" t="s">
        <v>30</v>
      </c>
      <c r="AX4140" s="14" t="s">
        <v>73</v>
      </c>
      <c r="AY4140" s="262" t="s">
        <v>223</v>
      </c>
    </row>
    <row r="4141" s="13" customFormat="1">
      <c r="A4141" s="13"/>
      <c r="B4141" s="241"/>
      <c r="C4141" s="242"/>
      <c r="D4141" s="243" t="s">
        <v>232</v>
      </c>
      <c r="E4141" s="244" t="s">
        <v>1</v>
      </c>
      <c r="F4141" s="245" t="s">
        <v>5070</v>
      </c>
      <c r="G4141" s="242"/>
      <c r="H4141" s="246">
        <v>0.11799999999999999</v>
      </c>
      <c r="I4141" s="247"/>
      <c r="J4141" s="242"/>
      <c r="K4141" s="242"/>
      <c r="L4141" s="248"/>
      <c r="M4141" s="249"/>
      <c r="N4141" s="250"/>
      <c r="O4141" s="250"/>
      <c r="P4141" s="250"/>
      <c r="Q4141" s="250"/>
      <c r="R4141" s="250"/>
      <c r="S4141" s="250"/>
      <c r="T4141" s="251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T4141" s="252" t="s">
        <v>232</v>
      </c>
      <c r="AU4141" s="252" t="s">
        <v>82</v>
      </c>
      <c r="AV4141" s="13" t="s">
        <v>82</v>
      </c>
      <c r="AW4141" s="13" t="s">
        <v>30</v>
      </c>
      <c r="AX4141" s="13" t="s">
        <v>73</v>
      </c>
      <c r="AY4141" s="252" t="s">
        <v>223</v>
      </c>
    </row>
    <row r="4142" s="13" customFormat="1">
      <c r="A4142" s="13"/>
      <c r="B4142" s="241"/>
      <c r="C4142" s="242"/>
      <c r="D4142" s="243" t="s">
        <v>232</v>
      </c>
      <c r="E4142" s="244" t="s">
        <v>1</v>
      </c>
      <c r="F4142" s="245" t="s">
        <v>5071</v>
      </c>
      <c r="G4142" s="242"/>
      <c r="H4142" s="246">
        <v>0.753</v>
      </c>
      <c r="I4142" s="247"/>
      <c r="J4142" s="242"/>
      <c r="K4142" s="242"/>
      <c r="L4142" s="248"/>
      <c r="M4142" s="249"/>
      <c r="N4142" s="250"/>
      <c r="O4142" s="250"/>
      <c r="P4142" s="250"/>
      <c r="Q4142" s="250"/>
      <c r="R4142" s="250"/>
      <c r="S4142" s="250"/>
      <c r="T4142" s="251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T4142" s="252" t="s">
        <v>232</v>
      </c>
      <c r="AU4142" s="252" t="s">
        <v>82</v>
      </c>
      <c r="AV4142" s="13" t="s">
        <v>82</v>
      </c>
      <c r="AW4142" s="13" t="s">
        <v>30</v>
      </c>
      <c r="AX4142" s="13" t="s">
        <v>73</v>
      </c>
      <c r="AY4142" s="252" t="s">
        <v>223</v>
      </c>
    </row>
    <row r="4143" s="14" customFormat="1">
      <c r="A4143" s="14"/>
      <c r="B4143" s="253"/>
      <c r="C4143" s="254"/>
      <c r="D4143" s="243" t="s">
        <v>232</v>
      </c>
      <c r="E4143" s="255" t="s">
        <v>1</v>
      </c>
      <c r="F4143" s="256" t="s">
        <v>242</v>
      </c>
      <c r="G4143" s="254"/>
      <c r="H4143" s="255" t="s">
        <v>1</v>
      </c>
      <c r="I4143" s="257"/>
      <c r="J4143" s="254"/>
      <c r="K4143" s="254"/>
      <c r="L4143" s="258"/>
      <c r="M4143" s="259"/>
      <c r="N4143" s="260"/>
      <c r="O4143" s="260"/>
      <c r="P4143" s="260"/>
      <c r="Q4143" s="260"/>
      <c r="R4143" s="260"/>
      <c r="S4143" s="260"/>
      <c r="T4143" s="261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62" t="s">
        <v>232</v>
      </c>
      <c r="AU4143" s="262" t="s">
        <v>82</v>
      </c>
      <c r="AV4143" s="14" t="s">
        <v>80</v>
      </c>
      <c r="AW4143" s="14" t="s">
        <v>30</v>
      </c>
      <c r="AX4143" s="14" t="s">
        <v>73</v>
      </c>
      <c r="AY4143" s="262" t="s">
        <v>223</v>
      </c>
    </row>
    <row r="4144" s="14" customFormat="1">
      <c r="A4144" s="14"/>
      <c r="B4144" s="253"/>
      <c r="C4144" s="254"/>
      <c r="D4144" s="243" t="s">
        <v>232</v>
      </c>
      <c r="E4144" s="255" t="s">
        <v>1</v>
      </c>
      <c r="F4144" s="256" t="s">
        <v>4657</v>
      </c>
      <c r="G4144" s="254"/>
      <c r="H4144" s="255" t="s">
        <v>1</v>
      </c>
      <c r="I4144" s="257"/>
      <c r="J4144" s="254"/>
      <c r="K4144" s="254"/>
      <c r="L4144" s="258"/>
      <c r="M4144" s="259"/>
      <c r="N4144" s="260"/>
      <c r="O4144" s="260"/>
      <c r="P4144" s="260"/>
      <c r="Q4144" s="260"/>
      <c r="R4144" s="260"/>
      <c r="S4144" s="260"/>
      <c r="T4144" s="261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62" t="s">
        <v>232</v>
      </c>
      <c r="AU4144" s="262" t="s">
        <v>82</v>
      </c>
      <c r="AV4144" s="14" t="s">
        <v>80</v>
      </c>
      <c r="AW4144" s="14" t="s">
        <v>30</v>
      </c>
      <c r="AX4144" s="14" t="s">
        <v>73</v>
      </c>
      <c r="AY4144" s="262" t="s">
        <v>223</v>
      </c>
    </row>
    <row r="4145" s="13" customFormat="1">
      <c r="A4145" s="13"/>
      <c r="B4145" s="241"/>
      <c r="C4145" s="242"/>
      <c r="D4145" s="243" t="s">
        <v>232</v>
      </c>
      <c r="E4145" s="244" t="s">
        <v>1</v>
      </c>
      <c r="F4145" s="245" t="s">
        <v>5058</v>
      </c>
      <c r="G4145" s="242"/>
      <c r="H4145" s="246">
        <v>15.32</v>
      </c>
      <c r="I4145" s="247"/>
      <c r="J4145" s="242"/>
      <c r="K4145" s="242"/>
      <c r="L4145" s="248"/>
      <c r="M4145" s="249"/>
      <c r="N4145" s="250"/>
      <c r="O4145" s="250"/>
      <c r="P4145" s="250"/>
      <c r="Q4145" s="250"/>
      <c r="R4145" s="250"/>
      <c r="S4145" s="250"/>
      <c r="T4145" s="251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T4145" s="252" t="s">
        <v>232</v>
      </c>
      <c r="AU4145" s="252" t="s">
        <v>82</v>
      </c>
      <c r="AV4145" s="13" t="s">
        <v>82</v>
      </c>
      <c r="AW4145" s="13" t="s">
        <v>30</v>
      </c>
      <c r="AX4145" s="13" t="s">
        <v>73</v>
      </c>
      <c r="AY4145" s="252" t="s">
        <v>223</v>
      </c>
    </row>
    <row r="4146" s="14" customFormat="1">
      <c r="A4146" s="14"/>
      <c r="B4146" s="253"/>
      <c r="C4146" s="254"/>
      <c r="D4146" s="243" t="s">
        <v>232</v>
      </c>
      <c r="E4146" s="255" t="s">
        <v>1</v>
      </c>
      <c r="F4146" s="256" t="s">
        <v>410</v>
      </c>
      <c r="G4146" s="254"/>
      <c r="H4146" s="255" t="s">
        <v>1</v>
      </c>
      <c r="I4146" s="257"/>
      <c r="J4146" s="254"/>
      <c r="K4146" s="254"/>
      <c r="L4146" s="258"/>
      <c r="M4146" s="259"/>
      <c r="N4146" s="260"/>
      <c r="O4146" s="260"/>
      <c r="P4146" s="260"/>
      <c r="Q4146" s="260"/>
      <c r="R4146" s="260"/>
      <c r="S4146" s="260"/>
      <c r="T4146" s="261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62" t="s">
        <v>232</v>
      </c>
      <c r="AU4146" s="262" t="s">
        <v>82</v>
      </c>
      <c r="AV4146" s="14" t="s">
        <v>80</v>
      </c>
      <c r="AW4146" s="14" t="s">
        <v>30</v>
      </c>
      <c r="AX4146" s="14" t="s">
        <v>73</v>
      </c>
      <c r="AY4146" s="262" t="s">
        <v>223</v>
      </c>
    </row>
    <row r="4147" s="14" customFormat="1">
      <c r="A4147" s="14"/>
      <c r="B4147" s="253"/>
      <c r="C4147" s="254"/>
      <c r="D4147" s="243" t="s">
        <v>232</v>
      </c>
      <c r="E4147" s="255" t="s">
        <v>1</v>
      </c>
      <c r="F4147" s="256" t="s">
        <v>410</v>
      </c>
      <c r="G4147" s="254"/>
      <c r="H4147" s="255" t="s">
        <v>1</v>
      </c>
      <c r="I4147" s="257"/>
      <c r="J4147" s="254"/>
      <c r="K4147" s="254"/>
      <c r="L4147" s="258"/>
      <c r="M4147" s="259"/>
      <c r="N4147" s="260"/>
      <c r="O4147" s="260"/>
      <c r="P4147" s="260"/>
      <c r="Q4147" s="260"/>
      <c r="R4147" s="260"/>
      <c r="S4147" s="260"/>
      <c r="T4147" s="261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62" t="s">
        <v>232</v>
      </c>
      <c r="AU4147" s="262" t="s">
        <v>82</v>
      </c>
      <c r="AV4147" s="14" t="s">
        <v>80</v>
      </c>
      <c r="AW4147" s="14" t="s">
        <v>30</v>
      </c>
      <c r="AX4147" s="14" t="s">
        <v>73</v>
      </c>
      <c r="AY4147" s="262" t="s">
        <v>223</v>
      </c>
    </row>
    <row r="4148" s="13" customFormat="1">
      <c r="A4148" s="13"/>
      <c r="B4148" s="241"/>
      <c r="C4148" s="242"/>
      <c r="D4148" s="243" t="s">
        <v>232</v>
      </c>
      <c r="E4148" s="244" t="s">
        <v>1</v>
      </c>
      <c r="F4148" s="245" t="s">
        <v>5072</v>
      </c>
      <c r="G4148" s="242"/>
      <c r="H4148" s="246">
        <v>360.50999999999999</v>
      </c>
      <c r="I4148" s="247"/>
      <c r="J4148" s="242"/>
      <c r="K4148" s="242"/>
      <c r="L4148" s="248"/>
      <c r="M4148" s="249"/>
      <c r="N4148" s="250"/>
      <c r="O4148" s="250"/>
      <c r="P4148" s="250"/>
      <c r="Q4148" s="250"/>
      <c r="R4148" s="250"/>
      <c r="S4148" s="250"/>
      <c r="T4148" s="251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T4148" s="252" t="s">
        <v>232</v>
      </c>
      <c r="AU4148" s="252" t="s">
        <v>82</v>
      </c>
      <c r="AV4148" s="13" t="s">
        <v>82</v>
      </c>
      <c r="AW4148" s="13" t="s">
        <v>30</v>
      </c>
      <c r="AX4148" s="13" t="s">
        <v>73</v>
      </c>
      <c r="AY4148" s="252" t="s">
        <v>223</v>
      </c>
    </row>
    <row r="4149" s="14" customFormat="1">
      <c r="A4149" s="14"/>
      <c r="B4149" s="253"/>
      <c r="C4149" s="254"/>
      <c r="D4149" s="243" t="s">
        <v>232</v>
      </c>
      <c r="E4149" s="255" t="s">
        <v>1</v>
      </c>
      <c r="F4149" s="256" t="s">
        <v>394</v>
      </c>
      <c r="G4149" s="254"/>
      <c r="H4149" s="255" t="s">
        <v>1</v>
      </c>
      <c r="I4149" s="257"/>
      <c r="J4149" s="254"/>
      <c r="K4149" s="254"/>
      <c r="L4149" s="258"/>
      <c r="M4149" s="259"/>
      <c r="N4149" s="260"/>
      <c r="O4149" s="260"/>
      <c r="P4149" s="260"/>
      <c r="Q4149" s="260"/>
      <c r="R4149" s="260"/>
      <c r="S4149" s="260"/>
      <c r="T4149" s="261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62" t="s">
        <v>232</v>
      </c>
      <c r="AU4149" s="262" t="s">
        <v>82</v>
      </c>
      <c r="AV4149" s="14" t="s">
        <v>80</v>
      </c>
      <c r="AW4149" s="14" t="s">
        <v>30</v>
      </c>
      <c r="AX4149" s="14" t="s">
        <v>73</v>
      </c>
      <c r="AY4149" s="262" t="s">
        <v>223</v>
      </c>
    </row>
    <row r="4150" s="13" customFormat="1">
      <c r="A4150" s="13"/>
      <c r="B4150" s="241"/>
      <c r="C4150" s="242"/>
      <c r="D4150" s="243" t="s">
        <v>232</v>
      </c>
      <c r="E4150" s="244" t="s">
        <v>1</v>
      </c>
      <c r="F4150" s="245" t="s">
        <v>5073</v>
      </c>
      <c r="G4150" s="242"/>
      <c r="H4150" s="246">
        <v>664.65999999999997</v>
      </c>
      <c r="I4150" s="247"/>
      <c r="J4150" s="242"/>
      <c r="K4150" s="242"/>
      <c r="L4150" s="248"/>
      <c r="M4150" s="249"/>
      <c r="N4150" s="250"/>
      <c r="O4150" s="250"/>
      <c r="P4150" s="250"/>
      <c r="Q4150" s="250"/>
      <c r="R4150" s="250"/>
      <c r="S4150" s="250"/>
      <c r="T4150" s="251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T4150" s="252" t="s">
        <v>232</v>
      </c>
      <c r="AU4150" s="252" t="s">
        <v>82</v>
      </c>
      <c r="AV4150" s="13" t="s">
        <v>82</v>
      </c>
      <c r="AW4150" s="13" t="s">
        <v>30</v>
      </c>
      <c r="AX4150" s="13" t="s">
        <v>73</v>
      </c>
      <c r="AY4150" s="252" t="s">
        <v>223</v>
      </c>
    </row>
    <row r="4151" s="15" customFormat="1">
      <c r="A4151" s="15"/>
      <c r="B4151" s="263"/>
      <c r="C4151" s="264"/>
      <c r="D4151" s="243" t="s">
        <v>232</v>
      </c>
      <c r="E4151" s="265" t="s">
        <v>1</v>
      </c>
      <c r="F4151" s="266" t="s">
        <v>245</v>
      </c>
      <c r="G4151" s="264"/>
      <c r="H4151" s="267">
        <v>1072.0239999999999</v>
      </c>
      <c r="I4151" s="268"/>
      <c r="J4151" s="264"/>
      <c r="K4151" s="264"/>
      <c r="L4151" s="269"/>
      <c r="M4151" s="270"/>
      <c r="N4151" s="271"/>
      <c r="O4151" s="271"/>
      <c r="P4151" s="271"/>
      <c r="Q4151" s="271"/>
      <c r="R4151" s="271"/>
      <c r="S4151" s="271"/>
      <c r="T4151" s="272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T4151" s="273" t="s">
        <v>232</v>
      </c>
      <c r="AU4151" s="273" t="s">
        <v>82</v>
      </c>
      <c r="AV4151" s="15" t="s">
        <v>230</v>
      </c>
      <c r="AW4151" s="15" t="s">
        <v>30</v>
      </c>
      <c r="AX4151" s="15" t="s">
        <v>80</v>
      </c>
      <c r="AY4151" s="273" t="s">
        <v>223</v>
      </c>
    </row>
    <row r="4152" s="2" customFormat="1" ht="24.15" customHeight="1">
      <c r="A4152" s="39"/>
      <c r="B4152" s="40"/>
      <c r="C4152" s="228" t="s">
        <v>5074</v>
      </c>
      <c r="D4152" s="228" t="s">
        <v>225</v>
      </c>
      <c r="E4152" s="229" t="s">
        <v>5075</v>
      </c>
      <c r="F4152" s="230" t="s">
        <v>5076</v>
      </c>
      <c r="G4152" s="231" t="s">
        <v>293</v>
      </c>
      <c r="H4152" s="232">
        <v>119.291</v>
      </c>
      <c r="I4152" s="233"/>
      <c r="J4152" s="234">
        <f>ROUND(I4152*H4152,2)</f>
        <v>0</v>
      </c>
      <c r="K4152" s="230" t="s">
        <v>229</v>
      </c>
      <c r="L4152" s="45"/>
      <c r="M4152" s="235" t="s">
        <v>1</v>
      </c>
      <c r="N4152" s="236" t="s">
        <v>38</v>
      </c>
      <c r="O4152" s="92"/>
      <c r="P4152" s="237">
        <f>O4152*H4152</f>
        <v>0</v>
      </c>
      <c r="Q4152" s="237">
        <v>0.00012</v>
      </c>
      <c r="R4152" s="237">
        <f>Q4152*H4152</f>
        <v>0.01431492</v>
      </c>
      <c r="S4152" s="237">
        <v>0</v>
      </c>
      <c r="T4152" s="238">
        <f>S4152*H4152</f>
        <v>0</v>
      </c>
      <c r="U4152" s="39"/>
      <c r="V4152" s="39"/>
      <c r="W4152" s="39"/>
      <c r="X4152" s="39"/>
      <c r="Y4152" s="39"/>
      <c r="Z4152" s="39"/>
      <c r="AA4152" s="39"/>
      <c r="AB4152" s="39"/>
      <c r="AC4152" s="39"/>
      <c r="AD4152" s="39"/>
      <c r="AE4152" s="39"/>
      <c r="AR4152" s="239" t="s">
        <v>310</v>
      </c>
      <c r="AT4152" s="239" t="s">
        <v>225</v>
      </c>
      <c r="AU4152" s="239" t="s">
        <v>82</v>
      </c>
      <c r="AY4152" s="18" t="s">
        <v>223</v>
      </c>
      <c r="BE4152" s="240">
        <f>IF(N4152="základní",J4152,0)</f>
        <v>0</v>
      </c>
      <c r="BF4152" s="240">
        <f>IF(N4152="snížená",J4152,0)</f>
        <v>0</v>
      </c>
      <c r="BG4152" s="240">
        <f>IF(N4152="zákl. přenesená",J4152,0)</f>
        <v>0</v>
      </c>
      <c r="BH4152" s="240">
        <f>IF(N4152="sníž. přenesená",J4152,0)</f>
        <v>0</v>
      </c>
      <c r="BI4152" s="240">
        <f>IF(N4152="nulová",J4152,0)</f>
        <v>0</v>
      </c>
      <c r="BJ4152" s="18" t="s">
        <v>80</v>
      </c>
      <c r="BK4152" s="240">
        <f>ROUND(I4152*H4152,2)</f>
        <v>0</v>
      </c>
      <c r="BL4152" s="18" t="s">
        <v>310</v>
      </c>
      <c r="BM4152" s="239" t="s">
        <v>5077</v>
      </c>
    </row>
    <row r="4153" s="2" customFormat="1" ht="24.15" customHeight="1">
      <c r="A4153" s="39"/>
      <c r="B4153" s="40"/>
      <c r="C4153" s="228" t="s">
        <v>5078</v>
      </c>
      <c r="D4153" s="228" t="s">
        <v>225</v>
      </c>
      <c r="E4153" s="229" t="s">
        <v>5079</v>
      </c>
      <c r="F4153" s="230" t="s">
        <v>5080</v>
      </c>
      <c r="G4153" s="231" t="s">
        <v>293</v>
      </c>
      <c r="H4153" s="232">
        <v>119.291</v>
      </c>
      <c r="I4153" s="233"/>
      <c r="J4153" s="234">
        <f>ROUND(I4153*H4153,2)</f>
        <v>0</v>
      </c>
      <c r="K4153" s="230" t="s">
        <v>229</v>
      </c>
      <c r="L4153" s="45"/>
      <c r="M4153" s="235" t="s">
        <v>1</v>
      </c>
      <c r="N4153" s="236" t="s">
        <v>38</v>
      </c>
      <c r="O4153" s="92"/>
      <c r="P4153" s="237">
        <f>O4153*H4153</f>
        <v>0</v>
      </c>
      <c r="Q4153" s="237">
        <v>0.00012</v>
      </c>
      <c r="R4153" s="237">
        <f>Q4153*H4153</f>
        <v>0.01431492</v>
      </c>
      <c r="S4153" s="237">
        <v>0</v>
      </c>
      <c r="T4153" s="238">
        <f>S4153*H4153</f>
        <v>0</v>
      </c>
      <c r="U4153" s="39"/>
      <c r="V4153" s="39"/>
      <c r="W4153" s="39"/>
      <c r="X4153" s="39"/>
      <c r="Y4153" s="39"/>
      <c r="Z4153" s="39"/>
      <c r="AA4153" s="39"/>
      <c r="AB4153" s="39"/>
      <c r="AC4153" s="39"/>
      <c r="AD4153" s="39"/>
      <c r="AE4153" s="39"/>
      <c r="AR4153" s="239" t="s">
        <v>310</v>
      </c>
      <c r="AT4153" s="239" t="s">
        <v>225</v>
      </c>
      <c r="AU4153" s="239" t="s">
        <v>82</v>
      </c>
      <c r="AY4153" s="18" t="s">
        <v>223</v>
      </c>
      <c r="BE4153" s="240">
        <f>IF(N4153="základní",J4153,0)</f>
        <v>0</v>
      </c>
      <c r="BF4153" s="240">
        <f>IF(N4153="snížená",J4153,0)</f>
        <v>0</v>
      </c>
      <c r="BG4153" s="240">
        <f>IF(N4153="zákl. přenesená",J4153,0)</f>
        <v>0</v>
      </c>
      <c r="BH4153" s="240">
        <f>IF(N4153="sníž. přenesená",J4153,0)</f>
        <v>0</v>
      </c>
      <c r="BI4153" s="240">
        <f>IF(N4153="nulová",J4153,0)</f>
        <v>0</v>
      </c>
      <c r="BJ4153" s="18" t="s">
        <v>80</v>
      </c>
      <c r="BK4153" s="240">
        <f>ROUND(I4153*H4153,2)</f>
        <v>0</v>
      </c>
      <c r="BL4153" s="18" t="s">
        <v>310</v>
      </c>
      <c r="BM4153" s="239" t="s">
        <v>5081</v>
      </c>
    </row>
    <row r="4154" s="13" customFormat="1">
      <c r="A4154" s="13"/>
      <c r="B4154" s="241"/>
      <c r="C4154" s="242"/>
      <c r="D4154" s="243" t="s">
        <v>232</v>
      </c>
      <c r="E4154" s="244" t="s">
        <v>1</v>
      </c>
      <c r="F4154" s="245" t="s">
        <v>5052</v>
      </c>
      <c r="G4154" s="242"/>
      <c r="H4154" s="246">
        <v>32.25</v>
      </c>
      <c r="I4154" s="247"/>
      <c r="J4154" s="242"/>
      <c r="K4154" s="242"/>
      <c r="L4154" s="248"/>
      <c r="M4154" s="249"/>
      <c r="N4154" s="250"/>
      <c r="O4154" s="250"/>
      <c r="P4154" s="250"/>
      <c r="Q4154" s="250"/>
      <c r="R4154" s="250"/>
      <c r="S4154" s="250"/>
      <c r="T4154" s="251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T4154" s="252" t="s">
        <v>232</v>
      </c>
      <c r="AU4154" s="252" t="s">
        <v>82</v>
      </c>
      <c r="AV4154" s="13" t="s">
        <v>82</v>
      </c>
      <c r="AW4154" s="13" t="s">
        <v>30</v>
      </c>
      <c r="AX4154" s="13" t="s">
        <v>73</v>
      </c>
      <c r="AY4154" s="252" t="s">
        <v>223</v>
      </c>
    </row>
    <row r="4155" s="13" customFormat="1">
      <c r="A4155" s="13"/>
      <c r="B4155" s="241"/>
      <c r="C4155" s="242"/>
      <c r="D4155" s="243" t="s">
        <v>232</v>
      </c>
      <c r="E4155" s="244" t="s">
        <v>1</v>
      </c>
      <c r="F4155" s="245" t="s">
        <v>5053</v>
      </c>
      <c r="G4155" s="242"/>
      <c r="H4155" s="246">
        <v>58.270000000000003</v>
      </c>
      <c r="I4155" s="247"/>
      <c r="J4155" s="242"/>
      <c r="K4155" s="242"/>
      <c r="L4155" s="248"/>
      <c r="M4155" s="249"/>
      <c r="N4155" s="250"/>
      <c r="O4155" s="250"/>
      <c r="P4155" s="250"/>
      <c r="Q4155" s="250"/>
      <c r="R4155" s="250"/>
      <c r="S4155" s="250"/>
      <c r="T4155" s="251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T4155" s="252" t="s">
        <v>232</v>
      </c>
      <c r="AU4155" s="252" t="s">
        <v>82</v>
      </c>
      <c r="AV4155" s="13" t="s">
        <v>82</v>
      </c>
      <c r="AW4155" s="13" t="s">
        <v>30</v>
      </c>
      <c r="AX4155" s="13" t="s">
        <v>73</v>
      </c>
      <c r="AY4155" s="252" t="s">
        <v>223</v>
      </c>
    </row>
    <row r="4156" s="14" customFormat="1">
      <c r="A4156" s="14"/>
      <c r="B4156" s="253"/>
      <c r="C4156" s="254"/>
      <c r="D4156" s="243" t="s">
        <v>232</v>
      </c>
      <c r="E4156" s="255" t="s">
        <v>1</v>
      </c>
      <c r="F4156" s="256" t="s">
        <v>410</v>
      </c>
      <c r="G4156" s="254"/>
      <c r="H4156" s="255" t="s">
        <v>1</v>
      </c>
      <c r="I4156" s="257"/>
      <c r="J4156" s="254"/>
      <c r="K4156" s="254"/>
      <c r="L4156" s="258"/>
      <c r="M4156" s="259"/>
      <c r="N4156" s="260"/>
      <c r="O4156" s="260"/>
      <c r="P4156" s="260"/>
      <c r="Q4156" s="260"/>
      <c r="R4156" s="260"/>
      <c r="S4156" s="260"/>
      <c r="T4156" s="261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T4156" s="262" t="s">
        <v>232</v>
      </c>
      <c r="AU4156" s="262" t="s">
        <v>82</v>
      </c>
      <c r="AV4156" s="14" t="s">
        <v>80</v>
      </c>
      <c r="AW4156" s="14" t="s">
        <v>30</v>
      </c>
      <c r="AX4156" s="14" t="s">
        <v>73</v>
      </c>
      <c r="AY4156" s="262" t="s">
        <v>223</v>
      </c>
    </row>
    <row r="4157" s="13" customFormat="1">
      <c r="A4157" s="13"/>
      <c r="B4157" s="241"/>
      <c r="C4157" s="242"/>
      <c r="D4157" s="243" t="s">
        <v>232</v>
      </c>
      <c r="E4157" s="244" t="s">
        <v>1</v>
      </c>
      <c r="F4157" s="245" t="s">
        <v>5054</v>
      </c>
      <c r="G4157" s="242"/>
      <c r="H4157" s="246">
        <v>20.239999999999998</v>
      </c>
      <c r="I4157" s="247"/>
      <c r="J4157" s="242"/>
      <c r="K4157" s="242"/>
      <c r="L4157" s="248"/>
      <c r="M4157" s="249"/>
      <c r="N4157" s="250"/>
      <c r="O4157" s="250"/>
      <c r="P4157" s="250"/>
      <c r="Q4157" s="250"/>
      <c r="R4157" s="250"/>
      <c r="S4157" s="250"/>
      <c r="T4157" s="251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T4157" s="252" t="s">
        <v>232</v>
      </c>
      <c r="AU4157" s="252" t="s">
        <v>82</v>
      </c>
      <c r="AV4157" s="13" t="s">
        <v>82</v>
      </c>
      <c r="AW4157" s="13" t="s">
        <v>30</v>
      </c>
      <c r="AX4157" s="13" t="s">
        <v>73</v>
      </c>
      <c r="AY4157" s="252" t="s">
        <v>223</v>
      </c>
    </row>
    <row r="4158" s="14" customFormat="1">
      <c r="A4158" s="14"/>
      <c r="B4158" s="253"/>
      <c r="C4158" s="254"/>
      <c r="D4158" s="243" t="s">
        <v>232</v>
      </c>
      <c r="E4158" s="255" t="s">
        <v>1</v>
      </c>
      <c r="F4158" s="256" t="s">
        <v>242</v>
      </c>
      <c r="G4158" s="254"/>
      <c r="H4158" s="255" t="s">
        <v>1</v>
      </c>
      <c r="I4158" s="257"/>
      <c r="J4158" s="254"/>
      <c r="K4158" s="254"/>
      <c r="L4158" s="258"/>
      <c r="M4158" s="259"/>
      <c r="N4158" s="260"/>
      <c r="O4158" s="260"/>
      <c r="P4158" s="260"/>
      <c r="Q4158" s="260"/>
      <c r="R4158" s="260"/>
      <c r="S4158" s="260"/>
      <c r="T4158" s="261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62" t="s">
        <v>232</v>
      </c>
      <c r="AU4158" s="262" t="s">
        <v>82</v>
      </c>
      <c r="AV4158" s="14" t="s">
        <v>80</v>
      </c>
      <c r="AW4158" s="14" t="s">
        <v>30</v>
      </c>
      <c r="AX4158" s="14" t="s">
        <v>73</v>
      </c>
      <c r="AY4158" s="262" t="s">
        <v>223</v>
      </c>
    </row>
    <row r="4159" s="14" customFormat="1">
      <c r="A4159" s="14"/>
      <c r="B4159" s="253"/>
      <c r="C4159" s="254"/>
      <c r="D4159" s="243" t="s">
        <v>232</v>
      </c>
      <c r="E4159" s="255" t="s">
        <v>1</v>
      </c>
      <c r="F4159" s="256" t="s">
        <v>5069</v>
      </c>
      <c r="G4159" s="254"/>
      <c r="H4159" s="255" t="s">
        <v>1</v>
      </c>
      <c r="I4159" s="257"/>
      <c r="J4159" s="254"/>
      <c r="K4159" s="254"/>
      <c r="L4159" s="258"/>
      <c r="M4159" s="259"/>
      <c r="N4159" s="260"/>
      <c r="O4159" s="260"/>
      <c r="P4159" s="260"/>
      <c r="Q4159" s="260"/>
      <c r="R4159" s="260"/>
      <c r="S4159" s="260"/>
      <c r="T4159" s="261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62" t="s">
        <v>232</v>
      </c>
      <c r="AU4159" s="262" t="s">
        <v>82</v>
      </c>
      <c r="AV4159" s="14" t="s">
        <v>80</v>
      </c>
      <c r="AW4159" s="14" t="s">
        <v>30</v>
      </c>
      <c r="AX4159" s="14" t="s">
        <v>73</v>
      </c>
      <c r="AY4159" s="262" t="s">
        <v>223</v>
      </c>
    </row>
    <row r="4160" s="13" customFormat="1">
      <c r="A4160" s="13"/>
      <c r="B4160" s="241"/>
      <c r="C4160" s="242"/>
      <c r="D4160" s="243" t="s">
        <v>232</v>
      </c>
      <c r="E4160" s="244" t="s">
        <v>1</v>
      </c>
      <c r="F4160" s="245" t="s">
        <v>5070</v>
      </c>
      <c r="G4160" s="242"/>
      <c r="H4160" s="246">
        <v>0.11799999999999999</v>
      </c>
      <c r="I4160" s="247"/>
      <c r="J4160" s="242"/>
      <c r="K4160" s="242"/>
      <c r="L4160" s="248"/>
      <c r="M4160" s="249"/>
      <c r="N4160" s="250"/>
      <c r="O4160" s="250"/>
      <c r="P4160" s="250"/>
      <c r="Q4160" s="250"/>
      <c r="R4160" s="250"/>
      <c r="S4160" s="250"/>
      <c r="T4160" s="251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T4160" s="252" t="s">
        <v>232</v>
      </c>
      <c r="AU4160" s="252" t="s">
        <v>82</v>
      </c>
      <c r="AV4160" s="13" t="s">
        <v>82</v>
      </c>
      <c r="AW4160" s="13" t="s">
        <v>30</v>
      </c>
      <c r="AX4160" s="13" t="s">
        <v>73</v>
      </c>
      <c r="AY4160" s="252" t="s">
        <v>223</v>
      </c>
    </row>
    <row r="4161" s="13" customFormat="1">
      <c r="A4161" s="13"/>
      <c r="B4161" s="241"/>
      <c r="C4161" s="242"/>
      <c r="D4161" s="243" t="s">
        <v>232</v>
      </c>
      <c r="E4161" s="244" t="s">
        <v>1</v>
      </c>
      <c r="F4161" s="245" t="s">
        <v>5071</v>
      </c>
      <c r="G4161" s="242"/>
      <c r="H4161" s="246">
        <v>0.753</v>
      </c>
      <c r="I4161" s="247"/>
      <c r="J4161" s="242"/>
      <c r="K4161" s="242"/>
      <c r="L4161" s="248"/>
      <c r="M4161" s="249"/>
      <c r="N4161" s="250"/>
      <c r="O4161" s="250"/>
      <c r="P4161" s="250"/>
      <c r="Q4161" s="250"/>
      <c r="R4161" s="250"/>
      <c r="S4161" s="250"/>
      <c r="T4161" s="251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T4161" s="252" t="s">
        <v>232</v>
      </c>
      <c r="AU4161" s="252" t="s">
        <v>82</v>
      </c>
      <c r="AV4161" s="13" t="s">
        <v>82</v>
      </c>
      <c r="AW4161" s="13" t="s">
        <v>30</v>
      </c>
      <c r="AX4161" s="13" t="s">
        <v>73</v>
      </c>
      <c r="AY4161" s="252" t="s">
        <v>223</v>
      </c>
    </row>
    <row r="4162" s="14" customFormat="1">
      <c r="A4162" s="14"/>
      <c r="B4162" s="253"/>
      <c r="C4162" s="254"/>
      <c r="D4162" s="243" t="s">
        <v>232</v>
      </c>
      <c r="E4162" s="255" t="s">
        <v>1</v>
      </c>
      <c r="F4162" s="256" t="s">
        <v>242</v>
      </c>
      <c r="G4162" s="254"/>
      <c r="H4162" s="255" t="s">
        <v>1</v>
      </c>
      <c r="I4162" s="257"/>
      <c r="J4162" s="254"/>
      <c r="K4162" s="254"/>
      <c r="L4162" s="258"/>
      <c r="M4162" s="259"/>
      <c r="N4162" s="260"/>
      <c r="O4162" s="260"/>
      <c r="P4162" s="260"/>
      <c r="Q4162" s="260"/>
      <c r="R4162" s="260"/>
      <c r="S4162" s="260"/>
      <c r="T4162" s="261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T4162" s="262" t="s">
        <v>232</v>
      </c>
      <c r="AU4162" s="262" t="s">
        <v>82</v>
      </c>
      <c r="AV4162" s="14" t="s">
        <v>80</v>
      </c>
      <c r="AW4162" s="14" t="s">
        <v>30</v>
      </c>
      <c r="AX4162" s="14" t="s">
        <v>73</v>
      </c>
      <c r="AY4162" s="262" t="s">
        <v>223</v>
      </c>
    </row>
    <row r="4163" s="14" customFormat="1">
      <c r="A4163" s="14"/>
      <c r="B4163" s="253"/>
      <c r="C4163" s="254"/>
      <c r="D4163" s="243" t="s">
        <v>232</v>
      </c>
      <c r="E4163" s="255" t="s">
        <v>1</v>
      </c>
      <c r="F4163" s="256" t="s">
        <v>4657</v>
      </c>
      <c r="G4163" s="254"/>
      <c r="H4163" s="255" t="s">
        <v>1</v>
      </c>
      <c r="I4163" s="257"/>
      <c r="J4163" s="254"/>
      <c r="K4163" s="254"/>
      <c r="L4163" s="258"/>
      <c r="M4163" s="259"/>
      <c r="N4163" s="260"/>
      <c r="O4163" s="260"/>
      <c r="P4163" s="260"/>
      <c r="Q4163" s="260"/>
      <c r="R4163" s="260"/>
      <c r="S4163" s="260"/>
      <c r="T4163" s="261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62" t="s">
        <v>232</v>
      </c>
      <c r="AU4163" s="262" t="s">
        <v>82</v>
      </c>
      <c r="AV4163" s="14" t="s">
        <v>80</v>
      </c>
      <c r="AW4163" s="14" t="s">
        <v>30</v>
      </c>
      <c r="AX4163" s="14" t="s">
        <v>73</v>
      </c>
      <c r="AY4163" s="262" t="s">
        <v>223</v>
      </c>
    </row>
    <row r="4164" s="13" customFormat="1">
      <c r="A4164" s="13"/>
      <c r="B4164" s="241"/>
      <c r="C4164" s="242"/>
      <c r="D4164" s="243" t="s">
        <v>232</v>
      </c>
      <c r="E4164" s="244" t="s">
        <v>1</v>
      </c>
      <c r="F4164" s="245" t="s">
        <v>5082</v>
      </c>
      <c r="G4164" s="242"/>
      <c r="H4164" s="246">
        <v>7.6600000000000001</v>
      </c>
      <c r="I4164" s="247"/>
      <c r="J4164" s="242"/>
      <c r="K4164" s="242"/>
      <c r="L4164" s="248"/>
      <c r="M4164" s="249"/>
      <c r="N4164" s="250"/>
      <c r="O4164" s="250"/>
      <c r="P4164" s="250"/>
      <c r="Q4164" s="250"/>
      <c r="R4164" s="250"/>
      <c r="S4164" s="250"/>
      <c r="T4164" s="251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T4164" s="252" t="s">
        <v>232</v>
      </c>
      <c r="AU4164" s="252" t="s">
        <v>82</v>
      </c>
      <c r="AV4164" s="13" t="s">
        <v>82</v>
      </c>
      <c r="AW4164" s="13" t="s">
        <v>30</v>
      </c>
      <c r="AX4164" s="13" t="s">
        <v>73</v>
      </c>
      <c r="AY4164" s="252" t="s">
        <v>223</v>
      </c>
    </row>
    <row r="4165" s="15" customFormat="1">
      <c r="A4165" s="15"/>
      <c r="B4165" s="263"/>
      <c r="C4165" s="264"/>
      <c r="D4165" s="243" t="s">
        <v>232</v>
      </c>
      <c r="E4165" s="265" t="s">
        <v>1</v>
      </c>
      <c r="F4165" s="266" t="s">
        <v>245</v>
      </c>
      <c r="G4165" s="264"/>
      <c r="H4165" s="267">
        <v>119.291</v>
      </c>
      <c r="I4165" s="268"/>
      <c r="J4165" s="264"/>
      <c r="K4165" s="264"/>
      <c r="L4165" s="269"/>
      <c r="M4165" s="270"/>
      <c r="N4165" s="271"/>
      <c r="O4165" s="271"/>
      <c r="P4165" s="271"/>
      <c r="Q4165" s="271"/>
      <c r="R4165" s="271"/>
      <c r="S4165" s="271"/>
      <c r="T4165" s="272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T4165" s="273" t="s">
        <v>232</v>
      </c>
      <c r="AU4165" s="273" t="s">
        <v>82</v>
      </c>
      <c r="AV4165" s="15" t="s">
        <v>230</v>
      </c>
      <c r="AW4165" s="15" t="s">
        <v>30</v>
      </c>
      <c r="AX4165" s="15" t="s">
        <v>80</v>
      </c>
      <c r="AY4165" s="273" t="s">
        <v>223</v>
      </c>
    </row>
    <row r="4166" s="2" customFormat="1" ht="37.8" customHeight="1">
      <c r="A4166" s="39"/>
      <c r="B4166" s="40"/>
      <c r="C4166" s="228" t="s">
        <v>5083</v>
      </c>
      <c r="D4166" s="228" t="s">
        <v>225</v>
      </c>
      <c r="E4166" s="229" t="s">
        <v>5084</v>
      </c>
      <c r="F4166" s="230" t="s">
        <v>5085</v>
      </c>
      <c r="G4166" s="231" t="s">
        <v>293</v>
      </c>
      <c r="H4166" s="232">
        <v>744.88999999999999</v>
      </c>
      <c r="I4166" s="233"/>
      <c r="J4166" s="234">
        <f>ROUND(I4166*H4166,2)</f>
        <v>0</v>
      </c>
      <c r="K4166" s="230" t="s">
        <v>229</v>
      </c>
      <c r="L4166" s="45"/>
      <c r="M4166" s="235" t="s">
        <v>1</v>
      </c>
      <c r="N4166" s="236" t="s">
        <v>38</v>
      </c>
      <c r="O4166" s="92"/>
      <c r="P4166" s="237">
        <f>O4166*H4166</f>
        <v>0</v>
      </c>
      <c r="Q4166" s="237">
        <v>0.00095</v>
      </c>
      <c r="R4166" s="237">
        <f>Q4166*H4166</f>
        <v>0.70764550000000004</v>
      </c>
      <c r="S4166" s="237">
        <v>0</v>
      </c>
      <c r="T4166" s="238">
        <f>S4166*H4166</f>
        <v>0</v>
      </c>
      <c r="U4166" s="39"/>
      <c r="V4166" s="39"/>
      <c r="W4166" s="39"/>
      <c r="X4166" s="39"/>
      <c r="Y4166" s="39"/>
      <c r="Z4166" s="39"/>
      <c r="AA4166" s="39"/>
      <c r="AB4166" s="39"/>
      <c r="AC4166" s="39"/>
      <c r="AD4166" s="39"/>
      <c r="AE4166" s="39"/>
      <c r="AR4166" s="239" t="s">
        <v>310</v>
      </c>
      <c r="AT4166" s="239" t="s">
        <v>225</v>
      </c>
      <c r="AU4166" s="239" t="s">
        <v>82</v>
      </c>
      <c r="AY4166" s="18" t="s">
        <v>223</v>
      </c>
      <c r="BE4166" s="240">
        <f>IF(N4166="základní",J4166,0)</f>
        <v>0</v>
      </c>
      <c r="BF4166" s="240">
        <f>IF(N4166="snížená",J4166,0)</f>
        <v>0</v>
      </c>
      <c r="BG4166" s="240">
        <f>IF(N4166="zákl. přenesená",J4166,0)</f>
        <v>0</v>
      </c>
      <c r="BH4166" s="240">
        <f>IF(N4166="sníž. přenesená",J4166,0)</f>
        <v>0</v>
      </c>
      <c r="BI4166" s="240">
        <f>IF(N4166="nulová",J4166,0)</f>
        <v>0</v>
      </c>
      <c r="BJ4166" s="18" t="s">
        <v>80</v>
      </c>
      <c r="BK4166" s="240">
        <f>ROUND(I4166*H4166,2)</f>
        <v>0</v>
      </c>
      <c r="BL4166" s="18" t="s">
        <v>310</v>
      </c>
      <c r="BM4166" s="239" t="s">
        <v>5086</v>
      </c>
    </row>
    <row r="4167" s="13" customFormat="1">
      <c r="A4167" s="13"/>
      <c r="B4167" s="241"/>
      <c r="C4167" s="242"/>
      <c r="D4167" s="243" t="s">
        <v>232</v>
      </c>
      <c r="E4167" s="244" t="s">
        <v>1</v>
      </c>
      <c r="F4167" s="245" t="s">
        <v>5087</v>
      </c>
      <c r="G4167" s="242"/>
      <c r="H4167" s="246">
        <v>664.65999999999997</v>
      </c>
      <c r="I4167" s="247"/>
      <c r="J4167" s="242"/>
      <c r="K4167" s="242"/>
      <c r="L4167" s="248"/>
      <c r="M4167" s="249"/>
      <c r="N4167" s="250"/>
      <c r="O4167" s="250"/>
      <c r="P4167" s="250"/>
      <c r="Q4167" s="250"/>
      <c r="R4167" s="250"/>
      <c r="S4167" s="250"/>
      <c r="T4167" s="251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T4167" s="252" t="s">
        <v>232</v>
      </c>
      <c r="AU4167" s="252" t="s">
        <v>82</v>
      </c>
      <c r="AV4167" s="13" t="s">
        <v>82</v>
      </c>
      <c r="AW4167" s="13" t="s">
        <v>30</v>
      </c>
      <c r="AX4167" s="13" t="s">
        <v>73</v>
      </c>
      <c r="AY4167" s="252" t="s">
        <v>223</v>
      </c>
    </row>
    <row r="4168" s="13" customFormat="1">
      <c r="A4168" s="13"/>
      <c r="B4168" s="241"/>
      <c r="C4168" s="242"/>
      <c r="D4168" s="243" t="s">
        <v>232</v>
      </c>
      <c r="E4168" s="244" t="s">
        <v>1</v>
      </c>
      <c r="F4168" s="245" t="s">
        <v>5088</v>
      </c>
      <c r="G4168" s="242"/>
      <c r="H4168" s="246">
        <v>80.230000000000004</v>
      </c>
      <c r="I4168" s="247"/>
      <c r="J4168" s="242"/>
      <c r="K4168" s="242"/>
      <c r="L4168" s="248"/>
      <c r="M4168" s="249"/>
      <c r="N4168" s="250"/>
      <c r="O4168" s="250"/>
      <c r="P4168" s="250"/>
      <c r="Q4168" s="250"/>
      <c r="R4168" s="250"/>
      <c r="S4168" s="250"/>
      <c r="T4168" s="251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T4168" s="252" t="s">
        <v>232</v>
      </c>
      <c r="AU4168" s="252" t="s">
        <v>82</v>
      </c>
      <c r="AV4168" s="13" t="s">
        <v>82</v>
      </c>
      <c r="AW4168" s="13" t="s">
        <v>30</v>
      </c>
      <c r="AX4168" s="13" t="s">
        <v>73</v>
      </c>
      <c r="AY4168" s="252" t="s">
        <v>223</v>
      </c>
    </row>
    <row r="4169" s="15" customFormat="1">
      <c r="A4169" s="15"/>
      <c r="B4169" s="263"/>
      <c r="C4169" s="264"/>
      <c r="D4169" s="243" t="s">
        <v>232</v>
      </c>
      <c r="E4169" s="265" t="s">
        <v>1</v>
      </c>
      <c r="F4169" s="266" t="s">
        <v>245</v>
      </c>
      <c r="G4169" s="264"/>
      <c r="H4169" s="267">
        <v>744.88999999999999</v>
      </c>
      <c r="I4169" s="268"/>
      <c r="J4169" s="264"/>
      <c r="K4169" s="264"/>
      <c r="L4169" s="269"/>
      <c r="M4169" s="270"/>
      <c r="N4169" s="271"/>
      <c r="O4169" s="271"/>
      <c r="P4169" s="271"/>
      <c r="Q4169" s="271"/>
      <c r="R4169" s="271"/>
      <c r="S4169" s="271"/>
      <c r="T4169" s="272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T4169" s="273" t="s">
        <v>232</v>
      </c>
      <c r="AU4169" s="273" t="s">
        <v>82</v>
      </c>
      <c r="AV4169" s="15" t="s">
        <v>230</v>
      </c>
      <c r="AW4169" s="15" t="s">
        <v>30</v>
      </c>
      <c r="AX4169" s="15" t="s">
        <v>80</v>
      </c>
      <c r="AY4169" s="273" t="s">
        <v>223</v>
      </c>
    </row>
    <row r="4170" s="2" customFormat="1" ht="33" customHeight="1">
      <c r="A4170" s="39"/>
      <c r="B4170" s="40"/>
      <c r="C4170" s="228" t="s">
        <v>5089</v>
      </c>
      <c r="D4170" s="228" t="s">
        <v>225</v>
      </c>
      <c r="E4170" s="229" t="s">
        <v>5090</v>
      </c>
      <c r="F4170" s="230" t="s">
        <v>5091</v>
      </c>
      <c r="G4170" s="231" t="s">
        <v>847</v>
      </c>
      <c r="H4170" s="232">
        <v>1</v>
      </c>
      <c r="I4170" s="233"/>
      <c r="J4170" s="234">
        <f>ROUND(I4170*H4170,2)</f>
        <v>0</v>
      </c>
      <c r="K4170" s="230" t="s">
        <v>386</v>
      </c>
      <c r="L4170" s="45"/>
      <c r="M4170" s="235" t="s">
        <v>1</v>
      </c>
      <c r="N4170" s="236" t="s">
        <v>38</v>
      </c>
      <c r="O4170" s="92"/>
      <c r="P4170" s="237">
        <f>O4170*H4170</f>
        <v>0</v>
      </c>
      <c r="Q4170" s="237">
        <v>0</v>
      </c>
      <c r="R4170" s="237">
        <f>Q4170*H4170</f>
        <v>0</v>
      </c>
      <c r="S4170" s="237">
        <v>0</v>
      </c>
      <c r="T4170" s="238">
        <f>S4170*H4170</f>
        <v>0</v>
      </c>
      <c r="U4170" s="39"/>
      <c r="V4170" s="39"/>
      <c r="W4170" s="39"/>
      <c r="X4170" s="39"/>
      <c r="Y4170" s="39"/>
      <c r="Z4170" s="39"/>
      <c r="AA4170" s="39"/>
      <c r="AB4170" s="39"/>
      <c r="AC4170" s="39"/>
      <c r="AD4170" s="39"/>
      <c r="AE4170" s="39"/>
      <c r="AR4170" s="239" t="s">
        <v>310</v>
      </c>
      <c r="AT4170" s="239" t="s">
        <v>225</v>
      </c>
      <c r="AU4170" s="239" t="s">
        <v>82</v>
      </c>
      <c r="AY4170" s="18" t="s">
        <v>223</v>
      </c>
      <c r="BE4170" s="240">
        <f>IF(N4170="základní",J4170,0)</f>
        <v>0</v>
      </c>
      <c r="BF4170" s="240">
        <f>IF(N4170="snížená",J4170,0)</f>
        <v>0</v>
      </c>
      <c r="BG4170" s="240">
        <f>IF(N4170="zákl. přenesená",J4170,0)</f>
        <v>0</v>
      </c>
      <c r="BH4170" s="240">
        <f>IF(N4170="sníž. přenesená",J4170,0)</f>
        <v>0</v>
      </c>
      <c r="BI4170" s="240">
        <f>IF(N4170="nulová",J4170,0)</f>
        <v>0</v>
      </c>
      <c r="BJ4170" s="18" t="s">
        <v>80</v>
      </c>
      <c r="BK4170" s="240">
        <f>ROUND(I4170*H4170,2)</f>
        <v>0</v>
      </c>
      <c r="BL4170" s="18" t="s">
        <v>310</v>
      </c>
      <c r="BM4170" s="239" t="s">
        <v>5092</v>
      </c>
    </row>
    <row r="4171" s="12" customFormat="1" ht="22.8" customHeight="1">
      <c r="A4171" s="12"/>
      <c r="B4171" s="212"/>
      <c r="C4171" s="213"/>
      <c r="D4171" s="214" t="s">
        <v>72</v>
      </c>
      <c r="E4171" s="226" t="s">
        <v>5093</v>
      </c>
      <c r="F4171" s="226" t="s">
        <v>5094</v>
      </c>
      <c r="G4171" s="213"/>
      <c r="H4171" s="213"/>
      <c r="I4171" s="216"/>
      <c r="J4171" s="227">
        <f>BK4171</f>
        <v>0</v>
      </c>
      <c r="K4171" s="213"/>
      <c r="L4171" s="218"/>
      <c r="M4171" s="219"/>
      <c r="N4171" s="220"/>
      <c r="O4171" s="220"/>
      <c r="P4171" s="221">
        <f>SUM(P4172:P4245)</f>
        <v>0</v>
      </c>
      <c r="Q4171" s="220"/>
      <c r="R4171" s="221">
        <f>SUM(R4172:R4245)</f>
        <v>2.4712931999999999</v>
      </c>
      <c r="S4171" s="220"/>
      <c r="T4171" s="222">
        <f>SUM(T4172:T4245)</f>
        <v>0.66174524999999995</v>
      </c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R4171" s="223" t="s">
        <v>82</v>
      </c>
      <c r="AT4171" s="224" t="s">
        <v>72</v>
      </c>
      <c r="AU4171" s="224" t="s">
        <v>80</v>
      </c>
      <c r="AY4171" s="223" t="s">
        <v>223</v>
      </c>
      <c r="BK4171" s="225">
        <f>SUM(BK4172:BK4245)</f>
        <v>0</v>
      </c>
    </row>
    <row r="4172" s="2" customFormat="1" ht="44.25" customHeight="1">
      <c r="A4172" s="39"/>
      <c r="B4172" s="40"/>
      <c r="C4172" s="228" t="s">
        <v>5095</v>
      </c>
      <c r="D4172" s="228" t="s">
        <v>225</v>
      </c>
      <c r="E4172" s="229" t="s">
        <v>5096</v>
      </c>
      <c r="F4172" s="230" t="s">
        <v>5097</v>
      </c>
      <c r="G4172" s="231" t="s">
        <v>293</v>
      </c>
      <c r="H4172" s="232">
        <v>252.946</v>
      </c>
      <c r="I4172" s="233"/>
      <c r="J4172" s="234">
        <f>ROUND(I4172*H4172,2)</f>
        <v>0</v>
      </c>
      <c r="K4172" s="230" t="s">
        <v>229</v>
      </c>
      <c r="L4172" s="45"/>
      <c r="M4172" s="235" t="s">
        <v>1</v>
      </c>
      <c r="N4172" s="236" t="s">
        <v>38</v>
      </c>
      <c r="O4172" s="92"/>
      <c r="P4172" s="237">
        <f>O4172*H4172</f>
        <v>0</v>
      </c>
      <c r="Q4172" s="237">
        <v>0.00010000000000000001</v>
      </c>
      <c r="R4172" s="237">
        <f>Q4172*H4172</f>
        <v>0.0252946</v>
      </c>
      <c r="S4172" s="237">
        <v>0</v>
      </c>
      <c r="T4172" s="238">
        <f>S4172*H4172</f>
        <v>0</v>
      </c>
      <c r="U4172" s="39"/>
      <c r="V4172" s="39"/>
      <c r="W4172" s="39"/>
      <c r="X4172" s="39"/>
      <c r="Y4172" s="39"/>
      <c r="Z4172" s="39"/>
      <c r="AA4172" s="39"/>
      <c r="AB4172" s="39"/>
      <c r="AC4172" s="39"/>
      <c r="AD4172" s="39"/>
      <c r="AE4172" s="39"/>
      <c r="AR4172" s="239" t="s">
        <v>310</v>
      </c>
      <c r="AT4172" s="239" t="s">
        <v>225</v>
      </c>
      <c r="AU4172" s="239" t="s">
        <v>82</v>
      </c>
      <c r="AY4172" s="18" t="s">
        <v>223</v>
      </c>
      <c r="BE4172" s="240">
        <f>IF(N4172="základní",J4172,0)</f>
        <v>0</v>
      </c>
      <c r="BF4172" s="240">
        <f>IF(N4172="snížená",J4172,0)</f>
        <v>0</v>
      </c>
      <c r="BG4172" s="240">
        <f>IF(N4172="zákl. přenesená",J4172,0)</f>
        <v>0</v>
      </c>
      <c r="BH4172" s="240">
        <f>IF(N4172="sníž. přenesená",J4172,0)</f>
        <v>0</v>
      </c>
      <c r="BI4172" s="240">
        <f>IF(N4172="nulová",J4172,0)</f>
        <v>0</v>
      </c>
      <c r="BJ4172" s="18" t="s">
        <v>80</v>
      </c>
      <c r="BK4172" s="240">
        <f>ROUND(I4172*H4172,2)</f>
        <v>0</v>
      </c>
      <c r="BL4172" s="18" t="s">
        <v>310</v>
      </c>
      <c r="BM4172" s="239" t="s">
        <v>5098</v>
      </c>
    </row>
    <row r="4173" s="13" customFormat="1">
      <c r="A4173" s="13"/>
      <c r="B4173" s="241"/>
      <c r="C4173" s="242"/>
      <c r="D4173" s="243" t="s">
        <v>232</v>
      </c>
      <c r="E4173" s="244" t="s">
        <v>1</v>
      </c>
      <c r="F4173" s="245" t="s">
        <v>5099</v>
      </c>
      <c r="G4173" s="242"/>
      <c r="H4173" s="246">
        <v>252.946</v>
      </c>
      <c r="I4173" s="247"/>
      <c r="J4173" s="242"/>
      <c r="K4173" s="242"/>
      <c r="L4173" s="248"/>
      <c r="M4173" s="249"/>
      <c r="N4173" s="250"/>
      <c r="O4173" s="250"/>
      <c r="P4173" s="250"/>
      <c r="Q4173" s="250"/>
      <c r="R4173" s="250"/>
      <c r="S4173" s="250"/>
      <c r="T4173" s="251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T4173" s="252" t="s">
        <v>232</v>
      </c>
      <c r="AU4173" s="252" t="s">
        <v>82</v>
      </c>
      <c r="AV4173" s="13" t="s">
        <v>82</v>
      </c>
      <c r="AW4173" s="13" t="s">
        <v>30</v>
      </c>
      <c r="AX4173" s="13" t="s">
        <v>80</v>
      </c>
      <c r="AY4173" s="252" t="s">
        <v>223</v>
      </c>
    </row>
    <row r="4174" s="2" customFormat="1" ht="37.8" customHeight="1">
      <c r="A4174" s="39"/>
      <c r="B4174" s="40"/>
      <c r="C4174" s="228" t="s">
        <v>5100</v>
      </c>
      <c r="D4174" s="228" t="s">
        <v>225</v>
      </c>
      <c r="E4174" s="229" t="s">
        <v>5101</v>
      </c>
      <c r="F4174" s="230" t="s">
        <v>5102</v>
      </c>
      <c r="G4174" s="231" t="s">
        <v>293</v>
      </c>
      <c r="H4174" s="232">
        <v>741.58399999999995</v>
      </c>
      <c r="I4174" s="233"/>
      <c r="J4174" s="234">
        <f>ROUND(I4174*H4174,2)</f>
        <v>0</v>
      </c>
      <c r="K4174" s="230" t="s">
        <v>229</v>
      </c>
      <c r="L4174" s="45"/>
      <c r="M4174" s="235" t="s">
        <v>1</v>
      </c>
      <c r="N4174" s="236" t="s">
        <v>38</v>
      </c>
      <c r="O4174" s="92"/>
      <c r="P4174" s="237">
        <f>O4174*H4174</f>
        <v>0</v>
      </c>
      <c r="Q4174" s="237">
        <v>0.00010000000000000001</v>
      </c>
      <c r="R4174" s="237">
        <f>Q4174*H4174</f>
        <v>0.074158399999999999</v>
      </c>
      <c r="S4174" s="237">
        <v>0</v>
      </c>
      <c r="T4174" s="238">
        <f>S4174*H4174</f>
        <v>0</v>
      </c>
      <c r="U4174" s="39"/>
      <c r="V4174" s="39"/>
      <c r="W4174" s="39"/>
      <c r="X4174" s="39"/>
      <c r="Y4174" s="39"/>
      <c r="Z4174" s="39"/>
      <c r="AA4174" s="39"/>
      <c r="AB4174" s="39"/>
      <c r="AC4174" s="39"/>
      <c r="AD4174" s="39"/>
      <c r="AE4174" s="39"/>
      <c r="AR4174" s="239" t="s">
        <v>310</v>
      </c>
      <c r="AT4174" s="239" t="s">
        <v>225</v>
      </c>
      <c r="AU4174" s="239" t="s">
        <v>82</v>
      </c>
      <c r="AY4174" s="18" t="s">
        <v>223</v>
      </c>
      <c r="BE4174" s="240">
        <f>IF(N4174="základní",J4174,0)</f>
        <v>0</v>
      </c>
      <c r="BF4174" s="240">
        <f>IF(N4174="snížená",J4174,0)</f>
        <v>0</v>
      </c>
      <c r="BG4174" s="240">
        <f>IF(N4174="zákl. přenesená",J4174,0)</f>
        <v>0</v>
      </c>
      <c r="BH4174" s="240">
        <f>IF(N4174="sníž. přenesená",J4174,0)</f>
        <v>0</v>
      </c>
      <c r="BI4174" s="240">
        <f>IF(N4174="nulová",J4174,0)</f>
        <v>0</v>
      </c>
      <c r="BJ4174" s="18" t="s">
        <v>80</v>
      </c>
      <c r="BK4174" s="240">
        <f>ROUND(I4174*H4174,2)</f>
        <v>0</v>
      </c>
      <c r="BL4174" s="18" t="s">
        <v>310</v>
      </c>
      <c r="BM4174" s="239" t="s">
        <v>5103</v>
      </c>
    </row>
    <row r="4175" s="13" customFormat="1">
      <c r="A4175" s="13"/>
      <c r="B4175" s="241"/>
      <c r="C4175" s="242"/>
      <c r="D4175" s="243" t="s">
        <v>232</v>
      </c>
      <c r="E4175" s="244" t="s">
        <v>1</v>
      </c>
      <c r="F4175" s="245" t="s">
        <v>5104</v>
      </c>
      <c r="G4175" s="242"/>
      <c r="H4175" s="246">
        <v>741.58399999999995</v>
      </c>
      <c r="I4175" s="247"/>
      <c r="J4175" s="242"/>
      <c r="K4175" s="242"/>
      <c r="L4175" s="248"/>
      <c r="M4175" s="249"/>
      <c r="N4175" s="250"/>
      <c r="O4175" s="250"/>
      <c r="P4175" s="250"/>
      <c r="Q4175" s="250"/>
      <c r="R4175" s="250"/>
      <c r="S4175" s="250"/>
      <c r="T4175" s="251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T4175" s="252" t="s">
        <v>232</v>
      </c>
      <c r="AU4175" s="252" t="s">
        <v>82</v>
      </c>
      <c r="AV4175" s="13" t="s">
        <v>82</v>
      </c>
      <c r="AW4175" s="13" t="s">
        <v>30</v>
      </c>
      <c r="AX4175" s="13" t="s">
        <v>80</v>
      </c>
      <c r="AY4175" s="252" t="s">
        <v>223</v>
      </c>
    </row>
    <row r="4176" s="2" customFormat="1" ht="24.15" customHeight="1">
      <c r="A4176" s="39"/>
      <c r="B4176" s="40"/>
      <c r="C4176" s="228" t="s">
        <v>5105</v>
      </c>
      <c r="D4176" s="228" t="s">
        <v>225</v>
      </c>
      <c r="E4176" s="229" t="s">
        <v>5106</v>
      </c>
      <c r="F4176" s="230" t="s">
        <v>5107</v>
      </c>
      <c r="G4176" s="231" t="s">
        <v>293</v>
      </c>
      <c r="H4176" s="232">
        <v>4411.6350000000002</v>
      </c>
      <c r="I4176" s="233"/>
      <c r="J4176" s="234">
        <f>ROUND(I4176*H4176,2)</f>
        <v>0</v>
      </c>
      <c r="K4176" s="230" t="s">
        <v>229</v>
      </c>
      <c r="L4176" s="45"/>
      <c r="M4176" s="235" t="s">
        <v>1</v>
      </c>
      <c r="N4176" s="236" t="s">
        <v>38</v>
      </c>
      <c r="O4176" s="92"/>
      <c r="P4176" s="237">
        <f>O4176*H4176</f>
        <v>0</v>
      </c>
      <c r="Q4176" s="237">
        <v>0</v>
      </c>
      <c r="R4176" s="237">
        <f>Q4176*H4176</f>
        <v>0</v>
      </c>
      <c r="S4176" s="237">
        <v>0.00014999999999999999</v>
      </c>
      <c r="T4176" s="238">
        <f>S4176*H4176</f>
        <v>0.66174524999999995</v>
      </c>
      <c r="U4176" s="39"/>
      <c r="V4176" s="39"/>
      <c r="W4176" s="39"/>
      <c r="X4176" s="39"/>
      <c r="Y4176" s="39"/>
      <c r="Z4176" s="39"/>
      <c r="AA4176" s="39"/>
      <c r="AB4176" s="39"/>
      <c r="AC4176" s="39"/>
      <c r="AD4176" s="39"/>
      <c r="AE4176" s="39"/>
      <c r="AR4176" s="239" t="s">
        <v>310</v>
      </c>
      <c r="AT4176" s="239" t="s">
        <v>225</v>
      </c>
      <c r="AU4176" s="239" t="s">
        <v>82</v>
      </c>
      <c r="AY4176" s="18" t="s">
        <v>223</v>
      </c>
      <c r="BE4176" s="240">
        <f>IF(N4176="základní",J4176,0)</f>
        <v>0</v>
      </c>
      <c r="BF4176" s="240">
        <f>IF(N4176="snížená",J4176,0)</f>
        <v>0</v>
      </c>
      <c r="BG4176" s="240">
        <f>IF(N4176="zákl. přenesená",J4176,0)</f>
        <v>0</v>
      </c>
      <c r="BH4176" s="240">
        <f>IF(N4176="sníž. přenesená",J4176,0)</f>
        <v>0</v>
      </c>
      <c r="BI4176" s="240">
        <f>IF(N4176="nulová",J4176,0)</f>
        <v>0</v>
      </c>
      <c r="BJ4176" s="18" t="s">
        <v>80</v>
      </c>
      <c r="BK4176" s="240">
        <f>ROUND(I4176*H4176,2)</f>
        <v>0</v>
      </c>
      <c r="BL4176" s="18" t="s">
        <v>310</v>
      </c>
      <c r="BM4176" s="239" t="s">
        <v>5108</v>
      </c>
    </row>
    <row r="4177" s="13" customFormat="1">
      <c r="A4177" s="13"/>
      <c r="B4177" s="241"/>
      <c r="C4177" s="242"/>
      <c r="D4177" s="243" t="s">
        <v>232</v>
      </c>
      <c r="E4177" s="244" t="s">
        <v>1</v>
      </c>
      <c r="F4177" s="245" t="s">
        <v>5109</v>
      </c>
      <c r="G4177" s="242"/>
      <c r="H4177" s="246">
        <v>4411.6350000000002</v>
      </c>
      <c r="I4177" s="247"/>
      <c r="J4177" s="242"/>
      <c r="K4177" s="242"/>
      <c r="L4177" s="248"/>
      <c r="M4177" s="249"/>
      <c r="N4177" s="250"/>
      <c r="O4177" s="250"/>
      <c r="P4177" s="250"/>
      <c r="Q4177" s="250"/>
      <c r="R4177" s="250"/>
      <c r="S4177" s="250"/>
      <c r="T4177" s="251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T4177" s="252" t="s">
        <v>232</v>
      </c>
      <c r="AU4177" s="252" t="s">
        <v>82</v>
      </c>
      <c r="AV4177" s="13" t="s">
        <v>82</v>
      </c>
      <c r="AW4177" s="13" t="s">
        <v>30</v>
      </c>
      <c r="AX4177" s="13" t="s">
        <v>80</v>
      </c>
      <c r="AY4177" s="252" t="s">
        <v>223</v>
      </c>
    </row>
    <row r="4178" s="2" customFormat="1" ht="33" customHeight="1">
      <c r="A4178" s="39"/>
      <c r="B4178" s="40"/>
      <c r="C4178" s="228" t="s">
        <v>5110</v>
      </c>
      <c r="D4178" s="228" t="s">
        <v>225</v>
      </c>
      <c r="E4178" s="229" t="s">
        <v>5111</v>
      </c>
      <c r="F4178" s="230" t="s">
        <v>5112</v>
      </c>
      <c r="G4178" s="231" t="s">
        <v>293</v>
      </c>
      <c r="H4178" s="232">
        <v>4166.8530000000001</v>
      </c>
      <c r="I4178" s="233"/>
      <c r="J4178" s="234">
        <f>ROUND(I4178*H4178,2)</f>
        <v>0</v>
      </c>
      <c r="K4178" s="230" t="s">
        <v>229</v>
      </c>
      <c r="L4178" s="45"/>
      <c r="M4178" s="235" t="s">
        <v>1</v>
      </c>
      <c r="N4178" s="236" t="s">
        <v>38</v>
      </c>
      <c r="O4178" s="92"/>
      <c r="P4178" s="237">
        <f>O4178*H4178</f>
        <v>0</v>
      </c>
      <c r="Q4178" s="237">
        <v>0.00021000000000000001</v>
      </c>
      <c r="R4178" s="237">
        <f>Q4178*H4178</f>
        <v>0.87503913</v>
      </c>
      <c r="S4178" s="237">
        <v>0</v>
      </c>
      <c r="T4178" s="238">
        <f>S4178*H4178</f>
        <v>0</v>
      </c>
      <c r="U4178" s="39"/>
      <c r="V4178" s="39"/>
      <c r="W4178" s="39"/>
      <c r="X4178" s="39"/>
      <c r="Y4178" s="39"/>
      <c r="Z4178" s="39"/>
      <c r="AA4178" s="39"/>
      <c r="AB4178" s="39"/>
      <c r="AC4178" s="39"/>
      <c r="AD4178" s="39"/>
      <c r="AE4178" s="39"/>
      <c r="AR4178" s="239" t="s">
        <v>310</v>
      </c>
      <c r="AT4178" s="239" t="s">
        <v>225</v>
      </c>
      <c r="AU4178" s="239" t="s">
        <v>82</v>
      </c>
      <c r="AY4178" s="18" t="s">
        <v>223</v>
      </c>
      <c r="BE4178" s="240">
        <f>IF(N4178="základní",J4178,0)</f>
        <v>0</v>
      </c>
      <c r="BF4178" s="240">
        <f>IF(N4178="snížená",J4178,0)</f>
        <v>0</v>
      </c>
      <c r="BG4178" s="240">
        <f>IF(N4178="zákl. přenesená",J4178,0)</f>
        <v>0</v>
      </c>
      <c r="BH4178" s="240">
        <f>IF(N4178="sníž. přenesená",J4178,0)</f>
        <v>0</v>
      </c>
      <c r="BI4178" s="240">
        <f>IF(N4178="nulová",J4178,0)</f>
        <v>0</v>
      </c>
      <c r="BJ4178" s="18" t="s">
        <v>80</v>
      </c>
      <c r="BK4178" s="240">
        <f>ROUND(I4178*H4178,2)</f>
        <v>0</v>
      </c>
      <c r="BL4178" s="18" t="s">
        <v>310</v>
      </c>
      <c r="BM4178" s="239" t="s">
        <v>5113</v>
      </c>
    </row>
    <row r="4179" s="13" customFormat="1">
      <c r="A4179" s="13"/>
      <c r="B4179" s="241"/>
      <c r="C4179" s="242"/>
      <c r="D4179" s="243" t="s">
        <v>232</v>
      </c>
      <c r="E4179" s="244" t="s">
        <v>1</v>
      </c>
      <c r="F4179" s="245" t="s">
        <v>5114</v>
      </c>
      <c r="G4179" s="242"/>
      <c r="H4179" s="246">
        <v>5161.3829999999998</v>
      </c>
      <c r="I4179" s="247"/>
      <c r="J4179" s="242"/>
      <c r="K4179" s="242"/>
      <c r="L4179" s="248"/>
      <c r="M4179" s="249"/>
      <c r="N4179" s="250"/>
      <c r="O4179" s="250"/>
      <c r="P4179" s="250"/>
      <c r="Q4179" s="250"/>
      <c r="R4179" s="250"/>
      <c r="S4179" s="250"/>
      <c r="T4179" s="251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52" t="s">
        <v>232</v>
      </c>
      <c r="AU4179" s="252" t="s">
        <v>82</v>
      </c>
      <c r="AV4179" s="13" t="s">
        <v>82</v>
      </c>
      <c r="AW4179" s="13" t="s">
        <v>30</v>
      </c>
      <c r="AX4179" s="13" t="s">
        <v>73</v>
      </c>
      <c r="AY4179" s="252" t="s">
        <v>223</v>
      </c>
    </row>
    <row r="4180" s="13" customFormat="1">
      <c r="A4180" s="13"/>
      <c r="B4180" s="241"/>
      <c r="C4180" s="242"/>
      <c r="D4180" s="243" t="s">
        <v>232</v>
      </c>
      <c r="E4180" s="244" t="s">
        <v>1</v>
      </c>
      <c r="F4180" s="245" t="s">
        <v>5115</v>
      </c>
      <c r="G4180" s="242"/>
      <c r="H4180" s="246">
        <v>-994.52999999999997</v>
      </c>
      <c r="I4180" s="247"/>
      <c r="J4180" s="242"/>
      <c r="K4180" s="242"/>
      <c r="L4180" s="248"/>
      <c r="M4180" s="249"/>
      <c r="N4180" s="250"/>
      <c r="O4180" s="250"/>
      <c r="P4180" s="250"/>
      <c r="Q4180" s="250"/>
      <c r="R4180" s="250"/>
      <c r="S4180" s="250"/>
      <c r="T4180" s="251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T4180" s="252" t="s">
        <v>232</v>
      </c>
      <c r="AU4180" s="252" t="s">
        <v>82</v>
      </c>
      <c r="AV4180" s="13" t="s">
        <v>82</v>
      </c>
      <c r="AW4180" s="13" t="s">
        <v>30</v>
      </c>
      <c r="AX4180" s="13" t="s">
        <v>73</v>
      </c>
      <c r="AY4180" s="252" t="s">
        <v>223</v>
      </c>
    </row>
    <row r="4181" s="15" customFormat="1">
      <c r="A4181" s="15"/>
      <c r="B4181" s="263"/>
      <c r="C4181" s="264"/>
      <c r="D4181" s="243" t="s">
        <v>232</v>
      </c>
      <c r="E4181" s="265" t="s">
        <v>1</v>
      </c>
      <c r="F4181" s="266" t="s">
        <v>245</v>
      </c>
      <c r="G4181" s="264"/>
      <c r="H4181" s="267">
        <v>4166.8530000000001</v>
      </c>
      <c r="I4181" s="268"/>
      <c r="J4181" s="264"/>
      <c r="K4181" s="264"/>
      <c r="L4181" s="269"/>
      <c r="M4181" s="270"/>
      <c r="N4181" s="271"/>
      <c r="O4181" s="271"/>
      <c r="P4181" s="271"/>
      <c r="Q4181" s="271"/>
      <c r="R4181" s="271"/>
      <c r="S4181" s="271"/>
      <c r="T4181" s="272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T4181" s="273" t="s">
        <v>232</v>
      </c>
      <c r="AU4181" s="273" t="s">
        <v>82</v>
      </c>
      <c r="AV4181" s="15" t="s">
        <v>230</v>
      </c>
      <c r="AW4181" s="15" t="s">
        <v>30</v>
      </c>
      <c r="AX4181" s="15" t="s">
        <v>80</v>
      </c>
      <c r="AY4181" s="273" t="s">
        <v>223</v>
      </c>
    </row>
    <row r="4182" s="2" customFormat="1" ht="37.8" customHeight="1">
      <c r="A4182" s="39"/>
      <c r="B4182" s="40"/>
      <c r="C4182" s="228" t="s">
        <v>5116</v>
      </c>
      <c r="D4182" s="228" t="s">
        <v>225</v>
      </c>
      <c r="E4182" s="229" t="s">
        <v>5117</v>
      </c>
      <c r="F4182" s="230" t="s">
        <v>5118</v>
      </c>
      <c r="G4182" s="231" t="s">
        <v>293</v>
      </c>
      <c r="H4182" s="232">
        <v>3685.8029999999999</v>
      </c>
      <c r="I4182" s="233"/>
      <c r="J4182" s="234">
        <f>ROUND(I4182*H4182,2)</f>
        <v>0</v>
      </c>
      <c r="K4182" s="230" t="s">
        <v>229</v>
      </c>
      <c r="L4182" s="45"/>
      <c r="M4182" s="235" t="s">
        <v>1</v>
      </c>
      <c r="N4182" s="236" t="s">
        <v>38</v>
      </c>
      <c r="O4182" s="92"/>
      <c r="P4182" s="237">
        <f>O4182*H4182</f>
        <v>0</v>
      </c>
      <c r="Q4182" s="237">
        <v>0.00029</v>
      </c>
      <c r="R4182" s="237">
        <f>Q4182*H4182</f>
        <v>1.0688828699999999</v>
      </c>
      <c r="S4182" s="237">
        <v>0</v>
      </c>
      <c r="T4182" s="238">
        <f>S4182*H4182</f>
        <v>0</v>
      </c>
      <c r="U4182" s="39"/>
      <c r="V4182" s="39"/>
      <c r="W4182" s="39"/>
      <c r="X4182" s="39"/>
      <c r="Y4182" s="39"/>
      <c r="Z4182" s="39"/>
      <c r="AA4182" s="39"/>
      <c r="AB4182" s="39"/>
      <c r="AC4182" s="39"/>
      <c r="AD4182" s="39"/>
      <c r="AE4182" s="39"/>
      <c r="AR4182" s="239" t="s">
        <v>310</v>
      </c>
      <c r="AT4182" s="239" t="s">
        <v>225</v>
      </c>
      <c r="AU4182" s="239" t="s">
        <v>82</v>
      </c>
      <c r="AY4182" s="18" t="s">
        <v>223</v>
      </c>
      <c r="BE4182" s="240">
        <f>IF(N4182="základní",J4182,0)</f>
        <v>0</v>
      </c>
      <c r="BF4182" s="240">
        <f>IF(N4182="snížená",J4182,0)</f>
        <v>0</v>
      </c>
      <c r="BG4182" s="240">
        <f>IF(N4182="zákl. přenesená",J4182,0)</f>
        <v>0</v>
      </c>
      <c r="BH4182" s="240">
        <f>IF(N4182="sníž. přenesená",J4182,0)</f>
        <v>0</v>
      </c>
      <c r="BI4182" s="240">
        <f>IF(N4182="nulová",J4182,0)</f>
        <v>0</v>
      </c>
      <c r="BJ4182" s="18" t="s">
        <v>80</v>
      </c>
      <c r="BK4182" s="240">
        <f>ROUND(I4182*H4182,2)</f>
        <v>0</v>
      </c>
      <c r="BL4182" s="18" t="s">
        <v>310</v>
      </c>
      <c r="BM4182" s="239" t="s">
        <v>5119</v>
      </c>
    </row>
    <row r="4183" s="13" customFormat="1">
      <c r="A4183" s="13"/>
      <c r="B4183" s="241"/>
      <c r="C4183" s="242"/>
      <c r="D4183" s="243" t="s">
        <v>232</v>
      </c>
      <c r="E4183" s="244" t="s">
        <v>1</v>
      </c>
      <c r="F4183" s="245" t="s">
        <v>5120</v>
      </c>
      <c r="G4183" s="242"/>
      <c r="H4183" s="246">
        <v>48.310000000000002</v>
      </c>
      <c r="I4183" s="247"/>
      <c r="J4183" s="242"/>
      <c r="K4183" s="242"/>
      <c r="L4183" s="248"/>
      <c r="M4183" s="249"/>
      <c r="N4183" s="250"/>
      <c r="O4183" s="250"/>
      <c r="P4183" s="250"/>
      <c r="Q4183" s="250"/>
      <c r="R4183" s="250"/>
      <c r="S4183" s="250"/>
      <c r="T4183" s="251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T4183" s="252" t="s">
        <v>232</v>
      </c>
      <c r="AU4183" s="252" t="s">
        <v>82</v>
      </c>
      <c r="AV4183" s="13" t="s">
        <v>82</v>
      </c>
      <c r="AW4183" s="13" t="s">
        <v>30</v>
      </c>
      <c r="AX4183" s="13" t="s">
        <v>73</v>
      </c>
      <c r="AY4183" s="252" t="s">
        <v>223</v>
      </c>
    </row>
    <row r="4184" s="13" customFormat="1">
      <c r="A4184" s="13"/>
      <c r="B4184" s="241"/>
      <c r="C4184" s="242"/>
      <c r="D4184" s="243" t="s">
        <v>232</v>
      </c>
      <c r="E4184" s="244" t="s">
        <v>1</v>
      </c>
      <c r="F4184" s="245" t="s">
        <v>5121</v>
      </c>
      <c r="G4184" s="242"/>
      <c r="H4184" s="246">
        <v>104.78</v>
      </c>
      <c r="I4184" s="247"/>
      <c r="J4184" s="242"/>
      <c r="K4184" s="242"/>
      <c r="L4184" s="248"/>
      <c r="M4184" s="249"/>
      <c r="N4184" s="250"/>
      <c r="O4184" s="250"/>
      <c r="P4184" s="250"/>
      <c r="Q4184" s="250"/>
      <c r="R4184" s="250"/>
      <c r="S4184" s="250"/>
      <c r="T4184" s="251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T4184" s="252" t="s">
        <v>232</v>
      </c>
      <c r="AU4184" s="252" t="s">
        <v>82</v>
      </c>
      <c r="AV4184" s="13" t="s">
        <v>82</v>
      </c>
      <c r="AW4184" s="13" t="s">
        <v>30</v>
      </c>
      <c r="AX4184" s="13" t="s">
        <v>73</v>
      </c>
      <c r="AY4184" s="252" t="s">
        <v>223</v>
      </c>
    </row>
    <row r="4185" s="13" customFormat="1">
      <c r="A4185" s="13"/>
      <c r="B4185" s="241"/>
      <c r="C4185" s="242"/>
      <c r="D4185" s="243" t="s">
        <v>232</v>
      </c>
      <c r="E4185" s="244" t="s">
        <v>1</v>
      </c>
      <c r="F4185" s="245" t="s">
        <v>5122</v>
      </c>
      <c r="G4185" s="242"/>
      <c r="H4185" s="246">
        <v>47.840000000000003</v>
      </c>
      <c r="I4185" s="247"/>
      <c r="J4185" s="242"/>
      <c r="K4185" s="242"/>
      <c r="L4185" s="248"/>
      <c r="M4185" s="249"/>
      <c r="N4185" s="250"/>
      <c r="O4185" s="250"/>
      <c r="P4185" s="250"/>
      <c r="Q4185" s="250"/>
      <c r="R4185" s="250"/>
      <c r="S4185" s="250"/>
      <c r="T4185" s="251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T4185" s="252" t="s">
        <v>232</v>
      </c>
      <c r="AU4185" s="252" t="s">
        <v>82</v>
      </c>
      <c r="AV4185" s="13" t="s">
        <v>82</v>
      </c>
      <c r="AW4185" s="13" t="s">
        <v>30</v>
      </c>
      <c r="AX4185" s="13" t="s">
        <v>73</v>
      </c>
      <c r="AY4185" s="252" t="s">
        <v>223</v>
      </c>
    </row>
    <row r="4186" s="13" customFormat="1">
      <c r="A4186" s="13"/>
      <c r="B4186" s="241"/>
      <c r="C4186" s="242"/>
      <c r="D4186" s="243" t="s">
        <v>232</v>
      </c>
      <c r="E4186" s="244" t="s">
        <v>1</v>
      </c>
      <c r="F4186" s="245" t="s">
        <v>5123</v>
      </c>
      <c r="G4186" s="242"/>
      <c r="H4186" s="246">
        <v>17.57</v>
      </c>
      <c r="I4186" s="247"/>
      <c r="J4186" s="242"/>
      <c r="K4186" s="242"/>
      <c r="L4186" s="248"/>
      <c r="M4186" s="249"/>
      <c r="N4186" s="250"/>
      <c r="O4186" s="250"/>
      <c r="P4186" s="250"/>
      <c r="Q4186" s="250"/>
      <c r="R4186" s="250"/>
      <c r="S4186" s="250"/>
      <c r="T4186" s="251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52" t="s">
        <v>232</v>
      </c>
      <c r="AU4186" s="252" t="s">
        <v>82</v>
      </c>
      <c r="AV4186" s="13" t="s">
        <v>82</v>
      </c>
      <c r="AW4186" s="13" t="s">
        <v>30</v>
      </c>
      <c r="AX4186" s="13" t="s">
        <v>73</v>
      </c>
      <c r="AY4186" s="252" t="s">
        <v>223</v>
      </c>
    </row>
    <row r="4187" s="13" customFormat="1">
      <c r="A4187" s="13"/>
      <c r="B4187" s="241"/>
      <c r="C4187" s="242"/>
      <c r="D4187" s="243" t="s">
        <v>232</v>
      </c>
      <c r="E4187" s="244" t="s">
        <v>1</v>
      </c>
      <c r="F4187" s="245" t="s">
        <v>5124</v>
      </c>
      <c r="G4187" s="242"/>
      <c r="H4187" s="246">
        <v>19.629999999999999</v>
      </c>
      <c r="I4187" s="247"/>
      <c r="J4187" s="242"/>
      <c r="K4187" s="242"/>
      <c r="L4187" s="248"/>
      <c r="M4187" s="249"/>
      <c r="N4187" s="250"/>
      <c r="O4187" s="250"/>
      <c r="P4187" s="250"/>
      <c r="Q4187" s="250"/>
      <c r="R4187" s="250"/>
      <c r="S4187" s="250"/>
      <c r="T4187" s="251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52" t="s">
        <v>232</v>
      </c>
      <c r="AU4187" s="252" t="s">
        <v>82</v>
      </c>
      <c r="AV4187" s="13" t="s">
        <v>82</v>
      </c>
      <c r="AW4187" s="13" t="s">
        <v>30</v>
      </c>
      <c r="AX4187" s="13" t="s">
        <v>73</v>
      </c>
      <c r="AY4187" s="252" t="s">
        <v>223</v>
      </c>
    </row>
    <row r="4188" s="13" customFormat="1">
      <c r="A4188" s="13"/>
      <c r="B4188" s="241"/>
      <c r="C4188" s="242"/>
      <c r="D4188" s="243" t="s">
        <v>232</v>
      </c>
      <c r="E4188" s="244" t="s">
        <v>1</v>
      </c>
      <c r="F4188" s="245" t="s">
        <v>5125</v>
      </c>
      <c r="G4188" s="242"/>
      <c r="H4188" s="246">
        <v>52.119999999999997</v>
      </c>
      <c r="I4188" s="247"/>
      <c r="J4188" s="242"/>
      <c r="K4188" s="242"/>
      <c r="L4188" s="248"/>
      <c r="M4188" s="249"/>
      <c r="N4188" s="250"/>
      <c r="O4188" s="250"/>
      <c r="P4188" s="250"/>
      <c r="Q4188" s="250"/>
      <c r="R4188" s="250"/>
      <c r="S4188" s="250"/>
      <c r="T4188" s="251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T4188" s="252" t="s">
        <v>232</v>
      </c>
      <c r="AU4188" s="252" t="s">
        <v>82</v>
      </c>
      <c r="AV4188" s="13" t="s">
        <v>82</v>
      </c>
      <c r="AW4188" s="13" t="s">
        <v>30</v>
      </c>
      <c r="AX4188" s="13" t="s">
        <v>73</v>
      </c>
      <c r="AY4188" s="252" t="s">
        <v>223</v>
      </c>
    </row>
    <row r="4189" s="13" customFormat="1">
      <c r="A4189" s="13"/>
      <c r="B4189" s="241"/>
      <c r="C4189" s="242"/>
      <c r="D4189" s="243" t="s">
        <v>232</v>
      </c>
      <c r="E4189" s="244" t="s">
        <v>1</v>
      </c>
      <c r="F4189" s="245" t="s">
        <v>5126</v>
      </c>
      <c r="G4189" s="242"/>
      <c r="H4189" s="246">
        <v>49.030000000000001</v>
      </c>
      <c r="I4189" s="247"/>
      <c r="J4189" s="242"/>
      <c r="K4189" s="242"/>
      <c r="L4189" s="248"/>
      <c r="M4189" s="249"/>
      <c r="N4189" s="250"/>
      <c r="O4189" s="250"/>
      <c r="P4189" s="250"/>
      <c r="Q4189" s="250"/>
      <c r="R4189" s="250"/>
      <c r="S4189" s="250"/>
      <c r="T4189" s="251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T4189" s="252" t="s">
        <v>232</v>
      </c>
      <c r="AU4189" s="252" t="s">
        <v>82</v>
      </c>
      <c r="AV4189" s="13" t="s">
        <v>82</v>
      </c>
      <c r="AW4189" s="13" t="s">
        <v>30</v>
      </c>
      <c r="AX4189" s="13" t="s">
        <v>73</v>
      </c>
      <c r="AY4189" s="252" t="s">
        <v>223</v>
      </c>
    </row>
    <row r="4190" s="13" customFormat="1">
      <c r="A4190" s="13"/>
      <c r="B4190" s="241"/>
      <c r="C4190" s="242"/>
      <c r="D4190" s="243" t="s">
        <v>232</v>
      </c>
      <c r="E4190" s="244" t="s">
        <v>1</v>
      </c>
      <c r="F4190" s="245" t="s">
        <v>5127</v>
      </c>
      <c r="G4190" s="242"/>
      <c r="H4190" s="246">
        <v>26.800000000000001</v>
      </c>
      <c r="I4190" s="247"/>
      <c r="J4190" s="242"/>
      <c r="K4190" s="242"/>
      <c r="L4190" s="248"/>
      <c r="M4190" s="249"/>
      <c r="N4190" s="250"/>
      <c r="O4190" s="250"/>
      <c r="P4190" s="250"/>
      <c r="Q4190" s="250"/>
      <c r="R4190" s="250"/>
      <c r="S4190" s="250"/>
      <c r="T4190" s="251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T4190" s="252" t="s">
        <v>232</v>
      </c>
      <c r="AU4190" s="252" t="s">
        <v>82</v>
      </c>
      <c r="AV4190" s="13" t="s">
        <v>82</v>
      </c>
      <c r="AW4190" s="13" t="s">
        <v>30</v>
      </c>
      <c r="AX4190" s="13" t="s">
        <v>73</v>
      </c>
      <c r="AY4190" s="252" t="s">
        <v>223</v>
      </c>
    </row>
    <row r="4191" s="13" customFormat="1">
      <c r="A4191" s="13"/>
      <c r="B4191" s="241"/>
      <c r="C4191" s="242"/>
      <c r="D4191" s="243" t="s">
        <v>232</v>
      </c>
      <c r="E4191" s="244" t="s">
        <v>1</v>
      </c>
      <c r="F4191" s="245" t="s">
        <v>5128</v>
      </c>
      <c r="G4191" s="242"/>
      <c r="H4191" s="246">
        <v>37.149999999999999</v>
      </c>
      <c r="I4191" s="247"/>
      <c r="J4191" s="242"/>
      <c r="K4191" s="242"/>
      <c r="L4191" s="248"/>
      <c r="M4191" s="249"/>
      <c r="N4191" s="250"/>
      <c r="O4191" s="250"/>
      <c r="P4191" s="250"/>
      <c r="Q4191" s="250"/>
      <c r="R4191" s="250"/>
      <c r="S4191" s="250"/>
      <c r="T4191" s="251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T4191" s="252" t="s">
        <v>232</v>
      </c>
      <c r="AU4191" s="252" t="s">
        <v>82</v>
      </c>
      <c r="AV4191" s="13" t="s">
        <v>82</v>
      </c>
      <c r="AW4191" s="13" t="s">
        <v>30</v>
      </c>
      <c r="AX4191" s="13" t="s">
        <v>73</v>
      </c>
      <c r="AY4191" s="252" t="s">
        <v>223</v>
      </c>
    </row>
    <row r="4192" s="13" customFormat="1">
      <c r="A4192" s="13"/>
      <c r="B4192" s="241"/>
      <c r="C4192" s="242"/>
      <c r="D4192" s="243" t="s">
        <v>232</v>
      </c>
      <c r="E4192" s="244" t="s">
        <v>1</v>
      </c>
      <c r="F4192" s="245" t="s">
        <v>5129</v>
      </c>
      <c r="G4192" s="242"/>
      <c r="H4192" s="246">
        <v>46.32</v>
      </c>
      <c r="I4192" s="247"/>
      <c r="J4192" s="242"/>
      <c r="K4192" s="242"/>
      <c r="L4192" s="248"/>
      <c r="M4192" s="249"/>
      <c r="N4192" s="250"/>
      <c r="O4192" s="250"/>
      <c r="P4192" s="250"/>
      <c r="Q4192" s="250"/>
      <c r="R4192" s="250"/>
      <c r="S4192" s="250"/>
      <c r="T4192" s="251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T4192" s="252" t="s">
        <v>232</v>
      </c>
      <c r="AU4192" s="252" t="s">
        <v>82</v>
      </c>
      <c r="AV4192" s="13" t="s">
        <v>82</v>
      </c>
      <c r="AW4192" s="13" t="s">
        <v>30</v>
      </c>
      <c r="AX4192" s="13" t="s">
        <v>73</v>
      </c>
      <c r="AY4192" s="252" t="s">
        <v>223</v>
      </c>
    </row>
    <row r="4193" s="13" customFormat="1">
      <c r="A4193" s="13"/>
      <c r="B4193" s="241"/>
      <c r="C4193" s="242"/>
      <c r="D4193" s="243" t="s">
        <v>232</v>
      </c>
      <c r="E4193" s="244" t="s">
        <v>1</v>
      </c>
      <c r="F4193" s="245" t="s">
        <v>5130</v>
      </c>
      <c r="G4193" s="242"/>
      <c r="H4193" s="246">
        <v>6.5949999999999998</v>
      </c>
      <c r="I4193" s="247"/>
      <c r="J4193" s="242"/>
      <c r="K4193" s="242"/>
      <c r="L4193" s="248"/>
      <c r="M4193" s="249"/>
      <c r="N4193" s="250"/>
      <c r="O4193" s="250"/>
      <c r="P4193" s="250"/>
      <c r="Q4193" s="250"/>
      <c r="R4193" s="250"/>
      <c r="S4193" s="250"/>
      <c r="T4193" s="251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T4193" s="252" t="s">
        <v>232</v>
      </c>
      <c r="AU4193" s="252" t="s">
        <v>82</v>
      </c>
      <c r="AV4193" s="13" t="s">
        <v>82</v>
      </c>
      <c r="AW4193" s="13" t="s">
        <v>30</v>
      </c>
      <c r="AX4193" s="13" t="s">
        <v>73</v>
      </c>
      <c r="AY4193" s="252" t="s">
        <v>223</v>
      </c>
    </row>
    <row r="4194" s="13" customFormat="1">
      <c r="A4194" s="13"/>
      <c r="B4194" s="241"/>
      <c r="C4194" s="242"/>
      <c r="D4194" s="243" t="s">
        <v>232</v>
      </c>
      <c r="E4194" s="244" t="s">
        <v>1</v>
      </c>
      <c r="F4194" s="245" t="s">
        <v>5131</v>
      </c>
      <c r="G4194" s="242"/>
      <c r="H4194" s="246">
        <v>8.0449999999999999</v>
      </c>
      <c r="I4194" s="247"/>
      <c r="J4194" s="242"/>
      <c r="K4194" s="242"/>
      <c r="L4194" s="248"/>
      <c r="M4194" s="249"/>
      <c r="N4194" s="250"/>
      <c r="O4194" s="250"/>
      <c r="P4194" s="250"/>
      <c r="Q4194" s="250"/>
      <c r="R4194" s="250"/>
      <c r="S4194" s="250"/>
      <c r="T4194" s="251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T4194" s="252" t="s">
        <v>232</v>
      </c>
      <c r="AU4194" s="252" t="s">
        <v>82</v>
      </c>
      <c r="AV4194" s="13" t="s">
        <v>82</v>
      </c>
      <c r="AW4194" s="13" t="s">
        <v>30</v>
      </c>
      <c r="AX4194" s="13" t="s">
        <v>73</v>
      </c>
      <c r="AY4194" s="252" t="s">
        <v>223</v>
      </c>
    </row>
    <row r="4195" s="13" customFormat="1">
      <c r="A4195" s="13"/>
      <c r="B4195" s="241"/>
      <c r="C4195" s="242"/>
      <c r="D4195" s="243" t="s">
        <v>232</v>
      </c>
      <c r="E4195" s="244" t="s">
        <v>1</v>
      </c>
      <c r="F4195" s="245" t="s">
        <v>5132</v>
      </c>
      <c r="G4195" s="242"/>
      <c r="H4195" s="246">
        <v>36.130000000000003</v>
      </c>
      <c r="I4195" s="247"/>
      <c r="J4195" s="242"/>
      <c r="K4195" s="242"/>
      <c r="L4195" s="248"/>
      <c r="M4195" s="249"/>
      <c r="N4195" s="250"/>
      <c r="O4195" s="250"/>
      <c r="P4195" s="250"/>
      <c r="Q4195" s="250"/>
      <c r="R4195" s="250"/>
      <c r="S4195" s="250"/>
      <c r="T4195" s="251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T4195" s="252" t="s">
        <v>232</v>
      </c>
      <c r="AU4195" s="252" t="s">
        <v>82</v>
      </c>
      <c r="AV4195" s="13" t="s">
        <v>82</v>
      </c>
      <c r="AW4195" s="13" t="s">
        <v>30</v>
      </c>
      <c r="AX4195" s="13" t="s">
        <v>73</v>
      </c>
      <c r="AY4195" s="252" t="s">
        <v>223</v>
      </c>
    </row>
    <row r="4196" s="13" customFormat="1">
      <c r="A4196" s="13"/>
      <c r="B4196" s="241"/>
      <c r="C4196" s="242"/>
      <c r="D4196" s="243" t="s">
        <v>232</v>
      </c>
      <c r="E4196" s="244" t="s">
        <v>1</v>
      </c>
      <c r="F4196" s="245" t="s">
        <v>5133</v>
      </c>
      <c r="G4196" s="242"/>
      <c r="H4196" s="246">
        <v>21.890000000000001</v>
      </c>
      <c r="I4196" s="247"/>
      <c r="J4196" s="242"/>
      <c r="K4196" s="242"/>
      <c r="L4196" s="248"/>
      <c r="M4196" s="249"/>
      <c r="N4196" s="250"/>
      <c r="O4196" s="250"/>
      <c r="P4196" s="250"/>
      <c r="Q4196" s="250"/>
      <c r="R4196" s="250"/>
      <c r="S4196" s="250"/>
      <c r="T4196" s="251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T4196" s="252" t="s">
        <v>232</v>
      </c>
      <c r="AU4196" s="252" t="s">
        <v>82</v>
      </c>
      <c r="AV4196" s="13" t="s">
        <v>82</v>
      </c>
      <c r="AW4196" s="13" t="s">
        <v>30</v>
      </c>
      <c r="AX4196" s="13" t="s">
        <v>73</v>
      </c>
      <c r="AY4196" s="252" t="s">
        <v>223</v>
      </c>
    </row>
    <row r="4197" s="13" customFormat="1">
      <c r="A4197" s="13"/>
      <c r="B4197" s="241"/>
      <c r="C4197" s="242"/>
      <c r="D4197" s="243" t="s">
        <v>232</v>
      </c>
      <c r="E4197" s="244" t="s">
        <v>1</v>
      </c>
      <c r="F4197" s="245" t="s">
        <v>5134</v>
      </c>
      <c r="G4197" s="242"/>
      <c r="H4197" s="246">
        <v>22.690000000000001</v>
      </c>
      <c r="I4197" s="247"/>
      <c r="J4197" s="242"/>
      <c r="K4197" s="242"/>
      <c r="L4197" s="248"/>
      <c r="M4197" s="249"/>
      <c r="N4197" s="250"/>
      <c r="O4197" s="250"/>
      <c r="P4197" s="250"/>
      <c r="Q4197" s="250"/>
      <c r="R4197" s="250"/>
      <c r="S4197" s="250"/>
      <c r="T4197" s="251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52" t="s">
        <v>232</v>
      </c>
      <c r="AU4197" s="252" t="s">
        <v>82</v>
      </c>
      <c r="AV4197" s="13" t="s">
        <v>82</v>
      </c>
      <c r="AW4197" s="13" t="s">
        <v>30</v>
      </c>
      <c r="AX4197" s="13" t="s">
        <v>73</v>
      </c>
      <c r="AY4197" s="252" t="s">
        <v>223</v>
      </c>
    </row>
    <row r="4198" s="13" customFormat="1">
      <c r="A4198" s="13"/>
      <c r="B4198" s="241"/>
      <c r="C4198" s="242"/>
      <c r="D4198" s="243" t="s">
        <v>232</v>
      </c>
      <c r="E4198" s="244" t="s">
        <v>1</v>
      </c>
      <c r="F4198" s="245" t="s">
        <v>5135</v>
      </c>
      <c r="G4198" s="242"/>
      <c r="H4198" s="246">
        <v>133.90000000000001</v>
      </c>
      <c r="I4198" s="247"/>
      <c r="J4198" s="242"/>
      <c r="K4198" s="242"/>
      <c r="L4198" s="248"/>
      <c r="M4198" s="249"/>
      <c r="N4198" s="250"/>
      <c r="O4198" s="250"/>
      <c r="P4198" s="250"/>
      <c r="Q4198" s="250"/>
      <c r="R4198" s="250"/>
      <c r="S4198" s="250"/>
      <c r="T4198" s="251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52" t="s">
        <v>232</v>
      </c>
      <c r="AU4198" s="252" t="s">
        <v>82</v>
      </c>
      <c r="AV4198" s="13" t="s">
        <v>82</v>
      </c>
      <c r="AW4198" s="13" t="s">
        <v>30</v>
      </c>
      <c r="AX4198" s="13" t="s">
        <v>73</v>
      </c>
      <c r="AY4198" s="252" t="s">
        <v>223</v>
      </c>
    </row>
    <row r="4199" s="13" customFormat="1">
      <c r="A4199" s="13"/>
      <c r="B4199" s="241"/>
      <c r="C4199" s="242"/>
      <c r="D4199" s="243" t="s">
        <v>232</v>
      </c>
      <c r="E4199" s="244" t="s">
        <v>1</v>
      </c>
      <c r="F4199" s="245" t="s">
        <v>5136</v>
      </c>
      <c r="G4199" s="242"/>
      <c r="H4199" s="246">
        <v>121.89</v>
      </c>
      <c r="I4199" s="247"/>
      <c r="J4199" s="242"/>
      <c r="K4199" s="242"/>
      <c r="L4199" s="248"/>
      <c r="M4199" s="249"/>
      <c r="N4199" s="250"/>
      <c r="O4199" s="250"/>
      <c r="P4199" s="250"/>
      <c r="Q4199" s="250"/>
      <c r="R4199" s="250"/>
      <c r="S4199" s="250"/>
      <c r="T4199" s="251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T4199" s="252" t="s">
        <v>232</v>
      </c>
      <c r="AU4199" s="252" t="s">
        <v>82</v>
      </c>
      <c r="AV4199" s="13" t="s">
        <v>82</v>
      </c>
      <c r="AW4199" s="13" t="s">
        <v>30</v>
      </c>
      <c r="AX4199" s="13" t="s">
        <v>73</v>
      </c>
      <c r="AY4199" s="252" t="s">
        <v>223</v>
      </c>
    </row>
    <row r="4200" s="13" customFormat="1">
      <c r="A4200" s="13"/>
      <c r="B4200" s="241"/>
      <c r="C4200" s="242"/>
      <c r="D4200" s="243" t="s">
        <v>232</v>
      </c>
      <c r="E4200" s="244" t="s">
        <v>1</v>
      </c>
      <c r="F4200" s="245" t="s">
        <v>5137</v>
      </c>
      <c r="G4200" s="242"/>
      <c r="H4200" s="246">
        <v>260.07499999999999</v>
      </c>
      <c r="I4200" s="247"/>
      <c r="J4200" s="242"/>
      <c r="K4200" s="242"/>
      <c r="L4200" s="248"/>
      <c r="M4200" s="249"/>
      <c r="N4200" s="250"/>
      <c r="O4200" s="250"/>
      <c r="P4200" s="250"/>
      <c r="Q4200" s="250"/>
      <c r="R4200" s="250"/>
      <c r="S4200" s="250"/>
      <c r="T4200" s="251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T4200" s="252" t="s">
        <v>232</v>
      </c>
      <c r="AU4200" s="252" t="s">
        <v>82</v>
      </c>
      <c r="AV4200" s="13" t="s">
        <v>82</v>
      </c>
      <c r="AW4200" s="13" t="s">
        <v>30</v>
      </c>
      <c r="AX4200" s="13" t="s">
        <v>73</v>
      </c>
      <c r="AY4200" s="252" t="s">
        <v>223</v>
      </c>
    </row>
    <row r="4201" s="13" customFormat="1">
      <c r="A4201" s="13"/>
      <c r="B4201" s="241"/>
      <c r="C4201" s="242"/>
      <c r="D4201" s="243" t="s">
        <v>232</v>
      </c>
      <c r="E4201" s="244" t="s">
        <v>1</v>
      </c>
      <c r="F4201" s="245" t="s">
        <v>5138</v>
      </c>
      <c r="G4201" s="242"/>
      <c r="H4201" s="246">
        <v>45.795000000000002</v>
      </c>
      <c r="I4201" s="247"/>
      <c r="J4201" s="242"/>
      <c r="K4201" s="242"/>
      <c r="L4201" s="248"/>
      <c r="M4201" s="249"/>
      <c r="N4201" s="250"/>
      <c r="O4201" s="250"/>
      <c r="P4201" s="250"/>
      <c r="Q4201" s="250"/>
      <c r="R4201" s="250"/>
      <c r="S4201" s="250"/>
      <c r="T4201" s="251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52" t="s">
        <v>232</v>
      </c>
      <c r="AU4201" s="252" t="s">
        <v>82</v>
      </c>
      <c r="AV4201" s="13" t="s">
        <v>82</v>
      </c>
      <c r="AW4201" s="13" t="s">
        <v>30</v>
      </c>
      <c r="AX4201" s="13" t="s">
        <v>73</v>
      </c>
      <c r="AY4201" s="252" t="s">
        <v>223</v>
      </c>
    </row>
    <row r="4202" s="13" customFormat="1">
      <c r="A4202" s="13"/>
      <c r="B4202" s="241"/>
      <c r="C4202" s="242"/>
      <c r="D4202" s="243" t="s">
        <v>232</v>
      </c>
      <c r="E4202" s="244" t="s">
        <v>1</v>
      </c>
      <c r="F4202" s="245" t="s">
        <v>5139</v>
      </c>
      <c r="G4202" s="242"/>
      <c r="H4202" s="246">
        <v>46.335999999999999</v>
      </c>
      <c r="I4202" s="247"/>
      <c r="J4202" s="242"/>
      <c r="K4202" s="242"/>
      <c r="L4202" s="248"/>
      <c r="M4202" s="249"/>
      <c r="N4202" s="250"/>
      <c r="O4202" s="250"/>
      <c r="P4202" s="250"/>
      <c r="Q4202" s="250"/>
      <c r="R4202" s="250"/>
      <c r="S4202" s="250"/>
      <c r="T4202" s="251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52" t="s">
        <v>232</v>
      </c>
      <c r="AU4202" s="252" t="s">
        <v>82</v>
      </c>
      <c r="AV4202" s="13" t="s">
        <v>82</v>
      </c>
      <c r="AW4202" s="13" t="s">
        <v>30</v>
      </c>
      <c r="AX4202" s="13" t="s">
        <v>73</v>
      </c>
      <c r="AY4202" s="252" t="s">
        <v>223</v>
      </c>
    </row>
    <row r="4203" s="13" customFormat="1">
      <c r="A4203" s="13"/>
      <c r="B4203" s="241"/>
      <c r="C4203" s="242"/>
      <c r="D4203" s="243" t="s">
        <v>232</v>
      </c>
      <c r="E4203" s="244" t="s">
        <v>1</v>
      </c>
      <c r="F4203" s="245" t="s">
        <v>5140</v>
      </c>
      <c r="G4203" s="242"/>
      <c r="H4203" s="246">
        <v>70.659999999999997</v>
      </c>
      <c r="I4203" s="247"/>
      <c r="J4203" s="242"/>
      <c r="K4203" s="242"/>
      <c r="L4203" s="248"/>
      <c r="M4203" s="249"/>
      <c r="N4203" s="250"/>
      <c r="O4203" s="250"/>
      <c r="P4203" s="250"/>
      <c r="Q4203" s="250"/>
      <c r="R4203" s="250"/>
      <c r="S4203" s="250"/>
      <c r="T4203" s="251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T4203" s="252" t="s">
        <v>232</v>
      </c>
      <c r="AU4203" s="252" t="s">
        <v>82</v>
      </c>
      <c r="AV4203" s="13" t="s">
        <v>82</v>
      </c>
      <c r="AW4203" s="13" t="s">
        <v>30</v>
      </c>
      <c r="AX4203" s="13" t="s">
        <v>73</v>
      </c>
      <c r="AY4203" s="252" t="s">
        <v>223</v>
      </c>
    </row>
    <row r="4204" s="13" customFormat="1">
      <c r="A4204" s="13"/>
      <c r="B4204" s="241"/>
      <c r="C4204" s="242"/>
      <c r="D4204" s="243" t="s">
        <v>232</v>
      </c>
      <c r="E4204" s="244" t="s">
        <v>1</v>
      </c>
      <c r="F4204" s="245" t="s">
        <v>5141</v>
      </c>
      <c r="G4204" s="242"/>
      <c r="H4204" s="246">
        <v>180.227</v>
      </c>
      <c r="I4204" s="247"/>
      <c r="J4204" s="242"/>
      <c r="K4204" s="242"/>
      <c r="L4204" s="248"/>
      <c r="M4204" s="249"/>
      <c r="N4204" s="250"/>
      <c r="O4204" s="250"/>
      <c r="P4204" s="250"/>
      <c r="Q4204" s="250"/>
      <c r="R4204" s="250"/>
      <c r="S4204" s="250"/>
      <c r="T4204" s="251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T4204" s="252" t="s">
        <v>232</v>
      </c>
      <c r="AU4204" s="252" t="s">
        <v>82</v>
      </c>
      <c r="AV4204" s="13" t="s">
        <v>82</v>
      </c>
      <c r="AW4204" s="13" t="s">
        <v>30</v>
      </c>
      <c r="AX4204" s="13" t="s">
        <v>73</v>
      </c>
      <c r="AY4204" s="252" t="s">
        <v>223</v>
      </c>
    </row>
    <row r="4205" s="13" customFormat="1">
      <c r="A4205" s="13"/>
      <c r="B4205" s="241"/>
      <c r="C4205" s="242"/>
      <c r="D4205" s="243" t="s">
        <v>232</v>
      </c>
      <c r="E4205" s="244" t="s">
        <v>1</v>
      </c>
      <c r="F4205" s="245" t="s">
        <v>5142</v>
      </c>
      <c r="G4205" s="242"/>
      <c r="H4205" s="246">
        <v>52.82</v>
      </c>
      <c r="I4205" s="247"/>
      <c r="J4205" s="242"/>
      <c r="K4205" s="242"/>
      <c r="L4205" s="248"/>
      <c r="M4205" s="249"/>
      <c r="N4205" s="250"/>
      <c r="O4205" s="250"/>
      <c r="P4205" s="250"/>
      <c r="Q4205" s="250"/>
      <c r="R4205" s="250"/>
      <c r="S4205" s="250"/>
      <c r="T4205" s="251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T4205" s="252" t="s">
        <v>232</v>
      </c>
      <c r="AU4205" s="252" t="s">
        <v>82</v>
      </c>
      <c r="AV4205" s="13" t="s">
        <v>82</v>
      </c>
      <c r="AW4205" s="13" t="s">
        <v>30</v>
      </c>
      <c r="AX4205" s="13" t="s">
        <v>73</v>
      </c>
      <c r="AY4205" s="252" t="s">
        <v>223</v>
      </c>
    </row>
    <row r="4206" s="13" customFormat="1">
      <c r="A4206" s="13"/>
      <c r="B4206" s="241"/>
      <c r="C4206" s="242"/>
      <c r="D4206" s="243" t="s">
        <v>232</v>
      </c>
      <c r="E4206" s="244" t="s">
        <v>1</v>
      </c>
      <c r="F4206" s="245" t="s">
        <v>5143</v>
      </c>
      <c r="G4206" s="242"/>
      <c r="H4206" s="246">
        <v>52.100000000000001</v>
      </c>
      <c r="I4206" s="247"/>
      <c r="J4206" s="242"/>
      <c r="K4206" s="242"/>
      <c r="L4206" s="248"/>
      <c r="M4206" s="249"/>
      <c r="N4206" s="250"/>
      <c r="O4206" s="250"/>
      <c r="P4206" s="250"/>
      <c r="Q4206" s="250"/>
      <c r="R4206" s="250"/>
      <c r="S4206" s="250"/>
      <c r="T4206" s="251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T4206" s="252" t="s">
        <v>232</v>
      </c>
      <c r="AU4206" s="252" t="s">
        <v>82</v>
      </c>
      <c r="AV4206" s="13" t="s">
        <v>82</v>
      </c>
      <c r="AW4206" s="13" t="s">
        <v>30</v>
      </c>
      <c r="AX4206" s="13" t="s">
        <v>73</v>
      </c>
      <c r="AY4206" s="252" t="s">
        <v>223</v>
      </c>
    </row>
    <row r="4207" s="13" customFormat="1">
      <c r="A4207" s="13"/>
      <c r="B4207" s="241"/>
      <c r="C4207" s="242"/>
      <c r="D4207" s="243" t="s">
        <v>232</v>
      </c>
      <c r="E4207" s="244" t="s">
        <v>1</v>
      </c>
      <c r="F4207" s="245" t="s">
        <v>5144</v>
      </c>
      <c r="G4207" s="242"/>
      <c r="H4207" s="246">
        <v>66.081000000000003</v>
      </c>
      <c r="I4207" s="247"/>
      <c r="J4207" s="242"/>
      <c r="K4207" s="242"/>
      <c r="L4207" s="248"/>
      <c r="M4207" s="249"/>
      <c r="N4207" s="250"/>
      <c r="O4207" s="250"/>
      <c r="P4207" s="250"/>
      <c r="Q4207" s="250"/>
      <c r="R4207" s="250"/>
      <c r="S4207" s="250"/>
      <c r="T4207" s="251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T4207" s="252" t="s">
        <v>232</v>
      </c>
      <c r="AU4207" s="252" t="s">
        <v>82</v>
      </c>
      <c r="AV4207" s="13" t="s">
        <v>82</v>
      </c>
      <c r="AW4207" s="13" t="s">
        <v>30</v>
      </c>
      <c r="AX4207" s="13" t="s">
        <v>73</v>
      </c>
      <c r="AY4207" s="252" t="s">
        <v>223</v>
      </c>
    </row>
    <row r="4208" s="13" customFormat="1">
      <c r="A4208" s="13"/>
      <c r="B4208" s="241"/>
      <c r="C4208" s="242"/>
      <c r="D4208" s="243" t="s">
        <v>232</v>
      </c>
      <c r="E4208" s="244" t="s">
        <v>1</v>
      </c>
      <c r="F4208" s="245" t="s">
        <v>5145</v>
      </c>
      <c r="G4208" s="242"/>
      <c r="H4208" s="246">
        <v>110.81699999999999</v>
      </c>
      <c r="I4208" s="247"/>
      <c r="J4208" s="242"/>
      <c r="K4208" s="242"/>
      <c r="L4208" s="248"/>
      <c r="M4208" s="249"/>
      <c r="N4208" s="250"/>
      <c r="O4208" s="250"/>
      <c r="P4208" s="250"/>
      <c r="Q4208" s="250"/>
      <c r="R4208" s="250"/>
      <c r="S4208" s="250"/>
      <c r="T4208" s="251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52" t="s">
        <v>232</v>
      </c>
      <c r="AU4208" s="252" t="s">
        <v>82</v>
      </c>
      <c r="AV4208" s="13" t="s">
        <v>82</v>
      </c>
      <c r="AW4208" s="13" t="s">
        <v>30</v>
      </c>
      <c r="AX4208" s="13" t="s">
        <v>73</v>
      </c>
      <c r="AY4208" s="252" t="s">
        <v>223</v>
      </c>
    </row>
    <row r="4209" s="13" customFormat="1">
      <c r="A4209" s="13"/>
      <c r="B4209" s="241"/>
      <c r="C4209" s="242"/>
      <c r="D4209" s="243" t="s">
        <v>232</v>
      </c>
      <c r="E4209" s="244" t="s">
        <v>1</v>
      </c>
      <c r="F4209" s="245" t="s">
        <v>5146</v>
      </c>
      <c r="G4209" s="242"/>
      <c r="H4209" s="246">
        <v>74.445999999999998</v>
      </c>
      <c r="I4209" s="247"/>
      <c r="J4209" s="242"/>
      <c r="K4209" s="242"/>
      <c r="L4209" s="248"/>
      <c r="M4209" s="249"/>
      <c r="N4209" s="250"/>
      <c r="O4209" s="250"/>
      <c r="P4209" s="250"/>
      <c r="Q4209" s="250"/>
      <c r="R4209" s="250"/>
      <c r="S4209" s="250"/>
      <c r="T4209" s="251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52" t="s">
        <v>232</v>
      </c>
      <c r="AU4209" s="252" t="s">
        <v>82</v>
      </c>
      <c r="AV4209" s="13" t="s">
        <v>82</v>
      </c>
      <c r="AW4209" s="13" t="s">
        <v>30</v>
      </c>
      <c r="AX4209" s="13" t="s">
        <v>73</v>
      </c>
      <c r="AY4209" s="252" t="s">
        <v>223</v>
      </c>
    </row>
    <row r="4210" s="13" customFormat="1">
      <c r="A4210" s="13"/>
      <c r="B4210" s="241"/>
      <c r="C4210" s="242"/>
      <c r="D4210" s="243" t="s">
        <v>232</v>
      </c>
      <c r="E4210" s="244" t="s">
        <v>1</v>
      </c>
      <c r="F4210" s="245" t="s">
        <v>5147</v>
      </c>
      <c r="G4210" s="242"/>
      <c r="H4210" s="246">
        <v>45.07</v>
      </c>
      <c r="I4210" s="247"/>
      <c r="J4210" s="242"/>
      <c r="K4210" s="242"/>
      <c r="L4210" s="248"/>
      <c r="M4210" s="249"/>
      <c r="N4210" s="250"/>
      <c r="O4210" s="250"/>
      <c r="P4210" s="250"/>
      <c r="Q4210" s="250"/>
      <c r="R4210" s="250"/>
      <c r="S4210" s="250"/>
      <c r="T4210" s="251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T4210" s="252" t="s">
        <v>232</v>
      </c>
      <c r="AU4210" s="252" t="s">
        <v>82</v>
      </c>
      <c r="AV4210" s="13" t="s">
        <v>82</v>
      </c>
      <c r="AW4210" s="13" t="s">
        <v>30</v>
      </c>
      <c r="AX4210" s="13" t="s">
        <v>73</v>
      </c>
      <c r="AY4210" s="252" t="s">
        <v>223</v>
      </c>
    </row>
    <row r="4211" s="13" customFormat="1">
      <c r="A4211" s="13"/>
      <c r="B4211" s="241"/>
      <c r="C4211" s="242"/>
      <c r="D4211" s="243" t="s">
        <v>232</v>
      </c>
      <c r="E4211" s="244" t="s">
        <v>1</v>
      </c>
      <c r="F4211" s="245" t="s">
        <v>5148</v>
      </c>
      <c r="G4211" s="242"/>
      <c r="H4211" s="246">
        <v>67.881</v>
      </c>
      <c r="I4211" s="247"/>
      <c r="J4211" s="242"/>
      <c r="K4211" s="242"/>
      <c r="L4211" s="248"/>
      <c r="M4211" s="249"/>
      <c r="N4211" s="250"/>
      <c r="O4211" s="250"/>
      <c r="P4211" s="250"/>
      <c r="Q4211" s="250"/>
      <c r="R4211" s="250"/>
      <c r="S4211" s="250"/>
      <c r="T4211" s="251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T4211" s="252" t="s">
        <v>232</v>
      </c>
      <c r="AU4211" s="252" t="s">
        <v>82</v>
      </c>
      <c r="AV4211" s="13" t="s">
        <v>82</v>
      </c>
      <c r="AW4211" s="13" t="s">
        <v>30</v>
      </c>
      <c r="AX4211" s="13" t="s">
        <v>73</v>
      </c>
      <c r="AY4211" s="252" t="s">
        <v>223</v>
      </c>
    </row>
    <row r="4212" s="13" customFormat="1">
      <c r="A4212" s="13"/>
      <c r="B4212" s="241"/>
      <c r="C4212" s="242"/>
      <c r="D4212" s="243" t="s">
        <v>232</v>
      </c>
      <c r="E4212" s="244" t="s">
        <v>1</v>
      </c>
      <c r="F4212" s="245" t="s">
        <v>5149</v>
      </c>
      <c r="G4212" s="242"/>
      <c r="H4212" s="246">
        <v>56.664999999999999</v>
      </c>
      <c r="I4212" s="247"/>
      <c r="J4212" s="242"/>
      <c r="K4212" s="242"/>
      <c r="L4212" s="248"/>
      <c r="M4212" s="249"/>
      <c r="N4212" s="250"/>
      <c r="O4212" s="250"/>
      <c r="P4212" s="250"/>
      <c r="Q4212" s="250"/>
      <c r="R4212" s="250"/>
      <c r="S4212" s="250"/>
      <c r="T4212" s="251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52" t="s">
        <v>232</v>
      </c>
      <c r="AU4212" s="252" t="s">
        <v>82</v>
      </c>
      <c r="AV4212" s="13" t="s">
        <v>82</v>
      </c>
      <c r="AW4212" s="13" t="s">
        <v>30</v>
      </c>
      <c r="AX4212" s="13" t="s">
        <v>73</v>
      </c>
      <c r="AY4212" s="252" t="s">
        <v>223</v>
      </c>
    </row>
    <row r="4213" s="14" customFormat="1">
      <c r="A4213" s="14"/>
      <c r="B4213" s="253"/>
      <c r="C4213" s="254"/>
      <c r="D4213" s="243" t="s">
        <v>232</v>
      </c>
      <c r="E4213" s="255" t="s">
        <v>1</v>
      </c>
      <c r="F4213" s="256" t="s">
        <v>410</v>
      </c>
      <c r="G4213" s="254"/>
      <c r="H4213" s="255" t="s">
        <v>1</v>
      </c>
      <c r="I4213" s="257"/>
      <c r="J4213" s="254"/>
      <c r="K4213" s="254"/>
      <c r="L4213" s="258"/>
      <c r="M4213" s="259"/>
      <c r="N4213" s="260"/>
      <c r="O4213" s="260"/>
      <c r="P4213" s="260"/>
      <c r="Q4213" s="260"/>
      <c r="R4213" s="260"/>
      <c r="S4213" s="260"/>
      <c r="T4213" s="261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T4213" s="262" t="s">
        <v>232</v>
      </c>
      <c r="AU4213" s="262" t="s">
        <v>82</v>
      </c>
      <c r="AV4213" s="14" t="s">
        <v>80</v>
      </c>
      <c r="AW4213" s="14" t="s">
        <v>30</v>
      </c>
      <c r="AX4213" s="14" t="s">
        <v>73</v>
      </c>
      <c r="AY4213" s="262" t="s">
        <v>223</v>
      </c>
    </row>
    <row r="4214" s="13" customFormat="1">
      <c r="A4214" s="13"/>
      <c r="B4214" s="241"/>
      <c r="C4214" s="242"/>
      <c r="D4214" s="243" t="s">
        <v>232</v>
      </c>
      <c r="E4214" s="244" t="s">
        <v>1</v>
      </c>
      <c r="F4214" s="245" t="s">
        <v>5150</v>
      </c>
      <c r="G4214" s="242"/>
      <c r="H4214" s="246">
        <v>109.12000000000001</v>
      </c>
      <c r="I4214" s="247"/>
      <c r="J4214" s="242"/>
      <c r="K4214" s="242"/>
      <c r="L4214" s="248"/>
      <c r="M4214" s="249"/>
      <c r="N4214" s="250"/>
      <c r="O4214" s="250"/>
      <c r="P4214" s="250"/>
      <c r="Q4214" s="250"/>
      <c r="R4214" s="250"/>
      <c r="S4214" s="250"/>
      <c r="T4214" s="251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T4214" s="252" t="s">
        <v>232</v>
      </c>
      <c r="AU4214" s="252" t="s">
        <v>82</v>
      </c>
      <c r="AV4214" s="13" t="s">
        <v>82</v>
      </c>
      <c r="AW4214" s="13" t="s">
        <v>30</v>
      </c>
      <c r="AX4214" s="13" t="s">
        <v>73</v>
      </c>
      <c r="AY4214" s="252" t="s">
        <v>223</v>
      </c>
    </row>
    <row r="4215" s="13" customFormat="1">
      <c r="A4215" s="13"/>
      <c r="B4215" s="241"/>
      <c r="C4215" s="242"/>
      <c r="D4215" s="243" t="s">
        <v>232</v>
      </c>
      <c r="E4215" s="244" t="s">
        <v>1</v>
      </c>
      <c r="F4215" s="245" t="s">
        <v>5151</v>
      </c>
      <c r="G4215" s="242"/>
      <c r="H4215" s="246">
        <v>69.391999999999996</v>
      </c>
      <c r="I4215" s="247"/>
      <c r="J4215" s="242"/>
      <c r="K4215" s="242"/>
      <c r="L4215" s="248"/>
      <c r="M4215" s="249"/>
      <c r="N4215" s="250"/>
      <c r="O4215" s="250"/>
      <c r="P4215" s="250"/>
      <c r="Q4215" s="250"/>
      <c r="R4215" s="250"/>
      <c r="S4215" s="250"/>
      <c r="T4215" s="251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T4215" s="252" t="s">
        <v>232</v>
      </c>
      <c r="AU4215" s="252" t="s">
        <v>82</v>
      </c>
      <c r="AV4215" s="13" t="s">
        <v>82</v>
      </c>
      <c r="AW4215" s="13" t="s">
        <v>30</v>
      </c>
      <c r="AX4215" s="13" t="s">
        <v>73</v>
      </c>
      <c r="AY4215" s="252" t="s">
        <v>223</v>
      </c>
    </row>
    <row r="4216" s="13" customFormat="1">
      <c r="A4216" s="13"/>
      <c r="B4216" s="241"/>
      <c r="C4216" s="242"/>
      <c r="D4216" s="243" t="s">
        <v>232</v>
      </c>
      <c r="E4216" s="244" t="s">
        <v>1</v>
      </c>
      <c r="F4216" s="245" t="s">
        <v>5152</v>
      </c>
      <c r="G4216" s="242"/>
      <c r="H4216" s="246">
        <v>181.01499999999999</v>
      </c>
      <c r="I4216" s="247"/>
      <c r="J4216" s="242"/>
      <c r="K4216" s="242"/>
      <c r="L4216" s="248"/>
      <c r="M4216" s="249"/>
      <c r="N4216" s="250"/>
      <c r="O4216" s="250"/>
      <c r="P4216" s="250"/>
      <c r="Q4216" s="250"/>
      <c r="R4216" s="250"/>
      <c r="S4216" s="250"/>
      <c r="T4216" s="251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T4216" s="252" t="s">
        <v>232</v>
      </c>
      <c r="AU4216" s="252" t="s">
        <v>82</v>
      </c>
      <c r="AV4216" s="13" t="s">
        <v>82</v>
      </c>
      <c r="AW4216" s="13" t="s">
        <v>30</v>
      </c>
      <c r="AX4216" s="13" t="s">
        <v>73</v>
      </c>
      <c r="AY4216" s="252" t="s">
        <v>223</v>
      </c>
    </row>
    <row r="4217" s="13" customFormat="1">
      <c r="A4217" s="13"/>
      <c r="B4217" s="241"/>
      <c r="C4217" s="242"/>
      <c r="D4217" s="243" t="s">
        <v>232</v>
      </c>
      <c r="E4217" s="244" t="s">
        <v>1</v>
      </c>
      <c r="F4217" s="245" t="s">
        <v>5153</v>
      </c>
      <c r="G4217" s="242"/>
      <c r="H4217" s="246">
        <v>104.55200000000001</v>
      </c>
      <c r="I4217" s="247"/>
      <c r="J4217" s="242"/>
      <c r="K4217" s="242"/>
      <c r="L4217" s="248"/>
      <c r="M4217" s="249"/>
      <c r="N4217" s="250"/>
      <c r="O4217" s="250"/>
      <c r="P4217" s="250"/>
      <c r="Q4217" s="250"/>
      <c r="R4217" s="250"/>
      <c r="S4217" s="250"/>
      <c r="T4217" s="251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52" t="s">
        <v>232</v>
      </c>
      <c r="AU4217" s="252" t="s">
        <v>82</v>
      </c>
      <c r="AV4217" s="13" t="s">
        <v>82</v>
      </c>
      <c r="AW4217" s="13" t="s">
        <v>30</v>
      </c>
      <c r="AX4217" s="13" t="s">
        <v>73</v>
      </c>
      <c r="AY4217" s="252" t="s">
        <v>223</v>
      </c>
    </row>
    <row r="4218" s="13" customFormat="1">
      <c r="A4218" s="13"/>
      <c r="B4218" s="241"/>
      <c r="C4218" s="242"/>
      <c r="D4218" s="243" t="s">
        <v>232</v>
      </c>
      <c r="E4218" s="244" t="s">
        <v>1</v>
      </c>
      <c r="F4218" s="245" t="s">
        <v>5154</v>
      </c>
      <c r="G4218" s="242"/>
      <c r="H4218" s="246">
        <v>85.981999999999999</v>
      </c>
      <c r="I4218" s="247"/>
      <c r="J4218" s="242"/>
      <c r="K4218" s="242"/>
      <c r="L4218" s="248"/>
      <c r="M4218" s="249"/>
      <c r="N4218" s="250"/>
      <c r="O4218" s="250"/>
      <c r="P4218" s="250"/>
      <c r="Q4218" s="250"/>
      <c r="R4218" s="250"/>
      <c r="S4218" s="250"/>
      <c r="T4218" s="251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T4218" s="252" t="s">
        <v>232</v>
      </c>
      <c r="AU4218" s="252" t="s">
        <v>82</v>
      </c>
      <c r="AV4218" s="13" t="s">
        <v>82</v>
      </c>
      <c r="AW4218" s="13" t="s">
        <v>30</v>
      </c>
      <c r="AX4218" s="13" t="s">
        <v>73</v>
      </c>
      <c r="AY4218" s="252" t="s">
        <v>223</v>
      </c>
    </row>
    <row r="4219" s="13" customFormat="1">
      <c r="A4219" s="13"/>
      <c r="B4219" s="241"/>
      <c r="C4219" s="242"/>
      <c r="D4219" s="243" t="s">
        <v>232</v>
      </c>
      <c r="E4219" s="244" t="s">
        <v>1</v>
      </c>
      <c r="F4219" s="245" t="s">
        <v>5155</v>
      </c>
      <c r="G4219" s="242"/>
      <c r="H4219" s="246">
        <v>62.893999999999998</v>
      </c>
      <c r="I4219" s="247"/>
      <c r="J4219" s="242"/>
      <c r="K4219" s="242"/>
      <c r="L4219" s="248"/>
      <c r="M4219" s="249"/>
      <c r="N4219" s="250"/>
      <c r="O4219" s="250"/>
      <c r="P4219" s="250"/>
      <c r="Q4219" s="250"/>
      <c r="R4219" s="250"/>
      <c r="S4219" s="250"/>
      <c r="T4219" s="251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T4219" s="252" t="s">
        <v>232</v>
      </c>
      <c r="AU4219" s="252" t="s">
        <v>82</v>
      </c>
      <c r="AV4219" s="13" t="s">
        <v>82</v>
      </c>
      <c r="AW4219" s="13" t="s">
        <v>30</v>
      </c>
      <c r="AX4219" s="13" t="s">
        <v>73</v>
      </c>
      <c r="AY4219" s="252" t="s">
        <v>223</v>
      </c>
    </row>
    <row r="4220" s="13" customFormat="1">
      <c r="A4220" s="13"/>
      <c r="B4220" s="241"/>
      <c r="C4220" s="242"/>
      <c r="D4220" s="243" t="s">
        <v>232</v>
      </c>
      <c r="E4220" s="244" t="s">
        <v>1</v>
      </c>
      <c r="F4220" s="245" t="s">
        <v>5156</v>
      </c>
      <c r="G4220" s="242"/>
      <c r="H4220" s="246">
        <v>60.689</v>
      </c>
      <c r="I4220" s="247"/>
      <c r="J4220" s="242"/>
      <c r="K4220" s="242"/>
      <c r="L4220" s="248"/>
      <c r="M4220" s="249"/>
      <c r="N4220" s="250"/>
      <c r="O4220" s="250"/>
      <c r="P4220" s="250"/>
      <c r="Q4220" s="250"/>
      <c r="R4220" s="250"/>
      <c r="S4220" s="250"/>
      <c r="T4220" s="251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T4220" s="252" t="s">
        <v>232</v>
      </c>
      <c r="AU4220" s="252" t="s">
        <v>82</v>
      </c>
      <c r="AV4220" s="13" t="s">
        <v>82</v>
      </c>
      <c r="AW4220" s="13" t="s">
        <v>30</v>
      </c>
      <c r="AX4220" s="13" t="s">
        <v>73</v>
      </c>
      <c r="AY4220" s="252" t="s">
        <v>223</v>
      </c>
    </row>
    <row r="4221" s="13" customFormat="1">
      <c r="A4221" s="13"/>
      <c r="B4221" s="241"/>
      <c r="C4221" s="242"/>
      <c r="D4221" s="243" t="s">
        <v>232</v>
      </c>
      <c r="E4221" s="244" t="s">
        <v>1</v>
      </c>
      <c r="F4221" s="245" t="s">
        <v>5157</v>
      </c>
      <c r="G4221" s="242"/>
      <c r="H4221" s="246">
        <v>90.921999999999997</v>
      </c>
      <c r="I4221" s="247"/>
      <c r="J4221" s="242"/>
      <c r="K4221" s="242"/>
      <c r="L4221" s="248"/>
      <c r="M4221" s="249"/>
      <c r="N4221" s="250"/>
      <c r="O4221" s="250"/>
      <c r="P4221" s="250"/>
      <c r="Q4221" s="250"/>
      <c r="R4221" s="250"/>
      <c r="S4221" s="250"/>
      <c r="T4221" s="251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T4221" s="252" t="s">
        <v>232</v>
      </c>
      <c r="AU4221" s="252" t="s">
        <v>82</v>
      </c>
      <c r="AV4221" s="13" t="s">
        <v>82</v>
      </c>
      <c r="AW4221" s="13" t="s">
        <v>30</v>
      </c>
      <c r="AX4221" s="13" t="s">
        <v>73</v>
      </c>
      <c r="AY4221" s="252" t="s">
        <v>223</v>
      </c>
    </row>
    <row r="4222" s="13" customFormat="1">
      <c r="A4222" s="13"/>
      <c r="B4222" s="241"/>
      <c r="C4222" s="242"/>
      <c r="D4222" s="243" t="s">
        <v>232</v>
      </c>
      <c r="E4222" s="244" t="s">
        <v>1</v>
      </c>
      <c r="F4222" s="245" t="s">
        <v>5158</v>
      </c>
      <c r="G4222" s="242"/>
      <c r="H4222" s="246">
        <v>88.843999999999994</v>
      </c>
      <c r="I4222" s="247"/>
      <c r="J4222" s="242"/>
      <c r="K4222" s="242"/>
      <c r="L4222" s="248"/>
      <c r="M4222" s="249"/>
      <c r="N4222" s="250"/>
      <c r="O4222" s="250"/>
      <c r="P4222" s="250"/>
      <c r="Q4222" s="250"/>
      <c r="R4222" s="250"/>
      <c r="S4222" s="250"/>
      <c r="T4222" s="251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T4222" s="252" t="s">
        <v>232</v>
      </c>
      <c r="AU4222" s="252" t="s">
        <v>82</v>
      </c>
      <c r="AV4222" s="13" t="s">
        <v>82</v>
      </c>
      <c r="AW4222" s="13" t="s">
        <v>30</v>
      </c>
      <c r="AX4222" s="13" t="s">
        <v>73</v>
      </c>
      <c r="AY4222" s="252" t="s">
        <v>223</v>
      </c>
    </row>
    <row r="4223" s="13" customFormat="1">
      <c r="A4223" s="13"/>
      <c r="B4223" s="241"/>
      <c r="C4223" s="242"/>
      <c r="D4223" s="243" t="s">
        <v>232</v>
      </c>
      <c r="E4223" s="244" t="s">
        <v>1</v>
      </c>
      <c r="F4223" s="245" t="s">
        <v>5159</v>
      </c>
      <c r="G4223" s="242"/>
      <c r="H4223" s="246">
        <v>34.770000000000003</v>
      </c>
      <c r="I4223" s="247"/>
      <c r="J4223" s="242"/>
      <c r="K4223" s="242"/>
      <c r="L4223" s="248"/>
      <c r="M4223" s="249"/>
      <c r="N4223" s="250"/>
      <c r="O4223" s="250"/>
      <c r="P4223" s="250"/>
      <c r="Q4223" s="250"/>
      <c r="R4223" s="250"/>
      <c r="S4223" s="250"/>
      <c r="T4223" s="251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52" t="s">
        <v>232</v>
      </c>
      <c r="AU4223" s="252" t="s">
        <v>82</v>
      </c>
      <c r="AV4223" s="13" t="s">
        <v>82</v>
      </c>
      <c r="AW4223" s="13" t="s">
        <v>30</v>
      </c>
      <c r="AX4223" s="13" t="s">
        <v>73</v>
      </c>
      <c r="AY4223" s="252" t="s">
        <v>223</v>
      </c>
    </row>
    <row r="4224" s="13" customFormat="1">
      <c r="A4224" s="13"/>
      <c r="B4224" s="241"/>
      <c r="C4224" s="242"/>
      <c r="D4224" s="243" t="s">
        <v>232</v>
      </c>
      <c r="E4224" s="244" t="s">
        <v>1</v>
      </c>
      <c r="F4224" s="245" t="s">
        <v>5160</v>
      </c>
      <c r="G4224" s="242"/>
      <c r="H4224" s="246">
        <v>8.1649999999999991</v>
      </c>
      <c r="I4224" s="247"/>
      <c r="J4224" s="242"/>
      <c r="K4224" s="242"/>
      <c r="L4224" s="248"/>
      <c r="M4224" s="249"/>
      <c r="N4224" s="250"/>
      <c r="O4224" s="250"/>
      <c r="P4224" s="250"/>
      <c r="Q4224" s="250"/>
      <c r="R4224" s="250"/>
      <c r="S4224" s="250"/>
      <c r="T4224" s="251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52" t="s">
        <v>232</v>
      </c>
      <c r="AU4224" s="252" t="s">
        <v>82</v>
      </c>
      <c r="AV4224" s="13" t="s">
        <v>82</v>
      </c>
      <c r="AW4224" s="13" t="s">
        <v>30</v>
      </c>
      <c r="AX4224" s="13" t="s">
        <v>73</v>
      </c>
      <c r="AY4224" s="252" t="s">
        <v>223</v>
      </c>
    </row>
    <row r="4225" s="13" customFormat="1">
      <c r="A4225" s="13"/>
      <c r="B4225" s="241"/>
      <c r="C4225" s="242"/>
      <c r="D4225" s="243" t="s">
        <v>232</v>
      </c>
      <c r="E4225" s="244" t="s">
        <v>1</v>
      </c>
      <c r="F4225" s="245" t="s">
        <v>5161</v>
      </c>
      <c r="G4225" s="242"/>
      <c r="H4225" s="246">
        <v>8.0050000000000008</v>
      </c>
      <c r="I4225" s="247"/>
      <c r="J4225" s="242"/>
      <c r="K4225" s="242"/>
      <c r="L4225" s="248"/>
      <c r="M4225" s="249"/>
      <c r="N4225" s="250"/>
      <c r="O4225" s="250"/>
      <c r="P4225" s="250"/>
      <c r="Q4225" s="250"/>
      <c r="R4225" s="250"/>
      <c r="S4225" s="250"/>
      <c r="T4225" s="251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52" t="s">
        <v>232</v>
      </c>
      <c r="AU4225" s="252" t="s">
        <v>82</v>
      </c>
      <c r="AV4225" s="13" t="s">
        <v>82</v>
      </c>
      <c r="AW4225" s="13" t="s">
        <v>30</v>
      </c>
      <c r="AX4225" s="13" t="s">
        <v>73</v>
      </c>
      <c r="AY4225" s="252" t="s">
        <v>223</v>
      </c>
    </row>
    <row r="4226" s="13" customFormat="1">
      <c r="A4226" s="13"/>
      <c r="B4226" s="241"/>
      <c r="C4226" s="242"/>
      <c r="D4226" s="243" t="s">
        <v>232</v>
      </c>
      <c r="E4226" s="244" t="s">
        <v>1</v>
      </c>
      <c r="F4226" s="245" t="s">
        <v>5162</v>
      </c>
      <c r="G4226" s="242"/>
      <c r="H4226" s="246">
        <v>21.890000000000001</v>
      </c>
      <c r="I4226" s="247"/>
      <c r="J4226" s="242"/>
      <c r="K4226" s="242"/>
      <c r="L4226" s="248"/>
      <c r="M4226" s="249"/>
      <c r="N4226" s="250"/>
      <c r="O4226" s="250"/>
      <c r="P4226" s="250"/>
      <c r="Q4226" s="250"/>
      <c r="R4226" s="250"/>
      <c r="S4226" s="250"/>
      <c r="T4226" s="251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52" t="s">
        <v>232</v>
      </c>
      <c r="AU4226" s="252" t="s">
        <v>82</v>
      </c>
      <c r="AV4226" s="13" t="s">
        <v>82</v>
      </c>
      <c r="AW4226" s="13" t="s">
        <v>30</v>
      </c>
      <c r="AX4226" s="13" t="s">
        <v>73</v>
      </c>
      <c r="AY4226" s="252" t="s">
        <v>223</v>
      </c>
    </row>
    <row r="4227" s="13" customFormat="1">
      <c r="A4227" s="13"/>
      <c r="B4227" s="241"/>
      <c r="C4227" s="242"/>
      <c r="D4227" s="243" t="s">
        <v>232</v>
      </c>
      <c r="E4227" s="244" t="s">
        <v>1</v>
      </c>
      <c r="F4227" s="245" t="s">
        <v>5163</v>
      </c>
      <c r="G4227" s="242"/>
      <c r="H4227" s="246">
        <v>22.469999999999999</v>
      </c>
      <c r="I4227" s="247"/>
      <c r="J4227" s="242"/>
      <c r="K4227" s="242"/>
      <c r="L4227" s="248"/>
      <c r="M4227" s="249"/>
      <c r="N4227" s="250"/>
      <c r="O4227" s="250"/>
      <c r="P4227" s="250"/>
      <c r="Q4227" s="250"/>
      <c r="R4227" s="250"/>
      <c r="S4227" s="250"/>
      <c r="T4227" s="251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T4227" s="252" t="s">
        <v>232</v>
      </c>
      <c r="AU4227" s="252" t="s">
        <v>82</v>
      </c>
      <c r="AV4227" s="13" t="s">
        <v>82</v>
      </c>
      <c r="AW4227" s="13" t="s">
        <v>30</v>
      </c>
      <c r="AX4227" s="13" t="s">
        <v>73</v>
      </c>
      <c r="AY4227" s="252" t="s">
        <v>223</v>
      </c>
    </row>
    <row r="4228" s="13" customFormat="1">
      <c r="A4228" s="13"/>
      <c r="B4228" s="241"/>
      <c r="C4228" s="242"/>
      <c r="D4228" s="243" t="s">
        <v>232</v>
      </c>
      <c r="E4228" s="244" t="s">
        <v>1</v>
      </c>
      <c r="F4228" s="245" t="s">
        <v>5164</v>
      </c>
      <c r="G4228" s="242"/>
      <c r="H4228" s="246">
        <v>47.107999999999997</v>
      </c>
      <c r="I4228" s="247"/>
      <c r="J4228" s="242"/>
      <c r="K4228" s="242"/>
      <c r="L4228" s="248"/>
      <c r="M4228" s="249"/>
      <c r="N4228" s="250"/>
      <c r="O4228" s="250"/>
      <c r="P4228" s="250"/>
      <c r="Q4228" s="250"/>
      <c r="R4228" s="250"/>
      <c r="S4228" s="250"/>
      <c r="T4228" s="251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T4228" s="252" t="s">
        <v>232</v>
      </c>
      <c r="AU4228" s="252" t="s">
        <v>82</v>
      </c>
      <c r="AV4228" s="13" t="s">
        <v>82</v>
      </c>
      <c r="AW4228" s="13" t="s">
        <v>30</v>
      </c>
      <c r="AX4228" s="13" t="s">
        <v>73</v>
      </c>
      <c r="AY4228" s="252" t="s">
        <v>223</v>
      </c>
    </row>
    <row r="4229" s="13" customFormat="1">
      <c r="A4229" s="13"/>
      <c r="B4229" s="241"/>
      <c r="C4229" s="242"/>
      <c r="D4229" s="243" t="s">
        <v>232</v>
      </c>
      <c r="E4229" s="244" t="s">
        <v>1</v>
      </c>
      <c r="F4229" s="245" t="s">
        <v>5165</v>
      </c>
      <c r="G4229" s="242"/>
      <c r="H4229" s="246">
        <v>166.45099999999999</v>
      </c>
      <c r="I4229" s="247"/>
      <c r="J4229" s="242"/>
      <c r="K4229" s="242"/>
      <c r="L4229" s="248"/>
      <c r="M4229" s="249"/>
      <c r="N4229" s="250"/>
      <c r="O4229" s="250"/>
      <c r="P4229" s="250"/>
      <c r="Q4229" s="250"/>
      <c r="R4229" s="250"/>
      <c r="S4229" s="250"/>
      <c r="T4229" s="251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T4229" s="252" t="s">
        <v>232</v>
      </c>
      <c r="AU4229" s="252" t="s">
        <v>82</v>
      </c>
      <c r="AV4229" s="13" t="s">
        <v>82</v>
      </c>
      <c r="AW4229" s="13" t="s">
        <v>30</v>
      </c>
      <c r="AX4229" s="13" t="s">
        <v>73</v>
      </c>
      <c r="AY4229" s="252" t="s">
        <v>223</v>
      </c>
    </row>
    <row r="4230" s="13" customFormat="1">
      <c r="A4230" s="13"/>
      <c r="B4230" s="241"/>
      <c r="C4230" s="242"/>
      <c r="D4230" s="243" t="s">
        <v>232</v>
      </c>
      <c r="E4230" s="244" t="s">
        <v>1</v>
      </c>
      <c r="F4230" s="245" t="s">
        <v>5166</v>
      </c>
      <c r="G4230" s="242"/>
      <c r="H4230" s="246">
        <v>47.960000000000001</v>
      </c>
      <c r="I4230" s="247"/>
      <c r="J4230" s="242"/>
      <c r="K4230" s="242"/>
      <c r="L4230" s="248"/>
      <c r="M4230" s="249"/>
      <c r="N4230" s="250"/>
      <c r="O4230" s="250"/>
      <c r="P4230" s="250"/>
      <c r="Q4230" s="250"/>
      <c r="R4230" s="250"/>
      <c r="S4230" s="250"/>
      <c r="T4230" s="251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52" t="s">
        <v>232</v>
      </c>
      <c r="AU4230" s="252" t="s">
        <v>82</v>
      </c>
      <c r="AV4230" s="13" t="s">
        <v>82</v>
      </c>
      <c r="AW4230" s="13" t="s">
        <v>30</v>
      </c>
      <c r="AX4230" s="13" t="s">
        <v>73</v>
      </c>
      <c r="AY4230" s="252" t="s">
        <v>223</v>
      </c>
    </row>
    <row r="4231" s="13" customFormat="1">
      <c r="A4231" s="13"/>
      <c r="B4231" s="241"/>
      <c r="C4231" s="242"/>
      <c r="D4231" s="243" t="s">
        <v>232</v>
      </c>
      <c r="E4231" s="244" t="s">
        <v>1</v>
      </c>
      <c r="F4231" s="245" t="s">
        <v>5167</v>
      </c>
      <c r="G4231" s="242"/>
      <c r="H4231" s="246">
        <v>51.271999999999998</v>
      </c>
      <c r="I4231" s="247"/>
      <c r="J4231" s="242"/>
      <c r="K4231" s="242"/>
      <c r="L4231" s="248"/>
      <c r="M4231" s="249"/>
      <c r="N4231" s="250"/>
      <c r="O4231" s="250"/>
      <c r="P4231" s="250"/>
      <c r="Q4231" s="250"/>
      <c r="R4231" s="250"/>
      <c r="S4231" s="250"/>
      <c r="T4231" s="251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T4231" s="252" t="s">
        <v>232</v>
      </c>
      <c r="AU4231" s="252" t="s">
        <v>82</v>
      </c>
      <c r="AV4231" s="13" t="s">
        <v>82</v>
      </c>
      <c r="AW4231" s="13" t="s">
        <v>30</v>
      </c>
      <c r="AX4231" s="13" t="s">
        <v>73</v>
      </c>
      <c r="AY4231" s="252" t="s">
        <v>223</v>
      </c>
    </row>
    <row r="4232" s="13" customFormat="1">
      <c r="A4232" s="13"/>
      <c r="B4232" s="241"/>
      <c r="C4232" s="242"/>
      <c r="D4232" s="243" t="s">
        <v>232</v>
      </c>
      <c r="E4232" s="244" t="s">
        <v>1</v>
      </c>
      <c r="F4232" s="245" t="s">
        <v>5168</v>
      </c>
      <c r="G4232" s="242"/>
      <c r="H4232" s="246">
        <v>52.829000000000001</v>
      </c>
      <c r="I4232" s="247"/>
      <c r="J4232" s="242"/>
      <c r="K4232" s="242"/>
      <c r="L4232" s="248"/>
      <c r="M4232" s="249"/>
      <c r="N4232" s="250"/>
      <c r="O4232" s="250"/>
      <c r="P4232" s="250"/>
      <c r="Q4232" s="250"/>
      <c r="R4232" s="250"/>
      <c r="S4232" s="250"/>
      <c r="T4232" s="251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T4232" s="252" t="s">
        <v>232</v>
      </c>
      <c r="AU4232" s="252" t="s">
        <v>82</v>
      </c>
      <c r="AV4232" s="13" t="s">
        <v>82</v>
      </c>
      <c r="AW4232" s="13" t="s">
        <v>30</v>
      </c>
      <c r="AX4232" s="13" t="s">
        <v>73</v>
      </c>
      <c r="AY4232" s="252" t="s">
        <v>223</v>
      </c>
    </row>
    <row r="4233" s="13" customFormat="1">
      <c r="A4233" s="13"/>
      <c r="B4233" s="241"/>
      <c r="C4233" s="242"/>
      <c r="D4233" s="243" t="s">
        <v>232</v>
      </c>
      <c r="E4233" s="244" t="s">
        <v>1</v>
      </c>
      <c r="F4233" s="245" t="s">
        <v>5169</v>
      </c>
      <c r="G4233" s="242"/>
      <c r="H4233" s="246">
        <v>246.102</v>
      </c>
      <c r="I4233" s="247"/>
      <c r="J4233" s="242"/>
      <c r="K4233" s="242"/>
      <c r="L4233" s="248"/>
      <c r="M4233" s="249"/>
      <c r="N4233" s="250"/>
      <c r="O4233" s="250"/>
      <c r="P4233" s="250"/>
      <c r="Q4233" s="250"/>
      <c r="R4233" s="250"/>
      <c r="S4233" s="250"/>
      <c r="T4233" s="251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T4233" s="252" t="s">
        <v>232</v>
      </c>
      <c r="AU4233" s="252" t="s">
        <v>82</v>
      </c>
      <c r="AV4233" s="13" t="s">
        <v>82</v>
      </c>
      <c r="AW4233" s="13" t="s">
        <v>30</v>
      </c>
      <c r="AX4233" s="13" t="s">
        <v>73</v>
      </c>
      <c r="AY4233" s="252" t="s">
        <v>223</v>
      </c>
    </row>
    <row r="4234" s="13" customFormat="1">
      <c r="A4234" s="13"/>
      <c r="B4234" s="241"/>
      <c r="C4234" s="242"/>
      <c r="D4234" s="243" t="s">
        <v>232</v>
      </c>
      <c r="E4234" s="244" t="s">
        <v>1</v>
      </c>
      <c r="F4234" s="245" t="s">
        <v>5170</v>
      </c>
      <c r="G4234" s="242"/>
      <c r="H4234" s="246">
        <v>195.708</v>
      </c>
      <c r="I4234" s="247"/>
      <c r="J4234" s="242"/>
      <c r="K4234" s="242"/>
      <c r="L4234" s="248"/>
      <c r="M4234" s="249"/>
      <c r="N4234" s="250"/>
      <c r="O4234" s="250"/>
      <c r="P4234" s="250"/>
      <c r="Q4234" s="250"/>
      <c r="R4234" s="250"/>
      <c r="S4234" s="250"/>
      <c r="T4234" s="251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52" t="s">
        <v>232</v>
      </c>
      <c r="AU4234" s="252" t="s">
        <v>82</v>
      </c>
      <c r="AV4234" s="13" t="s">
        <v>82</v>
      </c>
      <c r="AW4234" s="13" t="s">
        <v>30</v>
      </c>
      <c r="AX4234" s="13" t="s">
        <v>73</v>
      </c>
      <c r="AY4234" s="252" t="s">
        <v>223</v>
      </c>
    </row>
    <row r="4235" s="15" customFormat="1">
      <c r="A4235" s="15"/>
      <c r="B4235" s="263"/>
      <c r="C4235" s="264"/>
      <c r="D4235" s="243" t="s">
        <v>232</v>
      </c>
      <c r="E4235" s="265" t="s">
        <v>1</v>
      </c>
      <c r="F4235" s="266" t="s">
        <v>245</v>
      </c>
      <c r="G4235" s="264"/>
      <c r="H4235" s="267">
        <v>3685.8029999999999</v>
      </c>
      <c r="I4235" s="268"/>
      <c r="J4235" s="264"/>
      <c r="K4235" s="264"/>
      <c r="L4235" s="269"/>
      <c r="M4235" s="270"/>
      <c r="N4235" s="271"/>
      <c r="O4235" s="271"/>
      <c r="P4235" s="271"/>
      <c r="Q4235" s="271"/>
      <c r="R4235" s="271"/>
      <c r="S4235" s="271"/>
      <c r="T4235" s="272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T4235" s="273" t="s">
        <v>232</v>
      </c>
      <c r="AU4235" s="273" t="s">
        <v>82</v>
      </c>
      <c r="AV4235" s="15" t="s">
        <v>230</v>
      </c>
      <c r="AW4235" s="15" t="s">
        <v>30</v>
      </c>
      <c r="AX4235" s="15" t="s">
        <v>80</v>
      </c>
      <c r="AY4235" s="273" t="s">
        <v>223</v>
      </c>
    </row>
    <row r="4236" s="2" customFormat="1" ht="37.8" customHeight="1">
      <c r="A4236" s="39"/>
      <c r="B4236" s="40"/>
      <c r="C4236" s="228" t="s">
        <v>5171</v>
      </c>
      <c r="D4236" s="228" t="s">
        <v>225</v>
      </c>
      <c r="E4236" s="229" t="s">
        <v>5172</v>
      </c>
      <c r="F4236" s="230" t="s">
        <v>5173</v>
      </c>
      <c r="G4236" s="231" t="s">
        <v>293</v>
      </c>
      <c r="H4236" s="232">
        <v>1475.5799999999999</v>
      </c>
      <c r="I4236" s="233"/>
      <c r="J4236" s="234">
        <f>ROUND(I4236*H4236,2)</f>
        <v>0</v>
      </c>
      <c r="K4236" s="230" t="s">
        <v>229</v>
      </c>
      <c r="L4236" s="45"/>
      <c r="M4236" s="235" t="s">
        <v>1</v>
      </c>
      <c r="N4236" s="236" t="s">
        <v>38</v>
      </c>
      <c r="O4236" s="92"/>
      <c r="P4236" s="237">
        <f>O4236*H4236</f>
        <v>0</v>
      </c>
      <c r="Q4236" s="237">
        <v>0.00029</v>
      </c>
      <c r="R4236" s="237">
        <f>Q4236*H4236</f>
        <v>0.42791819999999997</v>
      </c>
      <c r="S4236" s="237">
        <v>0</v>
      </c>
      <c r="T4236" s="238">
        <f>S4236*H4236</f>
        <v>0</v>
      </c>
      <c r="U4236" s="39"/>
      <c r="V4236" s="39"/>
      <c r="W4236" s="39"/>
      <c r="X4236" s="39"/>
      <c r="Y4236" s="39"/>
      <c r="Z4236" s="39"/>
      <c r="AA4236" s="39"/>
      <c r="AB4236" s="39"/>
      <c r="AC4236" s="39"/>
      <c r="AD4236" s="39"/>
      <c r="AE4236" s="39"/>
      <c r="AR4236" s="239" t="s">
        <v>310</v>
      </c>
      <c r="AT4236" s="239" t="s">
        <v>225</v>
      </c>
      <c r="AU4236" s="239" t="s">
        <v>82</v>
      </c>
      <c r="AY4236" s="18" t="s">
        <v>223</v>
      </c>
      <c r="BE4236" s="240">
        <f>IF(N4236="základní",J4236,0)</f>
        <v>0</v>
      </c>
      <c r="BF4236" s="240">
        <f>IF(N4236="snížená",J4236,0)</f>
        <v>0</v>
      </c>
      <c r="BG4236" s="240">
        <f>IF(N4236="zákl. přenesená",J4236,0)</f>
        <v>0</v>
      </c>
      <c r="BH4236" s="240">
        <f>IF(N4236="sníž. přenesená",J4236,0)</f>
        <v>0</v>
      </c>
      <c r="BI4236" s="240">
        <f>IF(N4236="nulová",J4236,0)</f>
        <v>0</v>
      </c>
      <c r="BJ4236" s="18" t="s">
        <v>80</v>
      </c>
      <c r="BK4236" s="240">
        <f>ROUND(I4236*H4236,2)</f>
        <v>0</v>
      </c>
      <c r="BL4236" s="18" t="s">
        <v>310</v>
      </c>
      <c r="BM4236" s="239" t="s">
        <v>5174</v>
      </c>
    </row>
    <row r="4237" s="13" customFormat="1">
      <c r="A4237" s="13"/>
      <c r="B4237" s="241"/>
      <c r="C4237" s="242"/>
      <c r="D4237" s="243" t="s">
        <v>232</v>
      </c>
      <c r="E4237" s="244" t="s">
        <v>1</v>
      </c>
      <c r="F4237" s="245" t="s">
        <v>5175</v>
      </c>
      <c r="G4237" s="242"/>
      <c r="H4237" s="246">
        <v>593.28200000000004</v>
      </c>
      <c r="I4237" s="247"/>
      <c r="J4237" s="242"/>
      <c r="K4237" s="242"/>
      <c r="L4237" s="248"/>
      <c r="M4237" s="249"/>
      <c r="N4237" s="250"/>
      <c r="O4237" s="250"/>
      <c r="P4237" s="250"/>
      <c r="Q4237" s="250"/>
      <c r="R4237" s="250"/>
      <c r="S4237" s="250"/>
      <c r="T4237" s="251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52" t="s">
        <v>232</v>
      </c>
      <c r="AU4237" s="252" t="s">
        <v>82</v>
      </c>
      <c r="AV4237" s="13" t="s">
        <v>82</v>
      </c>
      <c r="AW4237" s="13" t="s">
        <v>30</v>
      </c>
      <c r="AX4237" s="13" t="s">
        <v>73</v>
      </c>
      <c r="AY4237" s="252" t="s">
        <v>223</v>
      </c>
    </row>
    <row r="4238" s="13" customFormat="1">
      <c r="A4238" s="13"/>
      <c r="B4238" s="241"/>
      <c r="C4238" s="242"/>
      <c r="D4238" s="243" t="s">
        <v>232</v>
      </c>
      <c r="E4238" s="244" t="s">
        <v>1</v>
      </c>
      <c r="F4238" s="245" t="s">
        <v>5176</v>
      </c>
      <c r="G4238" s="242"/>
      <c r="H4238" s="246">
        <v>26.501000000000001</v>
      </c>
      <c r="I4238" s="247"/>
      <c r="J4238" s="242"/>
      <c r="K4238" s="242"/>
      <c r="L4238" s="248"/>
      <c r="M4238" s="249"/>
      <c r="N4238" s="250"/>
      <c r="O4238" s="250"/>
      <c r="P4238" s="250"/>
      <c r="Q4238" s="250"/>
      <c r="R4238" s="250"/>
      <c r="S4238" s="250"/>
      <c r="T4238" s="251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52" t="s">
        <v>232</v>
      </c>
      <c r="AU4238" s="252" t="s">
        <v>82</v>
      </c>
      <c r="AV4238" s="13" t="s">
        <v>82</v>
      </c>
      <c r="AW4238" s="13" t="s">
        <v>30</v>
      </c>
      <c r="AX4238" s="13" t="s">
        <v>73</v>
      </c>
      <c r="AY4238" s="252" t="s">
        <v>223</v>
      </c>
    </row>
    <row r="4239" s="13" customFormat="1">
      <c r="A4239" s="13"/>
      <c r="B4239" s="241"/>
      <c r="C4239" s="242"/>
      <c r="D4239" s="243" t="s">
        <v>232</v>
      </c>
      <c r="E4239" s="244" t="s">
        <v>1</v>
      </c>
      <c r="F4239" s="245" t="s">
        <v>5177</v>
      </c>
      <c r="G4239" s="242"/>
      <c r="H4239" s="246">
        <v>198.97800000000001</v>
      </c>
      <c r="I4239" s="247"/>
      <c r="J4239" s="242"/>
      <c r="K4239" s="242"/>
      <c r="L4239" s="248"/>
      <c r="M4239" s="249"/>
      <c r="N4239" s="250"/>
      <c r="O4239" s="250"/>
      <c r="P4239" s="250"/>
      <c r="Q4239" s="250"/>
      <c r="R4239" s="250"/>
      <c r="S4239" s="250"/>
      <c r="T4239" s="251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52" t="s">
        <v>232</v>
      </c>
      <c r="AU4239" s="252" t="s">
        <v>82</v>
      </c>
      <c r="AV4239" s="13" t="s">
        <v>82</v>
      </c>
      <c r="AW4239" s="13" t="s">
        <v>30</v>
      </c>
      <c r="AX4239" s="13" t="s">
        <v>73</v>
      </c>
      <c r="AY4239" s="252" t="s">
        <v>223</v>
      </c>
    </row>
    <row r="4240" s="13" customFormat="1">
      <c r="A4240" s="13"/>
      <c r="B4240" s="241"/>
      <c r="C4240" s="242"/>
      <c r="D4240" s="243" t="s">
        <v>232</v>
      </c>
      <c r="E4240" s="244" t="s">
        <v>1</v>
      </c>
      <c r="F4240" s="245" t="s">
        <v>5178</v>
      </c>
      <c r="G4240" s="242"/>
      <c r="H4240" s="246">
        <v>213.28200000000001</v>
      </c>
      <c r="I4240" s="247"/>
      <c r="J4240" s="242"/>
      <c r="K4240" s="242"/>
      <c r="L4240" s="248"/>
      <c r="M4240" s="249"/>
      <c r="N4240" s="250"/>
      <c r="O4240" s="250"/>
      <c r="P4240" s="250"/>
      <c r="Q4240" s="250"/>
      <c r="R4240" s="250"/>
      <c r="S4240" s="250"/>
      <c r="T4240" s="251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52" t="s">
        <v>232</v>
      </c>
      <c r="AU4240" s="252" t="s">
        <v>82</v>
      </c>
      <c r="AV4240" s="13" t="s">
        <v>82</v>
      </c>
      <c r="AW4240" s="13" t="s">
        <v>30</v>
      </c>
      <c r="AX4240" s="13" t="s">
        <v>73</v>
      </c>
      <c r="AY4240" s="252" t="s">
        <v>223</v>
      </c>
    </row>
    <row r="4241" s="13" customFormat="1">
      <c r="A4241" s="13"/>
      <c r="B4241" s="241"/>
      <c r="C4241" s="242"/>
      <c r="D4241" s="243" t="s">
        <v>232</v>
      </c>
      <c r="E4241" s="244" t="s">
        <v>1</v>
      </c>
      <c r="F4241" s="245" t="s">
        <v>5179</v>
      </c>
      <c r="G4241" s="242"/>
      <c r="H4241" s="246">
        <v>195.47499999999999</v>
      </c>
      <c r="I4241" s="247"/>
      <c r="J4241" s="242"/>
      <c r="K4241" s="242"/>
      <c r="L4241" s="248"/>
      <c r="M4241" s="249"/>
      <c r="N4241" s="250"/>
      <c r="O4241" s="250"/>
      <c r="P4241" s="250"/>
      <c r="Q4241" s="250"/>
      <c r="R4241" s="250"/>
      <c r="S4241" s="250"/>
      <c r="T4241" s="251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T4241" s="252" t="s">
        <v>232</v>
      </c>
      <c r="AU4241" s="252" t="s">
        <v>82</v>
      </c>
      <c r="AV4241" s="13" t="s">
        <v>82</v>
      </c>
      <c r="AW4241" s="13" t="s">
        <v>30</v>
      </c>
      <c r="AX4241" s="13" t="s">
        <v>73</v>
      </c>
      <c r="AY4241" s="252" t="s">
        <v>223</v>
      </c>
    </row>
    <row r="4242" s="13" customFormat="1">
      <c r="A4242" s="13"/>
      <c r="B4242" s="241"/>
      <c r="C4242" s="242"/>
      <c r="D4242" s="243" t="s">
        <v>232</v>
      </c>
      <c r="E4242" s="244" t="s">
        <v>1</v>
      </c>
      <c r="F4242" s="245" t="s">
        <v>5180</v>
      </c>
      <c r="G4242" s="242"/>
      <c r="H4242" s="246">
        <v>12.394</v>
      </c>
      <c r="I4242" s="247"/>
      <c r="J4242" s="242"/>
      <c r="K4242" s="242"/>
      <c r="L4242" s="248"/>
      <c r="M4242" s="249"/>
      <c r="N4242" s="250"/>
      <c r="O4242" s="250"/>
      <c r="P4242" s="250"/>
      <c r="Q4242" s="250"/>
      <c r="R4242" s="250"/>
      <c r="S4242" s="250"/>
      <c r="T4242" s="251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T4242" s="252" t="s">
        <v>232</v>
      </c>
      <c r="AU4242" s="252" t="s">
        <v>82</v>
      </c>
      <c r="AV4242" s="13" t="s">
        <v>82</v>
      </c>
      <c r="AW4242" s="13" t="s">
        <v>30</v>
      </c>
      <c r="AX4242" s="13" t="s">
        <v>73</v>
      </c>
      <c r="AY4242" s="252" t="s">
        <v>223</v>
      </c>
    </row>
    <row r="4243" s="13" customFormat="1">
      <c r="A4243" s="13"/>
      <c r="B4243" s="241"/>
      <c r="C4243" s="242"/>
      <c r="D4243" s="243" t="s">
        <v>232</v>
      </c>
      <c r="E4243" s="244" t="s">
        <v>1</v>
      </c>
      <c r="F4243" s="245" t="s">
        <v>5181</v>
      </c>
      <c r="G4243" s="242"/>
      <c r="H4243" s="246">
        <v>131.06999999999999</v>
      </c>
      <c r="I4243" s="247"/>
      <c r="J4243" s="242"/>
      <c r="K4243" s="242"/>
      <c r="L4243" s="248"/>
      <c r="M4243" s="249"/>
      <c r="N4243" s="250"/>
      <c r="O4243" s="250"/>
      <c r="P4243" s="250"/>
      <c r="Q4243" s="250"/>
      <c r="R4243" s="250"/>
      <c r="S4243" s="250"/>
      <c r="T4243" s="251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T4243" s="252" t="s">
        <v>232</v>
      </c>
      <c r="AU4243" s="252" t="s">
        <v>82</v>
      </c>
      <c r="AV4243" s="13" t="s">
        <v>82</v>
      </c>
      <c r="AW4243" s="13" t="s">
        <v>30</v>
      </c>
      <c r="AX4243" s="13" t="s">
        <v>73</v>
      </c>
      <c r="AY4243" s="252" t="s">
        <v>223</v>
      </c>
    </row>
    <row r="4244" s="13" customFormat="1">
      <c r="A4244" s="13"/>
      <c r="B4244" s="241"/>
      <c r="C4244" s="242"/>
      <c r="D4244" s="243" t="s">
        <v>232</v>
      </c>
      <c r="E4244" s="244" t="s">
        <v>1</v>
      </c>
      <c r="F4244" s="245" t="s">
        <v>5182</v>
      </c>
      <c r="G4244" s="242"/>
      <c r="H4244" s="246">
        <v>104.598</v>
      </c>
      <c r="I4244" s="247"/>
      <c r="J4244" s="242"/>
      <c r="K4244" s="242"/>
      <c r="L4244" s="248"/>
      <c r="M4244" s="249"/>
      <c r="N4244" s="250"/>
      <c r="O4244" s="250"/>
      <c r="P4244" s="250"/>
      <c r="Q4244" s="250"/>
      <c r="R4244" s="250"/>
      <c r="S4244" s="250"/>
      <c r="T4244" s="251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T4244" s="252" t="s">
        <v>232</v>
      </c>
      <c r="AU4244" s="252" t="s">
        <v>82</v>
      </c>
      <c r="AV4244" s="13" t="s">
        <v>82</v>
      </c>
      <c r="AW4244" s="13" t="s">
        <v>30</v>
      </c>
      <c r="AX4244" s="13" t="s">
        <v>73</v>
      </c>
      <c r="AY4244" s="252" t="s">
        <v>223</v>
      </c>
    </row>
    <row r="4245" s="15" customFormat="1">
      <c r="A4245" s="15"/>
      <c r="B4245" s="263"/>
      <c r="C4245" s="264"/>
      <c r="D4245" s="243" t="s">
        <v>232</v>
      </c>
      <c r="E4245" s="265" t="s">
        <v>1</v>
      </c>
      <c r="F4245" s="266" t="s">
        <v>245</v>
      </c>
      <c r="G4245" s="264"/>
      <c r="H4245" s="267">
        <v>1475.5799999999999</v>
      </c>
      <c r="I4245" s="268"/>
      <c r="J4245" s="264"/>
      <c r="K4245" s="264"/>
      <c r="L4245" s="269"/>
      <c r="M4245" s="270"/>
      <c r="N4245" s="271"/>
      <c r="O4245" s="271"/>
      <c r="P4245" s="271"/>
      <c r="Q4245" s="271"/>
      <c r="R4245" s="271"/>
      <c r="S4245" s="271"/>
      <c r="T4245" s="272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T4245" s="273" t="s">
        <v>232</v>
      </c>
      <c r="AU4245" s="273" t="s">
        <v>82</v>
      </c>
      <c r="AV4245" s="15" t="s">
        <v>230</v>
      </c>
      <c r="AW4245" s="15" t="s">
        <v>30</v>
      </c>
      <c r="AX4245" s="15" t="s">
        <v>80</v>
      </c>
      <c r="AY4245" s="273" t="s">
        <v>223</v>
      </c>
    </row>
    <row r="4246" s="12" customFormat="1" ht="22.8" customHeight="1">
      <c r="A4246" s="12"/>
      <c r="B4246" s="212"/>
      <c r="C4246" s="213"/>
      <c r="D4246" s="214" t="s">
        <v>72</v>
      </c>
      <c r="E4246" s="226" t="s">
        <v>5183</v>
      </c>
      <c r="F4246" s="226" t="s">
        <v>5184</v>
      </c>
      <c r="G4246" s="213"/>
      <c r="H4246" s="213"/>
      <c r="I4246" s="216"/>
      <c r="J4246" s="227">
        <f>BK4246</f>
        <v>0</v>
      </c>
      <c r="K4246" s="213"/>
      <c r="L4246" s="218"/>
      <c r="M4246" s="219"/>
      <c r="N4246" s="220"/>
      <c r="O4246" s="220"/>
      <c r="P4246" s="221">
        <f>SUM(P4247:P4317)</f>
        <v>0</v>
      </c>
      <c r="Q4246" s="220"/>
      <c r="R4246" s="221">
        <f>SUM(R4247:R4317)</f>
        <v>0.32135809999999998</v>
      </c>
      <c r="S4246" s="220"/>
      <c r="T4246" s="222">
        <f>SUM(T4247:T4317)</f>
        <v>0</v>
      </c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R4246" s="223" t="s">
        <v>82</v>
      </c>
      <c r="AT4246" s="224" t="s">
        <v>72</v>
      </c>
      <c r="AU4246" s="224" t="s">
        <v>80</v>
      </c>
      <c r="AY4246" s="223" t="s">
        <v>223</v>
      </c>
      <c r="BK4246" s="225">
        <f>SUM(BK4247:BK4317)</f>
        <v>0</v>
      </c>
    </row>
    <row r="4247" s="2" customFormat="1" ht="37.8" customHeight="1">
      <c r="A4247" s="39"/>
      <c r="B4247" s="40"/>
      <c r="C4247" s="228" t="s">
        <v>5185</v>
      </c>
      <c r="D4247" s="228" t="s">
        <v>225</v>
      </c>
      <c r="E4247" s="229" t="s">
        <v>5186</v>
      </c>
      <c r="F4247" s="230" t="s">
        <v>5187</v>
      </c>
      <c r="G4247" s="231" t="s">
        <v>475</v>
      </c>
      <c r="H4247" s="232">
        <v>13</v>
      </c>
      <c r="I4247" s="233"/>
      <c r="J4247" s="234">
        <f>ROUND(I4247*H4247,2)</f>
        <v>0</v>
      </c>
      <c r="K4247" s="230" t="s">
        <v>229</v>
      </c>
      <c r="L4247" s="45"/>
      <c r="M4247" s="235" t="s">
        <v>1</v>
      </c>
      <c r="N4247" s="236" t="s">
        <v>38</v>
      </c>
      <c r="O4247" s="92"/>
      <c r="P4247" s="237">
        <f>O4247*H4247</f>
        <v>0</v>
      </c>
      <c r="Q4247" s="237">
        <v>0</v>
      </c>
      <c r="R4247" s="237">
        <f>Q4247*H4247</f>
        <v>0</v>
      </c>
      <c r="S4247" s="237">
        <v>0</v>
      </c>
      <c r="T4247" s="238">
        <f>S4247*H4247</f>
        <v>0</v>
      </c>
      <c r="U4247" s="39"/>
      <c r="V4247" s="39"/>
      <c r="W4247" s="39"/>
      <c r="X4247" s="39"/>
      <c r="Y4247" s="39"/>
      <c r="Z4247" s="39"/>
      <c r="AA4247" s="39"/>
      <c r="AB4247" s="39"/>
      <c r="AC4247" s="39"/>
      <c r="AD4247" s="39"/>
      <c r="AE4247" s="39"/>
      <c r="AR4247" s="239" t="s">
        <v>310</v>
      </c>
      <c r="AT4247" s="239" t="s">
        <v>225</v>
      </c>
      <c r="AU4247" s="239" t="s">
        <v>82</v>
      </c>
      <c r="AY4247" s="18" t="s">
        <v>223</v>
      </c>
      <c r="BE4247" s="240">
        <f>IF(N4247="základní",J4247,0)</f>
        <v>0</v>
      </c>
      <c r="BF4247" s="240">
        <f>IF(N4247="snížená",J4247,0)</f>
        <v>0</v>
      </c>
      <c r="BG4247" s="240">
        <f>IF(N4247="zákl. přenesená",J4247,0)</f>
        <v>0</v>
      </c>
      <c r="BH4247" s="240">
        <f>IF(N4247="sníž. přenesená",J4247,0)</f>
        <v>0</v>
      </c>
      <c r="BI4247" s="240">
        <f>IF(N4247="nulová",J4247,0)</f>
        <v>0</v>
      </c>
      <c r="BJ4247" s="18" t="s">
        <v>80</v>
      </c>
      <c r="BK4247" s="240">
        <f>ROUND(I4247*H4247,2)</f>
        <v>0</v>
      </c>
      <c r="BL4247" s="18" t="s">
        <v>310</v>
      </c>
      <c r="BM4247" s="239" t="s">
        <v>5188</v>
      </c>
    </row>
    <row r="4248" s="14" customFormat="1">
      <c r="A4248" s="14"/>
      <c r="B4248" s="253"/>
      <c r="C4248" s="254"/>
      <c r="D4248" s="243" t="s">
        <v>232</v>
      </c>
      <c r="E4248" s="255" t="s">
        <v>1</v>
      </c>
      <c r="F4248" s="256" t="s">
        <v>5189</v>
      </c>
      <c r="G4248" s="254"/>
      <c r="H4248" s="255" t="s">
        <v>1</v>
      </c>
      <c r="I4248" s="257"/>
      <c r="J4248" s="254"/>
      <c r="K4248" s="254"/>
      <c r="L4248" s="258"/>
      <c r="M4248" s="259"/>
      <c r="N4248" s="260"/>
      <c r="O4248" s="260"/>
      <c r="P4248" s="260"/>
      <c r="Q4248" s="260"/>
      <c r="R4248" s="260"/>
      <c r="S4248" s="260"/>
      <c r="T4248" s="261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T4248" s="262" t="s">
        <v>232</v>
      </c>
      <c r="AU4248" s="262" t="s">
        <v>82</v>
      </c>
      <c r="AV4248" s="14" t="s">
        <v>80</v>
      </c>
      <c r="AW4248" s="14" t="s">
        <v>30</v>
      </c>
      <c r="AX4248" s="14" t="s">
        <v>73</v>
      </c>
      <c r="AY4248" s="262" t="s">
        <v>223</v>
      </c>
    </row>
    <row r="4249" s="13" customFormat="1">
      <c r="A4249" s="13"/>
      <c r="B4249" s="241"/>
      <c r="C4249" s="242"/>
      <c r="D4249" s="243" t="s">
        <v>232</v>
      </c>
      <c r="E4249" s="244" t="s">
        <v>1</v>
      </c>
      <c r="F4249" s="245" t="s">
        <v>5190</v>
      </c>
      <c r="G4249" s="242"/>
      <c r="H4249" s="246">
        <v>6</v>
      </c>
      <c r="I4249" s="247"/>
      <c r="J4249" s="242"/>
      <c r="K4249" s="242"/>
      <c r="L4249" s="248"/>
      <c r="M4249" s="249"/>
      <c r="N4249" s="250"/>
      <c r="O4249" s="250"/>
      <c r="P4249" s="250"/>
      <c r="Q4249" s="250"/>
      <c r="R4249" s="250"/>
      <c r="S4249" s="250"/>
      <c r="T4249" s="251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52" t="s">
        <v>232</v>
      </c>
      <c r="AU4249" s="252" t="s">
        <v>82</v>
      </c>
      <c r="AV4249" s="13" t="s">
        <v>82</v>
      </c>
      <c r="AW4249" s="13" t="s">
        <v>30</v>
      </c>
      <c r="AX4249" s="13" t="s">
        <v>73</v>
      </c>
      <c r="AY4249" s="252" t="s">
        <v>223</v>
      </c>
    </row>
    <row r="4250" s="13" customFormat="1">
      <c r="A4250" s="13"/>
      <c r="B4250" s="241"/>
      <c r="C4250" s="242"/>
      <c r="D4250" s="243" t="s">
        <v>232</v>
      </c>
      <c r="E4250" s="244" t="s">
        <v>1</v>
      </c>
      <c r="F4250" s="245" t="s">
        <v>5191</v>
      </c>
      <c r="G4250" s="242"/>
      <c r="H4250" s="246">
        <v>6</v>
      </c>
      <c r="I4250" s="247"/>
      <c r="J4250" s="242"/>
      <c r="K4250" s="242"/>
      <c r="L4250" s="248"/>
      <c r="M4250" s="249"/>
      <c r="N4250" s="250"/>
      <c r="O4250" s="250"/>
      <c r="P4250" s="250"/>
      <c r="Q4250" s="250"/>
      <c r="R4250" s="250"/>
      <c r="S4250" s="250"/>
      <c r="T4250" s="251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T4250" s="252" t="s">
        <v>232</v>
      </c>
      <c r="AU4250" s="252" t="s">
        <v>82</v>
      </c>
      <c r="AV4250" s="13" t="s">
        <v>82</v>
      </c>
      <c r="AW4250" s="13" t="s">
        <v>30</v>
      </c>
      <c r="AX4250" s="13" t="s">
        <v>73</v>
      </c>
      <c r="AY4250" s="252" t="s">
        <v>223</v>
      </c>
    </row>
    <row r="4251" s="13" customFormat="1">
      <c r="A4251" s="13"/>
      <c r="B4251" s="241"/>
      <c r="C4251" s="242"/>
      <c r="D4251" s="243" t="s">
        <v>232</v>
      </c>
      <c r="E4251" s="244" t="s">
        <v>1</v>
      </c>
      <c r="F4251" s="245" t="s">
        <v>5192</v>
      </c>
      <c r="G4251" s="242"/>
      <c r="H4251" s="246">
        <v>1</v>
      </c>
      <c r="I4251" s="247"/>
      <c r="J4251" s="242"/>
      <c r="K4251" s="242"/>
      <c r="L4251" s="248"/>
      <c r="M4251" s="249"/>
      <c r="N4251" s="250"/>
      <c r="O4251" s="250"/>
      <c r="P4251" s="250"/>
      <c r="Q4251" s="250"/>
      <c r="R4251" s="250"/>
      <c r="S4251" s="250"/>
      <c r="T4251" s="251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T4251" s="252" t="s">
        <v>232</v>
      </c>
      <c r="AU4251" s="252" t="s">
        <v>82</v>
      </c>
      <c r="AV4251" s="13" t="s">
        <v>82</v>
      </c>
      <c r="AW4251" s="13" t="s">
        <v>30</v>
      </c>
      <c r="AX4251" s="13" t="s">
        <v>73</v>
      </c>
      <c r="AY4251" s="252" t="s">
        <v>223</v>
      </c>
    </row>
    <row r="4252" s="15" customFormat="1">
      <c r="A4252" s="15"/>
      <c r="B4252" s="263"/>
      <c r="C4252" s="264"/>
      <c r="D4252" s="243" t="s">
        <v>232</v>
      </c>
      <c r="E4252" s="265" t="s">
        <v>1</v>
      </c>
      <c r="F4252" s="266" t="s">
        <v>245</v>
      </c>
      <c r="G4252" s="264"/>
      <c r="H4252" s="267">
        <v>13</v>
      </c>
      <c r="I4252" s="268"/>
      <c r="J4252" s="264"/>
      <c r="K4252" s="264"/>
      <c r="L4252" s="269"/>
      <c r="M4252" s="270"/>
      <c r="N4252" s="271"/>
      <c r="O4252" s="271"/>
      <c r="P4252" s="271"/>
      <c r="Q4252" s="271"/>
      <c r="R4252" s="271"/>
      <c r="S4252" s="271"/>
      <c r="T4252" s="272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T4252" s="273" t="s">
        <v>232</v>
      </c>
      <c r="AU4252" s="273" t="s">
        <v>82</v>
      </c>
      <c r="AV4252" s="15" t="s">
        <v>230</v>
      </c>
      <c r="AW4252" s="15" t="s">
        <v>30</v>
      </c>
      <c r="AX4252" s="15" t="s">
        <v>80</v>
      </c>
      <c r="AY4252" s="273" t="s">
        <v>223</v>
      </c>
    </row>
    <row r="4253" s="2" customFormat="1" ht="44.25" customHeight="1">
      <c r="A4253" s="39"/>
      <c r="B4253" s="40"/>
      <c r="C4253" s="228" t="s">
        <v>5193</v>
      </c>
      <c r="D4253" s="228" t="s">
        <v>225</v>
      </c>
      <c r="E4253" s="229" t="s">
        <v>5194</v>
      </c>
      <c r="F4253" s="230" t="s">
        <v>5195</v>
      </c>
      <c r="G4253" s="231" t="s">
        <v>475</v>
      </c>
      <c r="H4253" s="232">
        <v>2</v>
      </c>
      <c r="I4253" s="233"/>
      <c r="J4253" s="234">
        <f>ROUND(I4253*H4253,2)</f>
        <v>0</v>
      </c>
      <c r="K4253" s="230" t="s">
        <v>229</v>
      </c>
      <c r="L4253" s="45"/>
      <c r="M4253" s="235" t="s">
        <v>1</v>
      </c>
      <c r="N4253" s="236" t="s">
        <v>38</v>
      </c>
      <c r="O4253" s="92"/>
      <c r="P4253" s="237">
        <f>O4253*H4253</f>
        <v>0</v>
      </c>
      <c r="Q4253" s="237">
        <v>0</v>
      </c>
      <c r="R4253" s="237">
        <f>Q4253*H4253</f>
        <v>0</v>
      </c>
      <c r="S4253" s="237">
        <v>0</v>
      </c>
      <c r="T4253" s="238">
        <f>S4253*H4253</f>
        <v>0</v>
      </c>
      <c r="U4253" s="39"/>
      <c r="V4253" s="39"/>
      <c r="W4253" s="39"/>
      <c r="X4253" s="39"/>
      <c r="Y4253" s="39"/>
      <c r="Z4253" s="39"/>
      <c r="AA4253" s="39"/>
      <c r="AB4253" s="39"/>
      <c r="AC4253" s="39"/>
      <c r="AD4253" s="39"/>
      <c r="AE4253" s="39"/>
      <c r="AR4253" s="239" t="s">
        <v>310</v>
      </c>
      <c r="AT4253" s="239" t="s">
        <v>225</v>
      </c>
      <c r="AU4253" s="239" t="s">
        <v>82</v>
      </c>
      <c r="AY4253" s="18" t="s">
        <v>223</v>
      </c>
      <c r="BE4253" s="240">
        <f>IF(N4253="základní",J4253,0)</f>
        <v>0</v>
      </c>
      <c r="BF4253" s="240">
        <f>IF(N4253="snížená",J4253,0)</f>
        <v>0</v>
      </c>
      <c r="BG4253" s="240">
        <f>IF(N4253="zákl. přenesená",J4253,0)</f>
        <v>0</v>
      </c>
      <c r="BH4253" s="240">
        <f>IF(N4253="sníž. přenesená",J4253,0)</f>
        <v>0</v>
      </c>
      <c r="BI4253" s="240">
        <f>IF(N4253="nulová",J4253,0)</f>
        <v>0</v>
      </c>
      <c r="BJ4253" s="18" t="s">
        <v>80</v>
      </c>
      <c r="BK4253" s="240">
        <f>ROUND(I4253*H4253,2)</f>
        <v>0</v>
      </c>
      <c r="BL4253" s="18" t="s">
        <v>310</v>
      </c>
      <c r="BM4253" s="239" t="s">
        <v>5196</v>
      </c>
    </row>
    <row r="4254" s="14" customFormat="1">
      <c r="A4254" s="14"/>
      <c r="B4254" s="253"/>
      <c r="C4254" s="254"/>
      <c r="D4254" s="243" t="s">
        <v>232</v>
      </c>
      <c r="E4254" s="255" t="s">
        <v>1</v>
      </c>
      <c r="F4254" s="256" t="s">
        <v>5189</v>
      </c>
      <c r="G4254" s="254"/>
      <c r="H4254" s="255" t="s">
        <v>1</v>
      </c>
      <c r="I4254" s="257"/>
      <c r="J4254" s="254"/>
      <c r="K4254" s="254"/>
      <c r="L4254" s="258"/>
      <c r="M4254" s="259"/>
      <c r="N4254" s="260"/>
      <c r="O4254" s="260"/>
      <c r="P4254" s="260"/>
      <c r="Q4254" s="260"/>
      <c r="R4254" s="260"/>
      <c r="S4254" s="260"/>
      <c r="T4254" s="261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T4254" s="262" t="s">
        <v>232</v>
      </c>
      <c r="AU4254" s="262" t="s">
        <v>82</v>
      </c>
      <c r="AV4254" s="14" t="s">
        <v>80</v>
      </c>
      <c r="AW4254" s="14" t="s">
        <v>30</v>
      </c>
      <c r="AX4254" s="14" t="s">
        <v>73</v>
      </c>
      <c r="AY4254" s="262" t="s">
        <v>223</v>
      </c>
    </row>
    <row r="4255" s="13" customFormat="1">
      <c r="A4255" s="13"/>
      <c r="B4255" s="241"/>
      <c r="C4255" s="242"/>
      <c r="D4255" s="243" t="s">
        <v>232</v>
      </c>
      <c r="E4255" s="244" t="s">
        <v>1</v>
      </c>
      <c r="F4255" s="245" t="s">
        <v>5197</v>
      </c>
      <c r="G4255" s="242"/>
      <c r="H4255" s="246">
        <v>2</v>
      </c>
      <c r="I4255" s="247"/>
      <c r="J4255" s="242"/>
      <c r="K4255" s="242"/>
      <c r="L4255" s="248"/>
      <c r="M4255" s="249"/>
      <c r="N4255" s="250"/>
      <c r="O4255" s="250"/>
      <c r="P4255" s="250"/>
      <c r="Q4255" s="250"/>
      <c r="R4255" s="250"/>
      <c r="S4255" s="250"/>
      <c r="T4255" s="251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T4255" s="252" t="s">
        <v>232</v>
      </c>
      <c r="AU4255" s="252" t="s">
        <v>82</v>
      </c>
      <c r="AV4255" s="13" t="s">
        <v>82</v>
      </c>
      <c r="AW4255" s="13" t="s">
        <v>30</v>
      </c>
      <c r="AX4255" s="13" t="s">
        <v>80</v>
      </c>
      <c r="AY4255" s="252" t="s">
        <v>223</v>
      </c>
    </row>
    <row r="4256" s="2" customFormat="1" ht="24.15" customHeight="1">
      <c r="A4256" s="39"/>
      <c r="B4256" s="40"/>
      <c r="C4256" s="228" t="s">
        <v>5198</v>
      </c>
      <c r="D4256" s="228" t="s">
        <v>225</v>
      </c>
      <c r="E4256" s="229" t="s">
        <v>5199</v>
      </c>
      <c r="F4256" s="230" t="s">
        <v>5200</v>
      </c>
      <c r="G4256" s="231" t="s">
        <v>351</v>
      </c>
      <c r="H4256" s="232">
        <v>68.799999999999997</v>
      </c>
      <c r="I4256" s="233"/>
      <c r="J4256" s="234">
        <f>ROUND(I4256*H4256,2)</f>
        <v>0</v>
      </c>
      <c r="K4256" s="230" t="s">
        <v>386</v>
      </c>
      <c r="L4256" s="45"/>
      <c r="M4256" s="235" t="s">
        <v>1</v>
      </c>
      <c r="N4256" s="236" t="s">
        <v>38</v>
      </c>
      <c r="O4256" s="92"/>
      <c r="P4256" s="237">
        <f>O4256*H4256</f>
        <v>0</v>
      </c>
      <c r="Q4256" s="237">
        <v>0</v>
      </c>
      <c r="R4256" s="237">
        <f>Q4256*H4256</f>
        <v>0</v>
      </c>
      <c r="S4256" s="237">
        <v>0</v>
      </c>
      <c r="T4256" s="238">
        <f>S4256*H4256</f>
        <v>0</v>
      </c>
      <c r="U4256" s="39"/>
      <c r="V4256" s="39"/>
      <c r="W4256" s="39"/>
      <c r="X4256" s="39"/>
      <c r="Y4256" s="39"/>
      <c r="Z4256" s="39"/>
      <c r="AA4256" s="39"/>
      <c r="AB4256" s="39"/>
      <c r="AC4256" s="39"/>
      <c r="AD4256" s="39"/>
      <c r="AE4256" s="39"/>
      <c r="AR4256" s="239" t="s">
        <v>310</v>
      </c>
      <c r="AT4256" s="239" t="s">
        <v>225</v>
      </c>
      <c r="AU4256" s="239" t="s">
        <v>82</v>
      </c>
      <c r="AY4256" s="18" t="s">
        <v>223</v>
      </c>
      <c r="BE4256" s="240">
        <f>IF(N4256="základní",J4256,0)</f>
        <v>0</v>
      </c>
      <c r="BF4256" s="240">
        <f>IF(N4256="snížená",J4256,0)</f>
        <v>0</v>
      </c>
      <c r="BG4256" s="240">
        <f>IF(N4256="zákl. přenesená",J4256,0)</f>
        <v>0</v>
      </c>
      <c r="BH4256" s="240">
        <f>IF(N4256="sníž. přenesená",J4256,0)</f>
        <v>0</v>
      </c>
      <c r="BI4256" s="240">
        <f>IF(N4256="nulová",J4256,0)</f>
        <v>0</v>
      </c>
      <c r="BJ4256" s="18" t="s">
        <v>80</v>
      </c>
      <c r="BK4256" s="240">
        <f>ROUND(I4256*H4256,2)</f>
        <v>0</v>
      </c>
      <c r="BL4256" s="18" t="s">
        <v>310</v>
      </c>
      <c r="BM4256" s="239" t="s">
        <v>5201</v>
      </c>
    </row>
    <row r="4257" s="14" customFormat="1">
      <c r="A4257" s="14"/>
      <c r="B4257" s="253"/>
      <c r="C4257" s="254"/>
      <c r="D4257" s="243" t="s">
        <v>232</v>
      </c>
      <c r="E4257" s="255" t="s">
        <v>1</v>
      </c>
      <c r="F4257" s="256" t="s">
        <v>5189</v>
      </c>
      <c r="G4257" s="254"/>
      <c r="H4257" s="255" t="s">
        <v>1</v>
      </c>
      <c r="I4257" s="257"/>
      <c r="J4257" s="254"/>
      <c r="K4257" s="254"/>
      <c r="L4257" s="258"/>
      <c r="M4257" s="259"/>
      <c r="N4257" s="260"/>
      <c r="O4257" s="260"/>
      <c r="P4257" s="260"/>
      <c r="Q4257" s="260"/>
      <c r="R4257" s="260"/>
      <c r="S4257" s="260"/>
      <c r="T4257" s="261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62" t="s">
        <v>232</v>
      </c>
      <c r="AU4257" s="262" t="s">
        <v>82</v>
      </c>
      <c r="AV4257" s="14" t="s">
        <v>80</v>
      </c>
      <c r="AW4257" s="14" t="s">
        <v>30</v>
      </c>
      <c r="AX4257" s="14" t="s">
        <v>73</v>
      </c>
      <c r="AY4257" s="262" t="s">
        <v>223</v>
      </c>
    </row>
    <row r="4258" s="13" customFormat="1">
      <c r="A4258" s="13"/>
      <c r="B4258" s="241"/>
      <c r="C4258" s="242"/>
      <c r="D4258" s="243" t="s">
        <v>232</v>
      </c>
      <c r="E4258" s="244" t="s">
        <v>1</v>
      </c>
      <c r="F4258" s="245" t="s">
        <v>5202</v>
      </c>
      <c r="G4258" s="242"/>
      <c r="H4258" s="246">
        <v>26.399999999999999</v>
      </c>
      <c r="I4258" s="247"/>
      <c r="J4258" s="242"/>
      <c r="K4258" s="242"/>
      <c r="L4258" s="248"/>
      <c r="M4258" s="249"/>
      <c r="N4258" s="250"/>
      <c r="O4258" s="250"/>
      <c r="P4258" s="250"/>
      <c r="Q4258" s="250"/>
      <c r="R4258" s="250"/>
      <c r="S4258" s="250"/>
      <c r="T4258" s="251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T4258" s="252" t="s">
        <v>232</v>
      </c>
      <c r="AU4258" s="252" t="s">
        <v>82</v>
      </c>
      <c r="AV4258" s="13" t="s">
        <v>82</v>
      </c>
      <c r="AW4258" s="13" t="s">
        <v>30</v>
      </c>
      <c r="AX4258" s="13" t="s">
        <v>73</v>
      </c>
      <c r="AY4258" s="252" t="s">
        <v>223</v>
      </c>
    </row>
    <row r="4259" s="13" customFormat="1">
      <c r="A4259" s="13"/>
      <c r="B4259" s="241"/>
      <c r="C4259" s="242"/>
      <c r="D4259" s="243" t="s">
        <v>232</v>
      </c>
      <c r="E4259" s="244" t="s">
        <v>1</v>
      </c>
      <c r="F4259" s="245" t="s">
        <v>5203</v>
      </c>
      <c r="G4259" s="242"/>
      <c r="H4259" s="246">
        <v>25.199999999999999</v>
      </c>
      <c r="I4259" s="247"/>
      <c r="J4259" s="242"/>
      <c r="K4259" s="242"/>
      <c r="L4259" s="248"/>
      <c r="M4259" s="249"/>
      <c r="N4259" s="250"/>
      <c r="O4259" s="250"/>
      <c r="P4259" s="250"/>
      <c r="Q4259" s="250"/>
      <c r="R4259" s="250"/>
      <c r="S4259" s="250"/>
      <c r="T4259" s="251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52" t="s">
        <v>232</v>
      </c>
      <c r="AU4259" s="252" t="s">
        <v>82</v>
      </c>
      <c r="AV4259" s="13" t="s">
        <v>82</v>
      </c>
      <c r="AW4259" s="13" t="s">
        <v>30</v>
      </c>
      <c r="AX4259" s="13" t="s">
        <v>73</v>
      </c>
      <c r="AY4259" s="252" t="s">
        <v>223</v>
      </c>
    </row>
    <row r="4260" s="13" customFormat="1">
      <c r="A4260" s="13"/>
      <c r="B4260" s="241"/>
      <c r="C4260" s="242"/>
      <c r="D4260" s="243" t="s">
        <v>232</v>
      </c>
      <c r="E4260" s="244" t="s">
        <v>1</v>
      </c>
      <c r="F4260" s="245" t="s">
        <v>5204</v>
      </c>
      <c r="G4260" s="242"/>
      <c r="H4260" s="246">
        <v>12.199999999999999</v>
      </c>
      <c r="I4260" s="247"/>
      <c r="J4260" s="242"/>
      <c r="K4260" s="242"/>
      <c r="L4260" s="248"/>
      <c r="M4260" s="249"/>
      <c r="N4260" s="250"/>
      <c r="O4260" s="250"/>
      <c r="P4260" s="250"/>
      <c r="Q4260" s="250"/>
      <c r="R4260" s="250"/>
      <c r="S4260" s="250"/>
      <c r="T4260" s="251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T4260" s="252" t="s">
        <v>232</v>
      </c>
      <c r="AU4260" s="252" t="s">
        <v>82</v>
      </c>
      <c r="AV4260" s="13" t="s">
        <v>82</v>
      </c>
      <c r="AW4260" s="13" t="s">
        <v>30</v>
      </c>
      <c r="AX4260" s="13" t="s">
        <v>73</v>
      </c>
      <c r="AY4260" s="252" t="s">
        <v>223</v>
      </c>
    </row>
    <row r="4261" s="13" customFormat="1">
      <c r="A4261" s="13"/>
      <c r="B4261" s="241"/>
      <c r="C4261" s="242"/>
      <c r="D4261" s="243" t="s">
        <v>232</v>
      </c>
      <c r="E4261" s="244" t="s">
        <v>1</v>
      </c>
      <c r="F4261" s="245" t="s">
        <v>5205</v>
      </c>
      <c r="G4261" s="242"/>
      <c r="H4261" s="246">
        <v>5</v>
      </c>
      <c r="I4261" s="247"/>
      <c r="J4261" s="242"/>
      <c r="K4261" s="242"/>
      <c r="L4261" s="248"/>
      <c r="M4261" s="249"/>
      <c r="N4261" s="250"/>
      <c r="O4261" s="250"/>
      <c r="P4261" s="250"/>
      <c r="Q4261" s="250"/>
      <c r="R4261" s="250"/>
      <c r="S4261" s="250"/>
      <c r="T4261" s="251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T4261" s="252" t="s">
        <v>232</v>
      </c>
      <c r="AU4261" s="252" t="s">
        <v>82</v>
      </c>
      <c r="AV4261" s="13" t="s">
        <v>82</v>
      </c>
      <c r="AW4261" s="13" t="s">
        <v>30</v>
      </c>
      <c r="AX4261" s="13" t="s">
        <v>73</v>
      </c>
      <c r="AY4261" s="252" t="s">
        <v>223</v>
      </c>
    </row>
    <row r="4262" s="15" customFormat="1">
      <c r="A4262" s="15"/>
      <c r="B4262" s="263"/>
      <c r="C4262" s="264"/>
      <c r="D4262" s="243" t="s">
        <v>232</v>
      </c>
      <c r="E4262" s="265" t="s">
        <v>1</v>
      </c>
      <c r="F4262" s="266" t="s">
        <v>245</v>
      </c>
      <c r="G4262" s="264"/>
      <c r="H4262" s="267">
        <v>68.799999999999997</v>
      </c>
      <c r="I4262" s="268"/>
      <c r="J4262" s="264"/>
      <c r="K4262" s="264"/>
      <c r="L4262" s="269"/>
      <c r="M4262" s="270"/>
      <c r="N4262" s="271"/>
      <c r="O4262" s="271"/>
      <c r="P4262" s="271"/>
      <c r="Q4262" s="271"/>
      <c r="R4262" s="271"/>
      <c r="S4262" s="271"/>
      <c r="T4262" s="272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T4262" s="273" t="s">
        <v>232</v>
      </c>
      <c r="AU4262" s="273" t="s">
        <v>82</v>
      </c>
      <c r="AV4262" s="15" t="s">
        <v>230</v>
      </c>
      <c r="AW4262" s="15" t="s">
        <v>30</v>
      </c>
      <c r="AX4262" s="15" t="s">
        <v>80</v>
      </c>
      <c r="AY4262" s="273" t="s">
        <v>223</v>
      </c>
    </row>
    <row r="4263" s="2" customFormat="1" ht="44.25" customHeight="1">
      <c r="A4263" s="39"/>
      <c r="B4263" s="40"/>
      <c r="C4263" s="274" t="s">
        <v>5206</v>
      </c>
      <c r="D4263" s="274" t="s">
        <v>285</v>
      </c>
      <c r="E4263" s="275" t="s">
        <v>5207</v>
      </c>
      <c r="F4263" s="276" t="s">
        <v>5208</v>
      </c>
      <c r="G4263" s="277" t="s">
        <v>475</v>
      </c>
      <c r="H4263" s="278">
        <v>6</v>
      </c>
      <c r="I4263" s="279"/>
      <c r="J4263" s="280">
        <f>ROUND(I4263*H4263,2)</f>
        <v>0</v>
      </c>
      <c r="K4263" s="276" t="s">
        <v>386</v>
      </c>
      <c r="L4263" s="281"/>
      <c r="M4263" s="282" t="s">
        <v>1</v>
      </c>
      <c r="N4263" s="283" t="s">
        <v>38</v>
      </c>
      <c r="O4263" s="92"/>
      <c r="P4263" s="237">
        <f>O4263*H4263</f>
        <v>0</v>
      </c>
      <c r="Q4263" s="237">
        <v>0.0077000000000000002</v>
      </c>
      <c r="R4263" s="237">
        <f>Q4263*H4263</f>
        <v>0.046200000000000005</v>
      </c>
      <c r="S4263" s="237">
        <v>0</v>
      </c>
      <c r="T4263" s="238">
        <f>S4263*H4263</f>
        <v>0</v>
      </c>
      <c r="U4263" s="39"/>
      <c r="V4263" s="39"/>
      <c r="W4263" s="39"/>
      <c r="X4263" s="39"/>
      <c r="Y4263" s="39"/>
      <c r="Z4263" s="39"/>
      <c r="AA4263" s="39"/>
      <c r="AB4263" s="39"/>
      <c r="AC4263" s="39"/>
      <c r="AD4263" s="39"/>
      <c r="AE4263" s="39"/>
      <c r="AR4263" s="239" t="s">
        <v>402</v>
      </c>
      <c r="AT4263" s="239" t="s">
        <v>285</v>
      </c>
      <c r="AU4263" s="239" t="s">
        <v>82</v>
      </c>
      <c r="AY4263" s="18" t="s">
        <v>223</v>
      </c>
      <c r="BE4263" s="240">
        <f>IF(N4263="základní",J4263,0)</f>
        <v>0</v>
      </c>
      <c r="BF4263" s="240">
        <f>IF(N4263="snížená",J4263,0)</f>
        <v>0</v>
      </c>
      <c r="BG4263" s="240">
        <f>IF(N4263="zákl. přenesená",J4263,0)</f>
        <v>0</v>
      </c>
      <c r="BH4263" s="240">
        <f>IF(N4263="sníž. přenesená",J4263,0)</f>
        <v>0</v>
      </c>
      <c r="BI4263" s="240">
        <f>IF(N4263="nulová",J4263,0)</f>
        <v>0</v>
      </c>
      <c r="BJ4263" s="18" t="s">
        <v>80</v>
      </c>
      <c r="BK4263" s="240">
        <f>ROUND(I4263*H4263,2)</f>
        <v>0</v>
      </c>
      <c r="BL4263" s="18" t="s">
        <v>310</v>
      </c>
      <c r="BM4263" s="239" t="s">
        <v>5209</v>
      </c>
    </row>
    <row r="4264" s="14" customFormat="1">
      <c r="A4264" s="14"/>
      <c r="B4264" s="253"/>
      <c r="C4264" s="254"/>
      <c r="D4264" s="243" t="s">
        <v>232</v>
      </c>
      <c r="E4264" s="255" t="s">
        <v>1</v>
      </c>
      <c r="F4264" s="256" t="s">
        <v>5189</v>
      </c>
      <c r="G4264" s="254"/>
      <c r="H4264" s="255" t="s">
        <v>1</v>
      </c>
      <c r="I4264" s="257"/>
      <c r="J4264" s="254"/>
      <c r="K4264" s="254"/>
      <c r="L4264" s="258"/>
      <c r="M4264" s="259"/>
      <c r="N4264" s="260"/>
      <c r="O4264" s="260"/>
      <c r="P4264" s="260"/>
      <c r="Q4264" s="260"/>
      <c r="R4264" s="260"/>
      <c r="S4264" s="260"/>
      <c r="T4264" s="261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T4264" s="262" t="s">
        <v>232</v>
      </c>
      <c r="AU4264" s="262" t="s">
        <v>82</v>
      </c>
      <c r="AV4264" s="14" t="s">
        <v>80</v>
      </c>
      <c r="AW4264" s="14" t="s">
        <v>30</v>
      </c>
      <c r="AX4264" s="14" t="s">
        <v>73</v>
      </c>
      <c r="AY4264" s="262" t="s">
        <v>223</v>
      </c>
    </row>
    <row r="4265" s="13" customFormat="1">
      <c r="A4265" s="13"/>
      <c r="B4265" s="241"/>
      <c r="C4265" s="242"/>
      <c r="D4265" s="243" t="s">
        <v>232</v>
      </c>
      <c r="E4265" s="244" t="s">
        <v>1</v>
      </c>
      <c r="F4265" s="245" t="s">
        <v>5190</v>
      </c>
      <c r="G4265" s="242"/>
      <c r="H4265" s="246">
        <v>6</v>
      </c>
      <c r="I4265" s="247"/>
      <c r="J4265" s="242"/>
      <c r="K4265" s="242"/>
      <c r="L4265" s="248"/>
      <c r="M4265" s="249"/>
      <c r="N4265" s="250"/>
      <c r="O4265" s="250"/>
      <c r="P4265" s="250"/>
      <c r="Q4265" s="250"/>
      <c r="R4265" s="250"/>
      <c r="S4265" s="250"/>
      <c r="T4265" s="251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52" t="s">
        <v>232</v>
      </c>
      <c r="AU4265" s="252" t="s">
        <v>82</v>
      </c>
      <c r="AV4265" s="13" t="s">
        <v>82</v>
      </c>
      <c r="AW4265" s="13" t="s">
        <v>30</v>
      </c>
      <c r="AX4265" s="13" t="s">
        <v>80</v>
      </c>
      <c r="AY4265" s="252" t="s">
        <v>223</v>
      </c>
    </row>
    <row r="4266" s="2" customFormat="1" ht="44.25" customHeight="1">
      <c r="A4266" s="39"/>
      <c r="B4266" s="40"/>
      <c r="C4266" s="274" t="s">
        <v>5210</v>
      </c>
      <c r="D4266" s="274" t="s">
        <v>285</v>
      </c>
      <c r="E4266" s="275" t="s">
        <v>5211</v>
      </c>
      <c r="F4266" s="276" t="s">
        <v>5212</v>
      </c>
      <c r="G4266" s="277" t="s">
        <v>475</v>
      </c>
      <c r="H4266" s="278">
        <v>6</v>
      </c>
      <c r="I4266" s="279"/>
      <c r="J4266" s="280">
        <f>ROUND(I4266*H4266,2)</f>
        <v>0</v>
      </c>
      <c r="K4266" s="276" t="s">
        <v>386</v>
      </c>
      <c r="L4266" s="281"/>
      <c r="M4266" s="282" t="s">
        <v>1</v>
      </c>
      <c r="N4266" s="283" t="s">
        <v>38</v>
      </c>
      <c r="O4266" s="92"/>
      <c r="P4266" s="237">
        <f>O4266*H4266</f>
        <v>0</v>
      </c>
      <c r="Q4266" s="237">
        <v>0.0071999999999999998</v>
      </c>
      <c r="R4266" s="237">
        <f>Q4266*H4266</f>
        <v>0.043200000000000002</v>
      </c>
      <c r="S4266" s="237">
        <v>0</v>
      </c>
      <c r="T4266" s="238">
        <f>S4266*H4266</f>
        <v>0</v>
      </c>
      <c r="U4266" s="39"/>
      <c r="V4266" s="39"/>
      <c r="W4266" s="39"/>
      <c r="X4266" s="39"/>
      <c r="Y4266" s="39"/>
      <c r="Z4266" s="39"/>
      <c r="AA4266" s="39"/>
      <c r="AB4266" s="39"/>
      <c r="AC4266" s="39"/>
      <c r="AD4266" s="39"/>
      <c r="AE4266" s="39"/>
      <c r="AR4266" s="239" t="s">
        <v>402</v>
      </c>
      <c r="AT4266" s="239" t="s">
        <v>285</v>
      </c>
      <c r="AU4266" s="239" t="s">
        <v>82</v>
      </c>
      <c r="AY4266" s="18" t="s">
        <v>223</v>
      </c>
      <c r="BE4266" s="240">
        <f>IF(N4266="základní",J4266,0)</f>
        <v>0</v>
      </c>
      <c r="BF4266" s="240">
        <f>IF(N4266="snížená",J4266,0)</f>
        <v>0</v>
      </c>
      <c r="BG4266" s="240">
        <f>IF(N4266="zákl. přenesená",J4266,0)</f>
        <v>0</v>
      </c>
      <c r="BH4266" s="240">
        <f>IF(N4266="sníž. přenesená",J4266,0)</f>
        <v>0</v>
      </c>
      <c r="BI4266" s="240">
        <f>IF(N4266="nulová",J4266,0)</f>
        <v>0</v>
      </c>
      <c r="BJ4266" s="18" t="s">
        <v>80</v>
      </c>
      <c r="BK4266" s="240">
        <f>ROUND(I4266*H4266,2)</f>
        <v>0</v>
      </c>
      <c r="BL4266" s="18" t="s">
        <v>310</v>
      </c>
      <c r="BM4266" s="239" t="s">
        <v>5213</v>
      </c>
    </row>
    <row r="4267" s="14" customFormat="1">
      <c r="A4267" s="14"/>
      <c r="B4267" s="253"/>
      <c r="C4267" s="254"/>
      <c r="D4267" s="243" t="s">
        <v>232</v>
      </c>
      <c r="E4267" s="255" t="s">
        <v>1</v>
      </c>
      <c r="F4267" s="256" t="s">
        <v>5189</v>
      </c>
      <c r="G4267" s="254"/>
      <c r="H4267" s="255" t="s">
        <v>1</v>
      </c>
      <c r="I4267" s="257"/>
      <c r="J4267" s="254"/>
      <c r="K4267" s="254"/>
      <c r="L4267" s="258"/>
      <c r="M4267" s="259"/>
      <c r="N4267" s="260"/>
      <c r="O4267" s="260"/>
      <c r="P4267" s="260"/>
      <c r="Q4267" s="260"/>
      <c r="R4267" s="260"/>
      <c r="S4267" s="260"/>
      <c r="T4267" s="261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62" t="s">
        <v>232</v>
      </c>
      <c r="AU4267" s="262" t="s">
        <v>82</v>
      </c>
      <c r="AV4267" s="14" t="s">
        <v>80</v>
      </c>
      <c r="AW4267" s="14" t="s">
        <v>30</v>
      </c>
      <c r="AX4267" s="14" t="s">
        <v>73</v>
      </c>
      <c r="AY4267" s="262" t="s">
        <v>223</v>
      </c>
    </row>
    <row r="4268" s="13" customFormat="1">
      <c r="A4268" s="13"/>
      <c r="B4268" s="241"/>
      <c r="C4268" s="242"/>
      <c r="D4268" s="243" t="s">
        <v>232</v>
      </c>
      <c r="E4268" s="244" t="s">
        <v>1</v>
      </c>
      <c r="F4268" s="245" t="s">
        <v>5191</v>
      </c>
      <c r="G4268" s="242"/>
      <c r="H4268" s="246">
        <v>6</v>
      </c>
      <c r="I4268" s="247"/>
      <c r="J4268" s="242"/>
      <c r="K4268" s="242"/>
      <c r="L4268" s="248"/>
      <c r="M4268" s="249"/>
      <c r="N4268" s="250"/>
      <c r="O4268" s="250"/>
      <c r="P4268" s="250"/>
      <c r="Q4268" s="250"/>
      <c r="R4268" s="250"/>
      <c r="S4268" s="250"/>
      <c r="T4268" s="251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52" t="s">
        <v>232</v>
      </c>
      <c r="AU4268" s="252" t="s">
        <v>82</v>
      </c>
      <c r="AV4268" s="13" t="s">
        <v>82</v>
      </c>
      <c r="AW4268" s="13" t="s">
        <v>30</v>
      </c>
      <c r="AX4268" s="13" t="s">
        <v>80</v>
      </c>
      <c r="AY4268" s="252" t="s">
        <v>223</v>
      </c>
    </row>
    <row r="4269" s="2" customFormat="1" ht="44.25" customHeight="1">
      <c r="A4269" s="39"/>
      <c r="B4269" s="40"/>
      <c r="C4269" s="274" t="s">
        <v>5214</v>
      </c>
      <c r="D4269" s="274" t="s">
        <v>285</v>
      </c>
      <c r="E4269" s="275" t="s">
        <v>5215</v>
      </c>
      <c r="F4269" s="276" t="s">
        <v>5216</v>
      </c>
      <c r="G4269" s="277" t="s">
        <v>475</v>
      </c>
      <c r="H4269" s="278">
        <v>2</v>
      </c>
      <c r="I4269" s="279"/>
      <c r="J4269" s="280">
        <f>ROUND(I4269*H4269,2)</f>
        <v>0</v>
      </c>
      <c r="K4269" s="276" t="s">
        <v>386</v>
      </c>
      <c r="L4269" s="281"/>
      <c r="M4269" s="282" t="s">
        <v>1</v>
      </c>
      <c r="N4269" s="283" t="s">
        <v>38</v>
      </c>
      <c r="O4269" s="92"/>
      <c r="P4269" s="237">
        <f>O4269*H4269</f>
        <v>0</v>
      </c>
      <c r="Q4269" s="237">
        <v>0.018599999999999998</v>
      </c>
      <c r="R4269" s="237">
        <f>Q4269*H4269</f>
        <v>0.037199999999999997</v>
      </c>
      <c r="S4269" s="237">
        <v>0</v>
      </c>
      <c r="T4269" s="238">
        <f>S4269*H4269</f>
        <v>0</v>
      </c>
      <c r="U4269" s="39"/>
      <c r="V4269" s="39"/>
      <c r="W4269" s="39"/>
      <c r="X4269" s="39"/>
      <c r="Y4269" s="39"/>
      <c r="Z4269" s="39"/>
      <c r="AA4269" s="39"/>
      <c r="AB4269" s="39"/>
      <c r="AC4269" s="39"/>
      <c r="AD4269" s="39"/>
      <c r="AE4269" s="39"/>
      <c r="AR4269" s="239" t="s">
        <v>402</v>
      </c>
      <c r="AT4269" s="239" t="s">
        <v>285</v>
      </c>
      <c r="AU4269" s="239" t="s">
        <v>82</v>
      </c>
      <c r="AY4269" s="18" t="s">
        <v>223</v>
      </c>
      <c r="BE4269" s="240">
        <f>IF(N4269="základní",J4269,0)</f>
        <v>0</v>
      </c>
      <c r="BF4269" s="240">
        <f>IF(N4269="snížená",J4269,0)</f>
        <v>0</v>
      </c>
      <c r="BG4269" s="240">
        <f>IF(N4269="zákl. přenesená",J4269,0)</f>
        <v>0</v>
      </c>
      <c r="BH4269" s="240">
        <f>IF(N4269="sníž. přenesená",J4269,0)</f>
        <v>0</v>
      </c>
      <c r="BI4269" s="240">
        <f>IF(N4269="nulová",J4269,0)</f>
        <v>0</v>
      </c>
      <c r="BJ4269" s="18" t="s">
        <v>80</v>
      </c>
      <c r="BK4269" s="240">
        <f>ROUND(I4269*H4269,2)</f>
        <v>0</v>
      </c>
      <c r="BL4269" s="18" t="s">
        <v>310</v>
      </c>
      <c r="BM4269" s="239" t="s">
        <v>5217</v>
      </c>
    </row>
    <row r="4270" s="14" customFormat="1">
      <c r="A4270" s="14"/>
      <c r="B4270" s="253"/>
      <c r="C4270" s="254"/>
      <c r="D4270" s="243" t="s">
        <v>232</v>
      </c>
      <c r="E4270" s="255" t="s">
        <v>1</v>
      </c>
      <c r="F4270" s="256" t="s">
        <v>5189</v>
      </c>
      <c r="G4270" s="254"/>
      <c r="H4270" s="255" t="s">
        <v>1</v>
      </c>
      <c r="I4270" s="257"/>
      <c r="J4270" s="254"/>
      <c r="K4270" s="254"/>
      <c r="L4270" s="258"/>
      <c r="M4270" s="259"/>
      <c r="N4270" s="260"/>
      <c r="O4270" s="260"/>
      <c r="P4270" s="260"/>
      <c r="Q4270" s="260"/>
      <c r="R4270" s="260"/>
      <c r="S4270" s="260"/>
      <c r="T4270" s="261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T4270" s="262" t="s">
        <v>232</v>
      </c>
      <c r="AU4270" s="262" t="s">
        <v>82</v>
      </c>
      <c r="AV4270" s="14" t="s">
        <v>80</v>
      </c>
      <c r="AW4270" s="14" t="s">
        <v>30</v>
      </c>
      <c r="AX4270" s="14" t="s">
        <v>73</v>
      </c>
      <c r="AY4270" s="262" t="s">
        <v>223</v>
      </c>
    </row>
    <row r="4271" s="13" customFormat="1">
      <c r="A4271" s="13"/>
      <c r="B4271" s="241"/>
      <c r="C4271" s="242"/>
      <c r="D4271" s="243" t="s">
        <v>232</v>
      </c>
      <c r="E4271" s="244" t="s">
        <v>1</v>
      </c>
      <c r="F4271" s="245" t="s">
        <v>5197</v>
      </c>
      <c r="G4271" s="242"/>
      <c r="H4271" s="246">
        <v>2</v>
      </c>
      <c r="I4271" s="247"/>
      <c r="J4271" s="242"/>
      <c r="K4271" s="242"/>
      <c r="L4271" s="248"/>
      <c r="M4271" s="249"/>
      <c r="N4271" s="250"/>
      <c r="O4271" s="250"/>
      <c r="P4271" s="250"/>
      <c r="Q4271" s="250"/>
      <c r="R4271" s="250"/>
      <c r="S4271" s="250"/>
      <c r="T4271" s="251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T4271" s="252" t="s">
        <v>232</v>
      </c>
      <c r="AU4271" s="252" t="s">
        <v>82</v>
      </c>
      <c r="AV4271" s="13" t="s">
        <v>82</v>
      </c>
      <c r="AW4271" s="13" t="s">
        <v>30</v>
      </c>
      <c r="AX4271" s="13" t="s">
        <v>80</v>
      </c>
      <c r="AY4271" s="252" t="s">
        <v>223</v>
      </c>
    </row>
    <row r="4272" s="2" customFormat="1" ht="44.25" customHeight="1">
      <c r="A4272" s="39"/>
      <c r="B4272" s="40"/>
      <c r="C4272" s="274" t="s">
        <v>5218</v>
      </c>
      <c r="D4272" s="274" t="s">
        <v>285</v>
      </c>
      <c r="E4272" s="275" t="s">
        <v>5219</v>
      </c>
      <c r="F4272" s="276" t="s">
        <v>5220</v>
      </c>
      <c r="G4272" s="277" t="s">
        <v>475</v>
      </c>
      <c r="H4272" s="278">
        <v>1</v>
      </c>
      <c r="I4272" s="279"/>
      <c r="J4272" s="280">
        <f>ROUND(I4272*H4272,2)</f>
        <v>0</v>
      </c>
      <c r="K4272" s="276" t="s">
        <v>386</v>
      </c>
      <c r="L4272" s="281"/>
      <c r="M4272" s="282" t="s">
        <v>1</v>
      </c>
      <c r="N4272" s="283" t="s">
        <v>38</v>
      </c>
      <c r="O4272" s="92"/>
      <c r="P4272" s="237">
        <f>O4272*H4272</f>
        <v>0</v>
      </c>
      <c r="Q4272" s="237">
        <v>0.012</v>
      </c>
      <c r="R4272" s="237">
        <f>Q4272*H4272</f>
        <v>0.012</v>
      </c>
      <c r="S4272" s="237">
        <v>0</v>
      </c>
      <c r="T4272" s="238">
        <f>S4272*H4272</f>
        <v>0</v>
      </c>
      <c r="U4272" s="39"/>
      <c r="V4272" s="39"/>
      <c r="W4272" s="39"/>
      <c r="X4272" s="39"/>
      <c r="Y4272" s="39"/>
      <c r="Z4272" s="39"/>
      <c r="AA4272" s="39"/>
      <c r="AB4272" s="39"/>
      <c r="AC4272" s="39"/>
      <c r="AD4272" s="39"/>
      <c r="AE4272" s="39"/>
      <c r="AR4272" s="239" t="s">
        <v>402</v>
      </c>
      <c r="AT4272" s="239" t="s">
        <v>285</v>
      </c>
      <c r="AU4272" s="239" t="s">
        <v>82</v>
      </c>
      <c r="AY4272" s="18" t="s">
        <v>223</v>
      </c>
      <c r="BE4272" s="240">
        <f>IF(N4272="základní",J4272,0)</f>
        <v>0</v>
      </c>
      <c r="BF4272" s="240">
        <f>IF(N4272="snížená",J4272,0)</f>
        <v>0</v>
      </c>
      <c r="BG4272" s="240">
        <f>IF(N4272="zákl. přenesená",J4272,0)</f>
        <v>0</v>
      </c>
      <c r="BH4272" s="240">
        <f>IF(N4272="sníž. přenesená",J4272,0)</f>
        <v>0</v>
      </c>
      <c r="BI4272" s="240">
        <f>IF(N4272="nulová",J4272,0)</f>
        <v>0</v>
      </c>
      <c r="BJ4272" s="18" t="s">
        <v>80</v>
      </c>
      <c r="BK4272" s="240">
        <f>ROUND(I4272*H4272,2)</f>
        <v>0</v>
      </c>
      <c r="BL4272" s="18" t="s">
        <v>310</v>
      </c>
      <c r="BM4272" s="239" t="s">
        <v>5221</v>
      </c>
    </row>
    <row r="4273" s="14" customFormat="1">
      <c r="A4273" s="14"/>
      <c r="B4273" s="253"/>
      <c r="C4273" s="254"/>
      <c r="D4273" s="243" t="s">
        <v>232</v>
      </c>
      <c r="E4273" s="255" t="s">
        <v>1</v>
      </c>
      <c r="F4273" s="256" t="s">
        <v>5189</v>
      </c>
      <c r="G4273" s="254"/>
      <c r="H4273" s="255" t="s">
        <v>1</v>
      </c>
      <c r="I4273" s="257"/>
      <c r="J4273" s="254"/>
      <c r="K4273" s="254"/>
      <c r="L4273" s="258"/>
      <c r="M4273" s="259"/>
      <c r="N4273" s="260"/>
      <c r="O4273" s="260"/>
      <c r="P4273" s="260"/>
      <c r="Q4273" s="260"/>
      <c r="R4273" s="260"/>
      <c r="S4273" s="260"/>
      <c r="T4273" s="261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62" t="s">
        <v>232</v>
      </c>
      <c r="AU4273" s="262" t="s">
        <v>82</v>
      </c>
      <c r="AV4273" s="14" t="s">
        <v>80</v>
      </c>
      <c r="AW4273" s="14" t="s">
        <v>30</v>
      </c>
      <c r="AX4273" s="14" t="s">
        <v>73</v>
      </c>
      <c r="AY4273" s="262" t="s">
        <v>223</v>
      </c>
    </row>
    <row r="4274" s="13" customFormat="1">
      <c r="A4274" s="13"/>
      <c r="B4274" s="241"/>
      <c r="C4274" s="242"/>
      <c r="D4274" s="243" t="s">
        <v>232</v>
      </c>
      <c r="E4274" s="244" t="s">
        <v>1</v>
      </c>
      <c r="F4274" s="245" t="s">
        <v>5192</v>
      </c>
      <c r="G4274" s="242"/>
      <c r="H4274" s="246">
        <v>1</v>
      </c>
      <c r="I4274" s="247"/>
      <c r="J4274" s="242"/>
      <c r="K4274" s="242"/>
      <c r="L4274" s="248"/>
      <c r="M4274" s="249"/>
      <c r="N4274" s="250"/>
      <c r="O4274" s="250"/>
      <c r="P4274" s="250"/>
      <c r="Q4274" s="250"/>
      <c r="R4274" s="250"/>
      <c r="S4274" s="250"/>
      <c r="T4274" s="251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T4274" s="252" t="s">
        <v>232</v>
      </c>
      <c r="AU4274" s="252" t="s">
        <v>82</v>
      </c>
      <c r="AV4274" s="13" t="s">
        <v>82</v>
      </c>
      <c r="AW4274" s="13" t="s">
        <v>30</v>
      </c>
      <c r="AX4274" s="13" t="s">
        <v>80</v>
      </c>
      <c r="AY4274" s="252" t="s">
        <v>223</v>
      </c>
    </row>
    <row r="4275" s="2" customFormat="1" ht="21.75" customHeight="1">
      <c r="A4275" s="39"/>
      <c r="B4275" s="40"/>
      <c r="C4275" s="228" t="s">
        <v>5222</v>
      </c>
      <c r="D4275" s="228" t="s">
        <v>225</v>
      </c>
      <c r="E4275" s="229" t="s">
        <v>5223</v>
      </c>
      <c r="F4275" s="230" t="s">
        <v>5224</v>
      </c>
      <c r="G4275" s="231" t="s">
        <v>293</v>
      </c>
      <c r="H4275" s="232">
        <v>5.4000000000000004</v>
      </c>
      <c r="I4275" s="233"/>
      <c r="J4275" s="234">
        <f>ROUND(I4275*H4275,2)</f>
        <v>0</v>
      </c>
      <c r="K4275" s="230" t="s">
        <v>386</v>
      </c>
      <c r="L4275" s="45"/>
      <c r="M4275" s="235" t="s">
        <v>1</v>
      </c>
      <c r="N4275" s="236" t="s">
        <v>38</v>
      </c>
      <c r="O4275" s="92"/>
      <c r="P4275" s="237">
        <f>O4275*H4275</f>
        <v>0</v>
      </c>
      <c r="Q4275" s="237">
        <v>0</v>
      </c>
      <c r="R4275" s="237">
        <f>Q4275*H4275</f>
        <v>0</v>
      </c>
      <c r="S4275" s="237">
        <v>0</v>
      </c>
      <c r="T4275" s="238">
        <f>S4275*H4275</f>
        <v>0</v>
      </c>
      <c r="U4275" s="39"/>
      <c r="V4275" s="39"/>
      <c r="W4275" s="39"/>
      <c r="X4275" s="39"/>
      <c r="Y4275" s="39"/>
      <c r="Z4275" s="39"/>
      <c r="AA4275" s="39"/>
      <c r="AB4275" s="39"/>
      <c r="AC4275" s="39"/>
      <c r="AD4275" s="39"/>
      <c r="AE4275" s="39"/>
      <c r="AR4275" s="239" t="s">
        <v>310</v>
      </c>
      <c r="AT4275" s="239" t="s">
        <v>225</v>
      </c>
      <c r="AU4275" s="239" t="s">
        <v>82</v>
      </c>
      <c r="AY4275" s="18" t="s">
        <v>223</v>
      </c>
      <c r="BE4275" s="240">
        <f>IF(N4275="základní",J4275,0)</f>
        <v>0</v>
      </c>
      <c r="BF4275" s="240">
        <f>IF(N4275="snížená",J4275,0)</f>
        <v>0</v>
      </c>
      <c r="BG4275" s="240">
        <f>IF(N4275="zákl. přenesená",J4275,0)</f>
        <v>0</v>
      </c>
      <c r="BH4275" s="240">
        <f>IF(N4275="sníž. přenesená",J4275,0)</f>
        <v>0</v>
      </c>
      <c r="BI4275" s="240">
        <f>IF(N4275="nulová",J4275,0)</f>
        <v>0</v>
      </c>
      <c r="BJ4275" s="18" t="s">
        <v>80</v>
      </c>
      <c r="BK4275" s="240">
        <f>ROUND(I4275*H4275,2)</f>
        <v>0</v>
      </c>
      <c r="BL4275" s="18" t="s">
        <v>310</v>
      </c>
      <c r="BM4275" s="239" t="s">
        <v>5225</v>
      </c>
    </row>
    <row r="4276" s="14" customFormat="1">
      <c r="A4276" s="14"/>
      <c r="B4276" s="253"/>
      <c r="C4276" s="254"/>
      <c r="D4276" s="243" t="s">
        <v>232</v>
      </c>
      <c r="E4276" s="255" t="s">
        <v>1</v>
      </c>
      <c r="F4276" s="256" t="s">
        <v>5189</v>
      </c>
      <c r="G4276" s="254"/>
      <c r="H4276" s="255" t="s">
        <v>1</v>
      </c>
      <c r="I4276" s="257"/>
      <c r="J4276" s="254"/>
      <c r="K4276" s="254"/>
      <c r="L4276" s="258"/>
      <c r="M4276" s="259"/>
      <c r="N4276" s="260"/>
      <c r="O4276" s="260"/>
      <c r="P4276" s="260"/>
      <c r="Q4276" s="260"/>
      <c r="R4276" s="260"/>
      <c r="S4276" s="260"/>
      <c r="T4276" s="261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62" t="s">
        <v>232</v>
      </c>
      <c r="AU4276" s="262" t="s">
        <v>82</v>
      </c>
      <c r="AV4276" s="14" t="s">
        <v>80</v>
      </c>
      <c r="AW4276" s="14" t="s">
        <v>30</v>
      </c>
      <c r="AX4276" s="14" t="s">
        <v>73</v>
      </c>
      <c r="AY4276" s="262" t="s">
        <v>223</v>
      </c>
    </row>
    <row r="4277" s="13" customFormat="1">
      <c r="A4277" s="13"/>
      <c r="B4277" s="241"/>
      <c r="C4277" s="242"/>
      <c r="D4277" s="243" t="s">
        <v>232</v>
      </c>
      <c r="E4277" s="244" t="s">
        <v>1</v>
      </c>
      <c r="F4277" s="245" t="s">
        <v>5226</v>
      </c>
      <c r="G4277" s="242"/>
      <c r="H4277" s="246">
        <v>5.4000000000000004</v>
      </c>
      <c r="I4277" s="247"/>
      <c r="J4277" s="242"/>
      <c r="K4277" s="242"/>
      <c r="L4277" s="248"/>
      <c r="M4277" s="249"/>
      <c r="N4277" s="250"/>
      <c r="O4277" s="250"/>
      <c r="P4277" s="250"/>
      <c r="Q4277" s="250"/>
      <c r="R4277" s="250"/>
      <c r="S4277" s="250"/>
      <c r="T4277" s="251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52" t="s">
        <v>232</v>
      </c>
      <c r="AU4277" s="252" t="s">
        <v>82</v>
      </c>
      <c r="AV4277" s="13" t="s">
        <v>82</v>
      </c>
      <c r="AW4277" s="13" t="s">
        <v>30</v>
      </c>
      <c r="AX4277" s="13" t="s">
        <v>80</v>
      </c>
      <c r="AY4277" s="252" t="s">
        <v>223</v>
      </c>
    </row>
    <row r="4278" s="2" customFormat="1" ht="24.15" customHeight="1">
      <c r="A4278" s="39"/>
      <c r="B4278" s="40"/>
      <c r="C4278" s="228" t="s">
        <v>5227</v>
      </c>
      <c r="D4278" s="228" t="s">
        <v>225</v>
      </c>
      <c r="E4278" s="229" t="s">
        <v>5228</v>
      </c>
      <c r="F4278" s="230" t="s">
        <v>5229</v>
      </c>
      <c r="G4278" s="231" t="s">
        <v>293</v>
      </c>
      <c r="H4278" s="232">
        <v>23.359999999999999</v>
      </c>
      <c r="I4278" s="233"/>
      <c r="J4278" s="234">
        <f>ROUND(I4278*H4278,2)</f>
        <v>0</v>
      </c>
      <c r="K4278" s="230" t="s">
        <v>386</v>
      </c>
      <c r="L4278" s="45"/>
      <c r="M4278" s="235" t="s">
        <v>1</v>
      </c>
      <c r="N4278" s="236" t="s">
        <v>38</v>
      </c>
      <c r="O4278" s="92"/>
      <c r="P4278" s="237">
        <f>O4278*H4278</f>
        <v>0</v>
      </c>
      <c r="Q4278" s="237">
        <v>0</v>
      </c>
      <c r="R4278" s="237">
        <f>Q4278*H4278</f>
        <v>0</v>
      </c>
      <c r="S4278" s="237">
        <v>0</v>
      </c>
      <c r="T4278" s="238">
        <f>S4278*H4278</f>
        <v>0</v>
      </c>
      <c r="U4278" s="39"/>
      <c r="V4278" s="39"/>
      <c r="W4278" s="39"/>
      <c r="X4278" s="39"/>
      <c r="Y4278" s="39"/>
      <c r="Z4278" s="39"/>
      <c r="AA4278" s="39"/>
      <c r="AB4278" s="39"/>
      <c r="AC4278" s="39"/>
      <c r="AD4278" s="39"/>
      <c r="AE4278" s="39"/>
      <c r="AR4278" s="239" t="s">
        <v>310</v>
      </c>
      <c r="AT4278" s="239" t="s">
        <v>225</v>
      </c>
      <c r="AU4278" s="239" t="s">
        <v>82</v>
      </c>
      <c r="AY4278" s="18" t="s">
        <v>223</v>
      </c>
      <c r="BE4278" s="240">
        <f>IF(N4278="základní",J4278,0)</f>
        <v>0</v>
      </c>
      <c r="BF4278" s="240">
        <f>IF(N4278="snížená",J4278,0)</f>
        <v>0</v>
      </c>
      <c r="BG4278" s="240">
        <f>IF(N4278="zákl. přenesená",J4278,0)</f>
        <v>0</v>
      </c>
      <c r="BH4278" s="240">
        <f>IF(N4278="sníž. přenesená",J4278,0)</f>
        <v>0</v>
      </c>
      <c r="BI4278" s="240">
        <f>IF(N4278="nulová",J4278,0)</f>
        <v>0</v>
      </c>
      <c r="BJ4278" s="18" t="s">
        <v>80</v>
      </c>
      <c r="BK4278" s="240">
        <f>ROUND(I4278*H4278,2)</f>
        <v>0</v>
      </c>
      <c r="BL4278" s="18" t="s">
        <v>310</v>
      </c>
      <c r="BM4278" s="239" t="s">
        <v>5230</v>
      </c>
    </row>
    <row r="4279" s="14" customFormat="1">
      <c r="A4279" s="14"/>
      <c r="B4279" s="253"/>
      <c r="C4279" s="254"/>
      <c r="D4279" s="243" t="s">
        <v>232</v>
      </c>
      <c r="E4279" s="255" t="s">
        <v>1</v>
      </c>
      <c r="F4279" s="256" t="s">
        <v>5189</v>
      </c>
      <c r="G4279" s="254"/>
      <c r="H4279" s="255" t="s">
        <v>1</v>
      </c>
      <c r="I4279" s="257"/>
      <c r="J4279" s="254"/>
      <c r="K4279" s="254"/>
      <c r="L4279" s="258"/>
      <c r="M4279" s="259"/>
      <c r="N4279" s="260"/>
      <c r="O4279" s="260"/>
      <c r="P4279" s="260"/>
      <c r="Q4279" s="260"/>
      <c r="R4279" s="260"/>
      <c r="S4279" s="260"/>
      <c r="T4279" s="261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62" t="s">
        <v>232</v>
      </c>
      <c r="AU4279" s="262" t="s">
        <v>82</v>
      </c>
      <c r="AV4279" s="14" t="s">
        <v>80</v>
      </c>
      <c r="AW4279" s="14" t="s">
        <v>30</v>
      </c>
      <c r="AX4279" s="14" t="s">
        <v>73</v>
      </c>
      <c r="AY4279" s="262" t="s">
        <v>223</v>
      </c>
    </row>
    <row r="4280" s="13" customFormat="1">
      <c r="A4280" s="13"/>
      <c r="B4280" s="241"/>
      <c r="C4280" s="242"/>
      <c r="D4280" s="243" t="s">
        <v>232</v>
      </c>
      <c r="E4280" s="244" t="s">
        <v>1</v>
      </c>
      <c r="F4280" s="245" t="s">
        <v>5231</v>
      </c>
      <c r="G4280" s="242"/>
      <c r="H4280" s="246">
        <v>20.48</v>
      </c>
      <c r="I4280" s="247"/>
      <c r="J4280" s="242"/>
      <c r="K4280" s="242"/>
      <c r="L4280" s="248"/>
      <c r="M4280" s="249"/>
      <c r="N4280" s="250"/>
      <c r="O4280" s="250"/>
      <c r="P4280" s="250"/>
      <c r="Q4280" s="250"/>
      <c r="R4280" s="250"/>
      <c r="S4280" s="250"/>
      <c r="T4280" s="251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T4280" s="252" t="s">
        <v>232</v>
      </c>
      <c r="AU4280" s="252" t="s">
        <v>82</v>
      </c>
      <c r="AV4280" s="13" t="s">
        <v>82</v>
      </c>
      <c r="AW4280" s="13" t="s">
        <v>30</v>
      </c>
      <c r="AX4280" s="13" t="s">
        <v>73</v>
      </c>
      <c r="AY4280" s="252" t="s">
        <v>223</v>
      </c>
    </row>
    <row r="4281" s="13" customFormat="1">
      <c r="A4281" s="13"/>
      <c r="B4281" s="241"/>
      <c r="C4281" s="242"/>
      <c r="D4281" s="243" t="s">
        <v>232</v>
      </c>
      <c r="E4281" s="244" t="s">
        <v>1</v>
      </c>
      <c r="F4281" s="245" t="s">
        <v>5232</v>
      </c>
      <c r="G4281" s="242"/>
      <c r="H4281" s="246">
        <v>2.8799999999999999</v>
      </c>
      <c r="I4281" s="247"/>
      <c r="J4281" s="242"/>
      <c r="K4281" s="242"/>
      <c r="L4281" s="248"/>
      <c r="M4281" s="249"/>
      <c r="N4281" s="250"/>
      <c r="O4281" s="250"/>
      <c r="P4281" s="250"/>
      <c r="Q4281" s="250"/>
      <c r="R4281" s="250"/>
      <c r="S4281" s="250"/>
      <c r="T4281" s="251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T4281" s="252" t="s">
        <v>232</v>
      </c>
      <c r="AU4281" s="252" t="s">
        <v>82</v>
      </c>
      <c r="AV4281" s="13" t="s">
        <v>82</v>
      </c>
      <c r="AW4281" s="13" t="s">
        <v>30</v>
      </c>
      <c r="AX4281" s="13" t="s">
        <v>73</v>
      </c>
      <c r="AY4281" s="252" t="s">
        <v>223</v>
      </c>
    </row>
    <row r="4282" s="15" customFormat="1">
      <c r="A4282" s="15"/>
      <c r="B4282" s="263"/>
      <c r="C4282" s="264"/>
      <c r="D4282" s="243" t="s">
        <v>232</v>
      </c>
      <c r="E4282" s="265" t="s">
        <v>1</v>
      </c>
      <c r="F4282" s="266" t="s">
        <v>245</v>
      </c>
      <c r="G4282" s="264"/>
      <c r="H4282" s="267">
        <v>23.359999999999999</v>
      </c>
      <c r="I4282" s="268"/>
      <c r="J4282" s="264"/>
      <c r="K4282" s="264"/>
      <c r="L4282" s="269"/>
      <c r="M4282" s="270"/>
      <c r="N4282" s="271"/>
      <c r="O4282" s="271"/>
      <c r="P4282" s="271"/>
      <c r="Q4282" s="271"/>
      <c r="R4282" s="271"/>
      <c r="S4282" s="271"/>
      <c r="T4282" s="272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T4282" s="273" t="s">
        <v>232</v>
      </c>
      <c r="AU4282" s="273" t="s">
        <v>82</v>
      </c>
      <c r="AV4282" s="15" t="s">
        <v>230</v>
      </c>
      <c r="AW4282" s="15" t="s">
        <v>30</v>
      </c>
      <c r="AX4282" s="15" t="s">
        <v>80</v>
      </c>
      <c r="AY4282" s="273" t="s">
        <v>223</v>
      </c>
    </row>
    <row r="4283" s="2" customFormat="1" ht="33" customHeight="1">
      <c r="A4283" s="39"/>
      <c r="B4283" s="40"/>
      <c r="C4283" s="274" t="s">
        <v>5233</v>
      </c>
      <c r="D4283" s="274" t="s">
        <v>285</v>
      </c>
      <c r="E4283" s="275" t="s">
        <v>5234</v>
      </c>
      <c r="F4283" s="276" t="s">
        <v>5235</v>
      </c>
      <c r="G4283" s="277" t="s">
        <v>475</v>
      </c>
      <c r="H4283" s="278">
        <v>3</v>
      </c>
      <c r="I4283" s="279"/>
      <c r="J4283" s="280">
        <f>ROUND(I4283*H4283,2)</f>
        <v>0</v>
      </c>
      <c r="K4283" s="276" t="s">
        <v>386</v>
      </c>
      <c r="L4283" s="281"/>
      <c r="M4283" s="282" t="s">
        <v>1</v>
      </c>
      <c r="N4283" s="283" t="s">
        <v>38</v>
      </c>
      <c r="O4283" s="92"/>
      <c r="P4283" s="237">
        <f>O4283*H4283</f>
        <v>0</v>
      </c>
      <c r="Q4283" s="237">
        <v>0.0027000000000000001</v>
      </c>
      <c r="R4283" s="237">
        <f>Q4283*H4283</f>
        <v>0.0080999999999999996</v>
      </c>
      <c r="S4283" s="237">
        <v>0</v>
      </c>
      <c r="T4283" s="238">
        <f>S4283*H4283</f>
        <v>0</v>
      </c>
      <c r="U4283" s="39"/>
      <c r="V4283" s="39"/>
      <c r="W4283" s="39"/>
      <c r="X4283" s="39"/>
      <c r="Y4283" s="39"/>
      <c r="Z4283" s="39"/>
      <c r="AA4283" s="39"/>
      <c r="AB4283" s="39"/>
      <c r="AC4283" s="39"/>
      <c r="AD4283" s="39"/>
      <c r="AE4283" s="39"/>
      <c r="AR4283" s="239" t="s">
        <v>402</v>
      </c>
      <c r="AT4283" s="239" t="s">
        <v>285</v>
      </c>
      <c r="AU4283" s="239" t="s">
        <v>82</v>
      </c>
      <c r="AY4283" s="18" t="s">
        <v>223</v>
      </c>
      <c r="BE4283" s="240">
        <f>IF(N4283="základní",J4283,0)</f>
        <v>0</v>
      </c>
      <c r="BF4283" s="240">
        <f>IF(N4283="snížená",J4283,0)</f>
        <v>0</v>
      </c>
      <c r="BG4283" s="240">
        <f>IF(N4283="zákl. přenesená",J4283,0)</f>
        <v>0</v>
      </c>
      <c r="BH4283" s="240">
        <f>IF(N4283="sníž. přenesená",J4283,0)</f>
        <v>0</v>
      </c>
      <c r="BI4283" s="240">
        <f>IF(N4283="nulová",J4283,0)</f>
        <v>0</v>
      </c>
      <c r="BJ4283" s="18" t="s">
        <v>80</v>
      </c>
      <c r="BK4283" s="240">
        <f>ROUND(I4283*H4283,2)</f>
        <v>0</v>
      </c>
      <c r="BL4283" s="18" t="s">
        <v>310</v>
      </c>
      <c r="BM4283" s="239" t="s">
        <v>5236</v>
      </c>
    </row>
    <row r="4284" s="14" customFormat="1">
      <c r="A4284" s="14"/>
      <c r="B4284" s="253"/>
      <c r="C4284" s="254"/>
      <c r="D4284" s="243" t="s">
        <v>232</v>
      </c>
      <c r="E4284" s="255" t="s">
        <v>1</v>
      </c>
      <c r="F4284" s="256" t="s">
        <v>5189</v>
      </c>
      <c r="G4284" s="254"/>
      <c r="H4284" s="255" t="s">
        <v>1</v>
      </c>
      <c r="I4284" s="257"/>
      <c r="J4284" s="254"/>
      <c r="K4284" s="254"/>
      <c r="L4284" s="258"/>
      <c r="M4284" s="259"/>
      <c r="N4284" s="260"/>
      <c r="O4284" s="260"/>
      <c r="P4284" s="260"/>
      <c r="Q4284" s="260"/>
      <c r="R4284" s="260"/>
      <c r="S4284" s="260"/>
      <c r="T4284" s="261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T4284" s="262" t="s">
        <v>232</v>
      </c>
      <c r="AU4284" s="262" t="s">
        <v>82</v>
      </c>
      <c r="AV4284" s="14" t="s">
        <v>80</v>
      </c>
      <c r="AW4284" s="14" t="s">
        <v>30</v>
      </c>
      <c r="AX4284" s="14" t="s">
        <v>73</v>
      </c>
      <c r="AY4284" s="262" t="s">
        <v>223</v>
      </c>
    </row>
    <row r="4285" s="13" customFormat="1">
      <c r="A4285" s="13"/>
      <c r="B4285" s="241"/>
      <c r="C4285" s="242"/>
      <c r="D4285" s="243" t="s">
        <v>232</v>
      </c>
      <c r="E4285" s="244" t="s">
        <v>1</v>
      </c>
      <c r="F4285" s="245" t="s">
        <v>5237</v>
      </c>
      <c r="G4285" s="242"/>
      <c r="H4285" s="246">
        <v>3</v>
      </c>
      <c r="I4285" s="247"/>
      <c r="J4285" s="242"/>
      <c r="K4285" s="242"/>
      <c r="L4285" s="248"/>
      <c r="M4285" s="249"/>
      <c r="N4285" s="250"/>
      <c r="O4285" s="250"/>
      <c r="P4285" s="250"/>
      <c r="Q4285" s="250"/>
      <c r="R4285" s="250"/>
      <c r="S4285" s="250"/>
      <c r="T4285" s="251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T4285" s="252" t="s">
        <v>232</v>
      </c>
      <c r="AU4285" s="252" t="s">
        <v>82</v>
      </c>
      <c r="AV4285" s="13" t="s">
        <v>82</v>
      </c>
      <c r="AW4285" s="13" t="s">
        <v>30</v>
      </c>
      <c r="AX4285" s="13" t="s">
        <v>80</v>
      </c>
      <c r="AY4285" s="252" t="s">
        <v>223</v>
      </c>
    </row>
    <row r="4286" s="2" customFormat="1" ht="33" customHeight="1">
      <c r="A4286" s="39"/>
      <c r="B4286" s="40"/>
      <c r="C4286" s="274" t="s">
        <v>5238</v>
      </c>
      <c r="D4286" s="274" t="s">
        <v>285</v>
      </c>
      <c r="E4286" s="275" t="s">
        <v>5239</v>
      </c>
      <c r="F4286" s="276" t="s">
        <v>5240</v>
      </c>
      <c r="G4286" s="277" t="s">
        <v>293</v>
      </c>
      <c r="H4286" s="278">
        <v>8</v>
      </c>
      <c r="I4286" s="279"/>
      <c r="J4286" s="280">
        <f>ROUND(I4286*H4286,2)</f>
        <v>0</v>
      </c>
      <c r="K4286" s="276" t="s">
        <v>386</v>
      </c>
      <c r="L4286" s="281"/>
      <c r="M4286" s="282" t="s">
        <v>1</v>
      </c>
      <c r="N4286" s="283" t="s">
        <v>38</v>
      </c>
      <c r="O4286" s="92"/>
      <c r="P4286" s="237">
        <f>O4286*H4286</f>
        <v>0</v>
      </c>
      <c r="Q4286" s="237">
        <v>0.0038400000000000001</v>
      </c>
      <c r="R4286" s="237">
        <f>Q4286*H4286</f>
        <v>0.030720000000000001</v>
      </c>
      <c r="S4286" s="237">
        <v>0</v>
      </c>
      <c r="T4286" s="238">
        <f>S4286*H4286</f>
        <v>0</v>
      </c>
      <c r="U4286" s="39"/>
      <c r="V4286" s="39"/>
      <c r="W4286" s="39"/>
      <c r="X4286" s="39"/>
      <c r="Y4286" s="39"/>
      <c r="Z4286" s="39"/>
      <c r="AA4286" s="39"/>
      <c r="AB4286" s="39"/>
      <c r="AC4286" s="39"/>
      <c r="AD4286" s="39"/>
      <c r="AE4286" s="39"/>
      <c r="AR4286" s="239" t="s">
        <v>402</v>
      </c>
      <c r="AT4286" s="239" t="s">
        <v>285</v>
      </c>
      <c r="AU4286" s="239" t="s">
        <v>82</v>
      </c>
      <c r="AY4286" s="18" t="s">
        <v>223</v>
      </c>
      <c r="BE4286" s="240">
        <f>IF(N4286="základní",J4286,0)</f>
        <v>0</v>
      </c>
      <c r="BF4286" s="240">
        <f>IF(N4286="snížená",J4286,0)</f>
        <v>0</v>
      </c>
      <c r="BG4286" s="240">
        <f>IF(N4286="zákl. přenesená",J4286,0)</f>
        <v>0</v>
      </c>
      <c r="BH4286" s="240">
        <f>IF(N4286="sníž. přenesená",J4286,0)</f>
        <v>0</v>
      </c>
      <c r="BI4286" s="240">
        <f>IF(N4286="nulová",J4286,0)</f>
        <v>0</v>
      </c>
      <c r="BJ4286" s="18" t="s">
        <v>80</v>
      </c>
      <c r="BK4286" s="240">
        <f>ROUND(I4286*H4286,2)</f>
        <v>0</v>
      </c>
      <c r="BL4286" s="18" t="s">
        <v>310</v>
      </c>
      <c r="BM4286" s="239" t="s">
        <v>5241</v>
      </c>
    </row>
    <row r="4287" s="14" customFormat="1">
      <c r="A4287" s="14"/>
      <c r="B4287" s="253"/>
      <c r="C4287" s="254"/>
      <c r="D4287" s="243" t="s">
        <v>232</v>
      </c>
      <c r="E4287" s="255" t="s">
        <v>1</v>
      </c>
      <c r="F4287" s="256" t="s">
        <v>5189</v>
      </c>
      <c r="G4287" s="254"/>
      <c r="H4287" s="255" t="s">
        <v>1</v>
      </c>
      <c r="I4287" s="257"/>
      <c r="J4287" s="254"/>
      <c r="K4287" s="254"/>
      <c r="L4287" s="258"/>
      <c r="M4287" s="259"/>
      <c r="N4287" s="260"/>
      <c r="O4287" s="260"/>
      <c r="P4287" s="260"/>
      <c r="Q4287" s="260"/>
      <c r="R4287" s="260"/>
      <c r="S4287" s="260"/>
      <c r="T4287" s="261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T4287" s="262" t="s">
        <v>232</v>
      </c>
      <c r="AU4287" s="262" t="s">
        <v>82</v>
      </c>
      <c r="AV4287" s="14" t="s">
        <v>80</v>
      </c>
      <c r="AW4287" s="14" t="s">
        <v>30</v>
      </c>
      <c r="AX4287" s="14" t="s">
        <v>73</v>
      </c>
      <c r="AY4287" s="262" t="s">
        <v>223</v>
      </c>
    </row>
    <row r="4288" s="13" customFormat="1">
      <c r="A4288" s="13"/>
      <c r="B4288" s="241"/>
      <c r="C4288" s="242"/>
      <c r="D4288" s="243" t="s">
        <v>232</v>
      </c>
      <c r="E4288" s="244" t="s">
        <v>1</v>
      </c>
      <c r="F4288" s="245" t="s">
        <v>5242</v>
      </c>
      <c r="G4288" s="242"/>
      <c r="H4288" s="246">
        <v>8</v>
      </c>
      <c r="I4288" s="247"/>
      <c r="J4288" s="242"/>
      <c r="K4288" s="242"/>
      <c r="L4288" s="248"/>
      <c r="M4288" s="249"/>
      <c r="N4288" s="250"/>
      <c r="O4288" s="250"/>
      <c r="P4288" s="250"/>
      <c r="Q4288" s="250"/>
      <c r="R4288" s="250"/>
      <c r="S4288" s="250"/>
      <c r="T4288" s="251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52" t="s">
        <v>232</v>
      </c>
      <c r="AU4288" s="252" t="s">
        <v>82</v>
      </c>
      <c r="AV4288" s="13" t="s">
        <v>82</v>
      </c>
      <c r="AW4288" s="13" t="s">
        <v>30</v>
      </c>
      <c r="AX4288" s="13" t="s">
        <v>80</v>
      </c>
      <c r="AY4288" s="252" t="s">
        <v>223</v>
      </c>
    </row>
    <row r="4289" s="2" customFormat="1" ht="33" customHeight="1">
      <c r="A4289" s="39"/>
      <c r="B4289" s="40"/>
      <c r="C4289" s="274" t="s">
        <v>5243</v>
      </c>
      <c r="D4289" s="274" t="s">
        <v>285</v>
      </c>
      <c r="E4289" s="275" t="s">
        <v>5244</v>
      </c>
      <c r="F4289" s="276" t="s">
        <v>5245</v>
      </c>
      <c r="G4289" s="277" t="s">
        <v>293</v>
      </c>
      <c r="H4289" s="278">
        <v>2</v>
      </c>
      <c r="I4289" s="279"/>
      <c r="J4289" s="280">
        <f>ROUND(I4289*H4289,2)</f>
        <v>0</v>
      </c>
      <c r="K4289" s="276" t="s">
        <v>386</v>
      </c>
      <c r="L4289" s="281"/>
      <c r="M4289" s="282" t="s">
        <v>1</v>
      </c>
      <c r="N4289" s="283" t="s">
        <v>38</v>
      </c>
      <c r="O4289" s="92"/>
      <c r="P4289" s="237">
        <f>O4289*H4289</f>
        <v>0</v>
      </c>
      <c r="Q4289" s="237">
        <v>0.00216</v>
      </c>
      <c r="R4289" s="237">
        <f>Q4289*H4289</f>
        <v>0.0043200000000000001</v>
      </c>
      <c r="S4289" s="237">
        <v>0</v>
      </c>
      <c r="T4289" s="238">
        <f>S4289*H4289</f>
        <v>0</v>
      </c>
      <c r="U4289" s="39"/>
      <c r="V4289" s="39"/>
      <c r="W4289" s="39"/>
      <c r="X4289" s="39"/>
      <c r="Y4289" s="39"/>
      <c r="Z4289" s="39"/>
      <c r="AA4289" s="39"/>
      <c r="AB4289" s="39"/>
      <c r="AC4289" s="39"/>
      <c r="AD4289" s="39"/>
      <c r="AE4289" s="39"/>
      <c r="AR4289" s="239" t="s">
        <v>402</v>
      </c>
      <c r="AT4289" s="239" t="s">
        <v>285</v>
      </c>
      <c r="AU4289" s="239" t="s">
        <v>82</v>
      </c>
      <c r="AY4289" s="18" t="s">
        <v>223</v>
      </c>
      <c r="BE4289" s="240">
        <f>IF(N4289="základní",J4289,0)</f>
        <v>0</v>
      </c>
      <c r="BF4289" s="240">
        <f>IF(N4289="snížená",J4289,0)</f>
        <v>0</v>
      </c>
      <c r="BG4289" s="240">
        <f>IF(N4289="zákl. přenesená",J4289,0)</f>
        <v>0</v>
      </c>
      <c r="BH4289" s="240">
        <f>IF(N4289="sníž. přenesená",J4289,0)</f>
        <v>0</v>
      </c>
      <c r="BI4289" s="240">
        <f>IF(N4289="nulová",J4289,0)</f>
        <v>0</v>
      </c>
      <c r="BJ4289" s="18" t="s">
        <v>80</v>
      </c>
      <c r="BK4289" s="240">
        <f>ROUND(I4289*H4289,2)</f>
        <v>0</v>
      </c>
      <c r="BL4289" s="18" t="s">
        <v>310</v>
      </c>
      <c r="BM4289" s="239" t="s">
        <v>5246</v>
      </c>
    </row>
    <row r="4290" s="14" customFormat="1">
      <c r="A4290" s="14"/>
      <c r="B4290" s="253"/>
      <c r="C4290" s="254"/>
      <c r="D4290" s="243" t="s">
        <v>232</v>
      </c>
      <c r="E4290" s="255" t="s">
        <v>1</v>
      </c>
      <c r="F4290" s="256" t="s">
        <v>5189</v>
      </c>
      <c r="G4290" s="254"/>
      <c r="H4290" s="255" t="s">
        <v>1</v>
      </c>
      <c r="I4290" s="257"/>
      <c r="J4290" s="254"/>
      <c r="K4290" s="254"/>
      <c r="L4290" s="258"/>
      <c r="M4290" s="259"/>
      <c r="N4290" s="260"/>
      <c r="O4290" s="260"/>
      <c r="P4290" s="260"/>
      <c r="Q4290" s="260"/>
      <c r="R4290" s="260"/>
      <c r="S4290" s="260"/>
      <c r="T4290" s="261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T4290" s="262" t="s">
        <v>232</v>
      </c>
      <c r="AU4290" s="262" t="s">
        <v>82</v>
      </c>
      <c r="AV4290" s="14" t="s">
        <v>80</v>
      </c>
      <c r="AW4290" s="14" t="s">
        <v>30</v>
      </c>
      <c r="AX4290" s="14" t="s">
        <v>73</v>
      </c>
      <c r="AY4290" s="262" t="s">
        <v>223</v>
      </c>
    </row>
    <row r="4291" s="13" customFormat="1">
      <c r="A4291" s="13"/>
      <c r="B4291" s="241"/>
      <c r="C4291" s="242"/>
      <c r="D4291" s="243" t="s">
        <v>232</v>
      </c>
      <c r="E4291" s="244" t="s">
        <v>1</v>
      </c>
      <c r="F4291" s="245" t="s">
        <v>5247</v>
      </c>
      <c r="G4291" s="242"/>
      <c r="H4291" s="246">
        <v>2</v>
      </c>
      <c r="I4291" s="247"/>
      <c r="J4291" s="242"/>
      <c r="K4291" s="242"/>
      <c r="L4291" s="248"/>
      <c r="M4291" s="249"/>
      <c r="N4291" s="250"/>
      <c r="O4291" s="250"/>
      <c r="P4291" s="250"/>
      <c r="Q4291" s="250"/>
      <c r="R4291" s="250"/>
      <c r="S4291" s="250"/>
      <c r="T4291" s="251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52" t="s">
        <v>232</v>
      </c>
      <c r="AU4291" s="252" t="s">
        <v>82</v>
      </c>
      <c r="AV4291" s="13" t="s">
        <v>82</v>
      </c>
      <c r="AW4291" s="13" t="s">
        <v>30</v>
      </c>
      <c r="AX4291" s="13" t="s">
        <v>73</v>
      </c>
      <c r="AY4291" s="252" t="s">
        <v>223</v>
      </c>
    </row>
    <row r="4292" s="15" customFormat="1">
      <c r="A4292" s="15"/>
      <c r="B4292" s="263"/>
      <c r="C4292" s="264"/>
      <c r="D4292" s="243" t="s">
        <v>232</v>
      </c>
      <c r="E4292" s="265" t="s">
        <v>1</v>
      </c>
      <c r="F4292" s="266" t="s">
        <v>245</v>
      </c>
      <c r="G4292" s="264"/>
      <c r="H4292" s="267">
        <v>2</v>
      </c>
      <c r="I4292" s="268"/>
      <c r="J4292" s="264"/>
      <c r="K4292" s="264"/>
      <c r="L4292" s="269"/>
      <c r="M4292" s="270"/>
      <c r="N4292" s="271"/>
      <c r="O4292" s="271"/>
      <c r="P4292" s="271"/>
      <c r="Q4292" s="271"/>
      <c r="R4292" s="271"/>
      <c r="S4292" s="271"/>
      <c r="T4292" s="272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T4292" s="273" t="s">
        <v>232</v>
      </c>
      <c r="AU4292" s="273" t="s">
        <v>82</v>
      </c>
      <c r="AV4292" s="15" t="s">
        <v>230</v>
      </c>
      <c r="AW4292" s="15" t="s">
        <v>30</v>
      </c>
      <c r="AX4292" s="15" t="s">
        <v>80</v>
      </c>
      <c r="AY4292" s="273" t="s">
        <v>223</v>
      </c>
    </row>
    <row r="4293" s="2" customFormat="1" ht="16.5" customHeight="1">
      <c r="A4293" s="39"/>
      <c r="B4293" s="40"/>
      <c r="C4293" s="228" t="s">
        <v>5248</v>
      </c>
      <c r="D4293" s="228" t="s">
        <v>225</v>
      </c>
      <c r="E4293" s="229" t="s">
        <v>5249</v>
      </c>
      <c r="F4293" s="230" t="s">
        <v>5250</v>
      </c>
      <c r="G4293" s="231" t="s">
        <v>293</v>
      </c>
      <c r="H4293" s="232">
        <v>89.028000000000006</v>
      </c>
      <c r="I4293" s="233"/>
      <c r="J4293" s="234">
        <f>ROUND(I4293*H4293,2)</f>
        <v>0</v>
      </c>
      <c r="K4293" s="230" t="s">
        <v>386</v>
      </c>
      <c r="L4293" s="45"/>
      <c r="M4293" s="235" t="s">
        <v>1</v>
      </c>
      <c r="N4293" s="236" t="s">
        <v>38</v>
      </c>
      <c r="O4293" s="92"/>
      <c r="P4293" s="237">
        <f>O4293*H4293</f>
        <v>0</v>
      </c>
      <c r="Q4293" s="237">
        <v>0</v>
      </c>
      <c r="R4293" s="237">
        <f>Q4293*H4293</f>
        <v>0</v>
      </c>
      <c r="S4293" s="237">
        <v>0</v>
      </c>
      <c r="T4293" s="238">
        <f>S4293*H4293</f>
        <v>0</v>
      </c>
      <c r="U4293" s="39"/>
      <c r="V4293" s="39"/>
      <c r="W4293" s="39"/>
      <c r="X4293" s="39"/>
      <c r="Y4293" s="39"/>
      <c r="Z4293" s="39"/>
      <c r="AA4293" s="39"/>
      <c r="AB4293" s="39"/>
      <c r="AC4293" s="39"/>
      <c r="AD4293" s="39"/>
      <c r="AE4293" s="39"/>
      <c r="AR4293" s="239" t="s">
        <v>310</v>
      </c>
      <c r="AT4293" s="239" t="s">
        <v>225</v>
      </c>
      <c r="AU4293" s="239" t="s">
        <v>82</v>
      </c>
      <c r="AY4293" s="18" t="s">
        <v>223</v>
      </c>
      <c r="BE4293" s="240">
        <f>IF(N4293="základní",J4293,0)</f>
        <v>0</v>
      </c>
      <c r="BF4293" s="240">
        <f>IF(N4293="snížená",J4293,0)</f>
        <v>0</v>
      </c>
      <c r="BG4293" s="240">
        <f>IF(N4293="zákl. přenesená",J4293,0)</f>
        <v>0</v>
      </c>
      <c r="BH4293" s="240">
        <f>IF(N4293="sníž. přenesená",J4293,0)</f>
        <v>0</v>
      </c>
      <c r="BI4293" s="240">
        <f>IF(N4293="nulová",J4293,0)</f>
        <v>0</v>
      </c>
      <c r="BJ4293" s="18" t="s">
        <v>80</v>
      </c>
      <c r="BK4293" s="240">
        <f>ROUND(I4293*H4293,2)</f>
        <v>0</v>
      </c>
      <c r="BL4293" s="18" t="s">
        <v>310</v>
      </c>
      <c r="BM4293" s="239" t="s">
        <v>5251</v>
      </c>
    </row>
    <row r="4294" s="14" customFormat="1">
      <c r="A4294" s="14"/>
      <c r="B4294" s="253"/>
      <c r="C4294" s="254"/>
      <c r="D4294" s="243" t="s">
        <v>232</v>
      </c>
      <c r="E4294" s="255" t="s">
        <v>1</v>
      </c>
      <c r="F4294" s="256" t="s">
        <v>5189</v>
      </c>
      <c r="G4294" s="254"/>
      <c r="H4294" s="255" t="s">
        <v>1</v>
      </c>
      <c r="I4294" s="257"/>
      <c r="J4294" s="254"/>
      <c r="K4294" s="254"/>
      <c r="L4294" s="258"/>
      <c r="M4294" s="259"/>
      <c r="N4294" s="260"/>
      <c r="O4294" s="260"/>
      <c r="P4294" s="260"/>
      <c r="Q4294" s="260"/>
      <c r="R4294" s="260"/>
      <c r="S4294" s="260"/>
      <c r="T4294" s="261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62" t="s">
        <v>232</v>
      </c>
      <c r="AU4294" s="262" t="s">
        <v>82</v>
      </c>
      <c r="AV4294" s="14" t="s">
        <v>80</v>
      </c>
      <c r="AW4294" s="14" t="s">
        <v>30</v>
      </c>
      <c r="AX4294" s="14" t="s">
        <v>73</v>
      </c>
      <c r="AY4294" s="262" t="s">
        <v>223</v>
      </c>
    </row>
    <row r="4295" s="13" customFormat="1">
      <c r="A4295" s="13"/>
      <c r="B4295" s="241"/>
      <c r="C4295" s="242"/>
      <c r="D4295" s="243" t="s">
        <v>232</v>
      </c>
      <c r="E4295" s="244" t="s">
        <v>1</v>
      </c>
      <c r="F4295" s="245" t="s">
        <v>5252</v>
      </c>
      <c r="G4295" s="242"/>
      <c r="H4295" s="246">
        <v>4.5830000000000002</v>
      </c>
      <c r="I4295" s="247"/>
      <c r="J4295" s="242"/>
      <c r="K4295" s="242"/>
      <c r="L4295" s="248"/>
      <c r="M4295" s="249"/>
      <c r="N4295" s="250"/>
      <c r="O4295" s="250"/>
      <c r="P4295" s="250"/>
      <c r="Q4295" s="250"/>
      <c r="R4295" s="250"/>
      <c r="S4295" s="250"/>
      <c r="T4295" s="251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T4295" s="252" t="s">
        <v>232</v>
      </c>
      <c r="AU4295" s="252" t="s">
        <v>82</v>
      </c>
      <c r="AV4295" s="13" t="s">
        <v>82</v>
      </c>
      <c r="AW4295" s="13" t="s">
        <v>30</v>
      </c>
      <c r="AX4295" s="13" t="s">
        <v>73</v>
      </c>
      <c r="AY4295" s="252" t="s">
        <v>223</v>
      </c>
    </row>
    <row r="4296" s="13" customFormat="1">
      <c r="A4296" s="13"/>
      <c r="B4296" s="241"/>
      <c r="C4296" s="242"/>
      <c r="D4296" s="243" t="s">
        <v>232</v>
      </c>
      <c r="E4296" s="244" t="s">
        <v>1</v>
      </c>
      <c r="F4296" s="245" t="s">
        <v>5253</v>
      </c>
      <c r="G4296" s="242"/>
      <c r="H4296" s="246">
        <v>19.350000000000001</v>
      </c>
      <c r="I4296" s="247"/>
      <c r="J4296" s="242"/>
      <c r="K4296" s="242"/>
      <c r="L4296" s="248"/>
      <c r="M4296" s="249"/>
      <c r="N4296" s="250"/>
      <c r="O4296" s="250"/>
      <c r="P4296" s="250"/>
      <c r="Q4296" s="250"/>
      <c r="R4296" s="250"/>
      <c r="S4296" s="250"/>
      <c r="T4296" s="251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T4296" s="252" t="s">
        <v>232</v>
      </c>
      <c r="AU4296" s="252" t="s">
        <v>82</v>
      </c>
      <c r="AV4296" s="13" t="s">
        <v>82</v>
      </c>
      <c r="AW4296" s="13" t="s">
        <v>30</v>
      </c>
      <c r="AX4296" s="13" t="s">
        <v>73</v>
      </c>
      <c r="AY4296" s="252" t="s">
        <v>223</v>
      </c>
    </row>
    <row r="4297" s="13" customFormat="1">
      <c r="A4297" s="13"/>
      <c r="B4297" s="241"/>
      <c r="C4297" s="242"/>
      <c r="D4297" s="243" t="s">
        <v>232</v>
      </c>
      <c r="E4297" s="244" t="s">
        <v>1</v>
      </c>
      <c r="F4297" s="245" t="s">
        <v>5254</v>
      </c>
      <c r="G4297" s="242"/>
      <c r="H4297" s="246">
        <v>12.9</v>
      </c>
      <c r="I4297" s="247"/>
      <c r="J4297" s="242"/>
      <c r="K4297" s="242"/>
      <c r="L4297" s="248"/>
      <c r="M4297" s="249"/>
      <c r="N4297" s="250"/>
      <c r="O4297" s="250"/>
      <c r="P4297" s="250"/>
      <c r="Q4297" s="250"/>
      <c r="R4297" s="250"/>
      <c r="S4297" s="250"/>
      <c r="T4297" s="251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52" t="s">
        <v>232</v>
      </c>
      <c r="AU4297" s="252" t="s">
        <v>82</v>
      </c>
      <c r="AV4297" s="13" t="s">
        <v>82</v>
      </c>
      <c r="AW4297" s="13" t="s">
        <v>30</v>
      </c>
      <c r="AX4297" s="13" t="s">
        <v>73</v>
      </c>
      <c r="AY4297" s="252" t="s">
        <v>223</v>
      </c>
    </row>
    <row r="4298" s="13" customFormat="1">
      <c r="A4298" s="13"/>
      <c r="B4298" s="241"/>
      <c r="C4298" s="242"/>
      <c r="D4298" s="243" t="s">
        <v>232</v>
      </c>
      <c r="E4298" s="244" t="s">
        <v>1</v>
      </c>
      <c r="F4298" s="245" t="s">
        <v>5255</v>
      </c>
      <c r="G4298" s="242"/>
      <c r="H4298" s="246">
        <v>8.5999999999999996</v>
      </c>
      <c r="I4298" s="247"/>
      <c r="J4298" s="242"/>
      <c r="K4298" s="242"/>
      <c r="L4298" s="248"/>
      <c r="M4298" s="249"/>
      <c r="N4298" s="250"/>
      <c r="O4298" s="250"/>
      <c r="P4298" s="250"/>
      <c r="Q4298" s="250"/>
      <c r="R4298" s="250"/>
      <c r="S4298" s="250"/>
      <c r="T4298" s="251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52" t="s">
        <v>232</v>
      </c>
      <c r="AU4298" s="252" t="s">
        <v>82</v>
      </c>
      <c r="AV4298" s="13" t="s">
        <v>82</v>
      </c>
      <c r="AW4298" s="13" t="s">
        <v>30</v>
      </c>
      <c r="AX4298" s="13" t="s">
        <v>73</v>
      </c>
      <c r="AY4298" s="252" t="s">
        <v>223</v>
      </c>
    </row>
    <row r="4299" s="13" customFormat="1">
      <c r="A4299" s="13"/>
      <c r="B4299" s="241"/>
      <c r="C4299" s="242"/>
      <c r="D4299" s="243" t="s">
        <v>232</v>
      </c>
      <c r="E4299" s="244" t="s">
        <v>1</v>
      </c>
      <c r="F4299" s="245" t="s">
        <v>5256</v>
      </c>
      <c r="G4299" s="242"/>
      <c r="H4299" s="246">
        <v>8.5999999999999996</v>
      </c>
      <c r="I4299" s="247"/>
      <c r="J4299" s="242"/>
      <c r="K4299" s="242"/>
      <c r="L4299" s="248"/>
      <c r="M4299" s="249"/>
      <c r="N4299" s="250"/>
      <c r="O4299" s="250"/>
      <c r="P4299" s="250"/>
      <c r="Q4299" s="250"/>
      <c r="R4299" s="250"/>
      <c r="S4299" s="250"/>
      <c r="T4299" s="251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52" t="s">
        <v>232</v>
      </c>
      <c r="AU4299" s="252" t="s">
        <v>82</v>
      </c>
      <c r="AV4299" s="13" t="s">
        <v>82</v>
      </c>
      <c r="AW4299" s="13" t="s">
        <v>30</v>
      </c>
      <c r="AX4299" s="13" t="s">
        <v>73</v>
      </c>
      <c r="AY4299" s="252" t="s">
        <v>223</v>
      </c>
    </row>
    <row r="4300" s="13" customFormat="1">
      <c r="A4300" s="13"/>
      <c r="B4300" s="241"/>
      <c r="C4300" s="242"/>
      <c r="D4300" s="243" t="s">
        <v>232</v>
      </c>
      <c r="E4300" s="244" t="s">
        <v>1</v>
      </c>
      <c r="F4300" s="245" t="s">
        <v>5257</v>
      </c>
      <c r="G4300" s="242"/>
      <c r="H4300" s="246">
        <v>8.5999999999999996</v>
      </c>
      <c r="I4300" s="247"/>
      <c r="J4300" s="242"/>
      <c r="K4300" s="242"/>
      <c r="L4300" s="248"/>
      <c r="M4300" s="249"/>
      <c r="N4300" s="250"/>
      <c r="O4300" s="250"/>
      <c r="P4300" s="250"/>
      <c r="Q4300" s="250"/>
      <c r="R4300" s="250"/>
      <c r="S4300" s="250"/>
      <c r="T4300" s="251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T4300" s="252" t="s">
        <v>232</v>
      </c>
      <c r="AU4300" s="252" t="s">
        <v>82</v>
      </c>
      <c r="AV4300" s="13" t="s">
        <v>82</v>
      </c>
      <c r="AW4300" s="13" t="s">
        <v>30</v>
      </c>
      <c r="AX4300" s="13" t="s">
        <v>73</v>
      </c>
      <c r="AY4300" s="252" t="s">
        <v>223</v>
      </c>
    </row>
    <row r="4301" s="13" customFormat="1">
      <c r="A4301" s="13"/>
      <c r="B4301" s="241"/>
      <c r="C4301" s="242"/>
      <c r="D4301" s="243" t="s">
        <v>232</v>
      </c>
      <c r="E4301" s="244" t="s">
        <v>1</v>
      </c>
      <c r="F4301" s="245" t="s">
        <v>5258</v>
      </c>
      <c r="G4301" s="242"/>
      <c r="H4301" s="246">
        <v>4.2999999999999998</v>
      </c>
      <c r="I4301" s="247"/>
      <c r="J4301" s="242"/>
      <c r="K4301" s="242"/>
      <c r="L4301" s="248"/>
      <c r="M4301" s="249"/>
      <c r="N4301" s="250"/>
      <c r="O4301" s="250"/>
      <c r="P4301" s="250"/>
      <c r="Q4301" s="250"/>
      <c r="R4301" s="250"/>
      <c r="S4301" s="250"/>
      <c r="T4301" s="251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T4301" s="252" t="s">
        <v>232</v>
      </c>
      <c r="AU4301" s="252" t="s">
        <v>82</v>
      </c>
      <c r="AV4301" s="13" t="s">
        <v>82</v>
      </c>
      <c r="AW4301" s="13" t="s">
        <v>30</v>
      </c>
      <c r="AX4301" s="13" t="s">
        <v>73</v>
      </c>
      <c r="AY4301" s="252" t="s">
        <v>223</v>
      </c>
    </row>
    <row r="4302" s="13" customFormat="1">
      <c r="A4302" s="13"/>
      <c r="B4302" s="241"/>
      <c r="C4302" s="242"/>
      <c r="D4302" s="243" t="s">
        <v>232</v>
      </c>
      <c r="E4302" s="244" t="s">
        <v>1</v>
      </c>
      <c r="F4302" s="245" t="s">
        <v>5259</v>
      </c>
      <c r="G4302" s="242"/>
      <c r="H4302" s="246">
        <v>7.5250000000000004</v>
      </c>
      <c r="I4302" s="247"/>
      <c r="J4302" s="242"/>
      <c r="K4302" s="242"/>
      <c r="L4302" s="248"/>
      <c r="M4302" s="249"/>
      <c r="N4302" s="250"/>
      <c r="O4302" s="250"/>
      <c r="P4302" s="250"/>
      <c r="Q4302" s="250"/>
      <c r="R4302" s="250"/>
      <c r="S4302" s="250"/>
      <c r="T4302" s="251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T4302" s="252" t="s">
        <v>232</v>
      </c>
      <c r="AU4302" s="252" t="s">
        <v>82</v>
      </c>
      <c r="AV4302" s="13" t="s">
        <v>82</v>
      </c>
      <c r="AW4302" s="13" t="s">
        <v>30</v>
      </c>
      <c r="AX4302" s="13" t="s">
        <v>73</v>
      </c>
      <c r="AY4302" s="252" t="s">
        <v>223</v>
      </c>
    </row>
    <row r="4303" s="13" customFormat="1">
      <c r="A4303" s="13"/>
      <c r="B4303" s="241"/>
      <c r="C4303" s="242"/>
      <c r="D4303" s="243" t="s">
        <v>232</v>
      </c>
      <c r="E4303" s="244" t="s">
        <v>1</v>
      </c>
      <c r="F4303" s="245" t="s">
        <v>5260</v>
      </c>
      <c r="G4303" s="242"/>
      <c r="H4303" s="246">
        <v>10.529999999999999</v>
      </c>
      <c r="I4303" s="247"/>
      <c r="J4303" s="242"/>
      <c r="K4303" s="242"/>
      <c r="L4303" s="248"/>
      <c r="M4303" s="249"/>
      <c r="N4303" s="250"/>
      <c r="O4303" s="250"/>
      <c r="P4303" s="250"/>
      <c r="Q4303" s="250"/>
      <c r="R4303" s="250"/>
      <c r="S4303" s="250"/>
      <c r="T4303" s="251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T4303" s="252" t="s">
        <v>232</v>
      </c>
      <c r="AU4303" s="252" t="s">
        <v>82</v>
      </c>
      <c r="AV4303" s="13" t="s">
        <v>82</v>
      </c>
      <c r="AW4303" s="13" t="s">
        <v>30</v>
      </c>
      <c r="AX4303" s="13" t="s">
        <v>73</v>
      </c>
      <c r="AY4303" s="252" t="s">
        <v>223</v>
      </c>
    </row>
    <row r="4304" s="13" customFormat="1">
      <c r="A4304" s="13"/>
      <c r="B4304" s="241"/>
      <c r="C4304" s="242"/>
      <c r="D4304" s="243" t="s">
        <v>232</v>
      </c>
      <c r="E4304" s="244" t="s">
        <v>1</v>
      </c>
      <c r="F4304" s="245" t="s">
        <v>5261</v>
      </c>
      <c r="G4304" s="242"/>
      <c r="H4304" s="246">
        <v>4.04</v>
      </c>
      <c r="I4304" s="247"/>
      <c r="J4304" s="242"/>
      <c r="K4304" s="242"/>
      <c r="L4304" s="248"/>
      <c r="M4304" s="249"/>
      <c r="N4304" s="250"/>
      <c r="O4304" s="250"/>
      <c r="P4304" s="250"/>
      <c r="Q4304" s="250"/>
      <c r="R4304" s="250"/>
      <c r="S4304" s="250"/>
      <c r="T4304" s="251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52" t="s">
        <v>232</v>
      </c>
      <c r="AU4304" s="252" t="s">
        <v>82</v>
      </c>
      <c r="AV4304" s="13" t="s">
        <v>82</v>
      </c>
      <c r="AW4304" s="13" t="s">
        <v>30</v>
      </c>
      <c r="AX4304" s="13" t="s">
        <v>73</v>
      </c>
      <c r="AY4304" s="252" t="s">
        <v>223</v>
      </c>
    </row>
    <row r="4305" s="15" customFormat="1">
      <c r="A4305" s="15"/>
      <c r="B4305" s="263"/>
      <c r="C4305" s="264"/>
      <c r="D4305" s="243" t="s">
        <v>232</v>
      </c>
      <c r="E4305" s="265" t="s">
        <v>1</v>
      </c>
      <c r="F4305" s="266" t="s">
        <v>245</v>
      </c>
      <c r="G4305" s="264"/>
      <c r="H4305" s="267">
        <v>89.028000000000006</v>
      </c>
      <c r="I4305" s="268"/>
      <c r="J4305" s="264"/>
      <c r="K4305" s="264"/>
      <c r="L4305" s="269"/>
      <c r="M4305" s="270"/>
      <c r="N4305" s="271"/>
      <c r="O4305" s="271"/>
      <c r="P4305" s="271"/>
      <c r="Q4305" s="271"/>
      <c r="R4305" s="271"/>
      <c r="S4305" s="271"/>
      <c r="T4305" s="272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T4305" s="273" t="s">
        <v>232</v>
      </c>
      <c r="AU4305" s="273" t="s">
        <v>82</v>
      </c>
      <c r="AV4305" s="15" t="s">
        <v>230</v>
      </c>
      <c r="AW4305" s="15" t="s">
        <v>30</v>
      </c>
      <c r="AX4305" s="15" t="s">
        <v>80</v>
      </c>
      <c r="AY4305" s="273" t="s">
        <v>223</v>
      </c>
    </row>
    <row r="4306" s="2" customFormat="1" ht="37.8" customHeight="1">
      <c r="A4306" s="39"/>
      <c r="B4306" s="40"/>
      <c r="C4306" s="274" t="s">
        <v>5262</v>
      </c>
      <c r="D4306" s="274" t="s">
        <v>285</v>
      </c>
      <c r="E4306" s="275" t="s">
        <v>5263</v>
      </c>
      <c r="F4306" s="276" t="s">
        <v>5264</v>
      </c>
      <c r="G4306" s="277" t="s">
        <v>293</v>
      </c>
      <c r="H4306" s="278">
        <v>97.930999999999997</v>
      </c>
      <c r="I4306" s="279"/>
      <c r="J4306" s="280">
        <f>ROUND(I4306*H4306,2)</f>
        <v>0</v>
      </c>
      <c r="K4306" s="276" t="s">
        <v>386</v>
      </c>
      <c r="L4306" s="281"/>
      <c r="M4306" s="282" t="s">
        <v>1</v>
      </c>
      <c r="N4306" s="283" t="s">
        <v>38</v>
      </c>
      <c r="O4306" s="92"/>
      <c r="P4306" s="237">
        <f>O4306*H4306</f>
        <v>0</v>
      </c>
      <c r="Q4306" s="237">
        <v>0.001</v>
      </c>
      <c r="R4306" s="237">
        <f>Q4306*H4306</f>
        <v>0.097931000000000004</v>
      </c>
      <c r="S4306" s="237">
        <v>0</v>
      </c>
      <c r="T4306" s="238">
        <f>S4306*H4306</f>
        <v>0</v>
      </c>
      <c r="U4306" s="39"/>
      <c r="V4306" s="39"/>
      <c r="W4306" s="39"/>
      <c r="X4306" s="39"/>
      <c r="Y4306" s="39"/>
      <c r="Z4306" s="39"/>
      <c r="AA4306" s="39"/>
      <c r="AB4306" s="39"/>
      <c r="AC4306" s="39"/>
      <c r="AD4306" s="39"/>
      <c r="AE4306" s="39"/>
      <c r="AR4306" s="239" t="s">
        <v>402</v>
      </c>
      <c r="AT4306" s="239" t="s">
        <v>285</v>
      </c>
      <c r="AU4306" s="239" t="s">
        <v>82</v>
      </c>
      <c r="AY4306" s="18" t="s">
        <v>223</v>
      </c>
      <c r="BE4306" s="240">
        <f>IF(N4306="základní",J4306,0)</f>
        <v>0</v>
      </c>
      <c r="BF4306" s="240">
        <f>IF(N4306="snížená",J4306,0)</f>
        <v>0</v>
      </c>
      <c r="BG4306" s="240">
        <f>IF(N4306="zákl. přenesená",J4306,0)</f>
        <v>0</v>
      </c>
      <c r="BH4306" s="240">
        <f>IF(N4306="sníž. přenesená",J4306,0)</f>
        <v>0</v>
      </c>
      <c r="BI4306" s="240">
        <f>IF(N4306="nulová",J4306,0)</f>
        <v>0</v>
      </c>
      <c r="BJ4306" s="18" t="s">
        <v>80</v>
      </c>
      <c r="BK4306" s="240">
        <f>ROUND(I4306*H4306,2)</f>
        <v>0</v>
      </c>
      <c r="BL4306" s="18" t="s">
        <v>310</v>
      </c>
      <c r="BM4306" s="239" t="s">
        <v>5265</v>
      </c>
    </row>
    <row r="4307" s="13" customFormat="1">
      <c r="A4307" s="13"/>
      <c r="B4307" s="241"/>
      <c r="C4307" s="242"/>
      <c r="D4307" s="243" t="s">
        <v>232</v>
      </c>
      <c r="E4307" s="242"/>
      <c r="F4307" s="245" t="s">
        <v>5266</v>
      </c>
      <c r="G4307" s="242"/>
      <c r="H4307" s="246">
        <v>97.930999999999997</v>
      </c>
      <c r="I4307" s="247"/>
      <c r="J4307" s="242"/>
      <c r="K4307" s="242"/>
      <c r="L4307" s="248"/>
      <c r="M4307" s="249"/>
      <c r="N4307" s="250"/>
      <c r="O4307" s="250"/>
      <c r="P4307" s="250"/>
      <c r="Q4307" s="250"/>
      <c r="R4307" s="250"/>
      <c r="S4307" s="250"/>
      <c r="T4307" s="251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T4307" s="252" t="s">
        <v>232</v>
      </c>
      <c r="AU4307" s="252" t="s">
        <v>82</v>
      </c>
      <c r="AV4307" s="13" t="s">
        <v>82</v>
      </c>
      <c r="AW4307" s="13" t="s">
        <v>4</v>
      </c>
      <c r="AX4307" s="13" t="s">
        <v>80</v>
      </c>
      <c r="AY4307" s="252" t="s">
        <v>223</v>
      </c>
    </row>
    <row r="4308" s="2" customFormat="1" ht="24.15" customHeight="1">
      <c r="A4308" s="39"/>
      <c r="B4308" s="40"/>
      <c r="C4308" s="228" t="s">
        <v>5267</v>
      </c>
      <c r="D4308" s="228" t="s">
        <v>225</v>
      </c>
      <c r="E4308" s="229" t="s">
        <v>5268</v>
      </c>
      <c r="F4308" s="230" t="s">
        <v>5269</v>
      </c>
      <c r="G4308" s="231" t="s">
        <v>293</v>
      </c>
      <c r="H4308" s="232">
        <v>30.539999999999999</v>
      </c>
      <c r="I4308" s="233"/>
      <c r="J4308" s="234">
        <f>ROUND(I4308*H4308,2)</f>
        <v>0</v>
      </c>
      <c r="K4308" s="230" t="s">
        <v>229</v>
      </c>
      <c r="L4308" s="45"/>
      <c r="M4308" s="235" t="s">
        <v>1</v>
      </c>
      <c r="N4308" s="236" t="s">
        <v>38</v>
      </c>
      <c r="O4308" s="92"/>
      <c r="P4308" s="237">
        <f>O4308*H4308</f>
        <v>0</v>
      </c>
      <c r="Q4308" s="237">
        <v>0</v>
      </c>
      <c r="R4308" s="237">
        <f>Q4308*H4308</f>
        <v>0</v>
      </c>
      <c r="S4308" s="237">
        <v>0</v>
      </c>
      <c r="T4308" s="238">
        <f>S4308*H4308</f>
        <v>0</v>
      </c>
      <c r="U4308" s="39"/>
      <c r="V4308" s="39"/>
      <c r="W4308" s="39"/>
      <c r="X4308" s="39"/>
      <c r="Y4308" s="39"/>
      <c r="Z4308" s="39"/>
      <c r="AA4308" s="39"/>
      <c r="AB4308" s="39"/>
      <c r="AC4308" s="39"/>
      <c r="AD4308" s="39"/>
      <c r="AE4308" s="39"/>
      <c r="AR4308" s="239" t="s">
        <v>310</v>
      </c>
      <c r="AT4308" s="239" t="s">
        <v>225</v>
      </c>
      <c r="AU4308" s="239" t="s">
        <v>82</v>
      </c>
      <c r="AY4308" s="18" t="s">
        <v>223</v>
      </c>
      <c r="BE4308" s="240">
        <f>IF(N4308="základní",J4308,0)</f>
        <v>0</v>
      </c>
      <c r="BF4308" s="240">
        <f>IF(N4308="snížená",J4308,0)</f>
        <v>0</v>
      </c>
      <c r="BG4308" s="240">
        <f>IF(N4308="zákl. přenesená",J4308,0)</f>
        <v>0</v>
      </c>
      <c r="BH4308" s="240">
        <f>IF(N4308="sníž. přenesená",J4308,0)</f>
        <v>0</v>
      </c>
      <c r="BI4308" s="240">
        <f>IF(N4308="nulová",J4308,0)</f>
        <v>0</v>
      </c>
      <c r="BJ4308" s="18" t="s">
        <v>80</v>
      </c>
      <c r="BK4308" s="240">
        <f>ROUND(I4308*H4308,2)</f>
        <v>0</v>
      </c>
      <c r="BL4308" s="18" t="s">
        <v>310</v>
      </c>
      <c r="BM4308" s="239" t="s">
        <v>5270</v>
      </c>
    </row>
    <row r="4309" s="14" customFormat="1">
      <c r="A4309" s="14"/>
      <c r="B4309" s="253"/>
      <c r="C4309" s="254"/>
      <c r="D4309" s="243" t="s">
        <v>232</v>
      </c>
      <c r="E4309" s="255" t="s">
        <v>1</v>
      </c>
      <c r="F4309" s="256" t="s">
        <v>5189</v>
      </c>
      <c r="G4309" s="254"/>
      <c r="H4309" s="255" t="s">
        <v>1</v>
      </c>
      <c r="I4309" s="257"/>
      <c r="J4309" s="254"/>
      <c r="K4309" s="254"/>
      <c r="L4309" s="258"/>
      <c r="M4309" s="259"/>
      <c r="N4309" s="260"/>
      <c r="O4309" s="260"/>
      <c r="P4309" s="260"/>
      <c r="Q4309" s="260"/>
      <c r="R4309" s="260"/>
      <c r="S4309" s="260"/>
      <c r="T4309" s="261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T4309" s="262" t="s">
        <v>232</v>
      </c>
      <c r="AU4309" s="262" t="s">
        <v>82</v>
      </c>
      <c r="AV4309" s="14" t="s">
        <v>80</v>
      </c>
      <c r="AW4309" s="14" t="s">
        <v>30</v>
      </c>
      <c r="AX4309" s="14" t="s">
        <v>73</v>
      </c>
      <c r="AY4309" s="262" t="s">
        <v>223</v>
      </c>
    </row>
    <row r="4310" s="13" customFormat="1">
      <c r="A4310" s="13"/>
      <c r="B4310" s="241"/>
      <c r="C4310" s="242"/>
      <c r="D4310" s="243" t="s">
        <v>232</v>
      </c>
      <c r="E4310" s="244" t="s">
        <v>1</v>
      </c>
      <c r="F4310" s="245" t="s">
        <v>5271</v>
      </c>
      <c r="G4310" s="242"/>
      <c r="H4310" s="246">
        <v>10.800000000000001</v>
      </c>
      <c r="I4310" s="247"/>
      <c r="J4310" s="242"/>
      <c r="K4310" s="242"/>
      <c r="L4310" s="248"/>
      <c r="M4310" s="249"/>
      <c r="N4310" s="250"/>
      <c r="O4310" s="250"/>
      <c r="P4310" s="250"/>
      <c r="Q4310" s="250"/>
      <c r="R4310" s="250"/>
      <c r="S4310" s="250"/>
      <c r="T4310" s="251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T4310" s="252" t="s">
        <v>232</v>
      </c>
      <c r="AU4310" s="252" t="s">
        <v>82</v>
      </c>
      <c r="AV4310" s="13" t="s">
        <v>82</v>
      </c>
      <c r="AW4310" s="13" t="s">
        <v>30</v>
      </c>
      <c r="AX4310" s="13" t="s">
        <v>73</v>
      </c>
      <c r="AY4310" s="252" t="s">
        <v>223</v>
      </c>
    </row>
    <row r="4311" s="13" customFormat="1">
      <c r="A4311" s="13"/>
      <c r="B4311" s="241"/>
      <c r="C4311" s="242"/>
      <c r="D4311" s="243" t="s">
        <v>232</v>
      </c>
      <c r="E4311" s="244" t="s">
        <v>1</v>
      </c>
      <c r="F4311" s="245" t="s">
        <v>5272</v>
      </c>
      <c r="G4311" s="242"/>
      <c r="H4311" s="246">
        <v>8.0999999999999996</v>
      </c>
      <c r="I4311" s="247"/>
      <c r="J4311" s="242"/>
      <c r="K4311" s="242"/>
      <c r="L4311" s="248"/>
      <c r="M4311" s="249"/>
      <c r="N4311" s="250"/>
      <c r="O4311" s="250"/>
      <c r="P4311" s="250"/>
      <c r="Q4311" s="250"/>
      <c r="R4311" s="250"/>
      <c r="S4311" s="250"/>
      <c r="T4311" s="251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52" t="s">
        <v>232</v>
      </c>
      <c r="AU4311" s="252" t="s">
        <v>82</v>
      </c>
      <c r="AV4311" s="13" t="s">
        <v>82</v>
      </c>
      <c r="AW4311" s="13" t="s">
        <v>30</v>
      </c>
      <c r="AX4311" s="13" t="s">
        <v>73</v>
      </c>
      <c r="AY4311" s="252" t="s">
        <v>223</v>
      </c>
    </row>
    <row r="4312" s="13" customFormat="1">
      <c r="A4312" s="13"/>
      <c r="B4312" s="241"/>
      <c r="C4312" s="242"/>
      <c r="D4312" s="243" t="s">
        <v>232</v>
      </c>
      <c r="E4312" s="244" t="s">
        <v>1</v>
      </c>
      <c r="F4312" s="245" t="s">
        <v>5273</v>
      </c>
      <c r="G4312" s="242"/>
      <c r="H4312" s="246">
        <v>8.6400000000000006</v>
      </c>
      <c r="I4312" s="247"/>
      <c r="J4312" s="242"/>
      <c r="K4312" s="242"/>
      <c r="L4312" s="248"/>
      <c r="M4312" s="249"/>
      <c r="N4312" s="250"/>
      <c r="O4312" s="250"/>
      <c r="P4312" s="250"/>
      <c r="Q4312" s="250"/>
      <c r="R4312" s="250"/>
      <c r="S4312" s="250"/>
      <c r="T4312" s="251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T4312" s="252" t="s">
        <v>232</v>
      </c>
      <c r="AU4312" s="252" t="s">
        <v>82</v>
      </c>
      <c r="AV4312" s="13" t="s">
        <v>82</v>
      </c>
      <c r="AW4312" s="13" t="s">
        <v>30</v>
      </c>
      <c r="AX4312" s="13" t="s">
        <v>73</v>
      </c>
      <c r="AY4312" s="252" t="s">
        <v>223</v>
      </c>
    </row>
    <row r="4313" s="13" customFormat="1">
      <c r="A4313" s="13"/>
      <c r="B4313" s="241"/>
      <c r="C4313" s="242"/>
      <c r="D4313" s="243" t="s">
        <v>232</v>
      </c>
      <c r="E4313" s="244" t="s">
        <v>1</v>
      </c>
      <c r="F4313" s="245" t="s">
        <v>5274</v>
      </c>
      <c r="G4313" s="242"/>
      <c r="H4313" s="246">
        <v>3</v>
      </c>
      <c r="I4313" s="247"/>
      <c r="J4313" s="242"/>
      <c r="K4313" s="242"/>
      <c r="L4313" s="248"/>
      <c r="M4313" s="249"/>
      <c r="N4313" s="250"/>
      <c r="O4313" s="250"/>
      <c r="P4313" s="250"/>
      <c r="Q4313" s="250"/>
      <c r="R4313" s="250"/>
      <c r="S4313" s="250"/>
      <c r="T4313" s="251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T4313" s="252" t="s">
        <v>232</v>
      </c>
      <c r="AU4313" s="252" t="s">
        <v>82</v>
      </c>
      <c r="AV4313" s="13" t="s">
        <v>82</v>
      </c>
      <c r="AW4313" s="13" t="s">
        <v>30</v>
      </c>
      <c r="AX4313" s="13" t="s">
        <v>73</v>
      </c>
      <c r="AY4313" s="252" t="s">
        <v>223</v>
      </c>
    </row>
    <row r="4314" s="15" customFormat="1">
      <c r="A4314" s="15"/>
      <c r="B4314" s="263"/>
      <c r="C4314" s="264"/>
      <c r="D4314" s="243" t="s">
        <v>232</v>
      </c>
      <c r="E4314" s="265" t="s">
        <v>1</v>
      </c>
      <c r="F4314" s="266" t="s">
        <v>245</v>
      </c>
      <c r="G4314" s="264"/>
      <c r="H4314" s="267">
        <v>30.539999999999999</v>
      </c>
      <c r="I4314" s="268"/>
      <c r="J4314" s="264"/>
      <c r="K4314" s="264"/>
      <c r="L4314" s="269"/>
      <c r="M4314" s="270"/>
      <c r="N4314" s="271"/>
      <c r="O4314" s="271"/>
      <c r="P4314" s="271"/>
      <c r="Q4314" s="271"/>
      <c r="R4314" s="271"/>
      <c r="S4314" s="271"/>
      <c r="T4314" s="272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T4314" s="273" t="s">
        <v>232</v>
      </c>
      <c r="AU4314" s="273" t="s">
        <v>82</v>
      </c>
      <c r="AV4314" s="15" t="s">
        <v>230</v>
      </c>
      <c r="AW4314" s="15" t="s">
        <v>30</v>
      </c>
      <c r="AX4314" s="15" t="s">
        <v>80</v>
      </c>
      <c r="AY4314" s="273" t="s">
        <v>223</v>
      </c>
    </row>
    <row r="4315" s="2" customFormat="1" ht="16.5" customHeight="1">
      <c r="A4315" s="39"/>
      <c r="B4315" s="40"/>
      <c r="C4315" s="274" t="s">
        <v>5275</v>
      </c>
      <c r="D4315" s="274" t="s">
        <v>285</v>
      </c>
      <c r="E4315" s="275" t="s">
        <v>5276</v>
      </c>
      <c r="F4315" s="276" t="s">
        <v>5277</v>
      </c>
      <c r="G4315" s="277" t="s">
        <v>293</v>
      </c>
      <c r="H4315" s="278">
        <v>32.067</v>
      </c>
      <c r="I4315" s="279"/>
      <c r="J4315" s="280">
        <f>ROUND(I4315*H4315,2)</f>
        <v>0</v>
      </c>
      <c r="K4315" s="276" t="s">
        <v>229</v>
      </c>
      <c r="L4315" s="281"/>
      <c r="M4315" s="282" t="s">
        <v>1</v>
      </c>
      <c r="N4315" s="283" t="s">
        <v>38</v>
      </c>
      <c r="O4315" s="92"/>
      <c r="P4315" s="237">
        <f>O4315*H4315</f>
        <v>0</v>
      </c>
      <c r="Q4315" s="237">
        <v>0.0012999999999999999</v>
      </c>
      <c r="R4315" s="237">
        <f>Q4315*H4315</f>
        <v>0.041687099999999998</v>
      </c>
      <c r="S4315" s="237">
        <v>0</v>
      </c>
      <c r="T4315" s="238">
        <f>S4315*H4315</f>
        <v>0</v>
      </c>
      <c r="U4315" s="39"/>
      <c r="V4315" s="39"/>
      <c r="W4315" s="39"/>
      <c r="X4315" s="39"/>
      <c r="Y4315" s="39"/>
      <c r="Z4315" s="39"/>
      <c r="AA4315" s="39"/>
      <c r="AB4315" s="39"/>
      <c r="AC4315" s="39"/>
      <c r="AD4315" s="39"/>
      <c r="AE4315" s="39"/>
      <c r="AR4315" s="239" t="s">
        <v>402</v>
      </c>
      <c r="AT4315" s="239" t="s">
        <v>285</v>
      </c>
      <c r="AU4315" s="239" t="s">
        <v>82</v>
      </c>
      <c r="AY4315" s="18" t="s">
        <v>223</v>
      </c>
      <c r="BE4315" s="240">
        <f>IF(N4315="základní",J4315,0)</f>
        <v>0</v>
      </c>
      <c r="BF4315" s="240">
        <f>IF(N4315="snížená",J4315,0)</f>
        <v>0</v>
      </c>
      <c r="BG4315" s="240">
        <f>IF(N4315="zákl. přenesená",J4315,0)</f>
        <v>0</v>
      </c>
      <c r="BH4315" s="240">
        <f>IF(N4315="sníž. přenesená",J4315,0)</f>
        <v>0</v>
      </c>
      <c r="BI4315" s="240">
        <f>IF(N4315="nulová",J4315,0)</f>
        <v>0</v>
      </c>
      <c r="BJ4315" s="18" t="s">
        <v>80</v>
      </c>
      <c r="BK4315" s="240">
        <f>ROUND(I4315*H4315,2)</f>
        <v>0</v>
      </c>
      <c r="BL4315" s="18" t="s">
        <v>310</v>
      </c>
      <c r="BM4315" s="239" t="s">
        <v>5278</v>
      </c>
    </row>
    <row r="4316" s="13" customFormat="1">
      <c r="A4316" s="13"/>
      <c r="B4316" s="241"/>
      <c r="C4316" s="242"/>
      <c r="D4316" s="243" t="s">
        <v>232</v>
      </c>
      <c r="E4316" s="242"/>
      <c r="F4316" s="245" t="s">
        <v>5279</v>
      </c>
      <c r="G4316" s="242"/>
      <c r="H4316" s="246">
        <v>32.067</v>
      </c>
      <c r="I4316" s="247"/>
      <c r="J4316" s="242"/>
      <c r="K4316" s="242"/>
      <c r="L4316" s="248"/>
      <c r="M4316" s="249"/>
      <c r="N4316" s="250"/>
      <c r="O4316" s="250"/>
      <c r="P4316" s="250"/>
      <c r="Q4316" s="250"/>
      <c r="R4316" s="250"/>
      <c r="S4316" s="250"/>
      <c r="T4316" s="251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T4316" s="252" t="s">
        <v>232</v>
      </c>
      <c r="AU4316" s="252" t="s">
        <v>82</v>
      </c>
      <c r="AV4316" s="13" t="s">
        <v>82</v>
      </c>
      <c r="AW4316" s="13" t="s">
        <v>4</v>
      </c>
      <c r="AX4316" s="13" t="s">
        <v>80</v>
      </c>
      <c r="AY4316" s="252" t="s">
        <v>223</v>
      </c>
    </row>
    <row r="4317" s="2" customFormat="1" ht="62.7" customHeight="1">
      <c r="A4317" s="39"/>
      <c r="B4317" s="40"/>
      <c r="C4317" s="228" t="s">
        <v>5280</v>
      </c>
      <c r="D4317" s="228" t="s">
        <v>225</v>
      </c>
      <c r="E4317" s="229" t="s">
        <v>5281</v>
      </c>
      <c r="F4317" s="230" t="s">
        <v>5282</v>
      </c>
      <c r="G4317" s="231" t="s">
        <v>265</v>
      </c>
      <c r="H4317" s="232">
        <v>0.32100000000000001</v>
      </c>
      <c r="I4317" s="233"/>
      <c r="J4317" s="234">
        <f>ROUND(I4317*H4317,2)</f>
        <v>0</v>
      </c>
      <c r="K4317" s="230" t="s">
        <v>229</v>
      </c>
      <c r="L4317" s="45"/>
      <c r="M4317" s="235" t="s">
        <v>1</v>
      </c>
      <c r="N4317" s="236" t="s">
        <v>38</v>
      </c>
      <c r="O4317" s="92"/>
      <c r="P4317" s="237">
        <f>O4317*H4317</f>
        <v>0</v>
      </c>
      <c r="Q4317" s="237">
        <v>0</v>
      </c>
      <c r="R4317" s="237">
        <f>Q4317*H4317</f>
        <v>0</v>
      </c>
      <c r="S4317" s="237">
        <v>0</v>
      </c>
      <c r="T4317" s="238">
        <f>S4317*H4317</f>
        <v>0</v>
      </c>
      <c r="U4317" s="39"/>
      <c r="V4317" s="39"/>
      <c r="W4317" s="39"/>
      <c r="X4317" s="39"/>
      <c r="Y4317" s="39"/>
      <c r="Z4317" s="39"/>
      <c r="AA4317" s="39"/>
      <c r="AB4317" s="39"/>
      <c r="AC4317" s="39"/>
      <c r="AD4317" s="39"/>
      <c r="AE4317" s="39"/>
      <c r="AR4317" s="239" t="s">
        <v>310</v>
      </c>
      <c r="AT4317" s="239" t="s">
        <v>225</v>
      </c>
      <c r="AU4317" s="239" t="s">
        <v>82</v>
      </c>
      <c r="AY4317" s="18" t="s">
        <v>223</v>
      </c>
      <c r="BE4317" s="240">
        <f>IF(N4317="základní",J4317,0)</f>
        <v>0</v>
      </c>
      <c r="BF4317" s="240">
        <f>IF(N4317="snížená",J4317,0)</f>
        <v>0</v>
      </c>
      <c r="BG4317" s="240">
        <f>IF(N4317="zákl. přenesená",J4317,0)</f>
        <v>0</v>
      </c>
      <c r="BH4317" s="240">
        <f>IF(N4317="sníž. přenesená",J4317,0)</f>
        <v>0</v>
      </c>
      <c r="BI4317" s="240">
        <f>IF(N4317="nulová",J4317,0)</f>
        <v>0</v>
      </c>
      <c r="BJ4317" s="18" t="s">
        <v>80</v>
      </c>
      <c r="BK4317" s="240">
        <f>ROUND(I4317*H4317,2)</f>
        <v>0</v>
      </c>
      <c r="BL4317" s="18" t="s">
        <v>310</v>
      </c>
      <c r="BM4317" s="239" t="s">
        <v>5283</v>
      </c>
    </row>
    <row r="4318" s="12" customFormat="1" ht="22.8" customHeight="1">
      <c r="A4318" s="12"/>
      <c r="B4318" s="212"/>
      <c r="C4318" s="213"/>
      <c r="D4318" s="214" t="s">
        <v>72</v>
      </c>
      <c r="E4318" s="226" t="s">
        <v>5284</v>
      </c>
      <c r="F4318" s="226" t="s">
        <v>5285</v>
      </c>
      <c r="G4318" s="213"/>
      <c r="H4318" s="213"/>
      <c r="I4318" s="216"/>
      <c r="J4318" s="227">
        <f>BK4318</f>
        <v>0</v>
      </c>
      <c r="K4318" s="213"/>
      <c r="L4318" s="218"/>
      <c r="M4318" s="219"/>
      <c r="N4318" s="220"/>
      <c r="O4318" s="220"/>
      <c r="P4318" s="221">
        <f>SUM(P4319:P4321)</f>
        <v>0</v>
      </c>
      <c r="Q4318" s="220"/>
      <c r="R4318" s="221">
        <f>SUM(R4319:R4321)</f>
        <v>0.28796875</v>
      </c>
      <c r="S4318" s="220"/>
      <c r="T4318" s="222">
        <f>SUM(T4319:T4321)</f>
        <v>0</v>
      </c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R4318" s="223" t="s">
        <v>82</v>
      </c>
      <c r="AT4318" s="224" t="s">
        <v>72</v>
      </c>
      <c r="AU4318" s="224" t="s">
        <v>80</v>
      </c>
      <c r="AY4318" s="223" t="s">
        <v>223</v>
      </c>
      <c r="BK4318" s="225">
        <f>SUM(BK4319:BK4321)</f>
        <v>0</v>
      </c>
    </row>
    <row r="4319" s="2" customFormat="1" ht="33" customHeight="1">
      <c r="A4319" s="39"/>
      <c r="B4319" s="40"/>
      <c r="C4319" s="228" t="s">
        <v>5286</v>
      </c>
      <c r="D4319" s="228" t="s">
        <v>225</v>
      </c>
      <c r="E4319" s="229" t="s">
        <v>5287</v>
      </c>
      <c r="F4319" s="230" t="s">
        <v>5288</v>
      </c>
      <c r="G4319" s="231" t="s">
        <v>293</v>
      </c>
      <c r="H4319" s="232">
        <v>15.625</v>
      </c>
      <c r="I4319" s="233"/>
      <c r="J4319" s="234">
        <f>ROUND(I4319*H4319,2)</f>
        <v>0</v>
      </c>
      <c r="K4319" s="230" t="s">
        <v>229</v>
      </c>
      <c r="L4319" s="45"/>
      <c r="M4319" s="235" t="s">
        <v>1</v>
      </c>
      <c r="N4319" s="236" t="s">
        <v>38</v>
      </c>
      <c r="O4319" s="92"/>
      <c r="P4319" s="237">
        <f>O4319*H4319</f>
        <v>0</v>
      </c>
      <c r="Q4319" s="237">
        <v>0.018429999999999998</v>
      </c>
      <c r="R4319" s="237">
        <f>Q4319*H4319</f>
        <v>0.28796875</v>
      </c>
      <c r="S4319" s="237">
        <v>0</v>
      </c>
      <c r="T4319" s="238">
        <f>S4319*H4319</f>
        <v>0</v>
      </c>
      <c r="U4319" s="39"/>
      <c r="V4319" s="39"/>
      <c r="W4319" s="39"/>
      <c r="X4319" s="39"/>
      <c r="Y4319" s="39"/>
      <c r="Z4319" s="39"/>
      <c r="AA4319" s="39"/>
      <c r="AB4319" s="39"/>
      <c r="AC4319" s="39"/>
      <c r="AD4319" s="39"/>
      <c r="AE4319" s="39"/>
      <c r="AR4319" s="239" t="s">
        <v>310</v>
      </c>
      <c r="AT4319" s="239" t="s">
        <v>225</v>
      </c>
      <c r="AU4319" s="239" t="s">
        <v>82</v>
      </c>
      <c r="AY4319" s="18" t="s">
        <v>223</v>
      </c>
      <c r="BE4319" s="240">
        <f>IF(N4319="základní",J4319,0)</f>
        <v>0</v>
      </c>
      <c r="BF4319" s="240">
        <f>IF(N4319="snížená",J4319,0)</f>
        <v>0</v>
      </c>
      <c r="BG4319" s="240">
        <f>IF(N4319="zákl. přenesená",J4319,0)</f>
        <v>0</v>
      </c>
      <c r="BH4319" s="240">
        <f>IF(N4319="sníž. přenesená",J4319,0)</f>
        <v>0</v>
      </c>
      <c r="BI4319" s="240">
        <f>IF(N4319="nulová",J4319,0)</f>
        <v>0</v>
      </c>
      <c r="BJ4319" s="18" t="s">
        <v>80</v>
      </c>
      <c r="BK4319" s="240">
        <f>ROUND(I4319*H4319,2)</f>
        <v>0</v>
      </c>
      <c r="BL4319" s="18" t="s">
        <v>310</v>
      </c>
      <c r="BM4319" s="239" t="s">
        <v>5289</v>
      </c>
    </row>
    <row r="4320" s="13" customFormat="1">
      <c r="A4320" s="13"/>
      <c r="B4320" s="241"/>
      <c r="C4320" s="242"/>
      <c r="D4320" s="243" t="s">
        <v>232</v>
      </c>
      <c r="E4320" s="244" t="s">
        <v>1</v>
      </c>
      <c r="F4320" s="245" t="s">
        <v>5290</v>
      </c>
      <c r="G4320" s="242"/>
      <c r="H4320" s="246">
        <v>15.625</v>
      </c>
      <c r="I4320" s="247"/>
      <c r="J4320" s="242"/>
      <c r="K4320" s="242"/>
      <c r="L4320" s="248"/>
      <c r="M4320" s="249"/>
      <c r="N4320" s="250"/>
      <c r="O4320" s="250"/>
      <c r="P4320" s="250"/>
      <c r="Q4320" s="250"/>
      <c r="R4320" s="250"/>
      <c r="S4320" s="250"/>
      <c r="T4320" s="251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T4320" s="252" t="s">
        <v>232</v>
      </c>
      <c r="AU4320" s="252" t="s">
        <v>82</v>
      </c>
      <c r="AV4320" s="13" t="s">
        <v>82</v>
      </c>
      <c r="AW4320" s="13" t="s">
        <v>30</v>
      </c>
      <c r="AX4320" s="13" t="s">
        <v>80</v>
      </c>
      <c r="AY4320" s="252" t="s">
        <v>223</v>
      </c>
    </row>
    <row r="4321" s="2" customFormat="1" ht="55.5" customHeight="1">
      <c r="A4321" s="39"/>
      <c r="B4321" s="40"/>
      <c r="C4321" s="228" t="s">
        <v>5291</v>
      </c>
      <c r="D4321" s="228" t="s">
        <v>225</v>
      </c>
      <c r="E4321" s="229" t="s">
        <v>5292</v>
      </c>
      <c r="F4321" s="230" t="s">
        <v>5293</v>
      </c>
      <c r="G4321" s="231" t="s">
        <v>265</v>
      </c>
      <c r="H4321" s="232">
        <v>0.28799999999999998</v>
      </c>
      <c r="I4321" s="233"/>
      <c r="J4321" s="234">
        <f>ROUND(I4321*H4321,2)</f>
        <v>0</v>
      </c>
      <c r="K4321" s="230" t="s">
        <v>229</v>
      </c>
      <c r="L4321" s="45"/>
      <c r="M4321" s="235" t="s">
        <v>1</v>
      </c>
      <c r="N4321" s="236" t="s">
        <v>38</v>
      </c>
      <c r="O4321" s="92"/>
      <c r="P4321" s="237">
        <f>O4321*H4321</f>
        <v>0</v>
      </c>
      <c r="Q4321" s="237">
        <v>0</v>
      </c>
      <c r="R4321" s="237">
        <f>Q4321*H4321</f>
        <v>0</v>
      </c>
      <c r="S4321" s="237">
        <v>0</v>
      </c>
      <c r="T4321" s="238">
        <f>S4321*H4321</f>
        <v>0</v>
      </c>
      <c r="U4321" s="39"/>
      <c r="V4321" s="39"/>
      <c r="W4321" s="39"/>
      <c r="X4321" s="39"/>
      <c r="Y4321" s="39"/>
      <c r="Z4321" s="39"/>
      <c r="AA4321" s="39"/>
      <c r="AB4321" s="39"/>
      <c r="AC4321" s="39"/>
      <c r="AD4321" s="39"/>
      <c r="AE4321" s="39"/>
      <c r="AR4321" s="239" t="s">
        <v>310</v>
      </c>
      <c r="AT4321" s="239" t="s">
        <v>225</v>
      </c>
      <c r="AU4321" s="239" t="s">
        <v>82</v>
      </c>
      <c r="AY4321" s="18" t="s">
        <v>223</v>
      </c>
      <c r="BE4321" s="240">
        <f>IF(N4321="základní",J4321,0)</f>
        <v>0</v>
      </c>
      <c r="BF4321" s="240">
        <f>IF(N4321="snížená",J4321,0)</f>
        <v>0</v>
      </c>
      <c r="BG4321" s="240">
        <f>IF(N4321="zákl. přenesená",J4321,0)</f>
        <v>0</v>
      </c>
      <c r="BH4321" s="240">
        <f>IF(N4321="sníž. přenesená",J4321,0)</f>
        <v>0</v>
      </c>
      <c r="BI4321" s="240">
        <f>IF(N4321="nulová",J4321,0)</f>
        <v>0</v>
      </c>
      <c r="BJ4321" s="18" t="s">
        <v>80</v>
      </c>
      <c r="BK4321" s="240">
        <f>ROUND(I4321*H4321,2)</f>
        <v>0</v>
      </c>
      <c r="BL4321" s="18" t="s">
        <v>310</v>
      </c>
      <c r="BM4321" s="239" t="s">
        <v>5294</v>
      </c>
    </row>
    <row r="4322" s="12" customFormat="1" ht="22.8" customHeight="1">
      <c r="A4322" s="12"/>
      <c r="B4322" s="212"/>
      <c r="C4322" s="213"/>
      <c r="D4322" s="214" t="s">
        <v>72</v>
      </c>
      <c r="E4322" s="226" t="s">
        <v>5295</v>
      </c>
      <c r="F4322" s="226" t="s">
        <v>5296</v>
      </c>
      <c r="G4322" s="213"/>
      <c r="H4322" s="213"/>
      <c r="I4322" s="216"/>
      <c r="J4322" s="227">
        <f>BK4322</f>
        <v>0</v>
      </c>
      <c r="K4322" s="213"/>
      <c r="L4322" s="218"/>
      <c r="M4322" s="219"/>
      <c r="N4322" s="220"/>
      <c r="O4322" s="220"/>
      <c r="P4322" s="221">
        <f>P4323</f>
        <v>0</v>
      </c>
      <c r="Q4322" s="220"/>
      <c r="R4322" s="221">
        <f>R4323</f>
        <v>0</v>
      </c>
      <c r="S4322" s="220"/>
      <c r="T4322" s="222">
        <f>T4323</f>
        <v>0</v>
      </c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R4322" s="223" t="s">
        <v>230</v>
      </c>
      <c r="AT4322" s="224" t="s">
        <v>72</v>
      </c>
      <c r="AU4322" s="224" t="s">
        <v>80</v>
      </c>
      <c r="AY4322" s="223" t="s">
        <v>223</v>
      </c>
      <c r="BK4322" s="225">
        <f>BK4323</f>
        <v>0</v>
      </c>
    </row>
    <row r="4323" s="2" customFormat="1" ht="21.75" customHeight="1">
      <c r="A4323" s="39"/>
      <c r="B4323" s="40"/>
      <c r="C4323" s="228" t="s">
        <v>5297</v>
      </c>
      <c r="D4323" s="228" t="s">
        <v>225</v>
      </c>
      <c r="E4323" s="229" t="s">
        <v>5298</v>
      </c>
      <c r="F4323" s="230" t="s">
        <v>5299</v>
      </c>
      <c r="G4323" s="231" t="s">
        <v>4486</v>
      </c>
      <c r="H4323" s="232">
        <v>200</v>
      </c>
      <c r="I4323" s="233"/>
      <c r="J4323" s="234">
        <f>ROUND(I4323*H4323,2)</f>
        <v>0</v>
      </c>
      <c r="K4323" s="230" t="s">
        <v>386</v>
      </c>
      <c r="L4323" s="45"/>
      <c r="M4323" s="235" t="s">
        <v>1</v>
      </c>
      <c r="N4323" s="236" t="s">
        <v>38</v>
      </c>
      <c r="O4323" s="92"/>
      <c r="P4323" s="237">
        <f>O4323*H4323</f>
        <v>0</v>
      </c>
      <c r="Q4323" s="237">
        <v>0</v>
      </c>
      <c r="R4323" s="237">
        <f>Q4323*H4323</f>
        <v>0</v>
      </c>
      <c r="S4323" s="237">
        <v>0</v>
      </c>
      <c r="T4323" s="238">
        <f>S4323*H4323</f>
        <v>0</v>
      </c>
      <c r="U4323" s="39"/>
      <c r="V4323" s="39"/>
      <c r="W4323" s="39"/>
      <c r="X4323" s="39"/>
      <c r="Y4323" s="39"/>
      <c r="Z4323" s="39"/>
      <c r="AA4323" s="39"/>
      <c r="AB4323" s="39"/>
      <c r="AC4323" s="39"/>
      <c r="AD4323" s="39"/>
      <c r="AE4323" s="39"/>
      <c r="AR4323" s="239" t="s">
        <v>3767</v>
      </c>
      <c r="AT4323" s="239" t="s">
        <v>225</v>
      </c>
      <c r="AU4323" s="239" t="s">
        <v>82</v>
      </c>
      <c r="AY4323" s="18" t="s">
        <v>223</v>
      </c>
      <c r="BE4323" s="240">
        <f>IF(N4323="základní",J4323,0)</f>
        <v>0</v>
      </c>
      <c r="BF4323" s="240">
        <f>IF(N4323="snížená",J4323,0)</f>
        <v>0</v>
      </c>
      <c r="BG4323" s="240">
        <f>IF(N4323="zákl. přenesená",J4323,0)</f>
        <v>0</v>
      </c>
      <c r="BH4323" s="240">
        <f>IF(N4323="sníž. přenesená",J4323,0)</f>
        <v>0</v>
      </c>
      <c r="BI4323" s="240">
        <f>IF(N4323="nulová",J4323,0)</f>
        <v>0</v>
      </c>
      <c r="BJ4323" s="18" t="s">
        <v>80</v>
      </c>
      <c r="BK4323" s="240">
        <f>ROUND(I4323*H4323,2)</f>
        <v>0</v>
      </c>
      <c r="BL4323" s="18" t="s">
        <v>3767</v>
      </c>
      <c r="BM4323" s="239" t="s">
        <v>5300</v>
      </c>
    </row>
    <row r="4324" s="12" customFormat="1" ht="25.92" customHeight="1">
      <c r="A4324" s="12"/>
      <c r="B4324" s="212"/>
      <c r="C4324" s="213"/>
      <c r="D4324" s="214" t="s">
        <v>72</v>
      </c>
      <c r="E4324" s="215" t="s">
        <v>5301</v>
      </c>
      <c r="F4324" s="215" t="s">
        <v>5302</v>
      </c>
      <c r="G4324" s="213"/>
      <c r="H4324" s="213"/>
      <c r="I4324" s="216"/>
      <c r="J4324" s="217">
        <f>BK4324</f>
        <v>0</v>
      </c>
      <c r="K4324" s="213"/>
      <c r="L4324" s="218"/>
      <c r="M4324" s="219"/>
      <c r="N4324" s="220"/>
      <c r="O4324" s="220"/>
      <c r="P4324" s="221">
        <f>P4325</f>
        <v>0</v>
      </c>
      <c r="Q4324" s="220"/>
      <c r="R4324" s="221">
        <f>R4325</f>
        <v>0</v>
      </c>
      <c r="S4324" s="220"/>
      <c r="T4324" s="222">
        <f>T4325</f>
        <v>0</v>
      </c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R4324" s="223" t="s">
        <v>249</v>
      </c>
      <c r="AT4324" s="224" t="s">
        <v>72</v>
      </c>
      <c r="AU4324" s="224" t="s">
        <v>73</v>
      </c>
      <c r="AY4324" s="223" t="s">
        <v>223</v>
      </c>
      <c r="BK4324" s="225">
        <f>BK4325</f>
        <v>0</v>
      </c>
    </row>
    <row r="4325" s="12" customFormat="1" ht="22.8" customHeight="1">
      <c r="A4325" s="12"/>
      <c r="B4325" s="212"/>
      <c r="C4325" s="213"/>
      <c r="D4325" s="214" t="s">
        <v>72</v>
      </c>
      <c r="E4325" s="226" t="s">
        <v>5303</v>
      </c>
      <c r="F4325" s="226" t="s">
        <v>5304</v>
      </c>
      <c r="G4325" s="213"/>
      <c r="H4325" s="213"/>
      <c r="I4325" s="216"/>
      <c r="J4325" s="227">
        <f>BK4325</f>
        <v>0</v>
      </c>
      <c r="K4325" s="213"/>
      <c r="L4325" s="218"/>
      <c r="M4325" s="219"/>
      <c r="N4325" s="220"/>
      <c r="O4325" s="220"/>
      <c r="P4325" s="221">
        <f>P4326</f>
        <v>0</v>
      </c>
      <c r="Q4325" s="220"/>
      <c r="R4325" s="221">
        <f>R4326</f>
        <v>0</v>
      </c>
      <c r="S4325" s="220"/>
      <c r="T4325" s="222">
        <f>T4326</f>
        <v>0</v>
      </c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R4325" s="223" t="s">
        <v>249</v>
      </c>
      <c r="AT4325" s="224" t="s">
        <v>72</v>
      </c>
      <c r="AU4325" s="224" t="s">
        <v>80</v>
      </c>
      <c r="AY4325" s="223" t="s">
        <v>223</v>
      </c>
      <c r="BK4325" s="225">
        <f>BK4326</f>
        <v>0</v>
      </c>
    </row>
    <row r="4326" s="2" customFormat="1" ht="16.5" customHeight="1">
      <c r="A4326" s="39"/>
      <c r="B4326" s="40"/>
      <c r="C4326" s="228" t="s">
        <v>5305</v>
      </c>
      <c r="D4326" s="228" t="s">
        <v>225</v>
      </c>
      <c r="E4326" s="229" t="s">
        <v>5306</v>
      </c>
      <c r="F4326" s="230" t="s">
        <v>5307</v>
      </c>
      <c r="G4326" s="231" t="s">
        <v>4689</v>
      </c>
      <c r="H4326" s="232">
        <v>1</v>
      </c>
      <c r="I4326" s="233"/>
      <c r="J4326" s="234">
        <f>ROUND(I4326*H4326,2)</f>
        <v>0</v>
      </c>
      <c r="K4326" s="230" t="s">
        <v>229</v>
      </c>
      <c r="L4326" s="45"/>
      <c r="M4326" s="299" t="s">
        <v>1</v>
      </c>
      <c r="N4326" s="300" t="s">
        <v>38</v>
      </c>
      <c r="O4326" s="301"/>
      <c r="P4326" s="302">
        <f>O4326*H4326</f>
        <v>0</v>
      </c>
      <c r="Q4326" s="302">
        <v>0</v>
      </c>
      <c r="R4326" s="302">
        <f>Q4326*H4326</f>
        <v>0</v>
      </c>
      <c r="S4326" s="302">
        <v>0</v>
      </c>
      <c r="T4326" s="303">
        <f>S4326*H4326</f>
        <v>0</v>
      </c>
      <c r="U4326" s="39"/>
      <c r="V4326" s="39"/>
      <c r="W4326" s="39"/>
      <c r="X4326" s="39"/>
      <c r="Y4326" s="39"/>
      <c r="Z4326" s="39"/>
      <c r="AA4326" s="39"/>
      <c r="AB4326" s="39"/>
      <c r="AC4326" s="39"/>
      <c r="AD4326" s="39"/>
      <c r="AE4326" s="39"/>
      <c r="AR4326" s="239" t="s">
        <v>5308</v>
      </c>
      <c r="AT4326" s="239" t="s">
        <v>225</v>
      </c>
      <c r="AU4326" s="239" t="s">
        <v>82</v>
      </c>
      <c r="AY4326" s="18" t="s">
        <v>223</v>
      </c>
      <c r="BE4326" s="240">
        <f>IF(N4326="základní",J4326,0)</f>
        <v>0</v>
      </c>
      <c r="BF4326" s="240">
        <f>IF(N4326="snížená",J4326,0)</f>
        <v>0</v>
      </c>
      <c r="BG4326" s="240">
        <f>IF(N4326="zákl. přenesená",J4326,0)</f>
        <v>0</v>
      </c>
      <c r="BH4326" s="240">
        <f>IF(N4326="sníž. přenesená",J4326,0)</f>
        <v>0</v>
      </c>
      <c r="BI4326" s="240">
        <f>IF(N4326="nulová",J4326,0)</f>
        <v>0</v>
      </c>
      <c r="BJ4326" s="18" t="s">
        <v>80</v>
      </c>
      <c r="BK4326" s="240">
        <f>ROUND(I4326*H4326,2)</f>
        <v>0</v>
      </c>
      <c r="BL4326" s="18" t="s">
        <v>5308</v>
      </c>
      <c r="BM4326" s="239" t="s">
        <v>5309</v>
      </c>
    </row>
    <row r="4327" s="2" customFormat="1" ht="6.96" customHeight="1">
      <c r="A4327" s="39"/>
      <c r="B4327" s="67"/>
      <c r="C4327" s="68"/>
      <c r="D4327" s="68"/>
      <c r="E4327" s="68"/>
      <c r="F4327" s="68"/>
      <c r="G4327" s="68"/>
      <c r="H4327" s="68"/>
      <c r="I4327" s="68"/>
      <c r="J4327" s="68"/>
      <c r="K4327" s="68"/>
      <c r="L4327" s="45"/>
      <c r="M4327" s="39"/>
      <c r="O4327" s="39"/>
      <c r="P4327" s="39"/>
      <c r="Q4327" s="39"/>
      <c r="R4327" s="39"/>
      <c r="S4327" s="39"/>
      <c r="T4327" s="39"/>
      <c r="U4327" s="39"/>
      <c r="V4327" s="39"/>
      <c r="W4327" s="39"/>
      <c r="X4327" s="39"/>
      <c r="Y4327" s="39"/>
      <c r="Z4327" s="39"/>
      <c r="AA4327" s="39"/>
      <c r="AB4327" s="39"/>
      <c r="AC4327" s="39"/>
      <c r="AD4327" s="39"/>
      <c r="AE4327" s="39"/>
    </row>
  </sheetData>
  <sheetProtection sheet="1" autoFilter="0" formatColumns="0" formatRows="0" objects="1" scenarios="1" spinCount="100000" saltValue="mD1v0tM0L8+psrQv73FDAxVe/eC+Vi/0im/zsGriGZB5Erd6AiLNvSe5XcyVtoKQYfH0qRJKEwifjXKpXnHF3A==" hashValue="46kniqxobbiWM5rNPDkH+daSzrhQLtps+IYUJCMU0gs+yf2gvR0zDDN1LSlzWm2yBAP+7L1SL9VUEQxPwhm+2w==" algorithmName="SHA-512" password="DDEF"/>
  <autoFilter ref="C154:K43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8756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8757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5448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21</v>
      </c>
      <c r="F17" s="39"/>
      <c r="G17" s="39"/>
      <c r="H17" s="39"/>
      <c r="I17" s="152" t="s">
        <v>26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5449</v>
      </c>
      <c r="F23" s="39"/>
      <c r="G23" s="39"/>
      <c r="H23" s="39"/>
      <c r="I23" s="152" t="s">
        <v>26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5449</v>
      </c>
      <c r="F26" s="39"/>
      <c r="G26" s="39"/>
      <c r="H26" s="39"/>
      <c r="I26" s="152" t="s">
        <v>26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ROUND((SUM(BE128:BE303)),  2)</f>
        <v>0</v>
      </c>
      <c r="G35" s="39"/>
      <c r="H35" s="39"/>
      <c r="I35" s="166">
        <v>0.20999999999999999</v>
      </c>
      <c r="J35" s="165">
        <f>ROUND(((SUM(BE128:BE303))*I35),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ROUND((SUM(BF128:BF303)),  2)</f>
        <v>0</v>
      </c>
      <c r="G36" s="39"/>
      <c r="H36" s="39"/>
      <c r="I36" s="166">
        <v>0.12</v>
      </c>
      <c r="J36" s="165">
        <f>ROUND(((SUM(BF128:BF303))*I36),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ROUND((SUM(BG128:BG303)),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ROUND((SUM(BH128:BH303)),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ROUND((SUM(BI128:BI303)),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8756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IO 03 - dešťová kanalizace areálová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Česká Třebová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>Ing. Horyna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>Ing. Horyna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177</v>
      </c>
      <c r="E101" s="198"/>
      <c r="F101" s="198"/>
      <c r="G101" s="198"/>
      <c r="H101" s="198"/>
      <c r="I101" s="198"/>
      <c r="J101" s="199">
        <f>J176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178</v>
      </c>
      <c r="E102" s="198"/>
      <c r="F102" s="198"/>
      <c r="G102" s="198"/>
      <c r="H102" s="198"/>
      <c r="I102" s="198"/>
      <c r="J102" s="199">
        <f>J194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5451</v>
      </c>
      <c r="E103" s="198"/>
      <c r="F103" s="198"/>
      <c r="G103" s="198"/>
      <c r="H103" s="198"/>
      <c r="I103" s="198"/>
      <c r="J103" s="199">
        <f>J200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187</v>
      </c>
      <c r="E104" s="198"/>
      <c r="F104" s="198"/>
      <c r="G104" s="198"/>
      <c r="H104" s="198"/>
      <c r="I104" s="198"/>
      <c r="J104" s="199">
        <f>J298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9" customFormat="1" ht="24.96" customHeight="1">
      <c r="A105" s="9"/>
      <c r="B105" s="190"/>
      <c r="C105" s="191"/>
      <c r="D105" s="192" t="s">
        <v>188</v>
      </c>
      <c r="E105" s="193"/>
      <c r="F105" s="193"/>
      <c r="G105" s="193"/>
      <c r="H105" s="193"/>
      <c r="I105" s="193"/>
      <c r="J105" s="194">
        <f>J300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hidden="1" s="10" customFormat="1" ht="19.92" customHeight="1">
      <c r="A106" s="10"/>
      <c r="B106" s="196"/>
      <c r="C106" s="134"/>
      <c r="D106" s="197" t="s">
        <v>5453</v>
      </c>
      <c r="E106" s="198"/>
      <c r="F106" s="198"/>
      <c r="G106" s="198"/>
      <c r="H106" s="198"/>
      <c r="I106" s="198"/>
      <c r="J106" s="199">
        <f>J301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hidden="1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hidden="1"/>
    <row r="110" hidden="1"/>
    <row r="111" hidden="1"/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208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TŘEBOVSKO-ORLICKÝ PODNIKATELSKÝ INKUBÁTOR (TO-PINK)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164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8756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IO 03 - dešťová kanalizace areálová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Česká Třebová</v>
      </c>
      <c r="G122" s="41"/>
      <c r="H122" s="41"/>
      <c r="I122" s="33" t="s">
        <v>22</v>
      </c>
      <c r="J122" s="80" t="str">
        <f>IF(J14="","",J14)</f>
        <v>26. 5. 2025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 xml:space="preserve"> </v>
      </c>
      <c r="G124" s="41"/>
      <c r="H124" s="41"/>
      <c r="I124" s="33" t="s">
        <v>29</v>
      </c>
      <c r="J124" s="37" t="str">
        <f>E23</f>
        <v>Ing. Horyna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27</v>
      </c>
      <c r="D125" s="41"/>
      <c r="E125" s="41"/>
      <c r="F125" s="28" t="str">
        <f>IF(E20="","",E20)</f>
        <v>Vyplň údaj</v>
      </c>
      <c r="G125" s="41"/>
      <c r="H125" s="41"/>
      <c r="I125" s="33" t="s">
        <v>31</v>
      </c>
      <c r="J125" s="37" t="str">
        <f>E26</f>
        <v>Ing. Horyna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209</v>
      </c>
      <c r="D127" s="204" t="s">
        <v>58</v>
      </c>
      <c r="E127" s="204" t="s">
        <v>54</v>
      </c>
      <c r="F127" s="204" t="s">
        <v>55</v>
      </c>
      <c r="G127" s="204" t="s">
        <v>210</v>
      </c>
      <c r="H127" s="204" t="s">
        <v>211</v>
      </c>
      <c r="I127" s="204" t="s">
        <v>212</v>
      </c>
      <c r="J127" s="204" t="s">
        <v>170</v>
      </c>
      <c r="K127" s="205" t="s">
        <v>213</v>
      </c>
      <c r="L127" s="206"/>
      <c r="M127" s="101" t="s">
        <v>1</v>
      </c>
      <c r="N127" s="102" t="s">
        <v>37</v>
      </c>
      <c r="O127" s="102" t="s">
        <v>214</v>
      </c>
      <c r="P127" s="102" t="s">
        <v>215</v>
      </c>
      <c r="Q127" s="102" t="s">
        <v>216</v>
      </c>
      <c r="R127" s="102" t="s">
        <v>217</v>
      </c>
      <c r="S127" s="102" t="s">
        <v>218</v>
      </c>
      <c r="T127" s="103" t="s">
        <v>219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220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P129+P300</f>
        <v>0</v>
      </c>
      <c r="Q128" s="105"/>
      <c r="R128" s="209">
        <f>R129+R300</f>
        <v>922.34748039999999</v>
      </c>
      <c r="S128" s="105"/>
      <c r="T128" s="210">
        <f>T129+T300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72</v>
      </c>
      <c r="AU128" s="18" t="s">
        <v>172</v>
      </c>
      <c r="BK128" s="211">
        <f>BK129+BK300</f>
        <v>0</v>
      </c>
    </row>
    <row r="129" s="12" customFormat="1" ht="25.92" customHeight="1">
      <c r="A129" s="12"/>
      <c r="B129" s="212"/>
      <c r="C129" s="213"/>
      <c r="D129" s="214" t="s">
        <v>72</v>
      </c>
      <c r="E129" s="215" t="s">
        <v>221</v>
      </c>
      <c r="F129" s="215" t="s">
        <v>222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P130+P176+P194+P200+P298</f>
        <v>0</v>
      </c>
      <c r="Q129" s="220"/>
      <c r="R129" s="221">
        <f>R130+R176+R194+R200+R298</f>
        <v>922.1868604</v>
      </c>
      <c r="S129" s="220"/>
      <c r="T129" s="222">
        <f>T130+T176+T194+T200+T298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80</v>
      </c>
      <c r="AT129" s="224" t="s">
        <v>72</v>
      </c>
      <c r="AU129" s="224" t="s">
        <v>73</v>
      </c>
      <c r="AY129" s="223" t="s">
        <v>223</v>
      </c>
      <c r="BK129" s="225">
        <f>BK130+BK176+BK194+BK200+BK298</f>
        <v>0</v>
      </c>
    </row>
    <row r="130" s="12" customFormat="1" ht="22.8" customHeight="1">
      <c r="A130" s="12"/>
      <c r="B130" s="212"/>
      <c r="C130" s="213"/>
      <c r="D130" s="214" t="s">
        <v>72</v>
      </c>
      <c r="E130" s="226" t="s">
        <v>80</v>
      </c>
      <c r="F130" s="226" t="s">
        <v>224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SUM(P131:P175)</f>
        <v>0</v>
      </c>
      <c r="Q130" s="220"/>
      <c r="R130" s="221">
        <f>SUM(R131:R175)</f>
        <v>704.67743999999993</v>
      </c>
      <c r="S130" s="220"/>
      <c r="T130" s="222">
        <f>SUM(T131:T175)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80</v>
      </c>
      <c r="AT130" s="224" t="s">
        <v>72</v>
      </c>
      <c r="AU130" s="224" t="s">
        <v>80</v>
      </c>
      <c r="AY130" s="223" t="s">
        <v>223</v>
      </c>
      <c r="BK130" s="225">
        <f>SUM(BK131:BK175)</f>
        <v>0</v>
      </c>
    </row>
    <row r="131" s="2" customFormat="1" ht="44.25" customHeight="1">
      <c r="A131" s="39"/>
      <c r="B131" s="40"/>
      <c r="C131" s="228" t="s">
        <v>80</v>
      </c>
      <c r="D131" s="228" t="s">
        <v>225</v>
      </c>
      <c r="E131" s="229" t="s">
        <v>8758</v>
      </c>
      <c r="F131" s="230" t="s">
        <v>8759</v>
      </c>
      <c r="G131" s="231" t="s">
        <v>228</v>
      </c>
      <c r="H131" s="232">
        <v>336.39999999999998</v>
      </c>
      <c r="I131" s="233"/>
      <c r="J131" s="234">
        <f>ROUND(I131*H131,2)</f>
        <v>0</v>
      </c>
      <c r="K131" s="230" t="s">
        <v>229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82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8760</v>
      </c>
    </row>
    <row r="132" s="14" customFormat="1">
      <c r="A132" s="14"/>
      <c r="B132" s="253"/>
      <c r="C132" s="254"/>
      <c r="D132" s="243" t="s">
        <v>232</v>
      </c>
      <c r="E132" s="255" t="s">
        <v>1</v>
      </c>
      <c r="F132" s="256" t="s">
        <v>8761</v>
      </c>
      <c r="G132" s="254"/>
      <c r="H132" s="255" t="s">
        <v>1</v>
      </c>
      <c r="I132" s="257"/>
      <c r="J132" s="254"/>
      <c r="K132" s="254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232</v>
      </c>
      <c r="AU132" s="262" t="s">
        <v>82</v>
      </c>
      <c r="AV132" s="14" t="s">
        <v>80</v>
      </c>
      <c r="AW132" s="14" t="s">
        <v>30</v>
      </c>
      <c r="AX132" s="14" t="s">
        <v>73</v>
      </c>
      <c r="AY132" s="262" t="s">
        <v>223</v>
      </c>
    </row>
    <row r="133" s="13" customFormat="1">
      <c r="A133" s="13"/>
      <c r="B133" s="241"/>
      <c r="C133" s="242"/>
      <c r="D133" s="243" t="s">
        <v>232</v>
      </c>
      <c r="E133" s="244" t="s">
        <v>1</v>
      </c>
      <c r="F133" s="245" t="s">
        <v>8762</v>
      </c>
      <c r="G133" s="242"/>
      <c r="H133" s="246">
        <v>326.39999999999998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232</v>
      </c>
      <c r="AU133" s="252" t="s">
        <v>82</v>
      </c>
      <c r="AV133" s="13" t="s">
        <v>82</v>
      </c>
      <c r="AW133" s="13" t="s">
        <v>30</v>
      </c>
      <c r="AX133" s="13" t="s">
        <v>73</v>
      </c>
      <c r="AY133" s="252" t="s">
        <v>223</v>
      </c>
    </row>
    <row r="134" s="14" customFormat="1">
      <c r="A134" s="14"/>
      <c r="B134" s="253"/>
      <c r="C134" s="254"/>
      <c r="D134" s="243" t="s">
        <v>232</v>
      </c>
      <c r="E134" s="255" t="s">
        <v>1</v>
      </c>
      <c r="F134" s="256" t="s">
        <v>8763</v>
      </c>
      <c r="G134" s="254"/>
      <c r="H134" s="255" t="s">
        <v>1</v>
      </c>
      <c r="I134" s="257"/>
      <c r="J134" s="254"/>
      <c r="K134" s="254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232</v>
      </c>
      <c r="AU134" s="262" t="s">
        <v>82</v>
      </c>
      <c r="AV134" s="14" t="s">
        <v>80</v>
      </c>
      <c r="AW134" s="14" t="s">
        <v>30</v>
      </c>
      <c r="AX134" s="14" t="s">
        <v>73</v>
      </c>
      <c r="AY134" s="262" t="s">
        <v>223</v>
      </c>
    </row>
    <row r="135" s="13" customFormat="1">
      <c r="A135" s="13"/>
      <c r="B135" s="241"/>
      <c r="C135" s="242"/>
      <c r="D135" s="243" t="s">
        <v>232</v>
      </c>
      <c r="E135" s="244" t="s">
        <v>1</v>
      </c>
      <c r="F135" s="245" t="s">
        <v>8764</v>
      </c>
      <c r="G135" s="242"/>
      <c r="H135" s="246">
        <v>10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232</v>
      </c>
      <c r="AU135" s="252" t="s">
        <v>82</v>
      </c>
      <c r="AV135" s="13" t="s">
        <v>82</v>
      </c>
      <c r="AW135" s="13" t="s">
        <v>30</v>
      </c>
      <c r="AX135" s="13" t="s">
        <v>73</v>
      </c>
      <c r="AY135" s="252" t="s">
        <v>223</v>
      </c>
    </row>
    <row r="136" s="15" customFormat="1">
      <c r="A136" s="15"/>
      <c r="B136" s="263"/>
      <c r="C136" s="264"/>
      <c r="D136" s="243" t="s">
        <v>232</v>
      </c>
      <c r="E136" s="265" t="s">
        <v>1</v>
      </c>
      <c r="F136" s="266" t="s">
        <v>245</v>
      </c>
      <c r="G136" s="264"/>
      <c r="H136" s="267">
        <v>336.39999999999998</v>
      </c>
      <c r="I136" s="268"/>
      <c r="J136" s="264"/>
      <c r="K136" s="264"/>
      <c r="L136" s="269"/>
      <c r="M136" s="270"/>
      <c r="N136" s="271"/>
      <c r="O136" s="271"/>
      <c r="P136" s="271"/>
      <c r="Q136" s="271"/>
      <c r="R136" s="271"/>
      <c r="S136" s="271"/>
      <c r="T136" s="272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3" t="s">
        <v>232</v>
      </c>
      <c r="AU136" s="273" t="s">
        <v>82</v>
      </c>
      <c r="AV136" s="15" t="s">
        <v>230</v>
      </c>
      <c r="AW136" s="15" t="s">
        <v>30</v>
      </c>
      <c r="AX136" s="15" t="s">
        <v>80</v>
      </c>
      <c r="AY136" s="273" t="s">
        <v>223</v>
      </c>
    </row>
    <row r="137" s="2" customFormat="1" ht="44.25" customHeight="1">
      <c r="A137" s="39"/>
      <c r="B137" s="40"/>
      <c r="C137" s="228" t="s">
        <v>82</v>
      </c>
      <c r="D137" s="228" t="s">
        <v>225</v>
      </c>
      <c r="E137" s="229" t="s">
        <v>8765</v>
      </c>
      <c r="F137" s="230" t="s">
        <v>8766</v>
      </c>
      <c r="G137" s="231" t="s">
        <v>228</v>
      </c>
      <c r="H137" s="232">
        <v>173.5</v>
      </c>
      <c r="I137" s="233"/>
      <c r="J137" s="234">
        <f>ROUND(I137*H137,2)</f>
        <v>0</v>
      </c>
      <c r="K137" s="230" t="s">
        <v>229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82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8767</v>
      </c>
    </row>
    <row r="138" s="13" customFormat="1">
      <c r="A138" s="13"/>
      <c r="B138" s="241"/>
      <c r="C138" s="242"/>
      <c r="D138" s="243" t="s">
        <v>232</v>
      </c>
      <c r="E138" s="244" t="s">
        <v>1</v>
      </c>
      <c r="F138" s="245" t="s">
        <v>8768</v>
      </c>
      <c r="G138" s="242"/>
      <c r="H138" s="246">
        <v>48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232</v>
      </c>
      <c r="AU138" s="252" t="s">
        <v>82</v>
      </c>
      <c r="AV138" s="13" t="s">
        <v>82</v>
      </c>
      <c r="AW138" s="13" t="s">
        <v>30</v>
      </c>
      <c r="AX138" s="13" t="s">
        <v>73</v>
      </c>
      <c r="AY138" s="252" t="s">
        <v>223</v>
      </c>
    </row>
    <row r="139" s="13" customFormat="1">
      <c r="A139" s="13"/>
      <c r="B139" s="241"/>
      <c r="C139" s="242"/>
      <c r="D139" s="243" t="s">
        <v>232</v>
      </c>
      <c r="E139" s="244" t="s">
        <v>1</v>
      </c>
      <c r="F139" s="245" t="s">
        <v>8769</v>
      </c>
      <c r="G139" s="242"/>
      <c r="H139" s="246">
        <v>56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232</v>
      </c>
      <c r="AU139" s="252" t="s">
        <v>82</v>
      </c>
      <c r="AV139" s="13" t="s">
        <v>82</v>
      </c>
      <c r="AW139" s="13" t="s">
        <v>30</v>
      </c>
      <c r="AX139" s="13" t="s">
        <v>73</v>
      </c>
      <c r="AY139" s="252" t="s">
        <v>223</v>
      </c>
    </row>
    <row r="140" s="13" customFormat="1">
      <c r="A140" s="13"/>
      <c r="B140" s="241"/>
      <c r="C140" s="242"/>
      <c r="D140" s="243" t="s">
        <v>232</v>
      </c>
      <c r="E140" s="244" t="s">
        <v>1</v>
      </c>
      <c r="F140" s="245" t="s">
        <v>8770</v>
      </c>
      <c r="G140" s="242"/>
      <c r="H140" s="246">
        <v>30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232</v>
      </c>
      <c r="AU140" s="252" t="s">
        <v>82</v>
      </c>
      <c r="AV140" s="13" t="s">
        <v>82</v>
      </c>
      <c r="AW140" s="13" t="s">
        <v>30</v>
      </c>
      <c r="AX140" s="13" t="s">
        <v>73</v>
      </c>
      <c r="AY140" s="252" t="s">
        <v>223</v>
      </c>
    </row>
    <row r="141" s="13" customFormat="1">
      <c r="A141" s="13"/>
      <c r="B141" s="241"/>
      <c r="C141" s="242"/>
      <c r="D141" s="243" t="s">
        <v>232</v>
      </c>
      <c r="E141" s="244" t="s">
        <v>1</v>
      </c>
      <c r="F141" s="245" t="s">
        <v>8771</v>
      </c>
      <c r="G141" s="242"/>
      <c r="H141" s="246">
        <v>17.5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232</v>
      </c>
      <c r="AU141" s="252" t="s">
        <v>82</v>
      </c>
      <c r="AV141" s="13" t="s">
        <v>82</v>
      </c>
      <c r="AW141" s="13" t="s">
        <v>30</v>
      </c>
      <c r="AX141" s="13" t="s">
        <v>73</v>
      </c>
      <c r="AY141" s="252" t="s">
        <v>223</v>
      </c>
    </row>
    <row r="142" s="13" customFormat="1">
      <c r="A142" s="13"/>
      <c r="B142" s="241"/>
      <c r="C142" s="242"/>
      <c r="D142" s="243" t="s">
        <v>232</v>
      </c>
      <c r="E142" s="244" t="s">
        <v>1</v>
      </c>
      <c r="F142" s="245" t="s">
        <v>8772</v>
      </c>
      <c r="G142" s="242"/>
      <c r="H142" s="246">
        <v>22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232</v>
      </c>
      <c r="AU142" s="252" t="s">
        <v>82</v>
      </c>
      <c r="AV142" s="13" t="s">
        <v>82</v>
      </c>
      <c r="AW142" s="13" t="s">
        <v>30</v>
      </c>
      <c r="AX142" s="13" t="s">
        <v>73</v>
      </c>
      <c r="AY142" s="252" t="s">
        <v>223</v>
      </c>
    </row>
    <row r="143" s="15" customFormat="1">
      <c r="A143" s="15"/>
      <c r="B143" s="263"/>
      <c r="C143" s="264"/>
      <c r="D143" s="243" t="s">
        <v>232</v>
      </c>
      <c r="E143" s="265" t="s">
        <v>1</v>
      </c>
      <c r="F143" s="266" t="s">
        <v>245</v>
      </c>
      <c r="G143" s="264"/>
      <c r="H143" s="267">
        <v>173.5</v>
      </c>
      <c r="I143" s="268"/>
      <c r="J143" s="264"/>
      <c r="K143" s="264"/>
      <c r="L143" s="269"/>
      <c r="M143" s="270"/>
      <c r="N143" s="271"/>
      <c r="O143" s="271"/>
      <c r="P143" s="271"/>
      <c r="Q143" s="271"/>
      <c r="R143" s="271"/>
      <c r="S143" s="271"/>
      <c r="T143" s="272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3" t="s">
        <v>232</v>
      </c>
      <c r="AU143" s="273" t="s">
        <v>82</v>
      </c>
      <c r="AV143" s="15" t="s">
        <v>230</v>
      </c>
      <c r="AW143" s="15" t="s">
        <v>30</v>
      </c>
      <c r="AX143" s="15" t="s">
        <v>80</v>
      </c>
      <c r="AY143" s="273" t="s">
        <v>223</v>
      </c>
    </row>
    <row r="144" s="2" customFormat="1" ht="44.25" customHeight="1">
      <c r="A144" s="39"/>
      <c r="B144" s="40"/>
      <c r="C144" s="228" t="s">
        <v>102</v>
      </c>
      <c r="D144" s="228" t="s">
        <v>225</v>
      </c>
      <c r="E144" s="229" t="s">
        <v>8773</v>
      </c>
      <c r="F144" s="230" t="s">
        <v>8774</v>
      </c>
      <c r="G144" s="231" t="s">
        <v>293</v>
      </c>
      <c r="H144" s="232">
        <v>480</v>
      </c>
      <c r="I144" s="233"/>
      <c r="J144" s="234">
        <f>ROUND(I144*H144,2)</f>
        <v>0</v>
      </c>
      <c r="K144" s="230" t="s">
        <v>229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0.0030000000000000001</v>
      </c>
      <c r="R144" s="237">
        <f>Q144*H144</f>
        <v>1.44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82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8775</v>
      </c>
    </row>
    <row r="145" s="13" customFormat="1">
      <c r="A145" s="13"/>
      <c r="B145" s="241"/>
      <c r="C145" s="242"/>
      <c r="D145" s="243" t="s">
        <v>232</v>
      </c>
      <c r="E145" s="244" t="s">
        <v>1</v>
      </c>
      <c r="F145" s="245" t="s">
        <v>8776</v>
      </c>
      <c r="G145" s="242"/>
      <c r="H145" s="246">
        <v>480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232</v>
      </c>
      <c r="AU145" s="252" t="s">
        <v>82</v>
      </c>
      <c r="AV145" s="13" t="s">
        <v>82</v>
      </c>
      <c r="AW145" s="13" t="s">
        <v>30</v>
      </c>
      <c r="AX145" s="13" t="s">
        <v>80</v>
      </c>
      <c r="AY145" s="252" t="s">
        <v>223</v>
      </c>
    </row>
    <row r="146" s="2" customFormat="1" ht="44.25" customHeight="1">
      <c r="A146" s="39"/>
      <c r="B146" s="40"/>
      <c r="C146" s="228" t="s">
        <v>230</v>
      </c>
      <c r="D146" s="228" t="s">
        <v>225</v>
      </c>
      <c r="E146" s="229" t="s">
        <v>8777</v>
      </c>
      <c r="F146" s="230" t="s">
        <v>8778</v>
      </c>
      <c r="G146" s="231" t="s">
        <v>293</v>
      </c>
      <c r="H146" s="232">
        <v>24</v>
      </c>
      <c r="I146" s="233"/>
      <c r="J146" s="234">
        <f>ROUND(I146*H146,2)</f>
        <v>0</v>
      </c>
      <c r="K146" s="230" t="s">
        <v>229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0.00164</v>
      </c>
      <c r="R146" s="237">
        <f>Q146*H146</f>
        <v>0.039359999999999999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82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8779</v>
      </c>
    </row>
    <row r="147" s="13" customFormat="1">
      <c r="A147" s="13"/>
      <c r="B147" s="241"/>
      <c r="C147" s="242"/>
      <c r="D147" s="243" t="s">
        <v>232</v>
      </c>
      <c r="E147" s="244" t="s">
        <v>1</v>
      </c>
      <c r="F147" s="245" t="s">
        <v>8780</v>
      </c>
      <c r="G147" s="242"/>
      <c r="H147" s="246">
        <v>24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232</v>
      </c>
      <c r="AU147" s="252" t="s">
        <v>82</v>
      </c>
      <c r="AV147" s="13" t="s">
        <v>82</v>
      </c>
      <c r="AW147" s="13" t="s">
        <v>30</v>
      </c>
      <c r="AX147" s="13" t="s">
        <v>80</v>
      </c>
      <c r="AY147" s="252" t="s">
        <v>223</v>
      </c>
    </row>
    <row r="148" s="2" customFormat="1" ht="44.25" customHeight="1">
      <c r="A148" s="39"/>
      <c r="B148" s="40"/>
      <c r="C148" s="228" t="s">
        <v>249</v>
      </c>
      <c r="D148" s="228" t="s">
        <v>225</v>
      </c>
      <c r="E148" s="229" t="s">
        <v>8777</v>
      </c>
      <c r="F148" s="230" t="s">
        <v>8778</v>
      </c>
      <c r="G148" s="231" t="s">
        <v>293</v>
      </c>
      <c r="H148" s="232">
        <v>72</v>
      </c>
      <c r="I148" s="233"/>
      <c r="J148" s="234">
        <f>ROUND(I148*H148,2)</f>
        <v>0</v>
      </c>
      <c r="K148" s="230" t="s">
        <v>229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0.00164</v>
      </c>
      <c r="R148" s="237">
        <f>Q148*H148</f>
        <v>0.11807999999999999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82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8781</v>
      </c>
    </row>
    <row r="149" s="13" customFormat="1">
      <c r="A149" s="13"/>
      <c r="B149" s="241"/>
      <c r="C149" s="242"/>
      <c r="D149" s="243" t="s">
        <v>232</v>
      </c>
      <c r="E149" s="244" t="s">
        <v>1</v>
      </c>
      <c r="F149" s="245" t="s">
        <v>8782</v>
      </c>
      <c r="G149" s="242"/>
      <c r="H149" s="246">
        <v>72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232</v>
      </c>
      <c r="AU149" s="252" t="s">
        <v>82</v>
      </c>
      <c r="AV149" s="13" t="s">
        <v>82</v>
      </c>
      <c r="AW149" s="13" t="s">
        <v>30</v>
      </c>
      <c r="AX149" s="13" t="s">
        <v>80</v>
      </c>
      <c r="AY149" s="252" t="s">
        <v>223</v>
      </c>
    </row>
    <row r="150" s="14" customFormat="1">
      <c r="A150" s="14"/>
      <c r="B150" s="253"/>
      <c r="C150" s="254"/>
      <c r="D150" s="243" t="s">
        <v>232</v>
      </c>
      <c r="E150" s="255" t="s">
        <v>1</v>
      </c>
      <c r="F150" s="256" t="s">
        <v>8783</v>
      </c>
      <c r="G150" s="254"/>
      <c r="H150" s="255" t="s">
        <v>1</v>
      </c>
      <c r="I150" s="257"/>
      <c r="J150" s="254"/>
      <c r="K150" s="254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232</v>
      </c>
      <c r="AU150" s="262" t="s">
        <v>82</v>
      </c>
      <c r="AV150" s="14" t="s">
        <v>80</v>
      </c>
      <c r="AW150" s="14" t="s">
        <v>30</v>
      </c>
      <c r="AX150" s="14" t="s">
        <v>73</v>
      </c>
      <c r="AY150" s="262" t="s">
        <v>223</v>
      </c>
    </row>
    <row r="151" s="2" customFormat="1" ht="49.05" customHeight="1">
      <c r="A151" s="39"/>
      <c r="B151" s="40"/>
      <c r="C151" s="228" t="s">
        <v>253</v>
      </c>
      <c r="D151" s="228" t="s">
        <v>225</v>
      </c>
      <c r="E151" s="229" t="s">
        <v>8784</v>
      </c>
      <c r="F151" s="230" t="s">
        <v>8785</v>
      </c>
      <c r="G151" s="231" t="s">
        <v>293</v>
      </c>
      <c r="H151" s="232">
        <v>480</v>
      </c>
      <c r="I151" s="233"/>
      <c r="J151" s="234">
        <f>ROUND(I151*H151,2)</f>
        <v>0</v>
      </c>
      <c r="K151" s="230" t="s">
        <v>229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8786</v>
      </c>
    </row>
    <row r="152" s="2" customFormat="1" ht="49.05" customHeight="1">
      <c r="A152" s="39"/>
      <c r="B152" s="40"/>
      <c r="C152" s="228" t="s">
        <v>258</v>
      </c>
      <c r="D152" s="228" t="s">
        <v>225</v>
      </c>
      <c r="E152" s="229" t="s">
        <v>8787</v>
      </c>
      <c r="F152" s="230" t="s">
        <v>8788</v>
      </c>
      <c r="G152" s="231" t="s">
        <v>293</v>
      </c>
      <c r="H152" s="232">
        <v>96</v>
      </c>
      <c r="I152" s="233"/>
      <c r="J152" s="234">
        <f>ROUND(I152*H152,2)</f>
        <v>0</v>
      </c>
      <c r="K152" s="230" t="s">
        <v>229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82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8789</v>
      </c>
    </row>
    <row r="153" s="13" customFormat="1">
      <c r="A153" s="13"/>
      <c r="B153" s="241"/>
      <c r="C153" s="242"/>
      <c r="D153" s="243" t="s">
        <v>232</v>
      </c>
      <c r="E153" s="244" t="s">
        <v>1</v>
      </c>
      <c r="F153" s="245" t="s">
        <v>8790</v>
      </c>
      <c r="G153" s="242"/>
      <c r="H153" s="246">
        <v>96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232</v>
      </c>
      <c r="AU153" s="252" t="s">
        <v>82</v>
      </c>
      <c r="AV153" s="13" t="s">
        <v>82</v>
      </c>
      <c r="AW153" s="13" t="s">
        <v>30</v>
      </c>
      <c r="AX153" s="13" t="s">
        <v>80</v>
      </c>
      <c r="AY153" s="252" t="s">
        <v>223</v>
      </c>
    </row>
    <row r="154" s="2" customFormat="1" ht="62.7" customHeight="1">
      <c r="A154" s="39"/>
      <c r="B154" s="40"/>
      <c r="C154" s="228" t="s">
        <v>262</v>
      </c>
      <c r="D154" s="228" t="s">
        <v>225</v>
      </c>
      <c r="E154" s="229" t="s">
        <v>254</v>
      </c>
      <c r="F154" s="230" t="s">
        <v>255</v>
      </c>
      <c r="G154" s="231" t="s">
        <v>228</v>
      </c>
      <c r="H154" s="232">
        <v>509.89999999999998</v>
      </c>
      <c r="I154" s="233"/>
      <c r="J154" s="234">
        <f>ROUND(I154*H154,2)</f>
        <v>0</v>
      </c>
      <c r="K154" s="230" t="s">
        <v>229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8791</v>
      </c>
    </row>
    <row r="155" s="13" customFormat="1">
      <c r="A155" s="13"/>
      <c r="B155" s="241"/>
      <c r="C155" s="242"/>
      <c r="D155" s="243" t="s">
        <v>232</v>
      </c>
      <c r="E155" s="244" t="s">
        <v>1</v>
      </c>
      <c r="F155" s="245" t="s">
        <v>8792</v>
      </c>
      <c r="G155" s="242"/>
      <c r="H155" s="246">
        <v>509.89999999999998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232</v>
      </c>
      <c r="AU155" s="252" t="s">
        <v>82</v>
      </c>
      <c r="AV155" s="13" t="s">
        <v>82</v>
      </c>
      <c r="AW155" s="13" t="s">
        <v>30</v>
      </c>
      <c r="AX155" s="13" t="s">
        <v>80</v>
      </c>
      <c r="AY155" s="252" t="s">
        <v>223</v>
      </c>
    </row>
    <row r="156" s="2" customFormat="1" ht="44.25" customHeight="1">
      <c r="A156" s="39"/>
      <c r="B156" s="40"/>
      <c r="C156" s="228" t="s">
        <v>269</v>
      </c>
      <c r="D156" s="228" t="s">
        <v>225</v>
      </c>
      <c r="E156" s="229" t="s">
        <v>263</v>
      </c>
      <c r="F156" s="230" t="s">
        <v>264</v>
      </c>
      <c r="G156" s="231" t="s">
        <v>265</v>
      </c>
      <c r="H156" s="232">
        <v>352.86000000000001</v>
      </c>
      <c r="I156" s="233"/>
      <c r="J156" s="234">
        <f>ROUND(I156*H156,2)</f>
        <v>0</v>
      </c>
      <c r="K156" s="230" t="s">
        <v>229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8793</v>
      </c>
    </row>
    <row r="157" s="13" customFormat="1">
      <c r="A157" s="13"/>
      <c r="B157" s="241"/>
      <c r="C157" s="242"/>
      <c r="D157" s="243" t="s">
        <v>232</v>
      </c>
      <c r="E157" s="244" t="s">
        <v>1</v>
      </c>
      <c r="F157" s="245" t="s">
        <v>8794</v>
      </c>
      <c r="G157" s="242"/>
      <c r="H157" s="246">
        <v>352.86000000000001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232</v>
      </c>
      <c r="AU157" s="252" t="s">
        <v>82</v>
      </c>
      <c r="AV157" s="13" t="s">
        <v>82</v>
      </c>
      <c r="AW157" s="13" t="s">
        <v>30</v>
      </c>
      <c r="AX157" s="13" t="s">
        <v>80</v>
      </c>
      <c r="AY157" s="252" t="s">
        <v>223</v>
      </c>
    </row>
    <row r="158" s="2" customFormat="1" ht="44.25" customHeight="1">
      <c r="A158" s="39"/>
      <c r="B158" s="40"/>
      <c r="C158" s="228" t="s">
        <v>275</v>
      </c>
      <c r="D158" s="228" t="s">
        <v>225</v>
      </c>
      <c r="E158" s="229" t="s">
        <v>270</v>
      </c>
      <c r="F158" s="230" t="s">
        <v>271</v>
      </c>
      <c r="G158" s="231" t="s">
        <v>265</v>
      </c>
      <c r="H158" s="232">
        <v>823.34000000000003</v>
      </c>
      <c r="I158" s="233"/>
      <c r="J158" s="234">
        <f>ROUND(I158*H158,2)</f>
        <v>0</v>
      </c>
      <c r="K158" s="230" t="s">
        <v>229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82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8795</v>
      </c>
    </row>
    <row r="159" s="13" customFormat="1">
      <c r="A159" s="13"/>
      <c r="B159" s="241"/>
      <c r="C159" s="242"/>
      <c r="D159" s="243" t="s">
        <v>232</v>
      </c>
      <c r="E159" s="244" t="s">
        <v>1</v>
      </c>
      <c r="F159" s="245" t="s">
        <v>8796</v>
      </c>
      <c r="G159" s="242"/>
      <c r="H159" s="246">
        <v>823.34000000000003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232</v>
      </c>
      <c r="AU159" s="252" t="s">
        <v>82</v>
      </c>
      <c r="AV159" s="13" t="s">
        <v>82</v>
      </c>
      <c r="AW159" s="13" t="s">
        <v>30</v>
      </c>
      <c r="AX159" s="13" t="s">
        <v>80</v>
      </c>
      <c r="AY159" s="252" t="s">
        <v>223</v>
      </c>
    </row>
    <row r="160" s="2" customFormat="1" ht="44.25" customHeight="1">
      <c r="A160" s="39"/>
      <c r="B160" s="40"/>
      <c r="C160" s="228" t="s">
        <v>279</v>
      </c>
      <c r="D160" s="228" t="s">
        <v>225</v>
      </c>
      <c r="E160" s="229" t="s">
        <v>7003</v>
      </c>
      <c r="F160" s="230" t="s">
        <v>7004</v>
      </c>
      <c r="G160" s="231" t="s">
        <v>228</v>
      </c>
      <c r="H160" s="232">
        <v>184.19999999999999</v>
      </c>
      <c r="I160" s="233"/>
      <c r="J160" s="234">
        <f>ROUND(I160*H160,2)</f>
        <v>0</v>
      </c>
      <c r="K160" s="230" t="s">
        <v>229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8797</v>
      </c>
    </row>
    <row r="161" s="13" customFormat="1">
      <c r="A161" s="13"/>
      <c r="B161" s="241"/>
      <c r="C161" s="242"/>
      <c r="D161" s="243" t="s">
        <v>232</v>
      </c>
      <c r="E161" s="244" t="s">
        <v>1</v>
      </c>
      <c r="F161" s="245" t="s">
        <v>8798</v>
      </c>
      <c r="G161" s="242"/>
      <c r="H161" s="246">
        <v>184.19999999999999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232</v>
      </c>
      <c r="AU161" s="252" t="s">
        <v>82</v>
      </c>
      <c r="AV161" s="13" t="s">
        <v>82</v>
      </c>
      <c r="AW161" s="13" t="s">
        <v>30</v>
      </c>
      <c r="AX161" s="13" t="s">
        <v>80</v>
      </c>
      <c r="AY161" s="252" t="s">
        <v>223</v>
      </c>
    </row>
    <row r="162" s="14" customFormat="1">
      <c r="A162" s="14"/>
      <c r="B162" s="253"/>
      <c r="C162" s="254"/>
      <c r="D162" s="243" t="s">
        <v>232</v>
      </c>
      <c r="E162" s="255" t="s">
        <v>1</v>
      </c>
      <c r="F162" s="256" t="s">
        <v>8799</v>
      </c>
      <c r="G162" s="254"/>
      <c r="H162" s="255" t="s">
        <v>1</v>
      </c>
      <c r="I162" s="257"/>
      <c r="J162" s="254"/>
      <c r="K162" s="254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232</v>
      </c>
      <c r="AU162" s="262" t="s">
        <v>82</v>
      </c>
      <c r="AV162" s="14" t="s">
        <v>80</v>
      </c>
      <c r="AW162" s="14" t="s">
        <v>30</v>
      </c>
      <c r="AX162" s="14" t="s">
        <v>73</v>
      </c>
      <c r="AY162" s="262" t="s">
        <v>223</v>
      </c>
    </row>
    <row r="163" s="2" customFormat="1" ht="16.5" customHeight="1">
      <c r="A163" s="39"/>
      <c r="B163" s="40"/>
      <c r="C163" s="274" t="s">
        <v>8</v>
      </c>
      <c r="D163" s="274" t="s">
        <v>285</v>
      </c>
      <c r="E163" s="275" t="s">
        <v>7007</v>
      </c>
      <c r="F163" s="276" t="s">
        <v>7008</v>
      </c>
      <c r="G163" s="277" t="s">
        <v>265</v>
      </c>
      <c r="H163" s="278">
        <v>331.56</v>
      </c>
      <c r="I163" s="279"/>
      <c r="J163" s="280">
        <f>ROUND(I163*H163,2)</f>
        <v>0</v>
      </c>
      <c r="K163" s="276" t="s">
        <v>229</v>
      </c>
      <c r="L163" s="281"/>
      <c r="M163" s="282" t="s">
        <v>1</v>
      </c>
      <c r="N163" s="283" t="s">
        <v>38</v>
      </c>
      <c r="O163" s="92"/>
      <c r="P163" s="237">
        <f>O163*H163</f>
        <v>0</v>
      </c>
      <c r="Q163" s="237">
        <v>1</v>
      </c>
      <c r="R163" s="237">
        <f>Q163*H163</f>
        <v>331.56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262</v>
      </c>
      <c r="AT163" s="239" t="s">
        <v>285</v>
      </c>
      <c r="AU163" s="239" t="s">
        <v>82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8800</v>
      </c>
    </row>
    <row r="164" s="13" customFormat="1">
      <c r="A164" s="13"/>
      <c r="B164" s="241"/>
      <c r="C164" s="242"/>
      <c r="D164" s="243" t="s">
        <v>232</v>
      </c>
      <c r="E164" s="244" t="s">
        <v>1</v>
      </c>
      <c r="F164" s="245" t="s">
        <v>8801</v>
      </c>
      <c r="G164" s="242"/>
      <c r="H164" s="246">
        <v>331.56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232</v>
      </c>
      <c r="AU164" s="252" t="s">
        <v>82</v>
      </c>
      <c r="AV164" s="13" t="s">
        <v>82</v>
      </c>
      <c r="AW164" s="13" t="s">
        <v>30</v>
      </c>
      <c r="AX164" s="13" t="s">
        <v>80</v>
      </c>
      <c r="AY164" s="252" t="s">
        <v>223</v>
      </c>
    </row>
    <row r="165" s="2" customFormat="1" ht="66.75" customHeight="1">
      <c r="A165" s="39"/>
      <c r="B165" s="40"/>
      <c r="C165" s="228" t="s">
        <v>290</v>
      </c>
      <c r="D165" s="228" t="s">
        <v>225</v>
      </c>
      <c r="E165" s="229" t="s">
        <v>5487</v>
      </c>
      <c r="F165" s="230" t="s">
        <v>5488</v>
      </c>
      <c r="G165" s="231" t="s">
        <v>228</v>
      </c>
      <c r="H165" s="232">
        <v>206.40000000000001</v>
      </c>
      <c r="I165" s="233"/>
      <c r="J165" s="234">
        <f>ROUND(I165*H165,2)</f>
        <v>0</v>
      </c>
      <c r="K165" s="230" t="s">
        <v>229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8802</v>
      </c>
    </row>
    <row r="166" s="13" customFormat="1">
      <c r="A166" s="13"/>
      <c r="B166" s="241"/>
      <c r="C166" s="242"/>
      <c r="D166" s="243" t="s">
        <v>232</v>
      </c>
      <c r="E166" s="244" t="s">
        <v>1</v>
      </c>
      <c r="F166" s="245" t="s">
        <v>8803</v>
      </c>
      <c r="G166" s="242"/>
      <c r="H166" s="246">
        <v>2.3999999999999999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232</v>
      </c>
      <c r="AU166" s="252" t="s">
        <v>82</v>
      </c>
      <c r="AV166" s="13" t="s">
        <v>82</v>
      </c>
      <c r="AW166" s="13" t="s">
        <v>30</v>
      </c>
      <c r="AX166" s="13" t="s">
        <v>73</v>
      </c>
      <c r="AY166" s="252" t="s">
        <v>223</v>
      </c>
    </row>
    <row r="167" s="13" customFormat="1">
      <c r="A167" s="13"/>
      <c r="B167" s="241"/>
      <c r="C167" s="242"/>
      <c r="D167" s="243" t="s">
        <v>232</v>
      </c>
      <c r="E167" s="244" t="s">
        <v>1</v>
      </c>
      <c r="F167" s="245" t="s">
        <v>8804</v>
      </c>
      <c r="G167" s="242"/>
      <c r="H167" s="246">
        <v>18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232</v>
      </c>
      <c r="AU167" s="252" t="s">
        <v>82</v>
      </c>
      <c r="AV167" s="13" t="s">
        <v>82</v>
      </c>
      <c r="AW167" s="13" t="s">
        <v>30</v>
      </c>
      <c r="AX167" s="13" t="s">
        <v>73</v>
      </c>
      <c r="AY167" s="252" t="s">
        <v>223</v>
      </c>
    </row>
    <row r="168" s="13" customFormat="1">
      <c r="A168" s="13"/>
      <c r="B168" s="241"/>
      <c r="C168" s="242"/>
      <c r="D168" s="243" t="s">
        <v>232</v>
      </c>
      <c r="E168" s="244" t="s">
        <v>1</v>
      </c>
      <c r="F168" s="245" t="s">
        <v>8805</v>
      </c>
      <c r="G168" s="242"/>
      <c r="H168" s="246">
        <v>42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232</v>
      </c>
      <c r="AU168" s="252" t="s">
        <v>82</v>
      </c>
      <c r="AV168" s="13" t="s">
        <v>82</v>
      </c>
      <c r="AW168" s="13" t="s">
        <v>30</v>
      </c>
      <c r="AX168" s="13" t="s">
        <v>73</v>
      </c>
      <c r="AY168" s="252" t="s">
        <v>223</v>
      </c>
    </row>
    <row r="169" s="13" customFormat="1">
      <c r="A169" s="13"/>
      <c r="B169" s="241"/>
      <c r="C169" s="242"/>
      <c r="D169" s="243" t="s">
        <v>232</v>
      </c>
      <c r="E169" s="244" t="s">
        <v>1</v>
      </c>
      <c r="F169" s="245" t="s">
        <v>8804</v>
      </c>
      <c r="G169" s="242"/>
      <c r="H169" s="246">
        <v>18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232</v>
      </c>
      <c r="AU169" s="252" t="s">
        <v>82</v>
      </c>
      <c r="AV169" s="13" t="s">
        <v>82</v>
      </c>
      <c r="AW169" s="13" t="s">
        <v>30</v>
      </c>
      <c r="AX169" s="13" t="s">
        <v>73</v>
      </c>
      <c r="AY169" s="252" t="s">
        <v>223</v>
      </c>
    </row>
    <row r="170" s="13" customFormat="1">
      <c r="A170" s="13"/>
      <c r="B170" s="241"/>
      <c r="C170" s="242"/>
      <c r="D170" s="243" t="s">
        <v>232</v>
      </c>
      <c r="E170" s="244" t="s">
        <v>1</v>
      </c>
      <c r="F170" s="245" t="s">
        <v>8806</v>
      </c>
      <c r="G170" s="242"/>
      <c r="H170" s="246">
        <v>15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232</v>
      </c>
      <c r="AU170" s="252" t="s">
        <v>82</v>
      </c>
      <c r="AV170" s="13" t="s">
        <v>82</v>
      </c>
      <c r="AW170" s="13" t="s">
        <v>30</v>
      </c>
      <c r="AX170" s="13" t="s">
        <v>73</v>
      </c>
      <c r="AY170" s="252" t="s">
        <v>223</v>
      </c>
    </row>
    <row r="171" s="13" customFormat="1">
      <c r="A171" s="13"/>
      <c r="B171" s="241"/>
      <c r="C171" s="242"/>
      <c r="D171" s="243" t="s">
        <v>232</v>
      </c>
      <c r="E171" s="244" t="s">
        <v>1</v>
      </c>
      <c r="F171" s="245" t="s">
        <v>8807</v>
      </c>
      <c r="G171" s="242"/>
      <c r="H171" s="246">
        <v>6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232</v>
      </c>
      <c r="AU171" s="252" t="s">
        <v>82</v>
      </c>
      <c r="AV171" s="13" t="s">
        <v>82</v>
      </c>
      <c r="AW171" s="13" t="s">
        <v>30</v>
      </c>
      <c r="AX171" s="13" t="s">
        <v>73</v>
      </c>
      <c r="AY171" s="252" t="s">
        <v>223</v>
      </c>
    </row>
    <row r="172" s="13" customFormat="1">
      <c r="A172" s="13"/>
      <c r="B172" s="241"/>
      <c r="C172" s="242"/>
      <c r="D172" s="243" t="s">
        <v>232</v>
      </c>
      <c r="E172" s="244" t="s">
        <v>1</v>
      </c>
      <c r="F172" s="245" t="s">
        <v>8808</v>
      </c>
      <c r="G172" s="242"/>
      <c r="H172" s="246">
        <v>105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232</v>
      </c>
      <c r="AU172" s="252" t="s">
        <v>82</v>
      </c>
      <c r="AV172" s="13" t="s">
        <v>82</v>
      </c>
      <c r="AW172" s="13" t="s">
        <v>30</v>
      </c>
      <c r="AX172" s="13" t="s">
        <v>73</v>
      </c>
      <c r="AY172" s="252" t="s">
        <v>223</v>
      </c>
    </row>
    <row r="173" s="15" customFormat="1">
      <c r="A173" s="15"/>
      <c r="B173" s="263"/>
      <c r="C173" s="264"/>
      <c r="D173" s="243" t="s">
        <v>232</v>
      </c>
      <c r="E173" s="265" t="s">
        <v>1</v>
      </c>
      <c r="F173" s="266" t="s">
        <v>245</v>
      </c>
      <c r="G173" s="264"/>
      <c r="H173" s="267">
        <v>206.40000000000001</v>
      </c>
      <c r="I173" s="268"/>
      <c r="J173" s="264"/>
      <c r="K173" s="264"/>
      <c r="L173" s="269"/>
      <c r="M173" s="270"/>
      <c r="N173" s="271"/>
      <c r="O173" s="271"/>
      <c r="P173" s="271"/>
      <c r="Q173" s="271"/>
      <c r="R173" s="271"/>
      <c r="S173" s="271"/>
      <c r="T173" s="272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3" t="s">
        <v>232</v>
      </c>
      <c r="AU173" s="273" t="s">
        <v>82</v>
      </c>
      <c r="AV173" s="15" t="s">
        <v>230</v>
      </c>
      <c r="AW173" s="15" t="s">
        <v>30</v>
      </c>
      <c r="AX173" s="15" t="s">
        <v>80</v>
      </c>
      <c r="AY173" s="273" t="s">
        <v>223</v>
      </c>
    </row>
    <row r="174" s="2" customFormat="1" ht="16.5" customHeight="1">
      <c r="A174" s="39"/>
      <c r="B174" s="40"/>
      <c r="C174" s="274" t="s">
        <v>297</v>
      </c>
      <c r="D174" s="274" t="s">
        <v>285</v>
      </c>
      <c r="E174" s="275" t="s">
        <v>5492</v>
      </c>
      <c r="F174" s="276" t="s">
        <v>5493</v>
      </c>
      <c r="G174" s="277" t="s">
        <v>265</v>
      </c>
      <c r="H174" s="278">
        <v>371.51999999999998</v>
      </c>
      <c r="I174" s="279"/>
      <c r="J174" s="280">
        <f>ROUND(I174*H174,2)</f>
        <v>0</v>
      </c>
      <c r="K174" s="276" t="s">
        <v>229</v>
      </c>
      <c r="L174" s="281"/>
      <c r="M174" s="282" t="s">
        <v>1</v>
      </c>
      <c r="N174" s="283" t="s">
        <v>38</v>
      </c>
      <c r="O174" s="92"/>
      <c r="P174" s="237">
        <f>O174*H174</f>
        <v>0</v>
      </c>
      <c r="Q174" s="237">
        <v>1</v>
      </c>
      <c r="R174" s="237">
        <f>Q174*H174</f>
        <v>371.51999999999998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262</v>
      </c>
      <c r="AT174" s="239" t="s">
        <v>285</v>
      </c>
      <c r="AU174" s="239" t="s">
        <v>82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230</v>
      </c>
      <c r="BM174" s="239" t="s">
        <v>8809</v>
      </c>
    </row>
    <row r="175" s="13" customFormat="1">
      <c r="A175" s="13"/>
      <c r="B175" s="241"/>
      <c r="C175" s="242"/>
      <c r="D175" s="243" t="s">
        <v>232</v>
      </c>
      <c r="E175" s="244" t="s">
        <v>1</v>
      </c>
      <c r="F175" s="245" t="s">
        <v>8810</v>
      </c>
      <c r="G175" s="242"/>
      <c r="H175" s="246">
        <v>371.51999999999998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232</v>
      </c>
      <c r="AU175" s="252" t="s">
        <v>82</v>
      </c>
      <c r="AV175" s="13" t="s">
        <v>82</v>
      </c>
      <c r="AW175" s="13" t="s">
        <v>30</v>
      </c>
      <c r="AX175" s="13" t="s">
        <v>80</v>
      </c>
      <c r="AY175" s="252" t="s">
        <v>223</v>
      </c>
    </row>
    <row r="176" s="12" customFormat="1" ht="22.8" customHeight="1">
      <c r="A176" s="12"/>
      <c r="B176" s="212"/>
      <c r="C176" s="213"/>
      <c r="D176" s="214" t="s">
        <v>72</v>
      </c>
      <c r="E176" s="226" t="s">
        <v>230</v>
      </c>
      <c r="F176" s="226" t="s">
        <v>849</v>
      </c>
      <c r="G176" s="213"/>
      <c r="H176" s="213"/>
      <c r="I176" s="216"/>
      <c r="J176" s="227">
        <f>BK176</f>
        <v>0</v>
      </c>
      <c r="K176" s="213"/>
      <c r="L176" s="218"/>
      <c r="M176" s="219"/>
      <c r="N176" s="220"/>
      <c r="O176" s="220"/>
      <c r="P176" s="221">
        <f>SUM(P177:P193)</f>
        <v>0</v>
      </c>
      <c r="Q176" s="220"/>
      <c r="R176" s="221">
        <f>SUM(R177:R193)</f>
        <v>1.4131199999999999</v>
      </c>
      <c r="S176" s="220"/>
      <c r="T176" s="222">
        <f>SUM(T177:T193)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3" t="s">
        <v>80</v>
      </c>
      <c r="AT176" s="224" t="s">
        <v>72</v>
      </c>
      <c r="AU176" s="224" t="s">
        <v>80</v>
      </c>
      <c r="AY176" s="223" t="s">
        <v>223</v>
      </c>
      <c r="BK176" s="225">
        <f>SUM(BK177:BK193)</f>
        <v>0</v>
      </c>
    </row>
    <row r="177" s="2" customFormat="1" ht="33" customHeight="1">
      <c r="A177" s="39"/>
      <c r="B177" s="40"/>
      <c r="C177" s="228" t="s">
        <v>304</v>
      </c>
      <c r="D177" s="228" t="s">
        <v>225</v>
      </c>
      <c r="E177" s="229" t="s">
        <v>5496</v>
      </c>
      <c r="F177" s="230" t="s">
        <v>5497</v>
      </c>
      <c r="G177" s="231" t="s">
        <v>228</v>
      </c>
      <c r="H177" s="232">
        <v>39.299999999999997</v>
      </c>
      <c r="I177" s="233"/>
      <c r="J177" s="234">
        <f>ROUND(I177*H177,2)</f>
        <v>0</v>
      </c>
      <c r="K177" s="230" t="s">
        <v>229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8811</v>
      </c>
    </row>
    <row r="178" s="13" customFormat="1">
      <c r="A178" s="13"/>
      <c r="B178" s="241"/>
      <c r="C178" s="242"/>
      <c r="D178" s="243" t="s">
        <v>232</v>
      </c>
      <c r="E178" s="244" t="s">
        <v>1</v>
      </c>
      <c r="F178" s="245" t="s">
        <v>8812</v>
      </c>
      <c r="G178" s="242"/>
      <c r="H178" s="246">
        <v>22.399999999999999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232</v>
      </c>
      <c r="AU178" s="252" t="s">
        <v>82</v>
      </c>
      <c r="AV178" s="13" t="s">
        <v>82</v>
      </c>
      <c r="AW178" s="13" t="s">
        <v>30</v>
      </c>
      <c r="AX178" s="13" t="s">
        <v>73</v>
      </c>
      <c r="AY178" s="252" t="s">
        <v>223</v>
      </c>
    </row>
    <row r="179" s="13" customFormat="1">
      <c r="A179" s="13"/>
      <c r="B179" s="241"/>
      <c r="C179" s="242"/>
      <c r="D179" s="243" t="s">
        <v>232</v>
      </c>
      <c r="E179" s="244" t="s">
        <v>1</v>
      </c>
      <c r="F179" s="245" t="s">
        <v>8813</v>
      </c>
      <c r="G179" s="242"/>
      <c r="H179" s="246">
        <v>0.40000000000000002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232</v>
      </c>
      <c r="AU179" s="252" t="s">
        <v>82</v>
      </c>
      <c r="AV179" s="13" t="s">
        <v>82</v>
      </c>
      <c r="AW179" s="13" t="s">
        <v>30</v>
      </c>
      <c r="AX179" s="13" t="s">
        <v>73</v>
      </c>
      <c r="AY179" s="252" t="s">
        <v>223</v>
      </c>
    </row>
    <row r="180" s="13" customFormat="1">
      <c r="A180" s="13"/>
      <c r="B180" s="241"/>
      <c r="C180" s="242"/>
      <c r="D180" s="243" t="s">
        <v>232</v>
      </c>
      <c r="E180" s="244" t="s">
        <v>1</v>
      </c>
      <c r="F180" s="245" t="s">
        <v>8814</v>
      </c>
      <c r="G180" s="242"/>
      <c r="H180" s="246">
        <v>3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232</v>
      </c>
      <c r="AU180" s="252" t="s">
        <v>82</v>
      </c>
      <c r="AV180" s="13" t="s">
        <v>82</v>
      </c>
      <c r="AW180" s="13" t="s">
        <v>30</v>
      </c>
      <c r="AX180" s="13" t="s">
        <v>73</v>
      </c>
      <c r="AY180" s="252" t="s">
        <v>223</v>
      </c>
    </row>
    <row r="181" s="13" customFormat="1">
      <c r="A181" s="13"/>
      <c r="B181" s="241"/>
      <c r="C181" s="242"/>
      <c r="D181" s="243" t="s">
        <v>232</v>
      </c>
      <c r="E181" s="244" t="s">
        <v>1</v>
      </c>
      <c r="F181" s="245" t="s">
        <v>8815</v>
      </c>
      <c r="G181" s="242"/>
      <c r="H181" s="246">
        <v>7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232</v>
      </c>
      <c r="AU181" s="252" t="s">
        <v>82</v>
      </c>
      <c r="AV181" s="13" t="s">
        <v>82</v>
      </c>
      <c r="AW181" s="13" t="s">
        <v>30</v>
      </c>
      <c r="AX181" s="13" t="s">
        <v>73</v>
      </c>
      <c r="AY181" s="252" t="s">
        <v>223</v>
      </c>
    </row>
    <row r="182" s="13" customFormat="1">
      <c r="A182" s="13"/>
      <c r="B182" s="241"/>
      <c r="C182" s="242"/>
      <c r="D182" s="243" t="s">
        <v>232</v>
      </c>
      <c r="E182" s="244" t="s">
        <v>1</v>
      </c>
      <c r="F182" s="245" t="s">
        <v>8814</v>
      </c>
      <c r="G182" s="242"/>
      <c r="H182" s="246">
        <v>3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232</v>
      </c>
      <c r="AU182" s="252" t="s">
        <v>82</v>
      </c>
      <c r="AV182" s="13" t="s">
        <v>82</v>
      </c>
      <c r="AW182" s="13" t="s">
        <v>30</v>
      </c>
      <c r="AX182" s="13" t="s">
        <v>73</v>
      </c>
      <c r="AY182" s="252" t="s">
        <v>223</v>
      </c>
    </row>
    <row r="183" s="13" customFormat="1">
      <c r="A183" s="13"/>
      <c r="B183" s="241"/>
      <c r="C183" s="242"/>
      <c r="D183" s="243" t="s">
        <v>232</v>
      </c>
      <c r="E183" s="244" t="s">
        <v>1</v>
      </c>
      <c r="F183" s="245" t="s">
        <v>8816</v>
      </c>
      <c r="G183" s="242"/>
      <c r="H183" s="246">
        <v>2.5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232</v>
      </c>
      <c r="AU183" s="252" t="s">
        <v>82</v>
      </c>
      <c r="AV183" s="13" t="s">
        <v>82</v>
      </c>
      <c r="AW183" s="13" t="s">
        <v>30</v>
      </c>
      <c r="AX183" s="13" t="s">
        <v>73</v>
      </c>
      <c r="AY183" s="252" t="s">
        <v>223</v>
      </c>
    </row>
    <row r="184" s="13" customFormat="1">
      <c r="A184" s="13"/>
      <c r="B184" s="241"/>
      <c r="C184" s="242"/>
      <c r="D184" s="243" t="s">
        <v>232</v>
      </c>
      <c r="E184" s="244" t="s">
        <v>1</v>
      </c>
      <c r="F184" s="245" t="s">
        <v>8817</v>
      </c>
      <c r="G184" s="242"/>
      <c r="H184" s="246">
        <v>1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232</v>
      </c>
      <c r="AU184" s="252" t="s">
        <v>82</v>
      </c>
      <c r="AV184" s="13" t="s">
        <v>82</v>
      </c>
      <c r="AW184" s="13" t="s">
        <v>30</v>
      </c>
      <c r="AX184" s="13" t="s">
        <v>73</v>
      </c>
      <c r="AY184" s="252" t="s">
        <v>223</v>
      </c>
    </row>
    <row r="185" s="15" customFormat="1">
      <c r="A185" s="15"/>
      <c r="B185" s="263"/>
      <c r="C185" s="264"/>
      <c r="D185" s="243" t="s">
        <v>232</v>
      </c>
      <c r="E185" s="265" t="s">
        <v>1</v>
      </c>
      <c r="F185" s="266" t="s">
        <v>245</v>
      </c>
      <c r="G185" s="264"/>
      <c r="H185" s="267">
        <v>39.299999999999997</v>
      </c>
      <c r="I185" s="268"/>
      <c r="J185" s="264"/>
      <c r="K185" s="264"/>
      <c r="L185" s="269"/>
      <c r="M185" s="270"/>
      <c r="N185" s="271"/>
      <c r="O185" s="271"/>
      <c r="P185" s="271"/>
      <c r="Q185" s="271"/>
      <c r="R185" s="271"/>
      <c r="S185" s="271"/>
      <c r="T185" s="272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3" t="s">
        <v>232</v>
      </c>
      <c r="AU185" s="273" t="s">
        <v>82</v>
      </c>
      <c r="AV185" s="15" t="s">
        <v>230</v>
      </c>
      <c r="AW185" s="15" t="s">
        <v>30</v>
      </c>
      <c r="AX185" s="15" t="s">
        <v>80</v>
      </c>
      <c r="AY185" s="273" t="s">
        <v>223</v>
      </c>
    </row>
    <row r="186" s="2" customFormat="1" ht="44.25" customHeight="1">
      <c r="A186" s="39"/>
      <c r="B186" s="40"/>
      <c r="C186" s="228" t="s">
        <v>310</v>
      </c>
      <c r="D186" s="228" t="s">
        <v>225</v>
      </c>
      <c r="E186" s="229" t="s">
        <v>8818</v>
      </c>
      <c r="F186" s="230" t="s">
        <v>8819</v>
      </c>
      <c r="G186" s="231" t="s">
        <v>475</v>
      </c>
      <c r="H186" s="232">
        <v>8</v>
      </c>
      <c r="I186" s="233"/>
      <c r="J186" s="234">
        <f>ROUND(I186*H186,2)</f>
        <v>0</v>
      </c>
      <c r="K186" s="230" t="s">
        <v>229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0.17663999999999999</v>
      </c>
      <c r="R186" s="237">
        <f>Q186*H186</f>
        <v>1.4131199999999999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82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8820</v>
      </c>
    </row>
    <row r="187" s="14" customFormat="1">
      <c r="A187" s="14"/>
      <c r="B187" s="253"/>
      <c r="C187" s="254"/>
      <c r="D187" s="243" t="s">
        <v>232</v>
      </c>
      <c r="E187" s="255" t="s">
        <v>1</v>
      </c>
      <c r="F187" s="256" t="s">
        <v>8821</v>
      </c>
      <c r="G187" s="254"/>
      <c r="H187" s="255" t="s">
        <v>1</v>
      </c>
      <c r="I187" s="257"/>
      <c r="J187" s="254"/>
      <c r="K187" s="254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232</v>
      </c>
      <c r="AU187" s="262" t="s">
        <v>82</v>
      </c>
      <c r="AV187" s="14" t="s">
        <v>80</v>
      </c>
      <c r="AW187" s="14" t="s">
        <v>30</v>
      </c>
      <c r="AX187" s="14" t="s">
        <v>73</v>
      </c>
      <c r="AY187" s="262" t="s">
        <v>223</v>
      </c>
    </row>
    <row r="188" s="14" customFormat="1">
      <c r="A188" s="14"/>
      <c r="B188" s="253"/>
      <c r="C188" s="254"/>
      <c r="D188" s="243" t="s">
        <v>232</v>
      </c>
      <c r="E188" s="255" t="s">
        <v>1</v>
      </c>
      <c r="F188" s="256" t="s">
        <v>8822</v>
      </c>
      <c r="G188" s="254"/>
      <c r="H188" s="255" t="s">
        <v>1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232</v>
      </c>
      <c r="AU188" s="262" t="s">
        <v>82</v>
      </c>
      <c r="AV188" s="14" t="s">
        <v>80</v>
      </c>
      <c r="AW188" s="14" t="s">
        <v>30</v>
      </c>
      <c r="AX188" s="14" t="s">
        <v>73</v>
      </c>
      <c r="AY188" s="262" t="s">
        <v>223</v>
      </c>
    </row>
    <row r="189" s="14" customFormat="1">
      <c r="A189" s="14"/>
      <c r="B189" s="253"/>
      <c r="C189" s="254"/>
      <c r="D189" s="243" t="s">
        <v>232</v>
      </c>
      <c r="E189" s="255" t="s">
        <v>1</v>
      </c>
      <c r="F189" s="256" t="s">
        <v>8823</v>
      </c>
      <c r="G189" s="254"/>
      <c r="H189" s="255" t="s">
        <v>1</v>
      </c>
      <c r="I189" s="257"/>
      <c r="J189" s="254"/>
      <c r="K189" s="254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232</v>
      </c>
      <c r="AU189" s="262" t="s">
        <v>82</v>
      </c>
      <c r="AV189" s="14" t="s">
        <v>80</v>
      </c>
      <c r="AW189" s="14" t="s">
        <v>30</v>
      </c>
      <c r="AX189" s="14" t="s">
        <v>73</v>
      </c>
      <c r="AY189" s="262" t="s">
        <v>223</v>
      </c>
    </row>
    <row r="190" s="13" customFormat="1">
      <c r="A190" s="13"/>
      <c r="B190" s="241"/>
      <c r="C190" s="242"/>
      <c r="D190" s="243" t="s">
        <v>232</v>
      </c>
      <c r="E190" s="244" t="s">
        <v>1</v>
      </c>
      <c r="F190" s="245" t="s">
        <v>5902</v>
      </c>
      <c r="G190" s="242"/>
      <c r="H190" s="246">
        <v>2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232</v>
      </c>
      <c r="AU190" s="252" t="s">
        <v>82</v>
      </c>
      <c r="AV190" s="13" t="s">
        <v>82</v>
      </c>
      <c r="AW190" s="13" t="s">
        <v>30</v>
      </c>
      <c r="AX190" s="13" t="s">
        <v>73</v>
      </c>
      <c r="AY190" s="252" t="s">
        <v>223</v>
      </c>
    </row>
    <row r="191" s="14" customFormat="1">
      <c r="A191" s="14"/>
      <c r="B191" s="253"/>
      <c r="C191" s="254"/>
      <c r="D191" s="243" t="s">
        <v>232</v>
      </c>
      <c r="E191" s="255" t="s">
        <v>1</v>
      </c>
      <c r="F191" s="256" t="s">
        <v>8824</v>
      </c>
      <c r="G191" s="254"/>
      <c r="H191" s="255" t="s">
        <v>1</v>
      </c>
      <c r="I191" s="257"/>
      <c r="J191" s="254"/>
      <c r="K191" s="254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232</v>
      </c>
      <c r="AU191" s="262" t="s">
        <v>82</v>
      </c>
      <c r="AV191" s="14" t="s">
        <v>80</v>
      </c>
      <c r="AW191" s="14" t="s">
        <v>30</v>
      </c>
      <c r="AX191" s="14" t="s">
        <v>73</v>
      </c>
      <c r="AY191" s="262" t="s">
        <v>223</v>
      </c>
    </row>
    <row r="192" s="13" customFormat="1">
      <c r="A192" s="13"/>
      <c r="B192" s="241"/>
      <c r="C192" s="242"/>
      <c r="D192" s="243" t="s">
        <v>232</v>
      </c>
      <c r="E192" s="244" t="s">
        <v>1</v>
      </c>
      <c r="F192" s="245" t="s">
        <v>5870</v>
      </c>
      <c r="G192" s="242"/>
      <c r="H192" s="246">
        <v>6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232</v>
      </c>
      <c r="AU192" s="252" t="s">
        <v>82</v>
      </c>
      <c r="AV192" s="13" t="s">
        <v>82</v>
      </c>
      <c r="AW192" s="13" t="s">
        <v>30</v>
      </c>
      <c r="AX192" s="13" t="s">
        <v>73</v>
      </c>
      <c r="AY192" s="252" t="s">
        <v>223</v>
      </c>
    </row>
    <row r="193" s="15" customFormat="1">
      <c r="A193" s="15"/>
      <c r="B193" s="263"/>
      <c r="C193" s="264"/>
      <c r="D193" s="243" t="s">
        <v>232</v>
      </c>
      <c r="E193" s="265" t="s">
        <v>1</v>
      </c>
      <c r="F193" s="266" t="s">
        <v>245</v>
      </c>
      <c r="G193" s="264"/>
      <c r="H193" s="267">
        <v>8</v>
      </c>
      <c r="I193" s="268"/>
      <c r="J193" s="264"/>
      <c r="K193" s="264"/>
      <c r="L193" s="269"/>
      <c r="M193" s="270"/>
      <c r="N193" s="271"/>
      <c r="O193" s="271"/>
      <c r="P193" s="271"/>
      <c r="Q193" s="271"/>
      <c r="R193" s="271"/>
      <c r="S193" s="271"/>
      <c r="T193" s="272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3" t="s">
        <v>232</v>
      </c>
      <c r="AU193" s="273" t="s">
        <v>82</v>
      </c>
      <c r="AV193" s="15" t="s">
        <v>230</v>
      </c>
      <c r="AW193" s="15" t="s">
        <v>30</v>
      </c>
      <c r="AX193" s="15" t="s">
        <v>80</v>
      </c>
      <c r="AY193" s="273" t="s">
        <v>223</v>
      </c>
    </row>
    <row r="194" s="12" customFormat="1" ht="22.8" customHeight="1">
      <c r="A194" s="12"/>
      <c r="B194" s="212"/>
      <c r="C194" s="213"/>
      <c r="D194" s="214" t="s">
        <v>72</v>
      </c>
      <c r="E194" s="226" t="s">
        <v>249</v>
      </c>
      <c r="F194" s="226" t="s">
        <v>1378</v>
      </c>
      <c r="G194" s="213"/>
      <c r="H194" s="213"/>
      <c r="I194" s="216"/>
      <c r="J194" s="227">
        <f>BK194</f>
        <v>0</v>
      </c>
      <c r="K194" s="213"/>
      <c r="L194" s="218"/>
      <c r="M194" s="219"/>
      <c r="N194" s="220"/>
      <c r="O194" s="220"/>
      <c r="P194" s="221">
        <f>SUM(P195:P199)</f>
        <v>0</v>
      </c>
      <c r="Q194" s="220"/>
      <c r="R194" s="221">
        <f>SUM(R195:R199)</f>
        <v>196.88</v>
      </c>
      <c r="S194" s="220"/>
      <c r="T194" s="222">
        <f>SUM(T195:T199)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3" t="s">
        <v>80</v>
      </c>
      <c r="AT194" s="224" t="s">
        <v>72</v>
      </c>
      <c r="AU194" s="224" t="s">
        <v>80</v>
      </c>
      <c r="AY194" s="223" t="s">
        <v>223</v>
      </c>
      <c r="BK194" s="225">
        <f>SUM(BK195:BK199)</f>
        <v>0</v>
      </c>
    </row>
    <row r="195" s="2" customFormat="1" ht="37.8" customHeight="1">
      <c r="A195" s="39"/>
      <c r="B195" s="40"/>
      <c r="C195" s="228" t="s">
        <v>314</v>
      </c>
      <c r="D195" s="228" t="s">
        <v>225</v>
      </c>
      <c r="E195" s="229" t="s">
        <v>8825</v>
      </c>
      <c r="F195" s="230" t="s">
        <v>8826</v>
      </c>
      <c r="G195" s="231" t="s">
        <v>293</v>
      </c>
      <c r="H195" s="232">
        <v>428</v>
      </c>
      <c r="I195" s="233"/>
      <c r="J195" s="234">
        <f>ROUND(I195*H195,2)</f>
        <v>0</v>
      </c>
      <c r="K195" s="230" t="s">
        <v>229</v>
      </c>
      <c r="L195" s="45"/>
      <c r="M195" s="235" t="s">
        <v>1</v>
      </c>
      <c r="N195" s="236" t="s">
        <v>38</v>
      </c>
      <c r="O195" s="92"/>
      <c r="P195" s="237">
        <f>O195*H195</f>
        <v>0</v>
      </c>
      <c r="Q195" s="237">
        <v>0.46000000000000002</v>
      </c>
      <c r="R195" s="237">
        <f>Q195*H195</f>
        <v>196.88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230</v>
      </c>
      <c r="AT195" s="239" t="s">
        <v>225</v>
      </c>
      <c r="AU195" s="239" t="s">
        <v>82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230</v>
      </c>
      <c r="BM195" s="239" t="s">
        <v>8827</v>
      </c>
    </row>
    <row r="196" s="13" customFormat="1">
      <c r="A196" s="13"/>
      <c r="B196" s="241"/>
      <c r="C196" s="242"/>
      <c r="D196" s="243" t="s">
        <v>232</v>
      </c>
      <c r="E196" s="244" t="s">
        <v>1</v>
      </c>
      <c r="F196" s="245" t="s">
        <v>8828</v>
      </c>
      <c r="G196" s="242"/>
      <c r="H196" s="246">
        <v>224</v>
      </c>
      <c r="I196" s="247"/>
      <c r="J196" s="242"/>
      <c r="K196" s="242"/>
      <c r="L196" s="248"/>
      <c r="M196" s="249"/>
      <c r="N196" s="250"/>
      <c r="O196" s="250"/>
      <c r="P196" s="250"/>
      <c r="Q196" s="250"/>
      <c r="R196" s="250"/>
      <c r="S196" s="250"/>
      <c r="T196" s="25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2" t="s">
        <v>232</v>
      </c>
      <c r="AU196" s="252" t="s">
        <v>82</v>
      </c>
      <c r="AV196" s="13" t="s">
        <v>82</v>
      </c>
      <c r="AW196" s="13" t="s">
        <v>30</v>
      </c>
      <c r="AX196" s="13" t="s">
        <v>73</v>
      </c>
      <c r="AY196" s="252" t="s">
        <v>223</v>
      </c>
    </row>
    <row r="197" s="13" customFormat="1">
      <c r="A197" s="13"/>
      <c r="B197" s="241"/>
      <c r="C197" s="242"/>
      <c r="D197" s="243" t="s">
        <v>232</v>
      </c>
      <c r="E197" s="244" t="s">
        <v>1</v>
      </c>
      <c r="F197" s="245" t="s">
        <v>8829</v>
      </c>
      <c r="G197" s="242"/>
      <c r="H197" s="246">
        <v>200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232</v>
      </c>
      <c r="AU197" s="252" t="s">
        <v>82</v>
      </c>
      <c r="AV197" s="13" t="s">
        <v>82</v>
      </c>
      <c r="AW197" s="13" t="s">
        <v>30</v>
      </c>
      <c r="AX197" s="13" t="s">
        <v>73</v>
      </c>
      <c r="AY197" s="252" t="s">
        <v>223</v>
      </c>
    </row>
    <row r="198" s="13" customFormat="1">
      <c r="A198" s="13"/>
      <c r="B198" s="241"/>
      <c r="C198" s="242"/>
      <c r="D198" s="243" t="s">
        <v>232</v>
      </c>
      <c r="E198" s="244" t="s">
        <v>1</v>
      </c>
      <c r="F198" s="245" t="s">
        <v>8830</v>
      </c>
      <c r="G198" s="242"/>
      <c r="H198" s="246">
        <v>4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232</v>
      </c>
      <c r="AU198" s="252" t="s">
        <v>82</v>
      </c>
      <c r="AV198" s="13" t="s">
        <v>82</v>
      </c>
      <c r="AW198" s="13" t="s">
        <v>30</v>
      </c>
      <c r="AX198" s="13" t="s">
        <v>73</v>
      </c>
      <c r="AY198" s="252" t="s">
        <v>223</v>
      </c>
    </row>
    <row r="199" s="15" customFormat="1">
      <c r="A199" s="15"/>
      <c r="B199" s="263"/>
      <c r="C199" s="264"/>
      <c r="D199" s="243" t="s">
        <v>232</v>
      </c>
      <c r="E199" s="265" t="s">
        <v>1</v>
      </c>
      <c r="F199" s="266" t="s">
        <v>245</v>
      </c>
      <c r="G199" s="264"/>
      <c r="H199" s="267">
        <v>428</v>
      </c>
      <c r="I199" s="268"/>
      <c r="J199" s="264"/>
      <c r="K199" s="264"/>
      <c r="L199" s="269"/>
      <c r="M199" s="270"/>
      <c r="N199" s="271"/>
      <c r="O199" s="271"/>
      <c r="P199" s="271"/>
      <c r="Q199" s="271"/>
      <c r="R199" s="271"/>
      <c r="S199" s="271"/>
      <c r="T199" s="272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3" t="s">
        <v>232</v>
      </c>
      <c r="AU199" s="273" t="s">
        <v>82</v>
      </c>
      <c r="AV199" s="15" t="s">
        <v>230</v>
      </c>
      <c r="AW199" s="15" t="s">
        <v>30</v>
      </c>
      <c r="AX199" s="15" t="s">
        <v>80</v>
      </c>
      <c r="AY199" s="273" t="s">
        <v>223</v>
      </c>
    </row>
    <row r="200" s="12" customFormat="1" ht="22.8" customHeight="1">
      <c r="A200" s="12"/>
      <c r="B200" s="212"/>
      <c r="C200" s="213"/>
      <c r="D200" s="214" t="s">
        <v>72</v>
      </c>
      <c r="E200" s="226" t="s">
        <v>262</v>
      </c>
      <c r="F200" s="226" t="s">
        <v>5508</v>
      </c>
      <c r="G200" s="213"/>
      <c r="H200" s="213"/>
      <c r="I200" s="216"/>
      <c r="J200" s="227">
        <f>BK200</f>
        <v>0</v>
      </c>
      <c r="K200" s="213"/>
      <c r="L200" s="218"/>
      <c r="M200" s="219"/>
      <c r="N200" s="220"/>
      <c r="O200" s="220"/>
      <c r="P200" s="221">
        <f>SUM(P201:P297)</f>
        <v>0</v>
      </c>
      <c r="Q200" s="220"/>
      <c r="R200" s="221">
        <f>SUM(R201:R297)</f>
        <v>19.216300400000002</v>
      </c>
      <c r="S200" s="220"/>
      <c r="T200" s="222">
        <f>SUM(T201:T297)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3" t="s">
        <v>80</v>
      </c>
      <c r="AT200" s="224" t="s">
        <v>72</v>
      </c>
      <c r="AU200" s="224" t="s">
        <v>80</v>
      </c>
      <c r="AY200" s="223" t="s">
        <v>223</v>
      </c>
      <c r="BK200" s="225">
        <f>SUM(BK201:BK297)</f>
        <v>0</v>
      </c>
    </row>
    <row r="201" s="2" customFormat="1" ht="24.15" customHeight="1">
      <c r="A201" s="39"/>
      <c r="B201" s="40"/>
      <c r="C201" s="228" t="s">
        <v>320</v>
      </c>
      <c r="D201" s="228" t="s">
        <v>225</v>
      </c>
      <c r="E201" s="229" t="s">
        <v>8831</v>
      </c>
      <c r="F201" s="230" t="s">
        <v>8832</v>
      </c>
      <c r="G201" s="231" t="s">
        <v>351</v>
      </c>
      <c r="H201" s="232">
        <v>2</v>
      </c>
      <c r="I201" s="233"/>
      <c r="J201" s="234">
        <f>ROUND(I201*H201,2)</f>
        <v>0</v>
      </c>
      <c r="K201" s="230" t="s">
        <v>229</v>
      </c>
      <c r="L201" s="45"/>
      <c r="M201" s="235" t="s">
        <v>1</v>
      </c>
      <c r="N201" s="236" t="s">
        <v>38</v>
      </c>
      <c r="O201" s="92"/>
      <c r="P201" s="237">
        <f>O201*H201</f>
        <v>0</v>
      </c>
      <c r="Q201" s="237">
        <v>1.0000000000000001E-05</v>
      </c>
      <c r="R201" s="237">
        <f>Q201*H201</f>
        <v>2.0000000000000002E-05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230</v>
      </c>
      <c r="AT201" s="239" t="s">
        <v>225</v>
      </c>
      <c r="AU201" s="239" t="s">
        <v>82</v>
      </c>
      <c r="AY201" s="18" t="s">
        <v>223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80</v>
      </c>
      <c r="BK201" s="240">
        <f>ROUND(I201*H201,2)</f>
        <v>0</v>
      </c>
      <c r="BL201" s="18" t="s">
        <v>230</v>
      </c>
      <c r="BM201" s="239" t="s">
        <v>8833</v>
      </c>
    </row>
    <row r="202" s="2" customFormat="1" ht="16.5" customHeight="1">
      <c r="A202" s="39"/>
      <c r="B202" s="40"/>
      <c r="C202" s="274" t="s">
        <v>325</v>
      </c>
      <c r="D202" s="274" t="s">
        <v>285</v>
      </c>
      <c r="E202" s="275" t="s">
        <v>8834</v>
      </c>
      <c r="F202" s="276" t="s">
        <v>8835</v>
      </c>
      <c r="G202" s="277" t="s">
        <v>351</v>
      </c>
      <c r="H202" s="278">
        <v>2.0600000000000001</v>
      </c>
      <c r="I202" s="279"/>
      <c r="J202" s="280">
        <f>ROUND(I202*H202,2)</f>
        <v>0</v>
      </c>
      <c r="K202" s="276" t="s">
        <v>229</v>
      </c>
      <c r="L202" s="281"/>
      <c r="M202" s="282" t="s">
        <v>1</v>
      </c>
      <c r="N202" s="283" t="s">
        <v>38</v>
      </c>
      <c r="O202" s="92"/>
      <c r="P202" s="237">
        <f>O202*H202</f>
        <v>0</v>
      </c>
      <c r="Q202" s="237">
        <v>0.0017700000000000001</v>
      </c>
      <c r="R202" s="237">
        <f>Q202*H202</f>
        <v>0.0036462000000000005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262</v>
      </c>
      <c r="AT202" s="239" t="s">
        <v>285</v>
      </c>
      <c r="AU202" s="239" t="s">
        <v>82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8836</v>
      </c>
    </row>
    <row r="203" s="13" customFormat="1">
      <c r="A203" s="13"/>
      <c r="B203" s="241"/>
      <c r="C203" s="242"/>
      <c r="D203" s="243" t="s">
        <v>232</v>
      </c>
      <c r="E203" s="244" t="s">
        <v>1</v>
      </c>
      <c r="F203" s="245" t="s">
        <v>8837</v>
      </c>
      <c r="G203" s="242"/>
      <c r="H203" s="246">
        <v>2.0600000000000001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232</v>
      </c>
      <c r="AU203" s="252" t="s">
        <v>82</v>
      </c>
      <c r="AV203" s="13" t="s">
        <v>82</v>
      </c>
      <c r="AW203" s="13" t="s">
        <v>30</v>
      </c>
      <c r="AX203" s="13" t="s">
        <v>80</v>
      </c>
      <c r="AY203" s="252" t="s">
        <v>223</v>
      </c>
    </row>
    <row r="204" s="2" customFormat="1" ht="24.15" customHeight="1">
      <c r="A204" s="39"/>
      <c r="B204" s="40"/>
      <c r="C204" s="228" t="s">
        <v>330</v>
      </c>
      <c r="D204" s="228" t="s">
        <v>225</v>
      </c>
      <c r="E204" s="229" t="s">
        <v>8838</v>
      </c>
      <c r="F204" s="230" t="s">
        <v>8839</v>
      </c>
      <c r="G204" s="231" t="s">
        <v>351</v>
      </c>
      <c r="H204" s="232">
        <v>18</v>
      </c>
      <c r="I204" s="233"/>
      <c r="J204" s="234">
        <f>ROUND(I204*H204,2)</f>
        <v>0</v>
      </c>
      <c r="K204" s="230" t="s">
        <v>229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1.0000000000000001E-05</v>
      </c>
      <c r="R204" s="237">
        <f>Q204*H204</f>
        <v>0.00018000000000000001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230</v>
      </c>
      <c r="AT204" s="239" t="s">
        <v>225</v>
      </c>
      <c r="AU204" s="239" t="s">
        <v>82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230</v>
      </c>
      <c r="BM204" s="239" t="s">
        <v>8840</v>
      </c>
    </row>
    <row r="205" s="13" customFormat="1">
      <c r="A205" s="13"/>
      <c r="B205" s="241"/>
      <c r="C205" s="242"/>
      <c r="D205" s="243" t="s">
        <v>232</v>
      </c>
      <c r="E205" s="244" t="s">
        <v>1</v>
      </c>
      <c r="F205" s="245" t="s">
        <v>8841</v>
      </c>
      <c r="G205" s="242"/>
      <c r="H205" s="246">
        <v>18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232</v>
      </c>
      <c r="AU205" s="252" t="s">
        <v>82</v>
      </c>
      <c r="AV205" s="13" t="s">
        <v>82</v>
      </c>
      <c r="AW205" s="13" t="s">
        <v>30</v>
      </c>
      <c r="AX205" s="13" t="s">
        <v>80</v>
      </c>
      <c r="AY205" s="252" t="s">
        <v>223</v>
      </c>
    </row>
    <row r="206" s="2" customFormat="1" ht="24.15" customHeight="1">
      <c r="A206" s="39"/>
      <c r="B206" s="40"/>
      <c r="C206" s="274" t="s">
        <v>7</v>
      </c>
      <c r="D206" s="274" t="s">
        <v>285</v>
      </c>
      <c r="E206" s="275" t="s">
        <v>8842</v>
      </c>
      <c r="F206" s="276" t="s">
        <v>8843</v>
      </c>
      <c r="G206" s="277" t="s">
        <v>351</v>
      </c>
      <c r="H206" s="278">
        <v>18.539999999999999</v>
      </c>
      <c r="I206" s="279"/>
      <c r="J206" s="280">
        <f>ROUND(I206*H206,2)</f>
        <v>0</v>
      </c>
      <c r="K206" s="276" t="s">
        <v>229</v>
      </c>
      <c r="L206" s="281"/>
      <c r="M206" s="282" t="s">
        <v>1</v>
      </c>
      <c r="N206" s="283" t="s">
        <v>38</v>
      </c>
      <c r="O206" s="92"/>
      <c r="P206" s="237">
        <f>O206*H206</f>
        <v>0</v>
      </c>
      <c r="Q206" s="237">
        <v>0.0043099999999999996</v>
      </c>
      <c r="R206" s="237">
        <f>Q206*H206</f>
        <v>0.07990739999999999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262</v>
      </c>
      <c r="AT206" s="239" t="s">
        <v>285</v>
      </c>
      <c r="AU206" s="239" t="s">
        <v>82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8844</v>
      </c>
    </row>
    <row r="207" s="13" customFormat="1">
      <c r="A207" s="13"/>
      <c r="B207" s="241"/>
      <c r="C207" s="242"/>
      <c r="D207" s="243" t="s">
        <v>232</v>
      </c>
      <c r="E207" s="244" t="s">
        <v>1</v>
      </c>
      <c r="F207" s="245" t="s">
        <v>8845</v>
      </c>
      <c r="G207" s="242"/>
      <c r="H207" s="246">
        <v>18.539999999999999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232</v>
      </c>
      <c r="AU207" s="252" t="s">
        <v>82</v>
      </c>
      <c r="AV207" s="13" t="s">
        <v>82</v>
      </c>
      <c r="AW207" s="13" t="s">
        <v>30</v>
      </c>
      <c r="AX207" s="13" t="s">
        <v>80</v>
      </c>
      <c r="AY207" s="252" t="s">
        <v>223</v>
      </c>
    </row>
    <row r="208" s="2" customFormat="1" ht="24.15" customHeight="1">
      <c r="A208" s="39"/>
      <c r="B208" s="40"/>
      <c r="C208" s="228" t="s">
        <v>338</v>
      </c>
      <c r="D208" s="228" t="s">
        <v>225</v>
      </c>
      <c r="E208" s="229" t="s">
        <v>8846</v>
      </c>
      <c r="F208" s="230" t="s">
        <v>8847</v>
      </c>
      <c r="G208" s="231" t="s">
        <v>351</v>
      </c>
      <c r="H208" s="232">
        <v>48</v>
      </c>
      <c r="I208" s="233"/>
      <c r="J208" s="234">
        <f>ROUND(I208*H208,2)</f>
        <v>0</v>
      </c>
      <c r="K208" s="230" t="s">
        <v>229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1.0000000000000001E-05</v>
      </c>
      <c r="R208" s="237">
        <f>Q208*H208</f>
        <v>0.00048000000000000007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82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8848</v>
      </c>
    </row>
    <row r="209" s="13" customFormat="1">
      <c r="A209" s="13"/>
      <c r="B209" s="241"/>
      <c r="C209" s="242"/>
      <c r="D209" s="243" t="s">
        <v>232</v>
      </c>
      <c r="E209" s="244" t="s">
        <v>1</v>
      </c>
      <c r="F209" s="245" t="s">
        <v>8849</v>
      </c>
      <c r="G209" s="242"/>
      <c r="H209" s="246">
        <v>48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232</v>
      </c>
      <c r="AU209" s="252" t="s">
        <v>82</v>
      </c>
      <c r="AV209" s="13" t="s">
        <v>82</v>
      </c>
      <c r="AW209" s="13" t="s">
        <v>30</v>
      </c>
      <c r="AX209" s="13" t="s">
        <v>80</v>
      </c>
      <c r="AY209" s="252" t="s">
        <v>223</v>
      </c>
    </row>
    <row r="210" s="2" customFormat="1" ht="24.15" customHeight="1">
      <c r="A210" s="39"/>
      <c r="B210" s="40"/>
      <c r="C210" s="274" t="s">
        <v>343</v>
      </c>
      <c r="D210" s="274" t="s">
        <v>285</v>
      </c>
      <c r="E210" s="275" t="s">
        <v>8850</v>
      </c>
      <c r="F210" s="276" t="s">
        <v>8851</v>
      </c>
      <c r="G210" s="277" t="s">
        <v>351</v>
      </c>
      <c r="H210" s="278">
        <v>49.439999999999998</v>
      </c>
      <c r="I210" s="279"/>
      <c r="J210" s="280">
        <f>ROUND(I210*H210,2)</f>
        <v>0</v>
      </c>
      <c r="K210" s="276" t="s">
        <v>229</v>
      </c>
      <c r="L210" s="281"/>
      <c r="M210" s="282" t="s">
        <v>1</v>
      </c>
      <c r="N210" s="283" t="s">
        <v>38</v>
      </c>
      <c r="O210" s="92"/>
      <c r="P210" s="237">
        <f>O210*H210</f>
        <v>0</v>
      </c>
      <c r="Q210" s="237">
        <v>0.0067299999999999999</v>
      </c>
      <c r="R210" s="237">
        <f>Q210*H210</f>
        <v>0.3327312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262</v>
      </c>
      <c r="AT210" s="239" t="s">
        <v>285</v>
      </c>
      <c r="AU210" s="239" t="s">
        <v>82</v>
      </c>
      <c r="AY210" s="18" t="s">
        <v>223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80</v>
      </c>
      <c r="BK210" s="240">
        <f>ROUND(I210*H210,2)</f>
        <v>0</v>
      </c>
      <c r="BL210" s="18" t="s">
        <v>230</v>
      </c>
      <c r="BM210" s="239" t="s">
        <v>8852</v>
      </c>
    </row>
    <row r="211" s="13" customFormat="1">
      <c r="A211" s="13"/>
      <c r="B211" s="241"/>
      <c r="C211" s="242"/>
      <c r="D211" s="243" t="s">
        <v>232</v>
      </c>
      <c r="E211" s="244" t="s">
        <v>1</v>
      </c>
      <c r="F211" s="245" t="s">
        <v>8853</v>
      </c>
      <c r="G211" s="242"/>
      <c r="H211" s="246">
        <v>49.439999999999998</v>
      </c>
      <c r="I211" s="247"/>
      <c r="J211" s="242"/>
      <c r="K211" s="242"/>
      <c r="L211" s="248"/>
      <c r="M211" s="249"/>
      <c r="N211" s="250"/>
      <c r="O211" s="250"/>
      <c r="P211" s="250"/>
      <c r="Q211" s="250"/>
      <c r="R211" s="250"/>
      <c r="S211" s="250"/>
      <c r="T211" s="25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2" t="s">
        <v>232</v>
      </c>
      <c r="AU211" s="252" t="s">
        <v>82</v>
      </c>
      <c r="AV211" s="13" t="s">
        <v>82</v>
      </c>
      <c r="AW211" s="13" t="s">
        <v>30</v>
      </c>
      <c r="AX211" s="13" t="s">
        <v>80</v>
      </c>
      <c r="AY211" s="252" t="s">
        <v>223</v>
      </c>
    </row>
    <row r="212" s="2" customFormat="1" ht="24.15" customHeight="1">
      <c r="A212" s="39"/>
      <c r="B212" s="40"/>
      <c r="C212" s="228" t="s">
        <v>348</v>
      </c>
      <c r="D212" s="228" t="s">
        <v>225</v>
      </c>
      <c r="E212" s="229" t="s">
        <v>8854</v>
      </c>
      <c r="F212" s="230" t="s">
        <v>8855</v>
      </c>
      <c r="G212" s="231" t="s">
        <v>351</v>
      </c>
      <c r="H212" s="232">
        <v>146</v>
      </c>
      <c r="I212" s="233"/>
      <c r="J212" s="234">
        <f>ROUND(I212*H212,2)</f>
        <v>0</v>
      </c>
      <c r="K212" s="230" t="s">
        <v>229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2.0000000000000002E-05</v>
      </c>
      <c r="R212" s="237">
        <f>Q212*H212</f>
        <v>0.0029200000000000003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82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8856</v>
      </c>
    </row>
    <row r="213" s="13" customFormat="1">
      <c r="A213" s="13"/>
      <c r="B213" s="241"/>
      <c r="C213" s="242"/>
      <c r="D213" s="243" t="s">
        <v>232</v>
      </c>
      <c r="E213" s="244" t="s">
        <v>1</v>
      </c>
      <c r="F213" s="245" t="s">
        <v>8857</v>
      </c>
      <c r="G213" s="242"/>
      <c r="H213" s="246">
        <v>146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232</v>
      </c>
      <c r="AU213" s="252" t="s">
        <v>82</v>
      </c>
      <c r="AV213" s="13" t="s">
        <v>82</v>
      </c>
      <c r="AW213" s="13" t="s">
        <v>30</v>
      </c>
      <c r="AX213" s="13" t="s">
        <v>80</v>
      </c>
      <c r="AY213" s="252" t="s">
        <v>223</v>
      </c>
    </row>
    <row r="214" s="2" customFormat="1" ht="24.15" customHeight="1">
      <c r="A214" s="39"/>
      <c r="B214" s="40"/>
      <c r="C214" s="274" t="s">
        <v>354</v>
      </c>
      <c r="D214" s="274" t="s">
        <v>285</v>
      </c>
      <c r="E214" s="275" t="s">
        <v>8858</v>
      </c>
      <c r="F214" s="276" t="s">
        <v>8859</v>
      </c>
      <c r="G214" s="277" t="s">
        <v>351</v>
      </c>
      <c r="H214" s="278">
        <v>150.38</v>
      </c>
      <c r="I214" s="279"/>
      <c r="J214" s="280">
        <f>ROUND(I214*H214,2)</f>
        <v>0</v>
      </c>
      <c r="K214" s="276" t="s">
        <v>229</v>
      </c>
      <c r="L214" s="281"/>
      <c r="M214" s="282" t="s">
        <v>1</v>
      </c>
      <c r="N214" s="283" t="s">
        <v>38</v>
      </c>
      <c r="O214" s="92"/>
      <c r="P214" s="237">
        <f>O214*H214</f>
        <v>0</v>
      </c>
      <c r="Q214" s="237">
        <v>0.01052</v>
      </c>
      <c r="R214" s="237">
        <f>Q214*H214</f>
        <v>1.5819976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262</v>
      </c>
      <c r="AT214" s="239" t="s">
        <v>285</v>
      </c>
      <c r="AU214" s="239" t="s">
        <v>82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8860</v>
      </c>
    </row>
    <row r="215" s="13" customFormat="1">
      <c r="A215" s="13"/>
      <c r="B215" s="241"/>
      <c r="C215" s="242"/>
      <c r="D215" s="243" t="s">
        <v>232</v>
      </c>
      <c r="E215" s="244" t="s">
        <v>1</v>
      </c>
      <c r="F215" s="245" t="s">
        <v>8861</v>
      </c>
      <c r="G215" s="242"/>
      <c r="H215" s="246">
        <v>150.38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232</v>
      </c>
      <c r="AU215" s="252" t="s">
        <v>82</v>
      </c>
      <c r="AV215" s="13" t="s">
        <v>82</v>
      </c>
      <c r="AW215" s="13" t="s">
        <v>30</v>
      </c>
      <c r="AX215" s="13" t="s">
        <v>80</v>
      </c>
      <c r="AY215" s="252" t="s">
        <v>223</v>
      </c>
    </row>
    <row r="216" s="2" customFormat="1" ht="24.15" customHeight="1">
      <c r="A216" s="39"/>
      <c r="B216" s="40"/>
      <c r="C216" s="228" t="s">
        <v>359</v>
      </c>
      <c r="D216" s="228" t="s">
        <v>225</v>
      </c>
      <c r="E216" s="229" t="s">
        <v>8862</v>
      </c>
      <c r="F216" s="230" t="s">
        <v>8863</v>
      </c>
      <c r="G216" s="231" t="s">
        <v>351</v>
      </c>
      <c r="H216" s="232">
        <v>10</v>
      </c>
      <c r="I216" s="233"/>
      <c r="J216" s="234">
        <f>ROUND(I216*H216,2)</f>
        <v>0</v>
      </c>
      <c r="K216" s="230" t="s">
        <v>229</v>
      </c>
      <c r="L216" s="45"/>
      <c r="M216" s="235" t="s">
        <v>1</v>
      </c>
      <c r="N216" s="236" t="s">
        <v>38</v>
      </c>
      <c r="O216" s="92"/>
      <c r="P216" s="237">
        <f>O216*H216</f>
        <v>0</v>
      </c>
      <c r="Q216" s="237">
        <v>2.0000000000000002E-05</v>
      </c>
      <c r="R216" s="237">
        <f>Q216*H216</f>
        <v>0.00020000000000000001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230</v>
      </c>
      <c r="AT216" s="239" t="s">
        <v>225</v>
      </c>
      <c r="AU216" s="239" t="s">
        <v>82</v>
      </c>
      <c r="AY216" s="18" t="s">
        <v>223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80</v>
      </c>
      <c r="BK216" s="240">
        <f>ROUND(I216*H216,2)</f>
        <v>0</v>
      </c>
      <c r="BL216" s="18" t="s">
        <v>230</v>
      </c>
      <c r="BM216" s="239" t="s">
        <v>8864</v>
      </c>
    </row>
    <row r="217" s="2" customFormat="1" ht="24.15" customHeight="1">
      <c r="A217" s="39"/>
      <c r="B217" s="40"/>
      <c r="C217" s="274" t="s">
        <v>366</v>
      </c>
      <c r="D217" s="274" t="s">
        <v>285</v>
      </c>
      <c r="E217" s="275" t="s">
        <v>8865</v>
      </c>
      <c r="F217" s="276" t="s">
        <v>8866</v>
      </c>
      <c r="G217" s="277" t="s">
        <v>351</v>
      </c>
      <c r="H217" s="278">
        <v>10.300000000000001</v>
      </c>
      <c r="I217" s="279"/>
      <c r="J217" s="280">
        <f>ROUND(I217*H217,2)</f>
        <v>0</v>
      </c>
      <c r="K217" s="276" t="s">
        <v>229</v>
      </c>
      <c r="L217" s="281"/>
      <c r="M217" s="282" t="s">
        <v>1</v>
      </c>
      <c r="N217" s="283" t="s">
        <v>38</v>
      </c>
      <c r="O217" s="92"/>
      <c r="P217" s="237">
        <f>O217*H217</f>
        <v>0</v>
      </c>
      <c r="Q217" s="237">
        <v>0.016619999999999999</v>
      </c>
      <c r="R217" s="237">
        <f>Q217*H217</f>
        <v>0.17118600000000001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262</v>
      </c>
      <c r="AT217" s="239" t="s">
        <v>285</v>
      </c>
      <c r="AU217" s="239" t="s">
        <v>82</v>
      </c>
      <c r="AY217" s="18" t="s">
        <v>223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80</v>
      </c>
      <c r="BK217" s="240">
        <f>ROUND(I217*H217,2)</f>
        <v>0</v>
      </c>
      <c r="BL217" s="18" t="s">
        <v>230</v>
      </c>
      <c r="BM217" s="239" t="s">
        <v>8867</v>
      </c>
    </row>
    <row r="218" s="13" customFormat="1">
      <c r="A218" s="13"/>
      <c r="B218" s="241"/>
      <c r="C218" s="242"/>
      <c r="D218" s="243" t="s">
        <v>232</v>
      </c>
      <c r="E218" s="244" t="s">
        <v>1</v>
      </c>
      <c r="F218" s="245" t="s">
        <v>8868</v>
      </c>
      <c r="G218" s="242"/>
      <c r="H218" s="246">
        <v>10.300000000000001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232</v>
      </c>
      <c r="AU218" s="252" t="s">
        <v>82</v>
      </c>
      <c r="AV218" s="13" t="s">
        <v>82</v>
      </c>
      <c r="AW218" s="13" t="s">
        <v>30</v>
      </c>
      <c r="AX218" s="13" t="s">
        <v>80</v>
      </c>
      <c r="AY218" s="252" t="s">
        <v>223</v>
      </c>
    </row>
    <row r="219" s="2" customFormat="1" ht="44.25" customHeight="1">
      <c r="A219" s="39"/>
      <c r="B219" s="40"/>
      <c r="C219" s="228" t="s">
        <v>377</v>
      </c>
      <c r="D219" s="228" t="s">
        <v>225</v>
      </c>
      <c r="E219" s="229" t="s">
        <v>8869</v>
      </c>
      <c r="F219" s="230" t="s">
        <v>8870</v>
      </c>
      <c r="G219" s="231" t="s">
        <v>475</v>
      </c>
      <c r="H219" s="232">
        <v>2</v>
      </c>
      <c r="I219" s="233"/>
      <c r="J219" s="234">
        <f>ROUND(I219*H219,2)</f>
        <v>0</v>
      </c>
      <c r="K219" s="230" t="s">
        <v>229</v>
      </c>
      <c r="L219" s="45"/>
      <c r="M219" s="235" t="s">
        <v>1</v>
      </c>
      <c r="N219" s="236" t="s">
        <v>38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230</v>
      </c>
      <c r="AT219" s="239" t="s">
        <v>225</v>
      </c>
      <c r="AU219" s="239" t="s">
        <v>82</v>
      </c>
      <c r="AY219" s="18" t="s">
        <v>223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80</v>
      </c>
      <c r="BK219" s="240">
        <f>ROUND(I219*H219,2)</f>
        <v>0</v>
      </c>
      <c r="BL219" s="18" t="s">
        <v>230</v>
      </c>
      <c r="BM219" s="239" t="s">
        <v>8871</v>
      </c>
    </row>
    <row r="220" s="2" customFormat="1" ht="16.5" customHeight="1">
      <c r="A220" s="39"/>
      <c r="B220" s="40"/>
      <c r="C220" s="274" t="s">
        <v>383</v>
      </c>
      <c r="D220" s="274" t="s">
        <v>285</v>
      </c>
      <c r="E220" s="275" t="s">
        <v>8872</v>
      </c>
      <c r="F220" s="276" t="s">
        <v>8873</v>
      </c>
      <c r="G220" s="277" t="s">
        <v>475</v>
      </c>
      <c r="H220" s="278">
        <v>2</v>
      </c>
      <c r="I220" s="279"/>
      <c r="J220" s="280">
        <f>ROUND(I220*H220,2)</f>
        <v>0</v>
      </c>
      <c r="K220" s="276" t="s">
        <v>229</v>
      </c>
      <c r="L220" s="281"/>
      <c r="M220" s="282" t="s">
        <v>1</v>
      </c>
      <c r="N220" s="283" t="s">
        <v>38</v>
      </c>
      <c r="O220" s="92"/>
      <c r="P220" s="237">
        <f>O220*H220</f>
        <v>0</v>
      </c>
      <c r="Q220" s="237">
        <v>0.00027999999999999998</v>
      </c>
      <c r="R220" s="237">
        <f>Q220*H220</f>
        <v>0.00055999999999999995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262</v>
      </c>
      <c r="AT220" s="239" t="s">
        <v>285</v>
      </c>
      <c r="AU220" s="239" t="s">
        <v>82</v>
      </c>
      <c r="AY220" s="18" t="s">
        <v>223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80</v>
      </c>
      <c r="BK220" s="240">
        <f>ROUND(I220*H220,2)</f>
        <v>0</v>
      </c>
      <c r="BL220" s="18" t="s">
        <v>230</v>
      </c>
      <c r="BM220" s="239" t="s">
        <v>8874</v>
      </c>
    </row>
    <row r="221" s="2" customFormat="1" ht="44.25" customHeight="1">
      <c r="A221" s="39"/>
      <c r="B221" s="40"/>
      <c r="C221" s="228" t="s">
        <v>389</v>
      </c>
      <c r="D221" s="228" t="s">
        <v>225</v>
      </c>
      <c r="E221" s="229" t="s">
        <v>8875</v>
      </c>
      <c r="F221" s="230" t="s">
        <v>8876</v>
      </c>
      <c r="G221" s="231" t="s">
        <v>475</v>
      </c>
      <c r="H221" s="232">
        <v>18</v>
      </c>
      <c r="I221" s="233"/>
      <c r="J221" s="234">
        <f>ROUND(I221*H221,2)</f>
        <v>0</v>
      </c>
      <c r="K221" s="230" t="s">
        <v>229</v>
      </c>
      <c r="L221" s="45"/>
      <c r="M221" s="235" t="s">
        <v>1</v>
      </c>
      <c r="N221" s="236" t="s">
        <v>38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230</v>
      </c>
      <c r="AT221" s="239" t="s">
        <v>225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8877</v>
      </c>
    </row>
    <row r="222" s="13" customFormat="1">
      <c r="A222" s="13"/>
      <c r="B222" s="241"/>
      <c r="C222" s="242"/>
      <c r="D222" s="243" t="s">
        <v>232</v>
      </c>
      <c r="E222" s="244" t="s">
        <v>1</v>
      </c>
      <c r="F222" s="245" t="s">
        <v>8878</v>
      </c>
      <c r="G222" s="242"/>
      <c r="H222" s="246">
        <v>18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232</v>
      </c>
      <c r="AU222" s="252" t="s">
        <v>82</v>
      </c>
      <c r="AV222" s="13" t="s">
        <v>82</v>
      </c>
      <c r="AW222" s="13" t="s">
        <v>30</v>
      </c>
      <c r="AX222" s="13" t="s">
        <v>80</v>
      </c>
      <c r="AY222" s="252" t="s">
        <v>223</v>
      </c>
    </row>
    <row r="223" s="2" customFormat="1" ht="16.5" customHeight="1">
      <c r="A223" s="39"/>
      <c r="B223" s="40"/>
      <c r="C223" s="274" t="s">
        <v>397</v>
      </c>
      <c r="D223" s="274" t="s">
        <v>285</v>
      </c>
      <c r="E223" s="275" t="s">
        <v>8879</v>
      </c>
      <c r="F223" s="276" t="s">
        <v>8880</v>
      </c>
      <c r="G223" s="277" t="s">
        <v>475</v>
      </c>
      <c r="H223" s="278">
        <v>18</v>
      </c>
      <c r="I223" s="279"/>
      <c r="J223" s="280">
        <f>ROUND(I223*H223,2)</f>
        <v>0</v>
      </c>
      <c r="K223" s="276" t="s">
        <v>229</v>
      </c>
      <c r="L223" s="281"/>
      <c r="M223" s="282" t="s">
        <v>1</v>
      </c>
      <c r="N223" s="283" t="s">
        <v>38</v>
      </c>
      <c r="O223" s="92"/>
      <c r="P223" s="237">
        <f>O223*H223</f>
        <v>0</v>
      </c>
      <c r="Q223" s="237">
        <v>0.00064999999999999997</v>
      </c>
      <c r="R223" s="237">
        <f>Q223*H223</f>
        <v>0.011699999999999999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262</v>
      </c>
      <c r="AT223" s="239" t="s">
        <v>285</v>
      </c>
      <c r="AU223" s="239" t="s">
        <v>82</v>
      </c>
      <c r="AY223" s="18" t="s">
        <v>223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80</v>
      </c>
      <c r="BK223" s="240">
        <f>ROUND(I223*H223,2)</f>
        <v>0</v>
      </c>
      <c r="BL223" s="18" t="s">
        <v>230</v>
      </c>
      <c r="BM223" s="239" t="s">
        <v>8881</v>
      </c>
    </row>
    <row r="224" s="2" customFormat="1" ht="37.8" customHeight="1">
      <c r="A224" s="39"/>
      <c r="B224" s="40"/>
      <c r="C224" s="228" t="s">
        <v>402</v>
      </c>
      <c r="D224" s="228" t="s">
        <v>225</v>
      </c>
      <c r="E224" s="229" t="s">
        <v>8882</v>
      </c>
      <c r="F224" s="230" t="s">
        <v>8883</v>
      </c>
      <c r="G224" s="231" t="s">
        <v>475</v>
      </c>
      <c r="H224" s="232">
        <v>6</v>
      </c>
      <c r="I224" s="233"/>
      <c r="J224" s="234">
        <f>ROUND(I224*H224,2)</f>
        <v>0</v>
      </c>
      <c r="K224" s="230" t="s">
        <v>229</v>
      </c>
      <c r="L224" s="45"/>
      <c r="M224" s="235" t="s">
        <v>1</v>
      </c>
      <c r="N224" s="236" t="s">
        <v>38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230</v>
      </c>
      <c r="AT224" s="239" t="s">
        <v>225</v>
      </c>
      <c r="AU224" s="239" t="s">
        <v>82</v>
      </c>
      <c r="AY224" s="18" t="s">
        <v>223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80</v>
      </c>
      <c r="BK224" s="240">
        <f>ROUND(I224*H224,2)</f>
        <v>0</v>
      </c>
      <c r="BL224" s="18" t="s">
        <v>230</v>
      </c>
      <c r="BM224" s="239" t="s">
        <v>8884</v>
      </c>
    </row>
    <row r="225" s="2" customFormat="1" ht="16.5" customHeight="1">
      <c r="A225" s="39"/>
      <c r="B225" s="40"/>
      <c r="C225" s="274" t="s">
        <v>414</v>
      </c>
      <c r="D225" s="274" t="s">
        <v>285</v>
      </c>
      <c r="E225" s="275" t="s">
        <v>8885</v>
      </c>
      <c r="F225" s="276" t="s">
        <v>8886</v>
      </c>
      <c r="G225" s="277" t="s">
        <v>475</v>
      </c>
      <c r="H225" s="278">
        <v>6</v>
      </c>
      <c r="I225" s="279"/>
      <c r="J225" s="280">
        <f>ROUND(I225*H225,2)</f>
        <v>0</v>
      </c>
      <c r="K225" s="276" t="s">
        <v>229</v>
      </c>
      <c r="L225" s="281"/>
      <c r="M225" s="282" t="s">
        <v>1</v>
      </c>
      <c r="N225" s="283" t="s">
        <v>38</v>
      </c>
      <c r="O225" s="92"/>
      <c r="P225" s="237">
        <f>O225*H225</f>
        <v>0</v>
      </c>
      <c r="Q225" s="237">
        <v>0.0015</v>
      </c>
      <c r="R225" s="237">
        <f>Q225*H225</f>
        <v>0.0090000000000000011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262</v>
      </c>
      <c r="AT225" s="239" t="s">
        <v>285</v>
      </c>
      <c r="AU225" s="239" t="s">
        <v>82</v>
      </c>
      <c r="AY225" s="18" t="s">
        <v>223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80</v>
      </c>
      <c r="BK225" s="240">
        <f>ROUND(I225*H225,2)</f>
        <v>0</v>
      </c>
      <c r="BL225" s="18" t="s">
        <v>230</v>
      </c>
      <c r="BM225" s="239" t="s">
        <v>8887</v>
      </c>
    </row>
    <row r="226" s="2" customFormat="1" ht="44.25" customHeight="1">
      <c r="A226" s="39"/>
      <c r="B226" s="40"/>
      <c r="C226" s="228" t="s">
        <v>419</v>
      </c>
      <c r="D226" s="228" t="s">
        <v>225</v>
      </c>
      <c r="E226" s="229" t="s">
        <v>8888</v>
      </c>
      <c r="F226" s="230" t="s">
        <v>8889</v>
      </c>
      <c r="G226" s="231" t="s">
        <v>475</v>
      </c>
      <c r="H226" s="232">
        <v>4</v>
      </c>
      <c r="I226" s="233"/>
      <c r="J226" s="234">
        <f>ROUND(I226*H226,2)</f>
        <v>0</v>
      </c>
      <c r="K226" s="230" t="s">
        <v>229</v>
      </c>
      <c r="L226" s="45"/>
      <c r="M226" s="235" t="s">
        <v>1</v>
      </c>
      <c r="N226" s="236" t="s">
        <v>38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230</v>
      </c>
      <c r="AT226" s="239" t="s">
        <v>225</v>
      </c>
      <c r="AU226" s="239" t="s">
        <v>82</v>
      </c>
      <c r="AY226" s="18" t="s">
        <v>223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80</v>
      </c>
      <c r="BK226" s="240">
        <f>ROUND(I226*H226,2)</f>
        <v>0</v>
      </c>
      <c r="BL226" s="18" t="s">
        <v>230</v>
      </c>
      <c r="BM226" s="239" t="s">
        <v>8890</v>
      </c>
    </row>
    <row r="227" s="2" customFormat="1" ht="16.5" customHeight="1">
      <c r="A227" s="39"/>
      <c r="B227" s="40"/>
      <c r="C227" s="274" t="s">
        <v>425</v>
      </c>
      <c r="D227" s="274" t="s">
        <v>285</v>
      </c>
      <c r="E227" s="275" t="s">
        <v>8891</v>
      </c>
      <c r="F227" s="276" t="s">
        <v>8892</v>
      </c>
      <c r="G227" s="277" t="s">
        <v>475</v>
      </c>
      <c r="H227" s="278">
        <v>4</v>
      </c>
      <c r="I227" s="279"/>
      <c r="J227" s="280">
        <f>ROUND(I227*H227,2)</f>
        <v>0</v>
      </c>
      <c r="K227" s="276" t="s">
        <v>229</v>
      </c>
      <c r="L227" s="281"/>
      <c r="M227" s="282" t="s">
        <v>1</v>
      </c>
      <c r="N227" s="283" t="s">
        <v>38</v>
      </c>
      <c r="O227" s="92"/>
      <c r="P227" s="237">
        <f>O227*H227</f>
        <v>0</v>
      </c>
      <c r="Q227" s="237">
        <v>0.0014</v>
      </c>
      <c r="R227" s="237">
        <f>Q227*H227</f>
        <v>0.0055999999999999999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262</v>
      </c>
      <c r="AT227" s="239" t="s">
        <v>285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8893</v>
      </c>
    </row>
    <row r="228" s="2" customFormat="1" ht="44.25" customHeight="1">
      <c r="A228" s="39"/>
      <c r="B228" s="40"/>
      <c r="C228" s="228" t="s">
        <v>446</v>
      </c>
      <c r="D228" s="228" t="s">
        <v>225</v>
      </c>
      <c r="E228" s="229" t="s">
        <v>8894</v>
      </c>
      <c r="F228" s="230" t="s">
        <v>8895</v>
      </c>
      <c r="G228" s="231" t="s">
        <v>475</v>
      </c>
      <c r="H228" s="232">
        <v>1</v>
      </c>
      <c r="I228" s="233"/>
      <c r="J228" s="234">
        <f>ROUND(I228*H228,2)</f>
        <v>0</v>
      </c>
      <c r="K228" s="230" t="s">
        <v>229</v>
      </c>
      <c r="L228" s="45"/>
      <c r="M228" s="235" t="s">
        <v>1</v>
      </c>
      <c r="N228" s="236" t="s">
        <v>38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230</v>
      </c>
      <c r="AT228" s="239" t="s">
        <v>225</v>
      </c>
      <c r="AU228" s="239" t="s">
        <v>82</v>
      </c>
      <c r="AY228" s="18" t="s">
        <v>223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80</v>
      </c>
      <c r="BK228" s="240">
        <f>ROUND(I228*H228,2)</f>
        <v>0</v>
      </c>
      <c r="BL228" s="18" t="s">
        <v>230</v>
      </c>
      <c r="BM228" s="239" t="s">
        <v>8896</v>
      </c>
    </row>
    <row r="229" s="2" customFormat="1" ht="16.5" customHeight="1">
      <c r="A229" s="39"/>
      <c r="B229" s="40"/>
      <c r="C229" s="274" t="s">
        <v>456</v>
      </c>
      <c r="D229" s="274" t="s">
        <v>285</v>
      </c>
      <c r="E229" s="275" t="s">
        <v>8897</v>
      </c>
      <c r="F229" s="276" t="s">
        <v>8898</v>
      </c>
      <c r="G229" s="277" t="s">
        <v>475</v>
      </c>
      <c r="H229" s="278">
        <v>1</v>
      </c>
      <c r="I229" s="279"/>
      <c r="J229" s="280">
        <f>ROUND(I229*H229,2)</f>
        <v>0</v>
      </c>
      <c r="K229" s="276" t="s">
        <v>229</v>
      </c>
      <c r="L229" s="281"/>
      <c r="M229" s="282" t="s">
        <v>1</v>
      </c>
      <c r="N229" s="283" t="s">
        <v>38</v>
      </c>
      <c r="O229" s="92"/>
      <c r="P229" s="237">
        <f>O229*H229</f>
        <v>0</v>
      </c>
      <c r="Q229" s="237">
        <v>0.0025999999999999999</v>
      </c>
      <c r="R229" s="237">
        <f>Q229*H229</f>
        <v>0.0025999999999999999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262</v>
      </c>
      <c r="AT229" s="239" t="s">
        <v>285</v>
      </c>
      <c r="AU229" s="239" t="s">
        <v>82</v>
      </c>
      <c r="AY229" s="18" t="s">
        <v>223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80</v>
      </c>
      <c r="BK229" s="240">
        <f>ROUND(I229*H229,2)</f>
        <v>0</v>
      </c>
      <c r="BL229" s="18" t="s">
        <v>230</v>
      </c>
      <c r="BM229" s="239" t="s">
        <v>8899</v>
      </c>
    </row>
    <row r="230" s="2" customFormat="1" ht="37.8" customHeight="1">
      <c r="A230" s="39"/>
      <c r="B230" s="40"/>
      <c r="C230" s="228" t="s">
        <v>467</v>
      </c>
      <c r="D230" s="228" t="s">
        <v>225</v>
      </c>
      <c r="E230" s="229" t="s">
        <v>8900</v>
      </c>
      <c r="F230" s="230" t="s">
        <v>8901</v>
      </c>
      <c r="G230" s="231" t="s">
        <v>475</v>
      </c>
      <c r="H230" s="232">
        <v>10</v>
      </c>
      <c r="I230" s="233"/>
      <c r="J230" s="234">
        <f>ROUND(I230*H230,2)</f>
        <v>0</v>
      </c>
      <c r="K230" s="230" t="s">
        <v>229</v>
      </c>
      <c r="L230" s="45"/>
      <c r="M230" s="235" t="s">
        <v>1</v>
      </c>
      <c r="N230" s="236" t="s">
        <v>38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230</v>
      </c>
      <c r="AT230" s="239" t="s">
        <v>225</v>
      </c>
      <c r="AU230" s="239" t="s">
        <v>82</v>
      </c>
      <c r="AY230" s="18" t="s">
        <v>223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80</v>
      </c>
      <c r="BK230" s="240">
        <f>ROUND(I230*H230,2)</f>
        <v>0</v>
      </c>
      <c r="BL230" s="18" t="s">
        <v>230</v>
      </c>
      <c r="BM230" s="239" t="s">
        <v>8902</v>
      </c>
    </row>
    <row r="231" s="13" customFormat="1">
      <c r="A231" s="13"/>
      <c r="B231" s="241"/>
      <c r="C231" s="242"/>
      <c r="D231" s="243" t="s">
        <v>232</v>
      </c>
      <c r="E231" s="244" t="s">
        <v>1</v>
      </c>
      <c r="F231" s="245" t="s">
        <v>8903</v>
      </c>
      <c r="G231" s="242"/>
      <c r="H231" s="246">
        <v>10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232</v>
      </c>
      <c r="AU231" s="252" t="s">
        <v>82</v>
      </c>
      <c r="AV231" s="13" t="s">
        <v>82</v>
      </c>
      <c r="AW231" s="13" t="s">
        <v>30</v>
      </c>
      <c r="AX231" s="13" t="s">
        <v>80</v>
      </c>
      <c r="AY231" s="252" t="s">
        <v>223</v>
      </c>
    </row>
    <row r="232" s="2" customFormat="1" ht="24.15" customHeight="1">
      <c r="A232" s="39"/>
      <c r="B232" s="40"/>
      <c r="C232" s="274" t="s">
        <v>472</v>
      </c>
      <c r="D232" s="274" t="s">
        <v>285</v>
      </c>
      <c r="E232" s="275" t="s">
        <v>8904</v>
      </c>
      <c r="F232" s="276" t="s">
        <v>8905</v>
      </c>
      <c r="G232" s="277" t="s">
        <v>475</v>
      </c>
      <c r="H232" s="278">
        <v>10</v>
      </c>
      <c r="I232" s="279"/>
      <c r="J232" s="280">
        <f>ROUND(I232*H232,2)</f>
        <v>0</v>
      </c>
      <c r="K232" s="276" t="s">
        <v>229</v>
      </c>
      <c r="L232" s="281"/>
      <c r="M232" s="282" t="s">
        <v>1</v>
      </c>
      <c r="N232" s="283" t="s">
        <v>38</v>
      </c>
      <c r="O232" s="92"/>
      <c r="P232" s="237">
        <f>O232*H232</f>
        <v>0</v>
      </c>
      <c r="Q232" s="237">
        <v>0.0042599999999999999</v>
      </c>
      <c r="R232" s="237">
        <f>Q232*H232</f>
        <v>0.042599999999999999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262</v>
      </c>
      <c r="AT232" s="239" t="s">
        <v>285</v>
      </c>
      <c r="AU232" s="239" t="s">
        <v>82</v>
      </c>
      <c r="AY232" s="18" t="s">
        <v>223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80</v>
      </c>
      <c r="BK232" s="240">
        <f>ROUND(I232*H232,2)</f>
        <v>0</v>
      </c>
      <c r="BL232" s="18" t="s">
        <v>230</v>
      </c>
      <c r="BM232" s="239" t="s">
        <v>8906</v>
      </c>
    </row>
    <row r="233" s="2" customFormat="1" ht="37.8" customHeight="1">
      <c r="A233" s="39"/>
      <c r="B233" s="40"/>
      <c r="C233" s="228" t="s">
        <v>479</v>
      </c>
      <c r="D233" s="228" t="s">
        <v>225</v>
      </c>
      <c r="E233" s="229" t="s">
        <v>8900</v>
      </c>
      <c r="F233" s="230" t="s">
        <v>8901</v>
      </c>
      <c r="G233" s="231" t="s">
        <v>475</v>
      </c>
      <c r="H233" s="232">
        <v>5</v>
      </c>
      <c r="I233" s="233"/>
      <c r="J233" s="234">
        <f>ROUND(I233*H233,2)</f>
        <v>0</v>
      </c>
      <c r="K233" s="230" t="s">
        <v>229</v>
      </c>
      <c r="L233" s="45"/>
      <c r="M233" s="235" t="s">
        <v>1</v>
      </c>
      <c r="N233" s="236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230</v>
      </c>
      <c r="AT233" s="239" t="s">
        <v>225</v>
      </c>
      <c r="AU233" s="239" t="s">
        <v>82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230</v>
      </c>
      <c r="BM233" s="239" t="s">
        <v>8907</v>
      </c>
    </row>
    <row r="234" s="13" customFormat="1">
      <c r="A234" s="13"/>
      <c r="B234" s="241"/>
      <c r="C234" s="242"/>
      <c r="D234" s="243" t="s">
        <v>232</v>
      </c>
      <c r="E234" s="244" t="s">
        <v>1</v>
      </c>
      <c r="F234" s="245" t="s">
        <v>8908</v>
      </c>
      <c r="G234" s="242"/>
      <c r="H234" s="246">
        <v>5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232</v>
      </c>
      <c r="AU234" s="252" t="s">
        <v>82</v>
      </c>
      <c r="AV234" s="13" t="s">
        <v>82</v>
      </c>
      <c r="AW234" s="13" t="s">
        <v>30</v>
      </c>
      <c r="AX234" s="13" t="s">
        <v>80</v>
      </c>
      <c r="AY234" s="252" t="s">
        <v>223</v>
      </c>
    </row>
    <row r="235" s="2" customFormat="1" ht="24.15" customHeight="1">
      <c r="A235" s="39"/>
      <c r="B235" s="40"/>
      <c r="C235" s="274" t="s">
        <v>485</v>
      </c>
      <c r="D235" s="274" t="s">
        <v>285</v>
      </c>
      <c r="E235" s="275" t="s">
        <v>8909</v>
      </c>
      <c r="F235" s="276" t="s">
        <v>8910</v>
      </c>
      <c r="G235" s="277" t="s">
        <v>475</v>
      </c>
      <c r="H235" s="278">
        <v>5</v>
      </c>
      <c r="I235" s="279"/>
      <c r="J235" s="280">
        <f>ROUND(I235*H235,2)</f>
        <v>0</v>
      </c>
      <c r="K235" s="276" t="s">
        <v>229</v>
      </c>
      <c r="L235" s="281"/>
      <c r="M235" s="282" t="s">
        <v>1</v>
      </c>
      <c r="N235" s="283" t="s">
        <v>38</v>
      </c>
      <c r="O235" s="92"/>
      <c r="P235" s="237">
        <f>O235*H235</f>
        <v>0</v>
      </c>
      <c r="Q235" s="237">
        <v>0.00445</v>
      </c>
      <c r="R235" s="237">
        <f>Q235*H235</f>
        <v>0.022249999999999999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262</v>
      </c>
      <c r="AT235" s="239" t="s">
        <v>285</v>
      </c>
      <c r="AU235" s="239" t="s">
        <v>82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230</v>
      </c>
      <c r="BM235" s="239" t="s">
        <v>8911</v>
      </c>
    </row>
    <row r="236" s="2" customFormat="1" ht="37.8" customHeight="1">
      <c r="A236" s="39"/>
      <c r="B236" s="40"/>
      <c r="C236" s="228" t="s">
        <v>491</v>
      </c>
      <c r="D236" s="228" t="s">
        <v>225</v>
      </c>
      <c r="E236" s="229" t="s">
        <v>8900</v>
      </c>
      <c r="F236" s="230" t="s">
        <v>8901</v>
      </c>
      <c r="G236" s="231" t="s">
        <v>475</v>
      </c>
      <c r="H236" s="232">
        <v>1</v>
      </c>
      <c r="I236" s="233"/>
      <c r="J236" s="234">
        <f>ROUND(I236*H236,2)</f>
        <v>0</v>
      </c>
      <c r="K236" s="230" t="s">
        <v>229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230</v>
      </c>
      <c r="AT236" s="239" t="s">
        <v>225</v>
      </c>
      <c r="AU236" s="239" t="s">
        <v>82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230</v>
      </c>
      <c r="BM236" s="239" t="s">
        <v>8912</v>
      </c>
    </row>
    <row r="237" s="2" customFormat="1" ht="24.15" customHeight="1">
      <c r="A237" s="39"/>
      <c r="B237" s="40"/>
      <c r="C237" s="274" t="s">
        <v>497</v>
      </c>
      <c r="D237" s="274" t="s">
        <v>285</v>
      </c>
      <c r="E237" s="275" t="s">
        <v>8913</v>
      </c>
      <c r="F237" s="276" t="s">
        <v>8914</v>
      </c>
      <c r="G237" s="277" t="s">
        <v>475</v>
      </c>
      <c r="H237" s="278">
        <v>1</v>
      </c>
      <c r="I237" s="279"/>
      <c r="J237" s="280">
        <f>ROUND(I237*H237,2)</f>
        <v>0</v>
      </c>
      <c r="K237" s="276" t="s">
        <v>229</v>
      </c>
      <c r="L237" s="281"/>
      <c r="M237" s="282" t="s">
        <v>1</v>
      </c>
      <c r="N237" s="283" t="s">
        <v>38</v>
      </c>
      <c r="O237" s="92"/>
      <c r="P237" s="237">
        <f>O237*H237</f>
        <v>0</v>
      </c>
      <c r="Q237" s="237">
        <v>0.0036700000000000001</v>
      </c>
      <c r="R237" s="237">
        <f>Q237*H237</f>
        <v>0.0036700000000000001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262</v>
      </c>
      <c r="AT237" s="239" t="s">
        <v>285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230</v>
      </c>
      <c r="BM237" s="239" t="s">
        <v>8915</v>
      </c>
    </row>
    <row r="238" s="2" customFormat="1" ht="21.75" customHeight="1">
      <c r="A238" s="39"/>
      <c r="B238" s="40"/>
      <c r="C238" s="228" t="s">
        <v>503</v>
      </c>
      <c r="D238" s="228" t="s">
        <v>225</v>
      </c>
      <c r="E238" s="229" t="s">
        <v>8916</v>
      </c>
      <c r="F238" s="230" t="s">
        <v>8917</v>
      </c>
      <c r="G238" s="231" t="s">
        <v>351</v>
      </c>
      <c r="H238" s="232">
        <v>212</v>
      </c>
      <c r="I238" s="233"/>
      <c r="J238" s="234">
        <f>ROUND(I238*H238,2)</f>
        <v>0</v>
      </c>
      <c r="K238" s="230" t="s">
        <v>229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230</v>
      </c>
      <c r="AT238" s="239" t="s">
        <v>225</v>
      </c>
      <c r="AU238" s="239" t="s">
        <v>82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230</v>
      </c>
      <c r="BM238" s="239" t="s">
        <v>8918</v>
      </c>
    </row>
    <row r="239" s="13" customFormat="1">
      <c r="A239" s="13"/>
      <c r="B239" s="241"/>
      <c r="C239" s="242"/>
      <c r="D239" s="243" t="s">
        <v>232</v>
      </c>
      <c r="E239" s="244" t="s">
        <v>1</v>
      </c>
      <c r="F239" s="245" t="s">
        <v>8919</v>
      </c>
      <c r="G239" s="242"/>
      <c r="H239" s="246">
        <v>212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232</v>
      </c>
      <c r="AU239" s="252" t="s">
        <v>82</v>
      </c>
      <c r="AV239" s="13" t="s">
        <v>82</v>
      </c>
      <c r="AW239" s="13" t="s">
        <v>30</v>
      </c>
      <c r="AX239" s="13" t="s">
        <v>80</v>
      </c>
      <c r="AY239" s="252" t="s">
        <v>223</v>
      </c>
    </row>
    <row r="240" s="2" customFormat="1" ht="24.15" customHeight="1">
      <c r="A240" s="39"/>
      <c r="B240" s="40"/>
      <c r="C240" s="228" t="s">
        <v>512</v>
      </c>
      <c r="D240" s="228" t="s">
        <v>225</v>
      </c>
      <c r="E240" s="229" t="s">
        <v>8920</v>
      </c>
      <c r="F240" s="230" t="s">
        <v>8921</v>
      </c>
      <c r="G240" s="231" t="s">
        <v>351</v>
      </c>
      <c r="H240" s="232">
        <v>10</v>
      </c>
      <c r="I240" s="233"/>
      <c r="J240" s="234">
        <f>ROUND(I240*H240,2)</f>
        <v>0</v>
      </c>
      <c r="K240" s="230" t="s">
        <v>229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82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8922</v>
      </c>
    </row>
    <row r="241" s="2" customFormat="1" ht="24.15" customHeight="1">
      <c r="A241" s="39"/>
      <c r="B241" s="40"/>
      <c r="C241" s="228" t="s">
        <v>521</v>
      </c>
      <c r="D241" s="228" t="s">
        <v>225</v>
      </c>
      <c r="E241" s="229" t="s">
        <v>8923</v>
      </c>
      <c r="F241" s="230" t="s">
        <v>8924</v>
      </c>
      <c r="G241" s="231" t="s">
        <v>475</v>
      </c>
      <c r="H241" s="232">
        <v>1</v>
      </c>
      <c r="I241" s="233"/>
      <c r="J241" s="234">
        <f>ROUND(I241*H241,2)</f>
        <v>0</v>
      </c>
      <c r="K241" s="230" t="s">
        <v>229</v>
      </c>
      <c r="L241" s="45"/>
      <c r="M241" s="235" t="s">
        <v>1</v>
      </c>
      <c r="N241" s="236" t="s">
        <v>38</v>
      </c>
      <c r="O241" s="92"/>
      <c r="P241" s="237">
        <f>O241*H241</f>
        <v>0</v>
      </c>
      <c r="Q241" s="237">
        <v>0.41948000000000002</v>
      </c>
      <c r="R241" s="237">
        <f>Q241*H241</f>
        <v>0.41948000000000002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230</v>
      </c>
      <c r="AT241" s="239" t="s">
        <v>225</v>
      </c>
      <c r="AU241" s="239" t="s">
        <v>82</v>
      </c>
      <c r="AY241" s="18" t="s">
        <v>223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80</v>
      </c>
      <c r="BK241" s="240">
        <f>ROUND(I241*H241,2)</f>
        <v>0</v>
      </c>
      <c r="BL241" s="18" t="s">
        <v>230</v>
      </c>
      <c r="BM241" s="239" t="s">
        <v>8925</v>
      </c>
    </row>
    <row r="242" s="2" customFormat="1" ht="21.75" customHeight="1">
      <c r="A242" s="39"/>
      <c r="B242" s="40"/>
      <c r="C242" s="274" t="s">
        <v>527</v>
      </c>
      <c r="D242" s="274" t="s">
        <v>285</v>
      </c>
      <c r="E242" s="275" t="s">
        <v>8926</v>
      </c>
      <c r="F242" s="276" t="s">
        <v>8927</v>
      </c>
      <c r="G242" s="277" t="s">
        <v>475</v>
      </c>
      <c r="H242" s="278">
        <v>1</v>
      </c>
      <c r="I242" s="279"/>
      <c r="J242" s="280">
        <f>ROUND(I242*H242,2)</f>
        <v>0</v>
      </c>
      <c r="K242" s="276" t="s">
        <v>229</v>
      </c>
      <c r="L242" s="281"/>
      <c r="M242" s="282" t="s">
        <v>1</v>
      </c>
      <c r="N242" s="283" t="s">
        <v>38</v>
      </c>
      <c r="O242" s="92"/>
      <c r="P242" s="237">
        <f>O242*H242</f>
        <v>0</v>
      </c>
      <c r="Q242" s="237">
        <v>1.8700000000000001</v>
      </c>
      <c r="R242" s="237">
        <f>Q242*H242</f>
        <v>1.8700000000000001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262</v>
      </c>
      <c r="AT242" s="239" t="s">
        <v>285</v>
      </c>
      <c r="AU242" s="239" t="s">
        <v>82</v>
      </c>
      <c r="AY242" s="18" t="s">
        <v>223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80</v>
      </c>
      <c r="BK242" s="240">
        <f>ROUND(I242*H242,2)</f>
        <v>0</v>
      </c>
      <c r="BL242" s="18" t="s">
        <v>230</v>
      </c>
      <c r="BM242" s="239" t="s">
        <v>8928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8929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3" customFormat="1">
      <c r="A244" s="13"/>
      <c r="B244" s="241"/>
      <c r="C244" s="242"/>
      <c r="D244" s="243" t="s">
        <v>232</v>
      </c>
      <c r="E244" s="244" t="s">
        <v>1</v>
      </c>
      <c r="F244" s="245" t="s">
        <v>80</v>
      </c>
      <c r="G244" s="242"/>
      <c r="H244" s="246">
        <v>1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30</v>
      </c>
      <c r="AX244" s="13" t="s">
        <v>80</v>
      </c>
      <c r="AY244" s="252" t="s">
        <v>223</v>
      </c>
    </row>
    <row r="245" s="2" customFormat="1" ht="24.15" customHeight="1">
      <c r="A245" s="39"/>
      <c r="B245" s="40"/>
      <c r="C245" s="228" t="s">
        <v>533</v>
      </c>
      <c r="D245" s="228" t="s">
        <v>225</v>
      </c>
      <c r="E245" s="229" t="s">
        <v>8930</v>
      </c>
      <c r="F245" s="230" t="s">
        <v>8931</v>
      </c>
      <c r="G245" s="231" t="s">
        <v>475</v>
      </c>
      <c r="H245" s="232">
        <v>1</v>
      </c>
      <c r="I245" s="233"/>
      <c r="J245" s="234">
        <f>ROUND(I245*H245,2)</f>
        <v>0</v>
      </c>
      <c r="K245" s="230" t="s">
        <v>229</v>
      </c>
      <c r="L245" s="45"/>
      <c r="M245" s="235" t="s">
        <v>1</v>
      </c>
      <c r="N245" s="236" t="s">
        <v>38</v>
      </c>
      <c r="O245" s="92"/>
      <c r="P245" s="237">
        <f>O245*H245</f>
        <v>0</v>
      </c>
      <c r="Q245" s="237">
        <v>0.0098899999999999995</v>
      </c>
      <c r="R245" s="237">
        <f>Q245*H245</f>
        <v>0.0098899999999999995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230</v>
      </c>
      <c r="AT245" s="239" t="s">
        <v>225</v>
      </c>
      <c r="AU245" s="239" t="s">
        <v>82</v>
      </c>
      <c r="AY245" s="18" t="s">
        <v>223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80</v>
      </c>
      <c r="BK245" s="240">
        <f>ROUND(I245*H245,2)</f>
        <v>0</v>
      </c>
      <c r="BL245" s="18" t="s">
        <v>230</v>
      </c>
      <c r="BM245" s="239" t="s">
        <v>8932</v>
      </c>
    </row>
    <row r="246" s="2" customFormat="1" ht="21.75" customHeight="1">
      <c r="A246" s="39"/>
      <c r="B246" s="40"/>
      <c r="C246" s="274" t="s">
        <v>539</v>
      </c>
      <c r="D246" s="274" t="s">
        <v>285</v>
      </c>
      <c r="E246" s="275" t="s">
        <v>8933</v>
      </c>
      <c r="F246" s="276" t="s">
        <v>8934</v>
      </c>
      <c r="G246" s="277" t="s">
        <v>475</v>
      </c>
      <c r="H246" s="278">
        <v>1</v>
      </c>
      <c r="I246" s="279"/>
      <c r="J246" s="280">
        <f>ROUND(I246*H246,2)</f>
        <v>0</v>
      </c>
      <c r="K246" s="276" t="s">
        <v>229</v>
      </c>
      <c r="L246" s="281"/>
      <c r="M246" s="282" t="s">
        <v>1</v>
      </c>
      <c r="N246" s="283" t="s">
        <v>38</v>
      </c>
      <c r="O246" s="92"/>
      <c r="P246" s="237">
        <f>O246*H246</f>
        <v>0</v>
      </c>
      <c r="Q246" s="237">
        <v>1.0129999999999999</v>
      </c>
      <c r="R246" s="237">
        <f>Q246*H246</f>
        <v>1.0129999999999999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262</v>
      </c>
      <c r="AT246" s="239" t="s">
        <v>285</v>
      </c>
      <c r="AU246" s="239" t="s">
        <v>82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8935</v>
      </c>
    </row>
    <row r="247" s="2" customFormat="1" ht="24.15" customHeight="1">
      <c r="A247" s="39"/>
      <c r="B247" s="40"/>
      <c r="C247" s="228" t="s">
        <v>545</v>
      </c>
      <c r="D247" s="228" t="s">
        <v>225</v>
      </c>
      <c r="E247" s="229" t="s">
        <v>8936</v>
      </c>
      <c r="F247" s="230" t="s">
        <v>8937</v>
      </c>
      <c r="G247" s="231" t="s">
        <v>475</v>
      </c>
      <c r="H247" s="232">
        <v>1</v>
      </c>
      <c r="I247" s="233"/>
      <c r="J247" s="234">
        <f>ROUND(I247*H247,2)</f>
        <v>0</v>
      </c>
      <c r="K247" s="230" t="s">
        <v>229</v>
      </c>
      <c r="L247" s="45"/>
      <c r="M247" s="235" t="s">
        <v>1</v>
      </c>
      <c r="N247" s="236" t="s">
        <v>38</v>
      </c>
      <c r="O247" s="92"/>
      <c r="P247" s="237">
        <f>O247*H247</f>
        <v>0</v>
      </c>
      <c r="Q247" s="237">
        <v>0.01218</v>
      </c>
      <c r="R247" s="237">
        <f>Q247*H247</f>
        <v>0.01218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230</v>
      </c>
      <c r="AT247" s="239" t="s">
        <v>225</v>
      </c>
      <c r="AU247" s="239" t="s">
        <v>82</v>
      </c>
      <c r="AY247" s="18" t="s">
        <v>223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80</v>
      </c>
      <c r="BK247" s="240">
        <f>ROUND(I247*H247,2)</f>
        <v>0</v>
      </c>
      <c r="BL247" s="18" t="s">
        <v>230</v>
      </c>
      <c r="BM247" s="239" t="s">
        <v>8938</v>
      </c>
    </row>
    <row r="248" s="2" customFormat="1" ht="24.15" customHeight="1">
      <c r="A248" s="39"/>
      <c r="B248" s="40"/>
      <c r="C248" s="274" t="s">
        <v>554</v>
      </c>
      <c r="D248" s="274" t="s">
        <v>285</v>
      </c>
      <c r="E248" s="275" t="s">
        <v>8939</v>
      </c>
      <c r="F248" s="276" t="s">
        <v>8940</v>
      </c>
      <c r="G248" s="277" t="s">
        <v>475</v>
      </c>
      <c r="H248" s="278">
        <v>1</v>
      </c>
      <c r="I248" s="279"/>
      <c r="J248" s="280">
        <f>ROUND(I248*H248,2)</f>
        <v>0</v>
      </c>
      <c r="K248" s="276" t="s">
        <v>229</v>
      </c>
      <c r="L248" s="281"/>
      <c r="M248" s="282" t="s">
        <v>1</v>
      </c>
      <c r="N248" s="283" t="s">
        <v>38</v>
      </c>
      <c r="O248" s="92"/>
      <c r="P248" s="237">
        <f>O248*H248</f>
        <v>0</v>
      </c>
      <c r="Q248" s="237">
        <v>0.58499999999999996</v>
      </c>
      <c r="R248" s="237">
        <f>Q248*H248</f>
        <v>0.58499999999999996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262</v>
      </c>
      <c r="AT248" s="239" t="s">
        <v>285</v>
      </c>
      <c r="AU248" s="239" t="s">
        <v>82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8941</v>
      </c>
    </row>
    <row r="249" s="2" customFormat="1" ht="24.15" customHeight="1">
      <c r="A249" s="39"/>
      <c r="B249" s="40"/>
      <c r="C249" s="228" t="s">
        <v>560</v>
      </c>
      <c r="D249" s="228" t="s">
        <v>225</v>
      </c>
      <c r="E249" s="229" t="s">
        <v>8942</v>
      </c>
      <c r="F249" s="230" t="s">
        <v>8943</v>
      </c>
      <c r="G249" s="231" t="s">
        <v>475</v>
      </c>
      <c r="H249" s="232">
        <v>2</v>
      </c>
      <c r="I249" s="233"/>
      <c r="J249" s="234">
        <f>ROUND(I249*H249,2)</f>
        <v>0</v>
      </c>
      <c r="K249" s="230" t="s">
        <v>229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0.019349999999999999</v>
      </c>
      <c r="R249" s="237">
        <f>Q249*H249</f>
        <v>0.038699999999999998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82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8944</v>
      </c>
    </row>
    <row r="250" s="2" customFormat="1" ht="24.15" customHeight="1">
      <c r="A250" s="39"/>
      <c r="B250" s="40"/>
      <c r="C250" s="274" t="s">
        <v>565</v>
      </c>
      <c r="D250" s="274" t="s">
        <v>285</v>
      </c>
      <c r="E250" s="275" t="s">
        <v>8945</v>
      </c>
      <c r="F250" s="276" t="s">
        <v>8946</v>
      </c>
      <c r="G250" s="277" t="s">
        <v>475</v>
      </c>
      <c r="H250" s="278">
        <v>2</v>
      </c>
      <c r="I250" s="279"/>
      <c r="J250" s="280">
        <f>ROUND(I250*H250,2)</f>
        <v>0</v>
      </c>
      <c r="K250" s="276" t="s">
        <v>229</v>
      </c>
      <c r="L250" s="281"/>
      <c r="M250" s="282" t="s">
        <v>1</v>
      </c>
      <c r="N250" s="283" t="s">
        <v>38</v>
      </c>
      <c r="O250" s="92"/>
      <c r="P250" s="237">
        <f>O250*H250</f>
        <v>0</v>
      </c>
      <c r="Q250" s="237">
        <v>1.0900000000000001</v>
      </c>
      <c r="R250" s="237">
        <f>Q250*H250</f>
        <v>2.1800000000000002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262</v>
      </c>
      <c r="AT250" s="239" t="s">
        <v>285</v>
      </c>
      <c r="AU250" s="239" t="s">
        <v>82</v>
      </c>
      <c r="AY250" s="18" t="s">
        <v>223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80</v>
      </c>
      <c r="BK250" s="240">
        <f>ROUND(I250*H250,2)</f>
        <v>0</v>
      </c>
      <c r="BL250" s="18" t="s">
        <v>230</v>
      </c>
      <c r="BM250" s="239" t="s">
        <v>8947</v>
      </c>
    </row>
    <row r="251" s="2" customFormat="1" ht="44.25" customHeight="1">
      <c r="A251" s="39"/>
      <c r="B251" s="40"/>
      <c r="C251" s="228" t="s">
        <v>577</v>
      </c>
      <c r="D251" s="228" t="s">
        <v>225</v>
      </c>
      <c r="E251" s="229" t="s">
        <v>8948</v>
      </c>
      <c r="F251" s="230" t="s">
        <v>8949</v>
      </c>
      <c r="G251" s="231" t="s">
        <v>475</v>
      </c>
      <c r="H251" s="232">
        <v>1</v>
      </c>
      <c r="I251" s="233"/>
      <c r="J251" s="234">
        <f>ROUND(I251*H251,2)</f>
        <v>0</v>
      </c>
      <c r="K251" s="230" t="s">
        <v>229</v>
      </c>
      <c r="L251" s="45"/>
      <c r="M251" s="235" t="s">
        <v>1</v>
      </c>
      <c r="N251" s="236" t="s">
        <v>38</v>
      </c>
      <c r="O251" s="92"/>
      <c r="P251" s="237">
        <f>O251*H251</f>
        <v>0</v>
      </c>
      <c r="Q251" s="237">
        <v>2.1158700000000001</v>
      </c>
      <c r="R251" s="237">
        <f>Q251*H251</f>
        <v>2.1158700000000001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230</v>
      </c>
      <c r="AT251" s="239" t="s">
        <v>225</v>
      </c>
      <c r="AU251" s="239" t="s">
        <v>82</v>
      </c>
      <c r="AY251" s="18" t="s">
        <v>223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80</v>
      </c>
      <c r="BK251" s="240">
        <f>ROUND(I251*H251,2)</f>
        <v>0</v>
      </c>
      <c r="BL251" s="18" t="s">
        <v>230</v>
      </c>
      <c r="BM251" s="239" t="s">
        <v>8950</v>
      </c>
    </row>
    <row r="252" s="2" customFormat="1" ht="44.25" customHeight="1">
      <c r="A252" s="39"/>
      <c r="B252" s="40"/>
      <c r="C252" s="228" t="s">
        <v>592</v>
      </c>
      <c r="D252" s="228" t="s">
        <v>225</v>
      </c>
      <c r="E252" s="229" t="s">
        <v>8951</v>
      </c>
      <c r="F252" s="230" t="s">
        <v>8952</v>
      </c>
      <c r="G252" s="231" t="s">
        <v>475</v>
      </c>
      <c r="H252" s="232">
        <v>2</v>
      </c>
      <c r="I252" s="233"/>
      <c r="J252" s="234">
        <f>ROUND(I252*H252,2)</f>
        <v>0</v>
      </c>
      <c r="K252" s="230" t="s">
        <v>229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0.10833</v>
      </c>
      <c r="R252" s="237">
        <f>Q252*H252</f>
        <v>0.21665999999999999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230</v>
      </c>
      <c r="AT252" s="239" t="s">
        <v>225</v>
      </c>
      <c r="AU252" s="239" t="s">
        <v>82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8953</v>
      </c>
    </row>
    <row r="253" s="2" customFormat="1" ht="44.25" customHeight="1">
      <c r="A253" s="39"/>
      <c r="B253" s="40"/>
      <c r="C253" s="228" t="s">
        <v>610</v>
      </c>
      <c r="D253" s="228" t="s">
        <v>225</v>
      </c>
      <c r="E253" s="229" t="s">
        <v>8954</v>
      </c>
      <c r="F253" s="230" t="s">
        <v>8955</v>
      </c>
      <c r="G253" s="231" t="s">
        <v>475</v>
      </c>
      <c r="H253" s="232">
        <v>1</v>
      </c>
      <c r="I253" s="233"/>
      <c r="J253" s="234">
        <f>ROUND(I253*H253,2)</f>
        <v>0</v>
      </c>
      <c r="K253" s="230" t="s">
        <v>229</v>
      </c>
      <c r="L253" s="45"/>
      <c r="M253" s="235" t="s">
        <v>1</v>
      </c>
      <c r="N253" s="236" t="s">
        <v>38</v>
      </c>
      <c r="O253" s="92"/>
      <c r="P253" s="237">
        <f>O253*H253</f>
        <v>0</v>
      </c>
      <c r="Q253" s="237">
        <v>0.11217000000000001</v>
      </c>
      <c r="R253" s="237">
        <f>Q253*H253</f>
        <v>0.11217000000000001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230</v>
      </c>
      <c r="AT253" s="239" t="s">
        <v>225</v>
      </c>
      <c r="AU253" s="239" t="s">
        <v>82</v>
      </c>
      <c r="AY253" s="18" t="s">
        <v>223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80</v>
      </c>
      <c r="BK253" s="240">
        <f>ROUND(I253*H253,2)</f>
        <v>0</v>
      </c>
      <c r="BL253" s="18" t="s">
        <v>230</v>
      </c>
      <c r="BM253" s="239" t="s">
        <v>8956</v>
      </c>
    </row>
    <row r="254" s="2" customFormat="1" ht="44.25" customHeight="1">
      <c r="A254" s="39"/>
      <c r="B254" s="40"/>
      <c r="C254" s="228" t="s">
        <v>615</v>
      </c>
      <c r="D254" s="228" t="s">
        <v>225</v>
      </c>
      <c r="E254" s="229" t="s">
        <v>8957</v>
      </c>
      <c r="F254" s="230" t="s">
        <v>8958</v>
      </c>
      <c r="G254" s="231" t="s">
        <v>475</v>
      </c>
      <c r="H254" s="232">
        <v>1</v>
      </c>
      <c r="I254" s="233"/>
      <c r="J254" s="234">
        <f>ROUND(I254*H254,2)</f>
        <v>0</v>
      </c>
      <c r="K254" s="230" t="s">
        <v>229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0.11217000000000001</v>
      </c>
      <c r="R254" s="237">
        <f>Q254*H254</f>
        <v>0.11217000000000001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230</v>
      </c>
      <c r="AT254" s="239" t="s">
        <v>225</v>
      </c>
      <c r="AU254" s="239" t="s">
        <v>82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8959</v>
      </c>
    </row>
    <row r="255" s="2" customFormat="1" ht="37.8" customHeight="1">
      <c r="A255" s="39"/>
      <c r="B255" s="40"/>
      <c r="C255" s="228" t="s">
        <v>620</v>
      </c>
      <c r="D255" s="228" t="s">
        <v>225</v>
      </c>
      <c r="E255" s="229" t="s">
        <v>8960</v>
      </c>
      <c r="F255" s="230" t="s">
        <v>8961</v>
      </c>
      <c r="G255" s="231" t="s">
        <v>475</v>
      </c>
      <c r="H255" s="232">
        <v>1</v>
      </c>
      <c r="I255" s="233"/>
      <c r="J255" s="234">
        <f>ROUND(I255*H255,2)</f>
        <v>0</v>
      </c>
      <c r="K255" s="230" t="s">
        <v>229</v>
      </c>
      <c r="L255" s="45"/>
      <c r="M255" s="235" t="s">
        <v>1</v>
      </c>
      <c r="N255" s="236" t="s">
        <v>38</v>
      </c>
      <c r="O255" s="92"/>
      <c r="P255" s="237">
        <f>O255*H255</f>
        <v>0</v>
      </c>
      <c r="Q255" s="237">
        <v>0.012120000000000001</v>
      </c>
      <c r="R255" s="237">
        <f>Q255*H255</f>
        <v>0.012120000000000001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230</v>
      </c>
      <c r="AT255" s="239" t="s">
        <v>225</v>
      </c>
      <c r="AU255" s="239" t="s">
        <v>82</v>
      </c>
      <c r="AY255" s="18" t="s">
        <v>223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80</v>
      </c>
      <c r="BK255" s="240">
        <f>ROUND(I255*H255,2)</f>
        <v>0</v>
      </c>
      <c r="BL255" s="18" t="s">
        <v>230</v>
      </c>
      <c r="BM255" s="239" t="s">
        <v>8962</v>
      </c>
    </row>
    <row r="256" s="2" customFormat="1" ht="37.8" customHeight="1">
      <c r="A256" s="39"/>
      <c r="B256" s="40"/>
      <c r="C256" s="228" t="s">
        <v>626</v>
      </c>
      <c r="D256" s="228" t="s">
        <v>225</v>
      </c>
      <c r="E256" s="229" t="s">
        <v>8963</v>
      </c>
      <c r="F256" s="230" t="s">
        <v>8964</v>
      </c>
      <c r="G256" s="231" t="s">
        <v>475</v>
      </c>
      <c r="H256" s="232">
        <v>3</v>
      </c>
      <c r="I256" s="233"/>
      <c r="J256" s="234">
        <f>ROUND(I256*H256,2)</f>
        <v>0</v>
      </c>
      <c r="K256" s="230" t="s">
        <v>229</v>
      </c>
      <c r="L256" s="45"/>
      <c r="M256" s="235" t="s">
        <v>1</v>
      </c>
      <c r="N256" s="236" t="s">
        <v>38</v>
      </c>
      <c r="O256" s="92"/>
      <c r="P256" s="237">
        <f>O256*H256</f>
        <v>0</v>
      </c>
      <c r="Q256" s="237">
        <v>0.024240000000000001</v>
      </c>
      <c r="R256" s="237">
        <f>Q256*H256</f>
        <v>0.072720000000000007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230</v>
      </c>
      <c r="AT256" s="239" t="s">
        <v>225</v>
      </c>
      <c r="AU256" s="239" t="s">
        <v>82</v>
      </c>
      <c r="AY256" s="18" t="s">
        <v>223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80</v>
      </c>
      <c r="BK256" s="240">
        <f>ROUND(I256*H256,2)</f>
        <v>0</v>
      </c>
      <c r="BL256" s="18" t="s">
        <v>230</v>
      </c>
      <c r="BM256" s="239" t="s">
        <v>8965</v>
      </c>
    </row>
    <row r="257" s="2" customFormat="1" ht="37.8" customHeight="1">
      <c r="A257" s="39"/>
      <c r="B257" s="40"/>
      <c r="C257" s="228" t="s">
        <v>633</v>
      </c>
      <c r="D257" s="228" t="s">
        <v>225</v>
      </c>
      <c r="E257" s="229" t="s">
        <v>8966</v>
      </c>
      <c r="F257" s="230" t="s">
        <v>8967</v>
      </c>
      <c r="G257" s="231" t="s">
        <v>475</v>
      </c>
      <c r="H257" s="232">
        <v>4</v>
      </c>
      <c r="I257" s="233"/>
      <c r="J257" s="234">
        <f>ROUND(I257*H257,2)</f>
        <v>0</v>
      </c>
      <c r="K257" s="230" t="s">
        <v>229</v>
      </c>
      <c r="L257" s="45"/>
      <c r="M257" s="235" t="s">
        <v>1</v>
      </c>
      <c r="N257" s="236" t="s">
        <v>38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230</v>
      </c>
      <c r="AT257" s="239" t="s">
        <v>225</v>
      </c>
      <c r="AU257" s="239" t="s">
        <v>82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230</v>
      </c>
      <c r="BM257" s="239" t="s">
        <v>8968</v>
      </c>
    </row>
    <row r="258" s="2" customFormat="1" ht="37.8" customHeight="1">
      <c r="A258" s="39"/>
      <c r="B258" s="40"/>
      <c r="C258" s="228" t="s">
        <v>638</v>
      </c>
      <c r="D258" s="228" t="s">
        <v>225</v>
      </c>
      <c r="E258" s="229" t="s">
        <v>8969</v>
      </c>
      <c r="F258" s="230" t="s">
        <v>8970</v>
      </c>
      <c r="G258" s="231" t="s">
        <v>475</v>
      </c>
      <c r="H258" s="232">
        <v>4</v>
      </c>
      <c r="I258" s="233"/>
      <c r="J258" s="234">
        <f>ROUND(I258*H258,2)</f>
        <v>0</v>
      </c>
      <c r="K258" s="230" t="s">
        <v>229</v>
      </c>
      <c r="L258" s="45"/>
      <c r="M258" s="235" t="s">
        <v>1</v>
      </c>
      <c r="N258" s="236" t="s">
        <v>38</v>
      </c>
      <c r="O258" s="92"/>
      <c r="P258" s="237">
        <f>O258*H258</f>
        <v>0</v>
      </c>
      <c r="Q258" s="237">
        <v>0.42115999999999998</v>
      </c>
      <c r="R258" s="237">
        <f>Q258*H258</f>
        <v>1.6846399999999999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230</v>
      </c>
      <c r="AT258" s="239" t="s">
        <v>225</v>
      </c>
      <c r="AU258" s="239" t="s">
        <v>82</v>
      </c>
      <c r="AY258" s="18" t="s">
        <v>223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80</v>
      </c>
      <c r="BK258" s="240">
        <f>ROUND(I258*H258,2)</f>
        <v>0</v>
      </c>
      <c r="BL258" s="18" t="s">
        <v>230</v>
      </c>
      <c r="BM258" s="239" t="s">
        <v>8971</v>
      </c>
    </row>
    <row r="259" s="2" customFormat="1" ht="49.05" customHeight="1">
      <c r="A259" s="39"/>
      <c r="B259" s="40"/>
      <c r="C259" s="228" t="s">
        <v>643</v>
      </c>
      <c r="D259" s="228" t="s">
        <v>225</v>
      </c>
      <c r="E259" s="229" t="s">
        <v>8972</v>
      </c>
      <c r="F259" s="230" t="s">
        <v>8973</v>
      </c>
      <c r="G259" s="231" t="s">
        <v>228</v>
      </c>
      <c r="H259" s="232">
        <v>82.200000000000003</v>
      </c>
      <c r="I259" s="233"/>
      <c r="J259" s="234">
        <f>ROUND(I259*H259,2)</f>
        <v>0</v>
      </c>
      <c r="K259" s="230" t="s">
        <v>229</v>
      </c>
      <c r="L259" s="45"/>
      <c r="M259" s="235" t="s">
        <v>1</v>
      </c>
      <c r="N259" s="236" t="s">
        <v>38</v>
      </c>
      <c r="O259" s="92"/>
      <c r="P259" s="237">
        <f>O259*H259</f>
        <v>0</v>
      </c>
      <c r="Q259" s="237">
        <v>0.071160000000000001</v>
      </c>
      <c r="R259" s="237">
        <f>Q259*H259</f>
        <v>5.8493520000000006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230</v>
      </c>
      <c r="AT259" s="239" t="s">
        <v>225</v>
      </c>
      <c r="AU259" s="239" t="s">
        <v>82</v>
      </c>
      <c r="AY259" s="18" t="s">
        <v>223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80</v>
      </c>
      <c r="BK259" s="240">
        <f>ROUND(I259*H259,2)</f>
        <v>0</v>
      </c>
      <c r="BL259" s="18" t="s">
        <v>230</v>
      </c>
      <c r="BM259" s="239" t="s">
        <v>8974</v>
      </c>
    </row>
    <row r="260" s="14" customFormat="1">
      <c r="A260" s="14"/>
      <c r="B260" s="253"/>
      <c r="C260" s="254"/>
      <c r="D260" s="243" t="s">
        <v>232</v>
      </c>
      <c r="E260" s="255" t="s">
        <v>1</v>
      </c>
      <c r="F260" s="256" t="s">
        <v>8975</v>
      </c>
      <c r="G260" s="254"/>
      <c r="H260" s="255" t="s">
        <v>1</v>
      </c>
      <c r="I260" s="257"/>
      <c r="J260" s="254"/>
      <c r="K260" s="254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232</v>
      </c>
      <c r="AU260" s="262" t="s">
        <v>82</v>
      </c>
      <c r="AV260" s="14" t="s">
        <v>80</v>
      </c>
      <c r="AW260" s="14" t="s">
        <v>30</v>
      </c>
      <c r="AX260" s="14" t="s">
        <v>73</v>
      </c>
      <c r="AY260" s="262" t="s">
        <v>223</v>
      </c>
    </row>
    <row r="261" s="14" customFormat="1">
      <c r="A261" s="14"/>
      <c r="B261" s="253"/>
      <c r="C261" s="254"/>
      <c r="D261" s="243" t="s">
        <v>232</v>
      </c>
      <c r="E261" s="255" t="s">
        <v>1</v>
      </c>
      <c r="F261" s="256" t="s">
        <v>8976</v>
      </c>
      <c r="G261" s="254"/>
      <c r="H261" s="255" t="s">
        <v>1</v>
      </c>
      <c r="I261" s="257"/>
      <c r="J261" s="254"/>
      <c r="K261" s="254"/>
      <c r="L261" s="258"/>
      <c r="M261" s="259"/>
      <c r="N261" s="260"/>
      <c r="O261" s="260"/>
      <c r="P261" s="260"/>
      <c r="Q261" s="260"/>
      <c r="R261" s="260"/>
      <c r="S261" s="260"/>
      <c r="T261" s="261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2" t="s">
        <v>232</v>
      </c>
      <c r="AU261" s="262" t="s">
        <v>82</v>
      </c>
      <c r="AV261" s="14" t="s">
        <v>80</v>
      </c>
      <c r="AW261" s="14" t="s">
        <v>30</v>
      </c>
      <c r="AX261" s="14" t="s">
        <v>73</v>
      </c>
      <c r="AY261" s="262" t="s">
        <v>223</v>
      </c>
    </row>
    <row r="262" s="14" customFormat="1">
      <c r="A262" s="14"/>
      <c r="B262" s="253"/>
      <c r="C262" s="254"/>
      <c r="D262" s="243" t="s">
        <v>232</v>
      </c>
      <c r="E262" s="255" t="s">
        <v>1</v>
      </c>
      <c r="F262" s="256" t="s">
        <v>8977</v>
      </c>
      <c r="G262" s="254"/>
      <c r="H262" s="255" t="s">
        <v>1</v>
      </c>
      <c r="I262" s="257"/>
      <c r="J262" s="254"/>
      <c r="K262" s="254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232</v>
      </c>
      <c r="AU262" s="262" t="s">
        <v>82</v>
      </c>
      <c r="AV262" s="14" t="s">
        <v>80</v>
      </c>
      <c r="AW262" s="14" t="s">
        <v>30</v>
      </c>
      <c r="AX262" s="14" t="s">
        <v>73</v>
      </c>
      <c r="AY262" s="262" t="s">
        <v>223</v>
      </c>
    </row>
    <row r="263" s="14" customFormat="1">
      <c r="A263" s="14"/>
      <c r="B263" s="253"/>
      <c r="C263" s="254"/>
      <c r="D263" s="243" t="s">
        <v>232</v>
      </c>
      <c r="E263" s="255" t="s">
        <v>1</v>
      </c>
      <c r="F263" s="256" t="s">
        <v>8978</v>
      </c>
      <c r="G263" s="254"/>
      <c r="H263" s="255" t="s">
        <v>1</v>
      </c>
      <c r="I263" s="257"/>
      <c r="J263" s="254"/>
      <c r="K263" s="254"/>
      <c r="L263" s="258"/>
      <c r="M263" s="259"/>
      <c r="N263" s="260"/>
      <c r="O263" s="260"/>
      <c r="P263" s="260"/>
      <c r="Q263" s="260"/>
      <c r="R263" s="260"/>
      <c r="S263" s="260"/>
      <c r="T263" s="26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2" t="s">
        <v>232</v>
      </c>
      <c r="AU263" s="262" t="s">
        <v>82</v>
      </c>
      <c r="AV263" s="14" t="s">
        <v>80</v>
      </c>
      <c r="AW263" s="14" t="s">
        <v>30</v>
      </c>
      <c r="AX263" s="14" t="s">
        <v>73</v>
      </c>
      <c r="AY263" s="262" t="s">
        <v>223</v>
      </c>
    </row>
    <row r="264" s="14" customFormat="1">
      <c r="A264" s="14"/>
      <c r="B264" s="253"/>
      <c r="C264" s="254"/>
      <c r="D264" s="243" t="s">
        <v>232</v>
      </c>
      <c r="E264" s="255" t="s">
        <v>1</v>
      </c>
      <c r="F264" s="256" t="s">
        <v>8979</v>
      </c>
      <c r="G264" s="254"/>
      <c r="H264" s="255" t="s">
        <v>1</v>
      </c>
      <c r="I264" s="257"/>
      <c r="J264" s="254"/>
      <c r="K264" s="254"/>
      <c r="L264" s="258"/>
      <c r="M264" s="259"/>
      <c r="N264" s="260"/>
      <c r="O264" s="260"/>
      <c r="P264" s="260"/>
      <c r="Q264" s="260"/>
      <c r="R264" s="260"/>
      <c r="S264" s="260"/>
      <c r="T264" s="26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2" t="s">
        <v>232</v>
      </c>
      <c r="AU264" s="262" t="s">
        <v>82</v>
      </c>
      <c r="AV264" s="14" t="s">
        <v>80</v>
      </c>
      <c r="AW264" s="14" t="s">
        <v>30</v>
      </c>
      <c r="AX264" s="14" t="s">
        <v>73</v>
      </c>
      <c r="AY264" s="262" t="s">
        <v>223</v>
      </c>
    </row>
    <row r="265" s="14" customFormat="1">
      <c r="A265" s="14"/>
      <c r="B265" s="253"/>
      <c r="C265" s="254"/>
      <c r="D265" s="243" t="s">
        <v>232</v>
      </c>
      <c r="E265" s="255" t="s">
        <v>1</v>
      </c>
      <c r="F265" s="256" t="s">
        <v>8980</v>
      </c>
      <c r="G265" s="254"/>
      <c r="H265" s="255" t="s">
        <v>1</v>
      </c>
      <c r="I265" s="257"/>
      <c r="J265" s="254"/>
      <c r="K265" s="254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232</v>
      </c>
      <c r="AU265" s="262" t="s">
        <v>82</v>
      </c>
      <c r="AV265" s="14" t="s">
        <v>80</v>
      </c>
      <c r="AW265" s="14" t="s">
        <v>30</v>
      </c>
      <c r="AX265" s="14" t="s">
        <v>73</v>
      </c>
      <c r="AY265" s="262" t="s">
        <v>223</v>
      </c>
    </row>
    <row r="266" s="14" customFormat="1">
      <c r="A266" s="14"/>
      <c r="B266" s="253"/>
      <c r="C266" s="254"/>
      <c r="D266" s="243" t="s">
        <v>232</v>
      </c>
      <c r="E266" s="255" t="s">
        <v>1</v>
      </c>
      <c r="F266" s="256" t="s">
        <v>8981</v>
      </c>
      <c r="G266" s="254"/>
      <c r="H266" s="255" t="s">
        <v>1</v>
      </c>
      <c r="I266" s="257"/>
      <c r="J266" s="254"/>
      <c r="K266" s="254"/>
      <c r="L266" s="258"/>
      <c r="M266" s="259"/>
      <c r="N266" s="260"/>
      <c r="O266" s="260"/>
      <c r="P266" s="260"/>
      <c r="Q266" s="260"/>
      <c r="R266" s="260"/>
      <c r="S266" s="260"/>
      <c r="T266" s="261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2" t="s">
        <v>232</v>
      </c>
      <c r="AU266" s="262" t="s">
        <v>82</v>
      </c>
      <c r="AV266" s="14" t="s">
        <v>80</v>
      </c>
      <c r="AW266" s="14" t="s">
        <v>30</v>
      </c>
      <c r="AX266" s="14" t="s">
        <v>73</v>
      </c>
      <c r="AY266" s="262" t="s">
        <v>223</v>
      </c>
    </row>
    <row r="267" s="14" customFormat="1">
      <c r="A267" s="14"/>
      <c r="B267" s="253"/>
      <c r="C267" s="254"/>
      <c r="D267" s="243" t="s">
        <v>232</v>
      </c>
      <c r="E267" s="255" t="s">
        <v>1</v>
      </c>
      <c r="F267" s="256" t="s">
        <v>8982</v>
      </c>
      <c r="G267" s="254"/>
      <c r="H267" s="255" t="s">
        <v>1</v>
      </c>
      <c r="I267" s="257"/>
      <c r="J267" s="254"/>
      <c r="K267" s="254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232</v>
      </c>
      <c r="AU267" s="262" t="s">
        <v>82</v>
      </c>
      <c r="AV267" s="14" t="s">
        <v>80</v>
      </c>
      <c r="AW267" s="14" t="s">
        <v>30</v>
      </c>
      <c r="AX267" s="14" t="s">
        <v>73</v>
      </c>
      <c r="AY267" s="262" t="s">
        <v>223</v>
      </c>
    </row>
    <row r="268" s="14" customFormat="1">
      <c r="A268" s="14"/>
      <c r="B268" s="253"/>
      <c r="C268" s="254"/>
      <c r="D268" s="243" t="s">
        <v>232</v>
      </c>
      <c r="E268" s="255" t="s">
        <v>1</v>
      </c>
      <c r="F268" s="256" t="s">
        <v>8983</v>
      </c>
      <c r="G268" s="254"/>
      <c r="H268" s="255" t="s">
        <v>1</v>
      </c>
      <c r="I268" s="257"/>
      <c r="J268" s="254"/>
      <c r="K268" s="254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232</v>
      </c>
      <c r="AU268" s="262" t="s">
        <v>82</v>
      </c>
      <c r="AV268" s="14" t="s">
        <v>80</v>
      </c>
      <c r="AW268" s="14" t="s">
        <v>30</v>
      </c>
      <c r="AX268" s="14" t="s">
        <v>73</v>
      </c>
      <c r="AY268" s="262" t="s">
        <v>223</v>
      </c>
    </row>
    <row r="269" s="14" customFormat="1">
      <c r="A269" s="14"/>
      <c r="B269" s="253"/>
      <c r="C269" s="254"/>
      <c r="D269" s="243" t="s">
        <v>232</v>
      </c>
      <c r="E269" s="255" t="s">
        <v>1</v>
      </c>
      <c r="F269" s="256" t="s">
        <v>8984</v>
      </c>
      <c r="G269" s="254"/>
      <c r="H269" s="255" t="s">
        <v>1</v>
      </c>
      <c r="I269" s="257"/>
      <c r="J269" s="254"/>
      <c r="K269" s="254"/>
      <c r="L269" s="258"/>
      <c r="M269" s="259"/>
      <c r="N269" s="260"/>
      <c r="O269" s="260"/>
      <c r="P269" s="260"/>
      <c r="Q269" s="260"/>
      <c r="R269" s="260"/>
      <c r="S269" s="260"/>
      <c r="T269" s="261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2" t="s">
        <v>232</v>
      </c>
      <c r="AU269" s="262" t="s">
        <v>82</v>
      </c>
      <c r="AV269" s="14" t="s">
        <v>80</v>
      </c>
      <c r="AW269" s="14" t="s">
        <v>30</v>
      </c>
      <c r="AX269" s="14" t="s">
        <v>73</v>
      </c>
      <c r="AY269" s="262" t="s">
        <v>223</v>
      </c>
    </row>
    <row r="270" s="14" customFormat="1">
      <c r="A270" s="14"/>
      <c r="B270" s="253"/>
      <c r="C270" s="254"/>
      <c r="D270" s="243" t="s">
        <v>232</v>
      </c>
      <c r="E270" s="255" t="s">
        <v>1</v>
      </c>
      <c r="F270" s="256" t="s">
        <v>8985</v>
      </c>
      <c r="G270" s="254"/>
      <c r="H270" s="255" t="s">
        <v>1</v>
      </c>
      <c r="I270" s="257"/>
      <c r="J270" s="254"/>
      <c r="K270" s="254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232</v>
      </c>
      <c r="AU270" s="262" t="s">
        <v>82</v>
      </c>
      <c r="AV270" s="14" t="s">
        <v>80</v>
      </c>
      <c r="AW270" s="14" t="s">
        <v>30</v>
      </c>
      <c r="AX270" s="14" t="s">
        <v>73</v>
      </c>
      <c r="AY270" s="262" t="s">
        <v>223</v>
      </c>
    </row>
    <row r="271" s="14" customFormat="1">
      <c r="A271" s="14"/>
      <c r="B271" s="253"/>
      <c r="C271" s="254"/>
      <c r="D271" s="243" t="s">
        <v>232</v>
      </c>
      <c r="E271" s="255" t="s">
        <v>1</v>
      </c>
      <c r="F271" s="256" t="s">
        <v>8986</v>
      </c>
      <c r="G271" s="254"/>
      <c r="H271" s="255" t="s">
        <v>1</v>
      </c>
      <c r="I271" s="257"/>
      <c r="J271" s="254"/>
      <c r="K271" s="254"/>
      <c r="L271" s="258"/>
      <c r="M271" s="259"/>
      <c r="N271" s="260"/>
      <c r="O271" s="260"/>
      <c r="P271" s="260"/>
      <c r="Q271" s="260"/>
      <c r="R271" s="260"/>
      <c r="S271" s="260"/>
      <c r="T271" s="26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2" t="s">
        <v>232</v>
      </c>
      <c r="AU271" s="262" t="s">
        <v>82</v>
      </c>
      <c r="AV271" s="14" t="s">
        <v>80</v>
      </c>
      <c r="AW271" s="14" t="s">
        <v>30</v>
      </c>
      <c r="AX271" s="14" t="s">
        <v>73</v>
      </c>
      <c r="AY271" s="262" t="s">
        <v>223</v>
      </c>
    </row>
    <row r="272" s="14" customFormat="1">
      <c r="A272" s="14"/>
      <c r="B272" s="253"/>
      <c r="C272" s="254"/>
      <c r="D272" s="243" t="s">
        <v>232</v>
      </c>
      <c r="E272" s="255" t="s">
        <v>1</v>
      </c>
      <c r="F272" s="256" t="s">
        <v>8987</v>
      </c>
      <c r="G272" s="254"/>
      <c r="H272" s="255" t="s">
        <v>1</v>
      </c>
      <c r="I272" s="257"/>
      <c r="J272" s="254"/>
      <c r="K272" s="254"/>
      <c r="L272" s="258"/>
      <c r="M272" s="259"/>
      <c r="N272" s="260"/>
      <c r="O272" s="260"/>
      <c r="P272" s="260"/>
      <c r="Q272" s="260"/>
      <c r="R272" s="260"/>
      <c r="S272" s="260"/>
      <c r="T272" s="26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2" t="s">
        <v>232</v>
      </c>
      <c r="AU272" s="262" t="s">
        <v>82</v>
      </c>
      <c r="AV272" s="14" t="s">
        <v>80</v>
      </c>
      <c r="AW272" s="14" t="s">
        <v>30</v>
      </c>
      <c r="AX272" s="14" t="s">
        <v>73</v>
      </c>
      <c r="AY272" s="262" t="s">
        <v>223</v>
      </c>
    </row>
    <row r="273" s="14" customFormat="1">
      <c r="A273" s="14"/>
      <c r="B273" s="253"/>
      <c r="C273" s="254"/>
      <c r="D273" s="243" t="s">
        <v>232</v>
      </c>
      <c r="E273" s="255" t="s">
        <v>1</v>
      </c>
      <c r="F273" s="256" t="s">
        <v>8988</v>
      </c>
      <c r="G273" s="254"/>
      <c r="H273" s="255" t="s">
        <v>1</v>
      </c>
      <c r="I273" s="257"/>
      <c r="J273" s="254"/>
      <c r="K273" s="254"/>
      <c r="L273" s="258"/>
      <c r="M273" s="259"/>
      <c r="N273" s="260"/>
      <c r="O273" s="260"/>
      <c r="P273" s="260"/>
      <c r="Q273" s="260"/>
      <c r="R273" s="260"/>
      <c r="S273" s="260"/>
      <c r="T273" s="261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2" t="s">
        <v>232</v>
      </c>
      <c r="AU273" s="262" t="s">
        <v>82</v>
      </c>
      <c r="AV273" s="14" t="s">
        <v>80</v>
      </c>
      <c r="AW273" s="14" t="s">
        <v>30</v>
      </c>
      <c r="AX273" s="14" t="s">
        <v>73</v>
      </c>
      <c r="AY273" s="262" t="s">
        <v>223</v>
      </c>
    </row>
    <row r="274" s="14" customFormat="1">
      <c r="A274" s="14"/>
      <c r="B274" s="253"/>
      <c r="C274" s="254"/>
      <c r="D274" s="243" t="s">
        <v>232</v>
      </c>
      <c r="E274" s="255" t="s">
        <v>1</v>
      </c>
      <c r="F274" s="256" t="s">
        <v>8989</v>
      </c>
      <c r="G274" s="254"/>
      <c r="H274" s="255" t="s">
        <v>1</v>
      </c>
      <c r="I274" s="257"/>
      <c r="J274" s="254"/>
      <c r="K274" s="254"/>
      <c r="L274" s="258"/>
      <c r="M274" s="259"/>
      <c r="N274" s="260"/>
      <c r="O274" s="260"/>
      <c r="P274" s="260"/>
      <c r="Q274" s="260"/>
      <c r="R274" s="260"/>
      <c r="S274" s="260"/>
      <c r="T274" s="26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2" t="s">
        <v>232</v>
      </c>
      <c r="AU274" s="262" t="s">
        <v>82</v>
      </c>
      <c r="AV274" s="14" t="s">
        <v>80</v>
      </c>
      <c r="AW274" s="14" t="s">
        <v>30</v>
      </c>
      <c r="AX274" s="14" t="s">
        <v>73</v>
      </c>
      <c r="AY274" s="262" t="s">
        <v>223</v>
      </c>
    </row>
    <row r="275" s="14" customFormat="1">
      <c r="A275" s="14"/>
      <c r="B275" s="253"/>
      <c r="C275" s="254"/>
      <c r="D275" s="243" t="s">
        <v>232</v>
      </c>
      <c r="E275" s="255" t="s">
        <v>1</v>
      </c>
      <c r="F275" s="256" t="s">
        <v>8990</v>
      </c>
      <c r="G275" s="254"/>
      <c r="H275" s="255" t="s">
        <v>1</v>
      </c>
      <c r="I275" s="257"/>
      <c r="J275" s="254"/>
      <c r="K275" s="254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232</v>
      </c>
      <c r="AU275" s="262" t="s">
        <v>82</v>
      </c>
      <c r="AV275" s="14" t="s">
        <v>80</v>
      </c>
      <c r="AW275" s="14" t="s">
        <v>30</v>
      </c>
      <c r="AX275" s="14" t="s">
        <v>73</v>
      </c>
      <c r="AY275" s="262" t="s">
        <v>223</v>
      </c>
    </row>
    <row r="276" s="14" customFormat="1">
      <c r="A276" s="14"/>
      <c r="B276" s="253"/>
      <c r="C276" s="254"/>
      <c r="D276" s="243" t="s">
        <v>232</v>
      </c>
      <c r="E276" s="255" t="s">
        <v>1</v>
      </c>
      <c r="F276" s="256" t="s">
        <v>8991</v>
      </c>
      <c r="G276" s="254"/>
      <c r="H276" s="255" t="s">
        <v>1</v>
      </c>
      <c r="I276" s="257"/>
      <c r="J276" s="254"/>
      <c r="K276" s="254"/>
      <c r="L276" s="258"/>
      <c r="M276" s="259"/>
      <c r="N276" s="260"/>
      <c r="O276" s="260"/>
      <c r="P276" s="260"/>
      <c r="Q276" s="260"/>
      <c r="R276" s="260"/>
      <c r="S276" s="260"/>
      <c r="T276" s="261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2" t="s">
        <v>232</v>
      </c>
      <c r="AU276" s="262" t="s">
        <v>82</v>
      </c>
      <c r="AV276" s="14" t="s">
        <v>80</v>
      </c>
      <c r="AW276" s="14" t="s">
        <v>30</v>
      </c>
      <c r="AX276" s="14" t="s">
        <v>73</v>
      </c>
      <c r="AY276" s="262" t="s">
        <v>223</v>
      </c>
    </row>
    <row r="277" s="14" customFormat="1">
      <c r="A277" s="14"/>
      <c r="B277" s="253"/>
      <c r="C277" s="254"/>
      <c r="D277" s="243" t="s">
        <v>232</v>
      </c>
      <c r="E277" s="255" t="s">
        <v>1</v>
      </c>
      <c r="F277" s="256" t="s">
        <v>8992</v>
      </c>
      <c r="G277" s="254"/>
      <c r="H277" s="255" t="s">
        <v>1</v>
      </c>
      <c r="I277" s="257"/>
      <c r="J277" s="254"/>
      <c r="K277" s="254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232</v>
      </c>
      <c r="AU277" s="262" t="s">
        <v>82</v>
      </c>
      <c r="AV277" s="14" t="s">
        <v>80</v>
      </c>
      <c r="AW277" s="14" t="s">
        <v>30</v>
      </c>
      <c r="AX277" s="14" t="s">
        <v>73</v>
      </c>
      <c r="AY277" s="262" t="s">
        <v>223</v>
      </c>
    </row>
    <row r="278" s="14" customFormat="1">
      <c r="A278" s="14"/>
      <c r="B278" s="253"/>
      <c r="C278" s="254"/>
      <c r="D278" s="243" t="s">
        <v>232</v>
      </c>
      <c r="E278" s="255" t="s">
        <v>1</v>
      </c>
      <c r="F278" s="256" t="s">
        <v>8993</v>
      </c>
      <c r="G278" s="254"/>
      <c r="H278" s="255" t="s">
        <v>1</v>
      </c>
      <c r="I278" s="257"/>
      <c r="J278" s="254"/>
      <c r="K278" s="254"/>
      <c r="L278" s="258"/>
      <c r="M278" s="259"/>
      <c r="N278" s="260"/>
      <c r="O278" s="260"/>
      <c r="P278" s="260"/>
      <c r="Q278" s="260"/>
      <c r="R278" s="260"/>
      <c r="S278" s="260"/>
      <c r="T278" s="261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2" t="s">
        <v>232</v>
      </c>
      <c r="AU278" s="262" t="s">
        <v>82</v>
      </c>
      <c r="AV278" s="14" t="s">
        <v>80</v>
      </c>
      <c r="AW278" s="14" t="s">
        <v>30</v>
      </c>
      <c r="AX278" s="14" t="s">
        <v>73</v>
      </c>
      <c r="AY278" s="262" t="s">
        <v>223</v>
      </c>
    </row>
    <row r="279" s="14" customFormat="1">
      <c r="A279" s="14"/>
      <c r="B279" s="253"/>
      <c r="C279" s="254"/>
      <c r="D279" s="243" t="s">
        <v>232</v>
      </c>
      <c r="E279" s="255" t="s">
        <v>1</v>
      </c>
      <c r="F279" s="256" t="s">
        <v>8994</v>
      </c>
      <c r="G279" s="254"/>
      <c r="H279" s="255" t="s">
        <v>1</v>
      </c>
      <c r="I279" s="257"/>
      <c r="J279" s="254"/>
      <c r="K279" s="254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232</v>
      </c>
      <c r="AU279" s="262" t="s">
        <v>82</v>
      </c>
      <c r="AV279" s="14" t="s">
        <v>80</v>
      </c>
      <c r="AW279" s="14" t="s">
        <v>30</v>
      </c>
      <c r="AX279" s="14" t="s">
        <v>73</v>
      </c>
      <c r="AY279" s="262" t="s">
        <v>223</v>
      </c>
    </row>
    <row r="280" s="14" customFormat="1">
      <c r="A280" s="14"/>
      <c r="B280" s="253"/>
      <c r="C280" s="254"/>
      <c r="D280" s="243" t="s">
        <v>232</v>
      </c>
      <c r="E280" s="255" t="s">
        <v>1</v>
      </c>
      <c r="F280" s="256" t="s">
        <v>8995</v>
      </c>
      <c r="G280" s="254"/>
      <c r="H280" s="255" t="s">
        <v>1</v>
      </c>
      <c r="I280" s="257"/>
      <c r="J280" s="254"/>
      <c r="K280" s="254"/>
      <c r="L280" s="258"/>
      <c r="M280" s="259"/>
      <c r="N280" s="260"/>
      <c r="O280" s="260"/>
      <c r="P280" s="260"/>
      <c r="Q280" s="260"/>
      <c r="R280" s="260"/>
      <c r="S280" s="260"/>
      <c r="T280" s="261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2" t="s">
        <v>232</v>
      </c>
      <c r="AU280" s="262" t="s">
        <v>82</v>
      </c>
      <c r="AV280" s="14" t="s">
        <v>80</v>
      </c>
      <c r="AW280" s="14" t="s">
        <v>30</v>
      </c>
      <c r="AX280" s="14" t="s">
        <v>73</v>
      </c>
      <c r="AY280" s="262" t="s">
        <v>223</v>
      </c>
    </row>
    <row r="281" s="14" customFormat="1">
      <c r="A281" s="14"/>
      <c r="B281" s="253"/>
      <c r="C281" s="254"/>
      <c r="D281" s="243" t="s">
        <v>232</v>
      </c>
      <c r="E281" s="255" t="s">
        <v>1</v>
      </c>
      <c r="F281" s="256" t="s">
        <v>8996</v>
      </c>
      <c r="G281" s="254"/>
      <c r="H281" s="255" t="s">
        <v>1</v>
      </c>
      <c r="I281" s="257"/>
      <c r="J281" s="254"/>
      <c r="K281" s="254"/>
      <c r="L281" s="258"/>
      <c r="M281" s="259"/>
      <c r="N281" s="260"/>
      <c r="O281" s="260"/>
      <c r="P281" s="260"/>
      <c r="Q281" s="260"/>
      <c r="R281" s="260"/>
      <c r="S281" s="260"/>
      <c r="T281" s="261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2" t="s">
        <v>232</v>
      </c>
      <c r="AU281" s="262" t="s">
        <v>82</v>
      </c>
      <c r="AV281" s="14" t="s">
        <v>80</v>
      </c>
      <c r="AW281" s="14" t="s">
        <v>30</v>
      </c>
      <c r="AX281" s="14" t="s">
        <v>73</v>
      </c>
      <c r="AY281" s="262" t="s">
        <v>223</v>
      </c>
    </row>
    <row r="282" s="14" customFormat="1">
      <c r="A282" s="14"/>
      <c r="B282" s="253"/>
      <c r="C282" s="254"/>
      <c r="D282" s="243" t="s">
        <v>232</v>
      </c>
      <c r="E282" s="255" t="s">
        <v>1</v>
      </c>
      <c r="F282" s="256" t="s">
        <v>8997</v>
      </c>
      <c r="G282" s="254"/>
      <c r="H282" s="255" t="s">
        <v>1</v>
      </c>
      <c r="I282" s="257"/>
      <c r="J282" s="254"/>
      <c r="K282" s="254"/>
      <c r="L282" s="258"/>
      <c r="M282" s="259"/>
      <c r="N282" s="260"/>
      <c r="O282" s="260"/>
      <c r="P282" s="260"/>
      <c r="Q282" s="260"/>
      <c r="R282" s="260"/>
      <c r="S282" s="260"/>
      <c r="T282" s="26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2" t="s">
        <v>232</v>
      </c>
      <c r="AU282" s="262" t="s">
        <v>82</v>
      </c>
      <c r="AV282" s="14" t="s">
        <v>80</v>
      </c>
      <c r="AW282" s="14" t="s">
        <v>30</v>
      </c>
      <c r="AX282" s="14" t="s">
        <v>73</v>
      </c>
      <c r="AY282" s="262" t="s">
        <v>223</v>
      </c>
    </row>
    <row r="283" s="14" customFormat="1">
      <c r="A283" s="14"/>
      <c r="B283" s="253"/>
      <c r="C283" s="254"/>
      <c r="D283" s="243" t="s">
        <v>232</v>
      </c>
      <c r="E283" s="255" t="s">
        <v>1</v>
      </c>
      <c r="F283" s="256" t="s">
        <v>8998</v>
      </c>
      <c r="G283" s="254"/>
      <c r="H283" s="255" t="s">
        <v>1</v>
      </c>
      <c r="I283" s="257"/>
      <c r="J283" s="254"/>
      <c r="K283" s="254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232</v>
      </c>
      <c r="AU283" s="262" t="s">
        <v>82</v>
      </c>
      <c r="AV283" s="14" t="s">
        <v>80</v>
      </c>
      <c r="AW283" s="14" t="s">
        <v>30</v>
      </c>
      <c r="AX283" s="14" t="s">
        <v>73</v>
      </c>
      <c r="AY283" s="262" t="s">
        <v>223</v>
      </c>
    </row>
    <row r="284" s="13" customFormat="1">
      <c r="A284" s="13"/>
      <c r="B284" s="241"/>
      <c r="C284" s="242"/>
      <c r="D284" s="243" t="s">
        <v>232</v>
      </c>
      <c r="E284" s="244" t="s">
        <v>1</v>
      </c>
      <c r="F284" s="245" t="s">
        <v>8999</v>
      </c>
      <c r="G284" s="242"/>
      <c r="H284" s="246">
        <v>82.200000000000003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232</v>
      </c>
      <c r="AU284" s="252" t="s">
        <v>82</v>
      </c>
      <c r="AV284" s="13" t="s">
        <v>82</v>
      </c>
      <c r="AW284" s="13" t="s">
        <v>30</v>
      </c>
      <c r="AX284" s="13" t="s">
        <v>80</v>
      </c>
      <c r="AY284" s="252" t="s">
        <v>223</v>
      </c>
    </row>
    <row r="285" s="2" customFormat="1" ht="37.8" customHeight="1">
      <c r="A285" s="39"/>
      <c r="B285" s="40"/>
      <c r="C285" s="228" t="s">
        <v>647</v>
      </c>
      <c r="D285" s="228" t="s">
        <v>225</v>
      </c>
      <c r="E285" s="229" t="s">
        <v>9000</v>
      </c>
      <c r="F285" s="230" t="s">
        <v>9001</v>
      </c>
      <c r="G285" s="231" t="s">
        <v>475</v>
      </c>
      <c r="H285" s="232">
        <v>2</v>
      </c>
      <c r="I285" s="233"/>
      <c r="J285" s="234">
        <f>ROUND(I285*H285,2)</f>
        <v>0</v>
      </c>
      <c r="K285" s="230" t="s">
        <v>229</v>
      </c>
      <c r="L285" s="45"/>
      <c r="M285" s="235" t="s">
        <v>1</v>
      </c>
      <c r="N285" s="236" t="s">
        <v>38</v>
      </c>
      <c r="O285" s="92"/>
      <c r="P285" s="237">
        <f>O285*H285</f>
        <v>0</v>
      </c>
      <c r="Q285" s="237">
        <v>0.089999999999999997</v>
      </c>
      <c r="R285" s="237">
        <f>Q285*H285</f>
        <v>0.17999999999999999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230</v>
      </c>
      <c r="AT285" s="239" t="s">
        <v>225</v>
      </c>
      <c r="AU285" s="239" t="s">
        <v>82</v>
      </c>
      <c r="AY285" s="18" t="s">
        <v>223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80</v>
      </c>
      <c r="BK285" s="240">
        <f>ROUND(I285*H285,2)</f>
        <v>0</v>
      </c>
      <c r="BL285" s="18" t="s">
        <v>230</v>
      </c>
      <c r="BM285" s="239" t="s">
        <v>9002</v>
      </c>
    </row>
    <row r="286" s="2" customFormat="1" ht="21.75" customHeight="1">
      <c r="A286" s="39"/>
      <c r="B286" s="40"/>
      <c r="C286" s="274" t="s">
        <v>652</v>
      </c>
      <c r="D286" s="274" t="s">
        <v>285</v>
      </c>
      <c r="E286" s="275" t="s">
        <v>9003</v>
      </c>
      <c r="F286" s="276" t="s">
        <v>9004</v>
      </c>
      <c r="G286" s="277" t="s">
        <v>475</v>
      </c>
      <c r="H286" s="278">
        <v>2</v>
      </c>
      <c r="I286" s="279"/>
      <c r="J286" s="280">
        <f>ROUND(I286*H286,2)</f>
        <v>0</v>
      </c>
      <c r="K286" s="276" t="s">
        <v>229</v>
      </c>
      <c r="L286" s="281"/>
      <c r="M286" s="282" t="s">
        <v>1</v>
      </c>
      <c r="N286" s="283" t="s">
        <v>38</v>
      </c>
      <c r="O286" s="92"/>
      <c r="P286" s="237">
        <f>O286*H286</f>
        <v>0</v>
      </c>
      <c r="Q286" s="237">
        <v>0.19600000000000001</v>
      </c>
      <c r="R286" s="237">
        <f>Q286*H286</f>
        <v>0.39200000000000002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262</v>
      </c>
      <c r="AT286" s="239" t="s">
        <v>285</v>
      </c>
      <c r="AU286" s="239" t="s">
        <v>82</v>
      </c>
      <c r="AY286" s="18" t="s">
        <v>223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80</v>
      </c>
      <c r="BK286" s="240">
        <f>ROUND(I286*H286,2)</f>
        <v>0</v>
      </c>
      <c r="BL286" s="18" t="s">
        <v>230</v>
      </c>
      <c r="BM286" s="239" t="s">
        <v>9005</v>
      </c>
    </row>
    <row r="287" s="2" customFormat="1" ht="37.8" customHeight="1">
      <c r="A287" s="39"/>
      <c r="B287" s="40"/>
      <c r="C287" s="228" t="s">
        <v>656</v>
      </c>
      <c r="D287" s="228" t="s">
        <v>225</v>
      </c>
      <c r="E287" s="229" t="s">
        <v>5529</v>
      </c>
      <c r="F287" s="230" t="s">
        <v>5530</v>
      </c>
      <c r="G287" s="231" t="s">
        <v>228</v>
      </c>
      <c r="H287" s="232">
        <v>5.7000000000000002</v>
      </c>
      <c r="I287" s="233"/>
      <c r="J287" s="234">
        <f>ROUND(I287*H287,2)</f>
        <v>0</v>
      </c>
      <c r="K287" s="230" t="s">
        <v>229</v>
      </c>
      <c r="L287" s="45"/>
      <c r="M287" s="235" t="s">
        <v>1</v>
      </c>
      <c r="N287" s="236" t="s">
        <v>38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230</v>
      </c>
      <c r="AT287" s="239" t="s">
        <v>225</v>
      </c>
      <c r="AU287" s="239" t="s">
        <v>82</v>
      </c>
      <c r="AY287" s="18" t="s">
        <v>223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80</v>
      </c>
      <c r="BK287" s="240">
        <f>ROUND(I287*H287,2)</f>
        <v>0</v>
      </c>
      <c r="BL287" s="18" t="s">
        <v>230</v>
      </c>
      <c r="BM287" s="239" t="s">
        <v>9006</v>
      </c>
    </row>
    <row r="288" s="14" customFormat="1">
      <c r="A288" s="14"/>
      <c r="B288" s="253"/>
      <c r="C288" s="254"/>
      <c r="D288" s="243" t="s">
        <v>232</v>
      </c>
      <c r="E288" s="255" t="s">
        <v>1</v>
      </c>
      <c r="F288" s="256" t="s">
        <v>9007</v>
      </c>
      <c r="G288" s="254"/>
      <c r="H288" s="255" t="s">
        <v>1</v>
      </c>
      <c r="I288" s="257"/>
      <c r="J288" s="254"/>
      <c r="K288" s="254"/>
      <c r="L288" s="258"/>
      <c r="M288" s="259"/>
      <c r="N288" s="260"/>
      <c r="O288" s="260"/>
      <c r="P288" s="260"/>
      <c r="Q288" s="260"/>
      <c r="R288" s="260"/>
      <c r="S288" s="260"/>
      <c r="T288" s="26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2" t="s">
        <v>232</v>
      </c>
      <c r="AU288" s="262" t="s">
        <v>82</v>
      </c>
      <c r="AV288" s="14" t="s">
        <v>80</v>
      </c>
      <c r="AW288" s="14" t="s">
        <v>30</v>
      </c>
      <c r="AX288" s="14" t="s">
        <v>73</v>
      </c>
      <c r="AY288" s="262" t="s">
        <v>223</v>
      </c>
    </row>
    <row r="289" s="13" customFormat="1">
      <c r="A289" s="13"/>
      <c r="B289" s="241"/>
      <c r="C289" s="242"/>
      <c r="D289" s="243" t="s">
        <v>232</v>
      </c>
      <c r="E289" s="244" t="s">
        <v>1</v>
      </c>
      <c r="F289" s="245" t="s">
        <v>9008</v>
      </c>
      <c r="G289" s="242"/>
      <c r="H289" s="246">
        <v>1.7</v>
      </c>
      <c r="I289" s="247"/>
      <c r="J289" s="242"/>
      <c r="K289" s="242"/>
      <c r="L289" s="248"/>
      <c r="M289" s="249"/>
      <c r="N289" s="250"/>
      <c r="O289" s="250"/>
      <c r="P289" s="250"/>
      <c r="Q289" s="250"/>
      <c r="R289" s="250"/>
      <c r="S289" s="250"/>
      <c r="T289" s="25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2" t="s">
        <v>232</v>
      </c>
      <c r="AU289" s="252" t="s">
        <v>82</v>
      </c>
      <c r="AV289" s="13" t="s">
        <v>82</v>
      </c>
      <c r="AW289" s="13" t="s">
        <v>30</v>
      </c>
      <c r="AX289" s="13" t="s">
        <v>73</v>
      </c>
      <c r="AY289" s="252" t="s">
        <v>223</v>
      </c>
    </row>
    <row r="290" s="13" customFormat="1">
      <c r="A290" s="13"/>
      <c r="B290" s="241"/>
      <c r="C290" s="242"/>
      <c r="D290" s="243" t="s">
        <v>232</v>
      </c>
      <c r="E290" s="244" t="s">
        <v>1</v>
      </c>
      <c r="F290" s="245" t="s">
        <v>5686</v>
      </c>
      <c r="G290" s="242"/>
      <c r="H290" s="246">
        <v>4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232</v>
      </c>
      <c r="AU290" s="252" t="s">
        <v>82</v>
      </c>
      <c r="AV290" s="13" t="s">
        <v>82</v>
      </c>
      <c r="AW290" s="13" t="s">
        <v>30</v>
      </c>
      <c r="AX290" s="13" t="s">
        <v>73</v>
      </c>
      <c r="AY290" s="252" t="s">
        <v>223</v>
      </c>
    </row>
    <row r="291" s="15" customFormat="1">
      <c r="A291" s="15"/>
      <c r="B291" s="263"/>
      <c r="C291" s="264"/>
      <c r="D291" s="243" t="s">
        <v>232</v>
      </c>
      <c r="E291" s="265" t="s">
        <v>1</v>
      </c>
      <c r="F291" s="266" t="s">
        <v>245</v>
      </c>
      <c r="G291" s="264"/>
      <c r="H291" s="267">
        <v>5.7000000000000002</v>
      </c>
      <c r="I291" s="268"/>
      <c r="J291" s="264"/>
      <c r="K291" s="264"/>
      <c r="L291" s="269"/>
      <c r="M291" s="270"/>
      <c r="N291" s="271"/>
      <c r="O291" s="271"/>
      <c r="P291" s="271"/>
      <c r="Q291" s="271"/>
      <c r="R291" s="271"/>
      <c r="S291" s="271"/>
      <c r="T291" s="272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3" t="s">
        <v>232</v>
      </c>
      <c r="AU291" s="273" t="s">
        <v>82</v>
      </c>
      <c r="AV291" s="15" t="s">
        <v>230</v>
      </c>
      <c r="AW291" s="15" t="s">
        <v>30</v>
      </c>
      <c r="AX291" s="15" t="s">
        <v>80</v>
      </c>
      <c r="AY291" s="273" t="s">
        <v>223</v>
      </c>
    </row>
    <row r="292" s="2" customFormat="1" ht="37.8" customHeight="1">
      <c r="A292" s="39"/>
      <c r="B292" s="40"/>
      <c r="C292" s="228" t="s">
        <v>661</v>
      </c>
      <c r="D292" s="228" t="s">
        <v>225</v>
      </c>
      <c r="E292" s="229" t="s">
        <v>5529</v>
      </c>
      <c r="F292" s="230" t="s">
        <v>5530</v>
      </c>
      <c r="G292" s="231" t="s">
        <v>228</v>
      </c>
      <c r="H292" s="232">
        <v>6</v>
      </c>
      <c r="I292" s="233"/>
      <c r="J292" s="234">
        <f>ROUND(I292*H292,2)</f>
        <v>0</v>
      </c>
      <c r="K292" s="230" t="s">
        <v>229</v>
      </c>
      <c r="L292" s="45"/>
      <c r="M292" s="235" t="s">
        <v>1</v>
      </c>
      <c r="N292" s="236" t="s">
        <v>38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230</v>
      </c>
      <c r="AT292" s="239" t="s">
        <v>225</v>
      </c>
      <c r="AU292" s="239" t="s">
        <v>82</v>
      </c>
      <c r="AY292" s="18" t="s">
        <v>223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80</v>
      </c>
      <c r="BK292" s="240">
        <f>ROUND(I292*H292,2)</f>
        <v>0</v>
      </c>
      <c r="BL292" s="18" t="s">
        <v>230</v>
      </c>
      <c r="BM292" s="239" t="s">
        <v>9009</v>
      </c>
    </row>
    <row r="293" s="14" customFormat="1">
      <c r="A293" s="14"/>
      <c r="B293" s="253"/>
      <c r="C293" s="254"/>
      <c r="D293" s="243" t="s">
        <v>232</v>
      </c>
      <c r="E293" s="255" t="s">
        <v>1</v>
      </c>
      <c r="F293" s="256" t="s">
        <v>9010</v>
      </c>
      <c r="G293" s="254"/>
      <c r="H293" s="255" t="s">
        <v>1</v>
      </c>
      <c r="I293" s="257"/>
      <c r="J293" s="254"/>
      <c r="K293" s="254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232</v>
      </c>
      <c r="AU293" s="262" t="s">
        <v>82</v>
      </c>
      <c r="AV293" s="14" t="s">
        <v>80</v>
      </c>
      <c r="AW293" s="14" t="s">
        <v>30</v>
      </c>
      <c r="AX293" s="14" t="s">
        <v>73</v>
      </c>
      <c r="AY293" s="262" t="s">
        <v>223</v>
      </c>
    </row>
    <row r="294" s="13" customFormat="1">
      <c r="A294" s="13"/>
      <c r="B294" s="241"/>
      <c r="C294" s="242"/>
      <c r="D294" s="243" t="s">
        <v>232</v>
      </c>
      <c r="E294" s="244" t="s">
        <v>1</v>
      </c>
      <c r="F294" s="245" t="s">
        <v>9011</v>
      </c>
      <c r="G294" s="242"/>
      <c r="H294" s="246">
        <v>6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232</v>
      </c>
      <c r="AU294" s="252" t="s">
        <v>82</v>
      </c>
      <c r="AV294" s="13" t="s">
        <v>82</v>
      </c>
      <c r="AW294" s="13" t="s">
        <v>30</v>
      </c>
      <c r="AX294" s="13" t="s">
        <v>80</v>
      </c>
      <c r="AY294" s="252" t="s">
        <v>223</v>
      </c>
    </row>
    <row r="295" s="2" customFormat="1" ht="24.15" customHeight="1">
      <c r="A295" s="39"/>
      <c r="B295" s="40"/>
      <c r="C295" s="228" t="s">
        <v>670</v>
      </c>
      <c r="D295" s="228" t="s">
        <v>225</v>
      </c>
      <c r="E295" s="229" t="s">
        <v>9012</v>
      </c>
      <c r="F295" s="230" t="s">
        <v>9013</v>
      </c>
      <c r="G295" s="231" t="s">
        <v>293</v>
      </c>
      <c r="H295" s="232">
        <v>10</v>
      </c>
      <c r="I295" s="233"/>
      <c r="J295" s="234">
        <f>ROUND(I295*H295,2)</f>
        <v>0</v>
      </c>
      <c r="K295" s="230" t="s">
        <v>229</v>
      </c>
      <c r="L295" s="45"/>
      <c r="M295" s="235" t="s">
        <v>1</v>
      </c>
      <c r="N295" s="236" t="s">
        <v>38</v>
      </c>
      <c r="O295" s="92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230</v>
      </c>
      <c r="AT295" s="239" t="s">
        <v>225</v>
      </c>
      <c r="AU295" s="239" t="s">
        <v>82</v>
      </c>
      <c r="AY295" s="18" t="s">
        <v>223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80</v>
      </c>
      <c r="BK295" s="240">
        <f>ROUND(I295*H295,2)</f>
        <v>0</v>
      </c>
      <c r="BL295" s="18" t="s">
        <v>230</v>
      </c>
      <c r="BM295" s="239" t="s">
        <v>9014</v>
      </c>
    </row>
    <row r="296" s="2" customFormat="1" ht="24.15" customHeight="1">
      <c r="A296" s="39"/>
      <c r="B296" s="40"/>
      <c r="C296" s="228" t="s">
        <v>677</v>
      </c>
      <c r="D296" s="228" t="s">
        <v>225</v>
      </c>
      <c r="E296" s="229" t="s">
        <v>9015</v>
      </c>
      <c r="F296" s="230" t="s">
        <v>9016</v>
      </c>
      <c r="G296" s="231" t="s">
        <v>293</v>
      </c>
      <c r="H296" s="232">
        <v>10</v>
      </c>
      <c r="I296" s="233"/>
      <c r="J296" s="234">
        <f>ROUND(I296*H296,2)</f>
        <v>0</v>
      </c>
      <c r="K296" s="230" t="s">
        <v>229</v>
      </c>
      <c r="L296" s="45"/>
      <c r="M296" s="235" t="s">
        <v>1</v>
      </c>
      <c r="N296" s="236" t="s">
        <v>38</v>
      </c>
      <c r="O296" s="92"/>
      <c r="P296" s="237">
        <f>O296*H296</f>
        <v>0</v>
      </c>
      <c r="Q296" s="237">
        <v>0.0069100000000000003</v>
      </c>
      <c r="R296" s="237">
        <f>Q296*H296</f>
        <v>0.069100000000000009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230</v>
      </c>
      <c r="AT296" s="239" t="s">
        <v>225</v>
      </c>
      <c r="AU296" s="239" t="s">
        <v>82</v>
      </c>
      <c r="AY296" s="18" t="s">
        <v>223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80</v>
      </c>
      <c r="BK296" s="240">
        <f>ROUND(I296*H296,2)</f>
        <v>0</v>
      </c>
      <c r="BL296" s="18" t="s">
        <v>230</v>
      </c>
      <c r="BM296" s="239" t="s">
        <v>9017</v>
      </c>
    </row>
    <row r="297" s="13" customFormat="1">
      <c r="A297" s="13"/>
      <c r="B297" s="241"/>
      <c r="C297" s="242"/>
      <c r="D297" s="243" t="s">
        <v>232</v>
      </c>
      <c r="E297" s="244" t="s">
        <v>1</v>
      </c>
      <c r="F297" s="245" t="s">
        <v>9018</v>
      </c>
      <c r="G297" s="242"/>
      <c r="H297" s="246">
        <v>10</v>
      </c>
      <c r="I297" s="247"/>
      <c r="J297" s="242"/>
      <c r="K297" s="242"/>
      <c r="L297" s="248"/>
      <c r="M297" s="249"/>
      <c r="N297" s="250"/>
      <c r="O297" s="250"/>
      <c r="P297" s="250"/>
      <c r="Q297" s="250"/>
      <c r="R297" s="250"/>
      <c r="S297" s="250"/>
      <c r="T297" s="25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2" t="s">
        <v>232</v>
      </c>
      <c r="AU297" s="252" t="s">
        <v>82</v>
      </c>
      <c r="AV297" s="13" t="s">
        <v>82</v>
      </c>
      <c r="AW297" s="13" t="s">
        <v>30</v>
      </c>
      <c r="AX297" s="13" t="s">
        <v>80</v>
      </c>
      <c r="AY297" s="252" t="s">
        <v>223</v>
      </c>
    </row>
    <row r="298" s="12" customFormat="1" ht="22.8" customHeight="1">
      <c r="A298" s="12"/>
      <c r="B298" s="212"/>
      <c r="C298" s="213"/>
      <c r="D298" s="214" t="s">
        <v>72</v>
      </c>
      <c r="E298" s="226" t="s">
        <v>2886</v>
      </c>
      <c r="F298" s="226" t="s">
        <v>2887</v>
      </c>
      <c r="G298" s="213"/>
      <c r="H298" s="213"/>
      <c r="I298" s="216"/>
      <c r="J298" s="227">
        <f>BK298</f>
        <v>0</v>
      </c>
      <c r="K298" s="213"/>
      <c r="L298" s="218"/>
      <c r="M298" s="219"/>
      <c r="N298" s="220"/>
      <c r="O298" s="220"/>
      <c r="P298" s="221">
        <f>P299</f>
        <v>0</v>
      </c>
      <c r="Q298" s="220"/>
      <c r="R298" s="221">
        <f>R299</f>
        <v>0</v>
      </c>
      <c r="S298" s="220"/>
      <c r="T298" s="222">
        <f>T299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3" t="s">
        <v>80</v>
      </c>
      <c r="AT298" s="224" t="s">
        <v>72</v>
      </c>
      <c r="AU298" s="224" t="s">
        <v>80</v>
      </c>
      <c r="AY298" s="223" t="s">
        <v>223</v>
      </c>
      <c r="BK298" s="225">
        <f>BK299</f>
        <v>0</v>
      </c>
    </row>
    <row r="299" s="2" customFormat="1" ht="49.05" customHeight="1">
      <c r="A299" s="39"/>
      <c r="B299" s="40"/>
      <c r="C299" s="228" t="s">
        <v>689</v>
      </c>
      <c r="D299" s="228" t="s">
        <v>225</v>
      </c>
      <c r="E299" s="229" t="s">
        <v>9019</v>
      </c>
      <c r="F299" s="230" t="s">
        <v>9020</v>
      </c>
      <c r="G299" s="231" t="s">
        <v>265</v>
      </c>
      <c r="H299" s="232">
        <v>45</v>
      </c>
      <c r="I299" s="233"/>
      <c r="J299" s="234">
        <f>ROUND(I299*H299,2)</f>
        <v>0</v>
      </c>
      <c r="K299" s="230" t="s">
        <v>229</v>
      </c>
      <c r="L299" s="45"/>
      <c r="M299" s="235" t="s">
        <v>1</v>
      </c>
      <c r="N299" s="236" t="s">
        <v>38</v>
      </c>
      <c r="O299" s="92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230</v>
      </c>
      <c r="AT299" s="239" t="s">
        <v>225</v>
      </c>
      <c r="AU299" s="239" t="s">
        <v>82</v>
      </c>
      <c r="AY299" s="18" t="s">
        <v>223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80</v>
      </c>
      <c r="BK299" s="240">
        <f>ROUND(I299*H299,2)</f>
        <v>0</v>
      </c>
      <c r="BL299" s="18" t="s">
        <v>230</v>
      </c>
      <c r="BM299" s="239" t="s">
        <v>9021</v>
      </c>
    </row>
    <row r="300" s="12" customFormat="1" ht="25.92" customHeight="1">
      <c r="A300" s="12"/>
      <c r="B300" s="212"/>
      <c r="C300" s="213"/>
      <c r="D300" s="214" t="s">
        <v>72</v>
      </c>
      <c r="E300" s="215" t="s">
        <v>2898</v>
      </c>
      <c r="F300" s="215" t="s">
        <v>2899</v>
      </c>
      <c r="G300" s="213"/>
      <c r="H300" s="213"/>
      <c r="I300" s="216"/>
      <c r="J300" s="217">
        <f>BK300</f>
        <v>0</v>
      </c>
      <c r="K300" s="213"/>
      <c r="L300" s="218"/>
      <c r="M300" s="219"/>
      <c r="N300" s="220"/>
      <c r="O300" s="220"/>
      <c r="P300" s="221">
        <f>P301</f>
        <v>0</v>
      </c>
      <c r="Q300" s="220"/>
      <c r="R300" s="221">
        <f>R301</f>
        <v>0.16061999999999999</v>
      </c>
      <c r="S300" s="220"/>
      <c r="T300" s="222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3" t="s">
        <v>82</v>
      </c>
      <c r="AT300" s="224" t="s">
        <v>72</v>
      </c>
      <c r="AU300" s="224" t="s">
        <v>73</v>
      </c>
      <c r="AY300" s="223" t="s">
        <v>223</v>
      </c>
      <c r="BK300" s="225">
        <f>BK301</f>
        <v>0</v>
      </c>
    </row>
    <row r="301" s="12" customFormat="1" ht="22.8" customHeight="1">
      <c r="A301" s="12"/>
      <c r="B301" s="212"/>
      <c r="C301" s="213"/>
      <c r="D301" s="214" t="s">
        <v>72</v>
      </c>
      <c r="E301" s="226" t="s">
        <v>5060</v>
      </c>
      <c r="F301" s="226" t="s">
        <v>5593</v>
      </c>
      <c r="G301" s="213"/>
      <c r="H301" s="213"/>
      <c r="I301" s="216"/>
      <c r="J301" s="227">
        <f>BK301</f>
        <v>0</v>
      </c>
      <c r="K301" s="213"/>
      <c r="L301" s="218"/>
      <c r="M301" s="219"/>
      <c r="N301" s="220"/>
      <c r="O301" s="220"/>
      <c r="P301" s="221">
        <f>SUM(P302:P303)</f>
        <v>0</v>
      </c>
      <c r="Q301" s="220"/>
      <c r="R301" s="221">
        <f>SUM(R302:R303)</f>
        <v>0.16061999999999999</v>
      </c>
      <c r="S301" s="220"/>
      <c r="T301" s="222">
        <f>SUM(T302:T303)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23" t="s">
        <v>82</v>
      </c>
      <c r="AT301" s="224" t="s">
        <v>72</v>
      </c>
      <c r="AU301" s="224" t="s">
        <v>80</v>
      </c>
      <c r="AY301" s="223" t="s">
        <v>223</v>
      </c>
      <c r="BK301" s="225">
        <f>SUM(BK302:BK303)</f>
        <v>0</v>
      </c>
    </row>
    <row r="302" s="2" customFormat="1" ht="16.5" customHeight="1">
      <c r="A302" s="39"/>
      <c r="B302" s="40"/>
      <c r="C302" s="228" t="s">
        <v>700</v>
      </c>
      <c r="D302" s="228" t="s">
        <v>225</v>
      </c>
      <c r="E302" s="229" t="s">
        <v>3696</v>
      </c>
      <c r="F302" s="230" t="s">
        <v>3697</v>
      </c>
      <c r="G302" s="231" t="s">
        <v>475</v>
      </c>
      <c r="H302" s="232">
        <v>6</v>
      </c>
      <c r="I302" s="233"/>
      <c r="J302" s="234">
        <f>ROUND(I302*H302,2)</f>
        <v>0</v>
      </c>
      <c r="K302" s="230" t="s">
        <v>229</v>
      </c>
      <c r="L302" s="45"/>
      <c r="M302" s="235" t="s">
        <v>1</v>
      </c>
      <c r="N302" s="236" t="s">
        <v>38</v>
      </c>
      <c r="O302" s="92"/>
      <c r="P302" s="237">
        <f>O302*H302</f>
        <v>0</v>
      </c>
      <c r="Q302" s="237">
        <v>0.026519999999999998</v>
      </c>
      <c r="R302" s="237">
        <f>Q302*H302</f>
        <v>0.15911999999999998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310</v>
      </c>
      <c r="AT302" s="239" t="s">
        <v>225</v>
      </c>
      <c r="AU302" s="239" t="s">
        <v>82</v>
      </c>
      <c r="AY302" s="18" t="s">
        <v>223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80</v>
      </c>
      <c r="BK302" s="240">
        <f>ROUND(I302*H302,2)</f>
        <v>0</v>
      </c>
      <c r="BL302" s="18" t="s">
        <v>310</v>
      </c>
      <c r="BM302" s="239" t="s">
        <v>9022</v>
      </c>
    </row>
    <row r="303" s="2" customFormat="1" ht="24.15" customHeight="1">
      <c r="A303" s="39"/>
      <c r="B303" s="40"/>
      <c r="C303" s="228" t="s">
        <v>707</v>
      </c>
      <c r="D303" s="228" t="s">
        <v>225</v>
      </c>
      <c r="E303" s="229" t="s">
        <v>9023</v>
      </c>
      <c r="F303" s="230" t="s">
        <v>9024</v>
      </c>
      <c r="G303" s="231" t="s">
        <v>475</v>
      </c>
      <c r="H303" s="232">
        <v>1</v>
      </c>
      <c r="I303" s="233"/>
      <c r="J303" s="234">
        <f>ROUND(I303*H303,2)</f>
        <v>0</v>
      </c>
      <c r="K303" s="230" t="s">
        <v>229</v>
      </c>
      <c r="L303" s="45"/>
      <c r="M303" s="299" t="s">
        <v>1</v>
      </c>
      <c r="N303" s="300" t="s">
        <v>38</v>
      </c>
      <c r="O303" s="301"/>
      <c r="P303" s="302">
        <f>O303*H303</f>
        <v>0</v>
      </c>
      <c r="Q303" s="302">
        <v>0.0015</v>
      </c>
      <c r="R303" s="302">
        <f>Q303*H303</f>
        <v>0.0015</v>
      </c>
      <c r="S303" s="302">
        <v>0</v>
      </c>
      <c r="T303" s="303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310</v>
      </c>
      <c r="AT303" s="239" t="s">
        <v>225</v>
      </c>
      <c r="AU303" s="239" t="s">
        <v>82</v>
      </c>
      <c r="AY303" s="18" t="s">
        <v>223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80</v>
      </c>
      <c r="BK303" s="240">
        <f>ROUND(I303*H303,2)</f>
        <v>0</v>
      </c>
      <c r="BL303" s="18" t="s">
        <v>310</v>
      </c>
      <c r="BM303" s="239" t="s">
        <v>9025</v>
      </c>
    </row>
    <row r="304" s="2" customFormat="1" ht="6.96" customHeight="1">
      <c r="A304" s="39"/>
      <c r="B304" s="67"/>
      <c r="C304" s="68"/>
      <c r="D304" s="68"/>
      <c r="E304" s="68"/>
      <c r="F304" s="68"/>
      <c r="G304" s="68"/>
      <c r="H304" s="68"/>
      <c r="I304" s="68"/>
      <c r="J304" s="68"/>
      <c r="K304" s="68"/>
      <c r="L304" s="45"/>
      <c r="M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</sheetData>
  <sheetProtection sheet="1" autoFilter="0" formatColumns="0" formatRows="0" objects="1" scenarios="1" spinCount="100000" saltValue="cGAoWpd0IjCg+QWyzSUMDZIr+z6hWkltlcfSaM6XLS2NjyTX6cWgm/q+5R0mdaJUMlkrif+IG7xsBIZIf/ltlQ==" hashValue="JBoresScC+7GjyURdentanobOXssr+OVnuH81wsVL/u1VNGDPvDRVtq4dfPtU2I7fSBXOAemxqM8HcjrgNRy6w==" algorithmName="SHA-512" password="DDEF"/>
  <autoFilter ref="C127:K30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9026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9027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ROUND((SUM(BE123:BE140)),  2)</f>
        <v>0</v>
      </c>
      <c r="G35" s="39"/>
      <c r="H35" s="39"/>
      <c r="I35" s="166">
        <v>0.20999999999999999</v>
      </c>
      <c r="J35" s="165">
        <f>ROUND(((SUM(BE123:BE140))*I35),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ROUND((SUM(BF123:BF140)),  2)</f>
        <v>0</v>
      </c>
      <c r="G36" s="39"/>
      <c r="H36" s="39"/>
      <c r="I36" s="166">
        <v>0.12</v>
      </c>
      <c r="J36" s="165">
        <f>ROUND(((SUM(BF123:BF140))*I36),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ROUND((SUM(BG123:BG140)),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ROUND((SUM(BH123:BH140)),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ROUND((SUM(BI123:BI140)),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9026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01 - vedlejší a ostatní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206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5999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9028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hidden="1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hidden="1"/>
    <row r="105" hidden="1"/>
    <row r="106" hidden="1"/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TŘEBOVSKO-ORLICKÝ PODNIKATELSKÝ INKUBÁTOR (TO-PINK)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164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9026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01 - vedlejší a ostatní náklady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26. 5. 2025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 xml:space="preserve"> </v>
      </c>
      <c r="G119" s="41"/>
      <c r="H119" s="41"/>
      <c r="I119" s="33" t="s">
        <v>29</v>
      </c>
      <c r="J119" s="37" t="str">
        <f>E23</f>
        <v xml:space="preserve"> 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27</v>
      </c>
      <c r="D120" s="41"/>
      <c r="E120" s="41"/>
      <c r="F120" s="28" t="str">
        <f>IF(E20="","",E20)</f>
        <v>Vyplň údaj</v>
      </c>
      <c r="G120" s="41"/>
      <c r="H120" s="41"/>
      <c r="I120" s="33" t="s">
        <v>31</v>
      </c>
      <c r="J120" s="37" t="str">
        <f>E26</f>
        <v xml:space="preserve"> 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209</v>
      </c>
      <c r="D122" s="204" t="s">
        <v>58</v>
      </c>
      <c r="E122" s="204" t="s">
        <v>54</v>
      </c>
      <c r="F122" s="204" t="s">
        <v>55</v>
      </c>
      <c r="G122" s="204" t="s">
        <v>210</v>
      </c>
      <c r="H122" s="204" t="s">
        <v>211</v>
      </c>
      <c r="I122" s="204" t="s">
        <v>212</v>
      </c>
      <c r="J122" s="204" t="s">
        <v>170</v>
      </c>
      <c r="K122" s="205" t="s">
        <v>213</v>
      </c>
      <c r="L122" s="206"/>
      <c r="M122" s="101" t="s">
        <v>1</v>
      </c>
      <c r="N122" s="102" t="s">
        <v>37</v>
      </c>
      <c r="O122" s="102" t="s">
        <v>214</v>
      </c>
      <c r="P122" s="102" t="s">
        <v>215</v>
      </c>
      <c r="Q122" s="102" t="s">
        <v>216</v>
      </c>
      <c r="R122" s="102" t="s">
        <v>217</v>
      </c>
      <c r="S122" s="102" t="s">
        <v>218</v>
      </c>
      <c r="T122" s="103" t="s">
        <v>219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220</v>
      </c>
      <c r="D123" s="41"/>
      <c r="E123" s="41"/>
      <c r="F123" s="41"/>
      <c r="G123" s="41"/>
      <c r="H123" s="41"/>
      <c r="I123" s="41"/>
      <c r="J123" s="207">
        <f>BK123</f>
        <v>0</v>
      </c>
      <c r="K123" s="41"/>
      <c r="L123" s="45"/>
      <c r="M123" s="104"/>
      <c r="N123" s="208"/>
      <c r="O123" s="105"/>
      <c r="P123" s="209">
        <f>P124</f>
        <v>0</v>
      </c>
      <c r="Q123" s="105"/>
      <c r="R123" s="209">
        <f>R124</f>
        <v>0</v>
      </c>
      <c r="S123" s="105"/>
      <c r="T123" s="210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72</v>
      </c>
      <c r="AU123" s="18" t="s">
        <v>172</v>
      </c>
      <c r="BK123" s="211">
        <f>BK124</f>
        <v>0</v>
      </c>
    </row>
    <row r="124" s="12" customFormat="1" ht="25.92" customHeight="1">
      <c r="A124" s="12"/>
      <c r="B124" s="212"/>
      <c r="C124" s="213"/>
      <c r="D124" s="214" t="s">
        <v>72</v>
      </c>
      <c r="E124" s="215" t="s">
        <v>5301</v>
      </c>
      <c r="F124" s="215" t="s">
        <v>5302</v>
      </c>
      <c r="G124" s="213"/>
      <c r="H124" s="213"/>
      <c r="I124" s="216"/>
      <c r="J124" s="217">
        <f>BK124</f>
        <v>0</v>
      </c>
      <c r="K124" s="213"/>
      <c r="L124" s="218"/>
      <c r="M124" s="219"/>
      <c r="N124" s="220"/>
      <c r="O124" s="220"/>
      <c r="P124" s="221">
        <f>P125+P130</f>
        <v>0</v>
      </c>
      <c r="Q124" s="220"/>
      <c r="R124" s="221">
        <f>R125+R130</f>
        <v>0</v>
      </c>
      <c r="S124" s="220"/>
      <c r="T124" s="222">
        <f>T125+T130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3" t="s">
        <v>249</v>
      </c>
      <c r="AT124" s="224" t="s">
        <v>72</v>
      </c>
      <c r="AU124" s="224" t="s">
        <v>73</v>
      </c>
      <c r="AY124" s="223" t="s">
        <v>223</v>
      </c>
      <c r="BK124" s="225">
        <f>BK125+BK130</f>
        <v>0</v>
      </c>
    </row>
    <row r="125" s="12" customFormat="1" ht="22.8" customHeight="1">
      <c r="A125" s="12"/>
      <c r="B125" s="212"/>
      <c r="C125" s="213"/>
      <c r="D125" s="214" t="s">
        <v>72</v>
      </c>
      <c r="E125" s="226" t="s">
        <v>5303</v>
      </c>
      <c r="F125" s="226" t="s">
        <v>6390</v>
      </c>
      <c r="G125" s="213"/>
      <c r="H125" s="213"/>
      <c r="I125" s="216"/>
      <c r="J125" s="227">
        <f>BK125</f>
        <v>0</v>
      </c>
      <c r="K125" s="213"/>
      <c r="L125" s="218"/>
      <c r="M125" s="219"/>
      <c r="N125" s="220"/>
      <c r="O125" s="220"/>
      <c r="P125" s="221">
        <f>SUM(P126:P129)</f>
        <v>0</v>
      </c>
      <c r="Q125" s="220"/>
      <c r="R125" s="221">
        <f>SUM(R126:R129)</f>
        <v>0</v>
      </c>
      <c r="S125" s="220"/>
      <c r="T125" s="222">
        <f>SUM(T126:T129)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3" t="s">
        <v>249</v>
      </c>
      <c r="AT125" s="224" t="s">
        <v>72</v>
      </c>
      <c r="AU125" s="224" t="s">
        <v>80</v>
      </c>
      <c r="AY125" s="223" t="s">
        <v>223</v>
      </c>
      <c r="BK125" s="225">
        <f>SUM(BK126:BK129)</f>
        <v>0</v>
      </c>
    </row>
    <row r="126" s="2" customFormat="1" ht="16.5" customHeight="1">
      <c r="A126" s="39"/>
      <c r="B126" s="40"/>
      <c r="C126" s="228" t="s">
        <v>80</v>
      </c>
      <c r="D126" s="228" t="s">
        <v>225</v>
      </c>
      <c r="E126" s="229" t="s">
        <v>9029</v>
      </c>
      <c r="F126" s="230" t="s">
        <v>6390</v>
      </c>
      <c r="G126" s="231" t="s">
        <v>4689</v>
      </c>
      <c r="H126" s="232">
        <v>1</v>
      </c>
      <c r="I126" s="233"/>
      <c r="J126" s="234">
        <f>ROUND(I126*H126,2)</f>
        <v>0</v>
      </c>
      <c r="K126" s="230" t="s">
        <v>9030</v>
      </c>
      <c r="L126" s="45"/>
      <c r="M126" s="235" t="s">
        <v>1</v>
      </c>
      <c r="N126" s="236" t="s">
        <v>38</v>
      </c>
      <c r="O126" s="92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9" t="s">
        <v>5308</v>
      </c>
      <c r="AT126" s="239" t="s">
        <v>225</v>
      </c>
      <c r="AU126" s="239" t="s">
        <v>82</v>
      </c>
      <c r="AY126" s="18" t="s">
        <v>223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8" t="s">
        <v>80</v>
      </c>
      <c r="BK126" s="240">
        <f>ROUND(I126*H126,2)</f>
        <v>0</v>
      </c>
      <c r="BL126" s="18" t="s">
        <v>5308</v>
      </c>
      <c r="BM126" s="239" t="s">
        <v>9031</v>
      </c>
    </row>
    <row r="127" s="2" customFormat="1">
      <c r="A127" s="39"/>
      <c r="B127" s="40"/>
      <c r="C127" s="41"/>
      <c r="D127" s="243" t="s">
        <v>370</v>
      </c>
      <c r="E127" s="41"/>
      <c r="F127" s="284" t="s">
        <v>9032</v>
      </c>
      <c r="G127" s="41"/>
      <c r="H127" s="41"/>
      <c r="I127" s="285"/>
      <c r="J127" s="41"/>
      <c r="K127" s="41"/>
      <c r="L127" s="45"/>
      <c r="M127" s="286"/>
      <c r="N127" s="287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370</v>
      </c>
      <c r="AU127" s="18" t="s">
        <v>82</v>
      </c>
    </row>
    <row r="128" s="2" customFormat="1" ht="16.5" customHeight="1">
      <c r="A128" s="39"/>
      <c r="B128" s="40"/>
      <c r="C128" s="228" t="s">
        <v>82</v>
      </c>
      <c r="D128" s="228" t="s">
        <v>225</v>
      </c>
      <c r="E128" s="229" t="s">
        <v>9033</v>
      </c>
      <c r="F128" s="230" t="s">
        <v>9034</v>
      </c>
      <c r="G128" s="231" t="s">
        <v>4689</v>
      </c>
      <c r="H128" s="232">
        <v>1</v>
      </c>
      <c r="I128" s="233"/>
      <c r="J128" s="234">
        <f>ROUND(I128*H128,2)</f>
        <v>0</v>
      </c>
      <c r="K128" s="230" t="s">
        <v>9030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5308</v>
      </c>
      <c r="AT128" s="239" t="s">
        <v>225</v>
      </c>
      <c r="AU128" s="239" t="s">
        <v>82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5308</v>
      </c>
      <c r="BM128" s="239" t="s">
        <v>9035</v>
      </c>
    </row>
    <row r="129" s="2" customFormat="1" ht="16.5" customHeight="1">
      <c r="A129" s="39"/>
      <c r="B129" s="40"/>
      <c r="C129" s="228" t="s">
        <v>102</v>
      </c>
      <c r="D129" s="228" t="s">
        <v>225</v>
      </c>
      <c r="E129" s="229" t="s">
        <v>6391</v>
      </c>
      <c r="F129" s="230" t="s">
        <v>7113</v>
      </c>
      <c r="G129" s="231" t="s">
        <v>4689</v>
      </c>
      <c r="H129" s="232">
        <v>1</v>
      </c>
      <c r="I129" s="233"/>
      <c r="J129" s="234">
        <f>ROUND(I129*H129,2)</f>
        <v>0</v>
      </c>
      <c r="K129" s="230" t="s">
        <v>9030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5308</v>
      </c>
      <c r="AT129" s="239" t="s">
        <v>225</v>
      </c>
      <c r="AU129" s="239" t="s">
        <v>82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5308</v>
      </c>
      <c r="BM129" s="239" t="s">
        <v>9036</v>
      </c>
    </row>
    <row r="130" s="12" customFormat="1" ht="22.8" customHeight="1">
      <c r="A130" s="12"/>
      <c r="B130" s="212"/>
      <c r="C130" s="213"/>
      <c r="D130" s="214" t="s">
        <v>72</v>
      </c>
      <c r="E130" s="226" t="s">
        <v>9037</v>
      </c>
      <c r="F130" s="226" t="s">
        <v>9038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SUM(P131:P140)</f>
        <v>0</v>
      </c>
      <c r="Q130" s="220"/>
      <c r="R130" s="221">
        <f>SUM(R131:R140)</f>
        <v>0</v>
      </c>
      <c r="S130" s="220"/>
      <c r="T130" s="222">
        <f>SUM(T131:T140)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249</v>
      </c>
      <c r="AT130" s="224" t="s">
        <v>72</v>
      </c>
      <c r="AU130" s="224" t="s">
        <v>80</v>
      </c>
      <c r="AY130" s="223" t="s">
        <v>223</v>
      </c>
      <c r="BK130" s="225">
        <f>SUM(BK131:BK140)</f>
        <v>0</v>
      </c>
    </row>
    <row r="131" s="2" customFormat="1" ht="16.5" customHeight="1">
      <c r="A131" s="39"/>
      <c r="B131" s="40"/>
      <c r="C131" s="228" t="s">
        <v>230</v>
      </c>
      <c r="D131" s="228" t="s">
        <v>225</v>
      </c>
      <c r="E131" s="229" t="s">
        <v>9039</v>
      </c>
      <c r="F131" s="230" t="s">
        <v>9038</v>
      </c>
      <c r="G131" s="231" t="s">
        <v>4689</v>
      </c>
      <c r="H131" s="232">
        <v>1</v>
      </c>
      <c r="I131" s="233"/>
      <c r="J131" s="234">
        <f>ROUND(I131*H131,2)</f>
        <v>0</v>
      </c>
      <c r="K131" s="230" t="s">
        <v>9030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5308</v>
      </c>
      <c r="AT131" s="239" t="s">
        <v>225</v>
      </c>
      <c r="AU131" s="239" t="s">
        <v>82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5308</v>
      </c>
      <c r="BM131" s="239" t="s">
        <v>9040</v>
      </c>
    </row>
    <row r="132" s="2" customFormat="1">
      <c r="A132" s="39"/>
      <c r="B132" s="40"/>
      <c r="C132" s="41"/>
      <c r="D132" s="243" t="s">
        <v>370</v>
      </c>
      <c r="E132" s="41"/>
      <c r="F132" s="284" t="s">
        <v>9041</v>
      </c>
      <c r="G132" s="41"/>
      <c r="H132" s="41"/>
      <c r="I132" s="285"/>
      <c r="J132" s="41"/>
      <c r="K132" s="41"/>
      <c r="L132" s="45"/>
      <c r="M132" s="286"/>
      <c r="N132" s="287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370</v>
      </c>
      <c r="AU132" s="18" t="s">
        <v>82</v>
      </c>
    </row>
    <row r="133" s="14" customFormat="1">
      <c r="A133" s="14"/>
      <c r="B133" s="253"/>
      <c r="C133" s="254"/>
      <c r="D133" s="243" t="s">
        <v>232</v>
      </c>
      <c r="E133" s="255" t="s">
        <v>1</v>
      </c>
      <c r="F133" s="256" t="s">
        <v>9042</v>
      </c>
      <c r="G133" s="254"/>
      <c r="H133" s="255" t="s">
        <v>1</v>
      </c>
      <c r="I133" s="257"/>
      <c r="J133" s="254"/>
      <c r="K133" s="254"/>
      <c r="L133" s="258"/>
      <c r="M133" s="259"/>
      <c r="N133" s="260"/>
      <c r="O133" s="260"/>
      <c r="P133" s="260"/>
      <c r="Q133" s="260"/>
      <c r="R133" s="260"/>
      <c r="S133" s="260"/>
      <c r="T133" s="261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2" t="s">
        <v>232</v>
      </c>
      <c r="AU133" s="262" t="s">
        <v>82</v>
      </c>
      <c r="AV133" s="14" t="s">
        <v>80</v>
      </c>
      <c r="AW133" s="14" t="s">
        <v>30</v>
      </c>
      <c r="AX133" s="14" t="s">
        <v>73</v>
      </c>
      <c r="AY133" s="262" t="s">
        <v>223</v>
      </c>
    </row>
    <row r="134" s="14" customFormat="1">
      <c r="A134" s="14"/>
      <c r="B134" s="253"/>
      <c r="C134" s="254"/>
      <c r="D134" s="243" t="s">
        <v>232</v>
      </c>
      <c r="E134" s="255" t="s">
        <v>1</v>
      </c>
      <c r="F134" s="256" t="s">
        <v>9043</v>
      </c>
      <c r="G134" s="254"/>
      <c r="H134" s="255" t="s">
        <v>1</v>
      </c>
      <c r="I134" s="257"/>
      <c r="J134" s="254"/>
      <c r="K134" s="254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232</v>
      </c>
      <c r="AU134" s="262" t="s">
        <v>82</v>
      </c>
      <c r="AV134" s="14" t="s">
        <v>80</v>
      </c>
      <c r="AW134" s="14" t="s">
        <v>30</v>
      </c>
      <c r="AX134" s="14" t="s">
        <v>73</v>
      </c>
      <c r="AY134" s="262" t="s">
        <v>223</v>
      </c>
    </row>
    <row r="135" s="14" customFormat="1">
      <c r="A135" s="14"/>
      <c r="B135" s="253"/>
      <c r="C135" s="254"/>
      <c r="D135" s="243" t="s">
        <v>232</v>
      </c>
      <c r="E135" s="255" t="s">
        <v>1</v>
      </c>
      <c r="F135" s="256" t="s">
        <v>9044</v>
      </c>
      <c r="G135" s="254"/>
      <c r="H135" s="255" t="s">
        <v>1</v>
      </c>
      <c r="I135" s="257"/>
      <c r="J135" s="254"/>
      <c r="K135" s="254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232</v>
      </c>
      <c r="AU135" s="262" t="s">
        <v>82</v>
      </c>
      <c r="AV135" s="14" t="s">
        <v>80</v>
      </c>
      <c r="AW135" s="14" t="s">
        <v>30</v>
      </c>
      <c r="AX135" s="14" t="s">
        <v>73</v>
      </c>
      <c r="AY135" s="262" t="s">
        <v>223</v>
      </c>
    </row>
    <row r="136" s="14" customFormat="1">
      <c r="A136" s="14"/>
      <c r="B136" s="253"/>
      <c r="C136" s="254"/>
      <c r="D136" s="243" t="s">
        <v>232</v>
      </c>
      <c r="E136" s="255" t="s">
        <v>1</v>
      </c>
      <c r="F136" s="256" t="s">
        <v>9045</v>
      </c>
      <c r="G136" s="254"/>
      <c r="H136" s="255" t="s">
        <v>1</v>
      </c>
      <c r="I136" s="257"/>
      <c r="J136" s="254"/>
      <c r="K136" s="254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232</v>
      </c>
      <c r="AU136" s="262" t="s">
        <v>82</v>
      </c>
      <c r="AV136" s="14" t="s">
        <v>80</v>
      </c>
      <c r="AW136" s="14" t="s">
        <v>30</v>
      </c>
      <c r="AX136" s="14" t="s">
        <v>73</v>
      </c>
      <c r="AY136" s="262" t="s">
        <v>223</v>
      </c>
    </row>
    <row r="137" s="14" customFormat="1">
      <c r="A137" s="14"/>
      <c r="B137" s="253"/>
      <c r="C137" s="254"/>
      <c r="D137" s="243" t="s">
        <v>232</v>
      </c>
      <c r="E137" s="255" t="s">
        <v>1</v>
      </c>
      <c r="F137" s="256" t="s">
        <v>9046</v>
      </c>
      <c r="G137" s="254"/>
      <c r="H137" s="255" t="s">
        <v>1</v>
      </c>
      <c r="I137" s="257"/>
      <c r="J137" s="254"/>
      <c r="K137" s="254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232</v>
      </c>
      <c r="AU137" s="262" t="s">
        <v>82</v>
      </c>
      <c r="AV137" s="14" t="s">
        <v>80</v>
      </c>
      <c r="AW137" s="14" t="s">
        <v>30</v>
      </c>
      <c r="AX137" s="14" t="s">
        <v>73</v>
      </c>
      <c r="AY137" s="262" t="s">
        <v>223</v>
      </c>
    </row>
    <row r="138" s="14" customFormat="1">
      <c r="A138" s="14"/>
      <c r="B138" s="253"/>
      <c r="C138" s="254"/>
      <c r="D138" s="243" t="s">
        <v>232</v>
      </c>
      <c r="E138" s="255" t="s">
        <v>1</v>
      </c>
      <c r="F138" s="256" t="s">
        <v>9047</v>
      </c>
      <c r="G138" s="254"/>
      <c r="H138" s="255" t="s">
        <v>1</v>
      </c>
      <c r="I138" s="257"/>
      <c r="J138" s="254"/>
      <c r="K138" s="254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232</v>
      </c>
      <c r="AU138" s="262" t="s">
        <v>82</v>
      </c>
      <c r="AV138" s="14" t="s">
        <v>80</v>
      </c>
      <c r="AW138" s="14" t="s">
        <v>30</v>
      </c>
      <c r="AX138" s="14" t="s">
        <v>73</v>
      </c>
      <c r="AY138" s="262" t="s">
        <v>223</v>
      </c>
    </row>
    <row r="139" s="14" customFormat="1">
      <c r="A139" s="14"/>
      <c r="B139" s="253"/>
      <c r="C139" s="254"/>
      <c r="D139" s="243" t="s">
        <v>232</v>
      </c>
      <c r="E139" s="255" t="s">
        <v>1</v>
      </c>
      <c r="F139" s="256" t="s">
        <v>9048</v>
      </c>
      <c r="G139" s="254"/>
      <c r="H139" s="255" t="s">
        <v>1</v>
      </c>
      <c r="I139" s="257"/>
      <c r="J139" s="254"/>
      <c r="K139" s="254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232</v>
      </c>
      <c r="AU139" s="262" t="s">
        <v>82</v>
      </c>
      <c r="AV139" s="14" t="s">
        <v>80</v>
      </c>
      <c r="AW139" s="14" t="s">
        <v>30</v>
      </c>
      <c r="AX139" s="14" t="s">
        <v>73</v>
      </c>
      <c r="AY139" s="262" t="s">
        <v>223</v>
      </c>
    </row>
    <row r="140" s="13" customFormat="1">
      <c r="A140" s="13"/>
      <c r="B140" s="241"/>
      <c r="C140" s="242"/>
      <c r="D140" s="243" t="s">
        <v>232</v>
      </c>
      <c r="E140" s="244" t="s">
        <v>1</v>
      </c>
      <c r="F140" s="245" t="s">
        <v>80</v>
      </c>
      <c r="G140" s="242"/>
      <c r="H140" s="246">
        <v>1</v>
      </c>
      <c r="I140" s="247"/>
      <c r="J140" s="242"/>
      <c r="K140" s="242"/>
      <c r="L140" s="248"/>
      <c r="M140" s="309"/>
      <c r="N140" s="310"/>
      <c r="O140" s="310"/>
      <c r="P140" s="310"/>
      <c r="Q140" s="310"/>
      <c r="R140" s="310"/>
      <c r="S140" s="310"/>
      <c r="T140" s="31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232</v>
      </c>
      <c r="AU140" s="252" t="s">
        <v>82</v>
      </c>
      <c r="AV140" s="13" t="s">
        <v>82</v>
      </c>
      <c r="AW140" s="13" t="s">
        <v>30</v>
      </c>
      <c r="AX140" s="13" t="s">
        <v>80</v>
      </c>
      <c r="AY140" s="252" t="s">
        <v>223</v>
      </c>
    </row>
    <row r="141" s="2" customFormat="1" ht="6.96" customHeight="1">
      <c r="A141" s="39"/>
      <c r="B141" s="67"/>
      <c r="C141" s="68"/>
      <c r="D141" s="68"/>
      <c r="E141" s="68"/>
      <c r="F141" s="68"/>
      <c r="G141" s="68"/>
      <c r="H141" s="68"/>
      <c r="I141" s="68"/>
      <c r="J141" s="68"/>
      <c r="K141" s="68"/>
      <c r="L141" s="45"/>
      <c r="M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</sheetData>
  <sheetProtection sheet="1" autoFilter="0" formatColumns="0" formatRows="0" objects="1" scenarios="1" spinCount="100000" saltValue="xV60CcRBHugIC1VWwcByP1sSL84Jkh9rH1vK7iLMYsEWJ6ygESXK4SV6cr5kzPxqJVU2eaGxJM98QDzVf+e2OA==" hashValue="JX3Lw8oT3/MuMbXx8cj0NygtTCASANq8s3pKjGTEaxVIt8xKqlSkUBBOONR0yFqrr677Knj8LOlsgdNrRfOzWg==" algorithmName="SHA-512" password="DDEF"/>
  <autoFilter ref="C122:K1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5310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ROUND((SUM(BE131:BE259)),  2)</f>
        <v>0</v>
      </c>
      <c r="G35" s="39"/>
      <c r="H35" s="39"/>
      <c r="I35" s="166">
        <v>0.20999999999999999</v>
      </c>
      <c r="J35" s="165">
        <f>ROUND(((SUM(BE131:BE259))*I35),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ROUND((SUM(BF131:BF259)),  2)</f>
        <v>0</v>
      </c>
      <c r="G36" s="39"/>
      <c r="H36" s="39"/>
      <c r="I36" s="166">
        <v>0.12</v>
      </c>
      <c r="J36" s="165">
        <f>ROUND(((SUM(BF131:BF259))*I36),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ROUND((SUM(BG131:BG259)),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ROUND((SUM(BH131:BH259)),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ROUND((SUM(BI131:BI259)),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D1.1_b - přístřešek odpadového hospodářství - ASŘ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175</v>
      </c>
      <c r="E101" s="198"/>
      <c r="F101" s="198"/>
      <c r="G101" s="198"/>
      <c r="H101" s="198"/>
      <c r="I101" s="198"/>
      <c r="J101" s="199">
        <f>J152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183</v>
      </c>
      <c r="E102" s="198"/>
      <c r="F102" s="198"/>
      <c r="G102" s="198"/>
      <c r="H102" s="198"/>
      <c r="I102" s="198"/>
      <c r="J102" s="199">
        <f>J160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187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9" customFormat="1" ht="24.96" customHeight="1">
      <c r="A104" s="9"/>
      <c r="B104" s="190"/>
      <c r="C104" s="191"/>
      <c r="D104" s="192" t="s">
        <v>188</v>
      </c>
      <c r="E104" s="193"/>
      <c r="F104" s="193"/>
      <c r="G104" s="193"/>
      <c r="H104" s="193"/>
      <c r="I104" s="193"/>
      <c r="J104" s="194">
        <f>J165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hidden="1" s="10" customFormat="1" ht="19.92" customHeight="1">
      <c r="A105" s="10"/>
      <c r="B105" s="196"/>
      <c r="C105" s="134"/>
      <c r="D105" s="197" t="s">
        <v>194</v>
      </c>
      <c r="E105" s="198"/>
      <c r="F105" s="198"/>
      <c r="G105" s="198"/>
      <c r="H105" s="198"/>
      <c r="I105" s="198"/>
      <c r="J105" s="199">
        <f>J166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196</v>
      </c>
      <c r="E106" s="198"/>
      <c r="F106" s="198"/>
      <c r="G106" s="198"/>
      <c r="H106" s="198"/>
      <c r="I106" s="198"/>
      <c r="J106" s="199">
        <f>J176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201</v>
      </c>
      <c r="E107" s="198"/>
      <c r="F107" s="198"/>
      <c r="G107" s="198"/>
      <c r="H107" s="198"/>
      <c r="I107" s="198"/>
      <c r="J107" s="199">
        <f>J235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9" customFormat="1" ht="24.96" customHeight="1">
      <c r="A108" s="9"/>
      <c r="B108" s="190"/>
      <c r="C108" s="191"/>
      <c r="D108" s="192" t="s">
        <v>206</v>
      </c>
      <c r="E108" s="193"/>
      <c r="F108" s="193"/>
      <c r="G108" s="193"/>
      <c r="H108" s="193"/>
      <c r="I108" s="193"/>
      <c r="J108" s="194">
        <f>J257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hidden="1" s="10" customFormat="1" ht="19.92" customHeight="1">
      <c r="A109" s="10"/>
      <c r="B109" s="196"/>
      <c r="C109" s="134"/>
      <c r="D109" s="197" t="s">
        <v>207</v>
      </c>
      <c r="E109" s="198"/>
      <c r="F109" s="198"/>
      <c r="G109" s="198"/>
      <c r="H109" s="198"/>
      <c r="I109" s="198"/>
      <c r="J109" s="199">
        <f>J258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hidden="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hidden="1"/>
    <row r="113" hidden="1"/>
    <row r="114" hidden="1"/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208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TŘEBOVSKO-ORLICKÝ PODNIKATELSKÝ INKUBÁTOR (TO-PINK)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164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165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D1.1_b - přístřešek odpadového hospodářství - ASŘ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 xml:space="preserve"> </v>
      </c>
      <c r="G125" s="41"/>
      <c r="H125" s="41"/>
      <c r="I125" s="33" t="s">
        <v>22</v>
      </c>
      <c r="J125" s="80" t="str">
        <f>IF(J14="","",J14)</f>
        <v>26. 5. 2025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 xml:space="preserve"> </v>
      </c>
      <c r="G127" s="41"/>
      <c r="H127" s="41"/>
      <c r="I127" s="33" t="s">
        <v>29</v>
      </c>
      <c r="J127" s="37" t="str">
        <f>E23</f>
        <v xml:space="preserve"> 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27</v>
      </c>
      <c r="D128" s="41"/>
      <c r="E128" s="41"/>
      <c r="F128" s="28" t="str">
        <f>IF(E20="","",E20)</f>
        <v>Vyplň údaj</v>
      </c>
      <c r="G128" s="41"/>
      <c r="H128" s="41"/>
      <c r="I128" s="33" t="s">
        <v>31</v>
      </c>
      <c r="J128" s="37" t="str">
        <f>E26</f>
        <v xml:space="preserve"> 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209</v>
      </c>
      <c r="D130" s="204" t="s">
        <v>58</v>
      </c>
      <c r="E130" s="204" t="s">
        <v>54</v>
      </c>
      <c r="F130" s="204" t="s">
        <v>55</v>
      </c>
      <c r="G130" s="204" t="s">
        <v>210</v>
      </c>
      <c r="H130" s="204" t="s">
        <v>211</v>
      </c>
      <c r="I130" s="204" t="s">
        <v>212</v>
      </c>
      <c r="J130" s="204" t="s">
        <v>170</v>
      </c>
      <c r="K130" s="205" t="s">
        <v>213</v>
      </c>
      <c r="L130" s="206"/>
      <c r="M130" s="101" t="s">
        <v>1</v>
      </c>
      <c r="N130" s="102" t="s">
        <v>37</v>
      </c>
      <c r="O130" s="102" t="s">
        <v>214</v>
      </c>
      <c r="P130" s="102" t="s">
        <v>215</v>
      </c>
      <c r="Q130" s="102" t="s">
        <v>216</v>
      </c>
      <c r="R130" s="102" t="s">
        <v>217</v>
      </c>
      <c r="S130" s="102" t="s">
        <v>218</v>
      </c>
      <c r="T130" s="103" t="s">
        <v>219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220</v>
      </c>
      <c r="D131" s="41"/>
      <c r="E131" s="41"/>
      <c r="F131" s="41"/>
      <c r="G131" s="41"/>
      <c r="H131" s="41"/>
      <c r="I131" s="41"/>
      <c r="J131" s="207">
        <f>BK131</f>
        <v>0</v>
      </c>
      <c r="K131" s="41"/>
      <c r="L131" s="45"/>
      <c r="M131" s="104"/>
      <c r="N131" s="208"/>
      <c r="O131" s="105"/>
      <c r="P131" s="209">
        <f>P132+P165+P257</f>
        <v>0</v>
      </c>
      <c r="Q131" s="105"/>
      <c r="R131" s="209">
        <f>R132+R165+R257</f>
        <v>5.2624614999999997</v>
      </c>
      <c r="S131" s="105"/>
      <c r="T131" s="210">
        <f>T132+T165+T257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72</v>
      </c>
      <c r="AU131" s="18" t="s">
        <v>172</v>
      </c>
      <c r="BK131" s="211">
        <f>BK132+BK165+BK257</f>
        <v>0</v>
      </c>
    </row>
    <row r="132" s="12" customFormat="1" ht="25.92" customHeight="1">
      <c r="A132" s="12"/>
      <c r="B132" s="212"/>
      <c r="C132" s="213"/>
      <c r="D132" s="214" t="s">
        <v>72</v>
      </c>
      <c r="E132" s="215" t="s">
        <v>221</v>
      </c>
      <c r="F132" s="215" t="s">
        <v>222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P133+P152+P160+P163</f>
        <v>0</v>
      </c>
      <c r="Q132" s="220"/>
      <c r="R132" s="221">
        <f>R133+R152+R160+R163</f>
        <v>3.5839242699999998</v>
      </c>
      <c r="S132" s="220"/>
      <c r="T132" s="222">
        <f>T133+T152+T160+T163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80</v>
      </c>
      <c r="AT132" s="224" t="s">
        <v>72</v>
      </c>
      <c r="AU132" s="224" t="s">
        <v>73</v>
      </c>
      <c r="AY132" s="223" t="s">
        <v>223</v>
      </c>
      <c r="BK132" s="225">
        <f>BK133+BK152+BK160+BK163</f>
        <v>0</v>
      </c>
    </row>
    <row r="133" s="12" customFormat="1" ht="22.8" customHeight="1">
      <c r="A133" s="12"/>
      <c r="B133" s="212"/>
      <c r="C133" s="213"/>
      <c r="D133" s="214" t="s">
        <v>72</v>
      </c>
      <c r="E133" s="226" t="s">
        <v>80</v>
      </c>
      <c r="F133" s="226" t="s">
        <v>224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SUM(P134:P151)</f>
        <v>0</v>
      </c>
      <c r="Q133" s="220"/>
      <c r="R133" s="221">
        <f>SUM(R134:R151)</f>
        <v>0</v>
      </c>
      <c r="S133" s="220"/>
      <c r="T133" s="222">
        <f>SUM(T134:T151)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80</v>
      </c>
      <c r="AT133" s="224" t="s">
        <v>72</v>
      </c>
      <c r="AU133" s="224" t="s">
        <v>80</v>
      </c>
      <c r="AY133" s="223" t="s">
        <v>223</v>
      </c>
      <c r="BK133" s="225">
        <f>SUM(BK134:BK151)</f>
        <v>0</v>
      </c>
    </row>
    <row r="134" s="2" customFormat="1" ht="33" customHeight="1">
      <c r="A134" s="39"/>
      <c r="B134" s="40"/>
      <c r="C134" s="228" t="s">
        <v>80</v>
      </c>
      <c r="D134" s="228" t="s">
        <v>225</v>
      </c>
      <c r="E134" s="229" t="s">
        <v>5311</v>
      </c>
      <c r="F134" s="230" t="s">
        <v>5312</v>
      </c>
      <c r="G134" s="231" t="s">
        <v>228</v>
      </c>
      <c r="H134" s="232">
        <v>4.0499999999999998</v>
      </c>
      <c r="I134" s="233"/>
      <c r="J134" s="234">
        <f>ROUND(I134*H134,2)</f>
        <v>0</v>
      </c>
      <c r="K134" s="230" t="s">
        <v>229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82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5313</v>
      </c>
    </row>
    <row r="135" s="13" customFormat="1">
      <c r="A135" s="13"/>
      <c r="B135" s="241"/>
      <c r="C135" s="242"/>
      <c r="D135" s="243" t="s">
        <v>232</v>
      </c>
      <c r="E135" s="244" t="s">
        <v>1</v>
      </c>
      <c r="F135" s="245" t="s">
        <v>5314</v>
      </c>
      <c r="G135" s="242"/>
      <c r="H135" s="246">
        <v>4.0499999999999998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232</v>
      </c>
      <c r="AU135" s="252" t="s">
        <v>82</v>
      </c>
      <c r="AV135" s="13" t="s">
        <v>82</v>
      </c>
      <c r="AW135" s="13" t="s">
        <v>30</v>
      </c>
      <c r="AX135" s="13" t="s">
        <v>80</v>
      </c>
      <c r="AY135" s="252" t="s">
        <v>223</v>
      </c>
    </row>
    <row r="136" s="2" customFormat="1" ht="21.75" customHeight="1">
      <c r="A136" s="39"/>
      <c r="B136" s="40"/>
      <c r="C136" s="228" t="s">
        <v>82</v>
      </c>
      <c r="D136" s="228" t="s">
        <v>225</v>
      </c>
      <c r="E136" s="229" t="s">
        <v>5315</v>
      </c>
      <c r="F136" s="230" t="s">
        <v>5316</v>
      </c>
      <c r="G136" s="231" t="s">
        <v>351</v>
      </c>
      <c r="H136" s="232">
        <v>5.6699999999999999</v>
      </c>
      <c r="I136" s="233"/>
      <c r="J136" s="234">
        <f>ROUND(I136*H136,2)</f>
        <v>0</v>
      </c>
      <c r="K136" s="230" t="s">
        <v>386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82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5317</v>
      </c>
    </row>
    <row r="137" s="13" customFormat="1">
      <c r="A137" s="13"/>
      <c r="B137" s="241"/>
      <c r="C137" s="242"/>
      <c r="D137" s="243" t="s">
        <v>232</v>
      </c>
      <c r="E137" s="244" t="s">
        <v>1</v>
      </c>
      <c r="F137" s="245" t="s">
        <v>5318</v>
      </c>
      <c r="G137" s="242"/>
      <c r="H137" s="246">
        <v>6.2999999999999998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232</v>
      </c>
      <c r="AU137" s="252" t="s">
        <v>82</v>
      </c>
      <c r="AV137" s="13" t="s">
        <v>82</v>
      </c>
      <c r="AW137" s="13" t="s">
        <v>30</v>
      </c>
      <c r="AX137" s="13" t="s">
        <v>80</v>
      </c>
      <c r="AY137" s="252" t="s">
        <v>223</v>
      </c>
    </row>
    <row r="138" s="13" customFormat="1">
      <c r="A138" s="13"/>
      <c r="B138" s="241"/>
      <c r="C138" s="242"/>
      <c r="D138" s="243" t="s">
        <v>232</v>
      </c>
      <c r="E138" s="242"/>
      <c r="F138" s="245" t="s">
        <v>5319</v>
      </c>
      <c r="G138" s="242"/>
      <c r="H138" s="246">
        <v>5.6699999999999999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232</v>
      </c>
      <c r="AU138" s="252" t="s">
        <v>82</v>
      </c>
      <c r="AV138" s="13" t="s">
        <v>82</v>
      </c>
      <c r="AW138" s="13" t="s">
        <v>4</v>
      </c>
      <c r="AX138" s="13" t="s">
        <v>80</v>
      </c>
      <c r="AY138" s="252" t="s">
        <v>223</v>
      </c>
    </row>
    <row r="139" s="2" customFormat="1" ht="44.25" customHeight="1">
      <c r="A139" s="39"/>
      <c r="B139" s="40"/>
      <c r="C139" s="228" t="s">
        <v>102</v>
      </c>
      <c r="D139" s="228" t="s">
        <v>225</v>
      </c>
      <c r="E139" s="229" t="s">
        <v>226</v>
      </c>
      <c r="F139" s="230" t="s">
        <v>227</v>
      </c>
      <c r="G139" s="231" t="s">
        <v>228</v>
      </c>
      <c r="H139" s="232">
        <v>0.052999999999999998</v>
      </c>
      <c r="I139" s="233"/>
      <c r="J139" s="234">
        <f>ROUND(I139*H139,2)</f>
        <v>0</v>
      </c>
      <c r="K139" s="230" t="s">
        <v>229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82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5320</v>
      </c>
    </row>
    <row r="140" s="13" customFormat="1">
      <c r="A140" s="13"/>
      <c r="B140" s="241"/>
      <c r="C140" s="242"/>
      <c r="D140" s="243" t="s">
        <v>232</v>
      </c>
      <c r="E140" s="244" t="s">
        <v>1</v>
      </c>
      <c r="F140" s="245" t="s">
        <v>5321</v>
      </c>
      <c r="G140" s="242"/>
      <c r="H140" s="246">
        <v>0.52800000000000002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232</v>
      </c>
      <c r="AU140" s="252" t="s">
        <v>82</v>
      </c>
      <c r="AV140" s="13" t="s">
        <v>82</v>
      </c>
      <c r="AW140" s="13" t="s">
        <v>30</v>
      </c>
      <c r="AX140" s="13" t="s">
        <v>80</v>
      </c>
      <c r="AY140" s="252" t="s">
        <v>223</v>
      </c>
    </row>
    <row r="141" s="13" customFormat="1">
      <c r="A141" s="13"/>
      <c r="B141" s="241"/>
      <c r="C141" s="242"/>
      <c r="D141" s="243" t="s">
        <v>232</v>
      </c>
      <c r="E141" s="242"/>
      <c r="F141" s="245" t="s">
        <v>5322</v>
      </c>
      <c r="G141" s="242"/>
      <c r="H141" s="246">
        <v>0.052999999999999998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232</v>
      </c>
      <c r="AU141" s="252" t="s">
        <v>82</v>
      </c>
      <c r="AV141" s="13" t="s">
        <v>82</v>
      </c>
      <c r="AW141" s="13" t="s">
        <v>4</v>
      </c>
      <c r="AX141" s="13" t="s">
        <v>80</v>
      </c>
      <c r="AY141" s="252" t="s">
        <v>223</v>
      </c>
    </row>
    <row r="142" s="2" customFormat="1" ht="62.7" customHeight="1">
      <c r="A142" s="39"/>
      <c r="B142" s="40"/>
      <c r="C142" s="228" t="s">
        <v>230</v>
      </c>
      <c r="D142" s="228" t="s">
        <v>225</v>
      </c>
      <c r="E142" s="229" t="s">
        <v>254</v>
      </c>
      <c r="F142" s="230" t="s">
        <v>255</v>
      </c>
      <c r="G142" s="231" t="s">
        <v>228</v>
      </c>
      <c r="H142" s="232">
        <v>4.5780000000000003</v>
      </c>
      <c r="I142" s="233"/>
      <c r="J142" s="234">
        <f>ROUND(I142*H142,2)</f>
        <v>0</v>
      </c>
      <c r="K142" s="230" t="s">
        <v>229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82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5323</v>
      </c>
    </row>
    <row r="143" s="13" customFormat="1">
      <c r="A143" s="13"/>
      <c r="B143" s="241"/>
      <c r="C143" s="242"/>
      <c r="D143" s="243" t="s">
        <v>232</v>
      </c>
      <c r="E143" s="244" t="s">
        <v>1</v>
      </c>
      <c r="F143" s="245" t="s">
        <v>5324</v>
      </c>
      <c r="G143" s="242"/>
      <c r="H143" s="246">
        <v>4.0499999999999998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232</v>
      </c>
      <c r="AU143" s="252" t="s">
        <v>82</v>
      </c>
      <c r="AV143" s="13" t="s">
        <v>82</v>
      </c>
      <c r="AW143" s="13" t="s">
        <v>30</v>
      </c>
      <c r="AX143" s="13" t="s">
        <v>73</v>
      </c>
      <c r="AY143" s="252" t="s">
        <v>223</v>
      </c>
    </row>
    <row r="144" s="13" customFormat="1">
      <c r="A144" s="13"/>
      <c r="B144" s="241"/>
      <c r="C144" s="242"/>
      <c r="D144" s="243" t="s">
        <v>232</v>
      </c>
      <c r="E144" s="244" t="s">
        <v>1</v>
      </c>
      <c r="F144" s="245" t="s">
        <v>5325</v>
      </c>
      <c r="G144" s="242"/>
      <c r="H144" s="246">
        <v>0.52800000000000002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232</v>
      </c>
      <c r="AU144" s="252" t="s">
        <v>82</v>
      </c>
      <c r="AV144" s="13" t="s">
        <v>82</v>
      </c>
      <c r="AW144" s="13" t="s">
        <v>30</v>
      </c>
      <c r="AX144" s="13" t="s">
        <v>73</v>
      </c>
      <c r="AY144" s="252" t="s">
        <v>223</v>
      </c>
    </row>
    <row r="145" s="15" customFormat="1">
      <c r="A145" s="15"/>
      <c r="B145" s="263"/>
      <c r="C145" s="264"/>
      <c r="D145" s="243" t="s">
        <v>232</v>
      </c>
      <c r="E145" s="265" t="s">
        <v>1</v>
      </c>
      <c r="F145" s="266" t="s">
        <v>245</v>
      </c>
      <c r="G145" s="264"/>
      <c r="H145" s="267">
        <v>4.5780000000000003</v>
      </c>
      <c r="I145" s="268"/>
      <c r="J145" s="264"/>
      <c r="K145" s="264"/>
      <c r="L145" s="269"/>
      <c r="M145" s="270"/>
      <c r="N145" s="271"/>
      <c r="O145" s="271"/>
      <c r="P145" s="271"/>
      <c r="Q145" s="271"/>
      <c r="R145" s="271"/>
      <c r="S145" s="271"/>
      <c r="T145" s="272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3" t="s">
        <v>232</v>
      </c>
      <c r="AU145" s="273" t="s">
        <v>82</v>
      </c>
      <c r="AV145" s="15" t="s">
        <v>230</v>
      </c>
      <c r="AW145" s="15" t="s">
        <v>30</v>
      </c>
      <c r="AX145" s="15" t="s">
        <v>80</v>
      </c>
      <c r="AY145" s="273" t="s">
        <v>223</v>
      </c>
    </row>
    <row r="146" s="2" customFormat="1" ht="44.25" customHeight="1">
      <c r="A146" s="39"/>
      <c r="B146" s="40"/>
      <c r="C146" s="228" t="s">
        <v>249</v>
      </c>
      <c r="D146" s="228" t="s">
        <v>225</v>
      </c>
      <c r="E146" s="229" t="s">
        <v>259</v>
      </c>
      <c r="F146" s="230" t="s">
        <v>260</v>
      </c>
      <c r="G146" s="231" t="s">
        <v>228</v>
      </c>
      <c r="H146" s="232">
        <v>4.5780000000000003</v>
      </c>
      <c r="I146" s="233"/>
      <c r="J146" s="234">
        <f>ROUND(I146*H146,2)</f>
        <v>0</v>
      </c>
      <c r="K146" s="230" t="s">
        <v>229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82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5326</v>
      </c>
    </row>
    <row r="147" s="2" customFormat="1" ht="44.25" customHeight="1">
      <c r="A147" s="39"/>
      <c r="B147" s="40"/>
      <c r="C147" s="228" t="s">
        <v>253</v>
      </c>
      <c r="D147" s="228" t="s">
        <v>225</v>
      </c>
      <c r="E147" s="229" t="s">
        <v>270</v>
      </c>
      <c r="F147" s="230" t="s">
        <v>271</v>
      </c>
      <c r="G147" s="231" t="s">
        <v>265</v>
      </c>
      <c r="H147" s="232">
        <v>7.7830000000000004</v>
      </c>
      <c r="I147" s="233"/>
      <c r="J147" s="234">
        <f>ROUND(I147*H147,2)</f>
        <v>0</v>
      </c>
      <c r="K147" s="230" t="s">
        <v>229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5327</v>
      </c>
    </row>
    <row r="148" s="13" customFormat="1">
      <c r="A148" s="13"/>
      <c r="B148" s="241"/>
      <c r="C148" s="242"/>
      <c r="D148" s="243" t="s">
        <v>232</v>
      </c>
      <c r="E148" s="244" t="s">
        <v>1</v>
      </c>
      <c r="F148" s="245" t="s">
        <v>5324</v>
      </c>
      <c r="G148" s="242"/>
      <c r="H148" s="246">
        <v>4.0499999999999998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232</v>
      </c>
      <c r="AU148" s="252" t="s">
        <v>82</v>
      </c>
      <c r="AV148" s="13" t="s">
        <v>82</v>
      </c>
      <c r="AW148" s="13" t="s">
        <v>30</v>
      </c>
      <c r="AX148" s="13" t="s">
        <v>73</v>
      </c>
      <c r="AY148" s="252" t="s">
        <v>223</v>
      </c>
    </row>
    <row r="149" s="13" customFormat="1">
      <c r="A149" s="13"/>
      <c r="B149" s="241"/>
      <c r="C149" s="242"/>
      <c r="D149" s="243" t="s">
        <v>232</v>
      </c>
      <c r="E149" s="244" t="s">
        <v>1</v>
      </c>
      <c r="F149" s="245" t="s">
        <v>5325</v>
      </c>
      <c r="G149" s="242"/>
      <c r="H149" s="246">
        <v>0.52800000000000002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232</v>
      </c>
      <c r="AU149" s="252" t="s">
        <v>82</v>
      </c>
      <c r="AV149" s="13" t="s">
        <v>82</v>
      </c>
      <c r="AW149" s="13" t="s">
        <v>30</v>
      </c>
      <c r="AX149" s="13" t="s">
        <v>73</v>
      </c>
      <c r="AY149" s="252" t="s">
        <v>223</v>
      </c>
    </row>
    <row r="150" s="15" customFormat="1">
      <c r="A150" s="15"/>
      <c r="B150" s="263"/>
      <c r="C150" s="264"/>
      <c r="D150" s="243" t="s">
        <v>232</v>
      </c>
      <c r="E150" s="265" t="s">
        <v>1</v>
      </c>
      <c r="F150" s="266" t="s">
        <v>245</v>
      </c>
      <c r="G150" s="264"/>
      <c r="H150" s="267">
        <v>4.5780000000000003</v>
      </c>
      <c r="I150" s="268"/>
      <c r="J150" s="264"/>
      <c r="K150" s="264"/>
      <c r="L150" s="269"/>
      <c r="M150" s="270"/>
      <c r="N150" s="271"/>
      <c r="O150" s="271"/>
      <c r="P150" s="271"/>
      <c r="Q150" s="271"/>
      <c r="R150" s="271"/>
      <c r="S150" s="271"/>
      <c r="T150" s="272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3" t="s">
        <v>232</v>
      </c>
      <c r="AU150" s="273" t="s">
        <v>82</v>
      </c>
      <c r="AV150" s="15" t="s">
        <v>230</v>
      </c>
      <c r="AW150" s="15" t="s">
        <v>30</v>
      </c>
      <c r="AX150" s="15" t="s">
        <v>80</v>
      </c>
      <c r="AY150" s="273" t="s">
        <v>223</v>
      </c>
    </row>
    <row r="151" s="13" customFormat="1">
      <c r="A151" s="13"/>
      <c r="B151" s="241"/>
      <c r="C151" s="242"/>
      <c r="D151" s="243" t="s">
        <v>232</v>
      </c>
      <c r="E151" s="242"/>
      <c r="F151" s="245" t="s">
        <v>5328</v>
      </c>
      <c r="G151" s="242"/>
      <c r="H151" s="246">
        <v>7.7830000000000004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232</v>
      </c>
      <c r="AU151" s="252" t="s">
        <v>82</v>
      </c>
      <c r="AV151" s="13" t="s">
        <v>82</v>
      </c>
      <c r="AW151" s="13" t="s">
        <v>4</v>
      </c>
      <c r="AX151" s="13" t="s">
        <v>80</v>
      </c>
      <c r="AY151" s="252" t="s">
        <v>223</v>
      </c>
    </row>
    <row r="152" s="12" customFormat="1" ht="22.8" customHeight="1">
      <c r="A152" s="12"/>
      <c r="B152" s="212"/>
      <c r="C152" s="213"/>
      <c r="D152" s="214" t="s">
        <v>72</v>
      </c>
      <c r="E152" s="226" t="s">
        <v>82</v>
      </c>
      <c r="F152" s="226" t="s">
        <v>296</v>
      </c>
      <c r="G152" s="213"/>
      <c r="H152" s="213"/>
      <c r="I152" s="216"/>
      <c r="J152" s="227">
        <f>BK152</f>
        <v>0</v>
      </c>
      <c r="K152" s="213"/>
      <c r="L152" s="218"/>
      <c r="M152" s="219"/>
      <c r="N152" s="220"/>
      <c r="O152" s="220"/>
      <c r="P152" s="221">
        <f>SUM(P153:P159)</f>
        <v>0</v>
      </c>
      <c r="Q152" s="220"/>
      <c r="R152" s="221">
        <f>SUM(R153:R159)</f>
        <v>3.5839242699999998</v>
      </c>
      <c r="S152" s="220"/>
      <c r="T152" s="222">
        <f>SUM(T153:T159)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80</v>
      </c>
      <c r="AT152" s="224" t="s">
        <v>72</v>
      </c>
      <c r="AU152" s="224" t="s">
        <v>80</v>
      </c>
      <c r="AY152" s="223" t="s">
        <v>223</v>
      </c>
      <c r="BK152" s="225">
        <f>SUM(BK153:BK159)</f>
        <v>0</v>
      </c>
    </row>
    <row r="153" s="2" customFormat="1" ht="24.15" customHeight="1">
      <c r="A153" s="39"/>
      <c r="B153" s="40"/>
      <c r="C153" s="228" t="s">
        <v>258</v>
      </c>
      <c r="D153" s="228" t="s">
        <v>225</v>
      </c>
      <c r="E153" s="229" t="s">
        <v>5329</v>
      </c>
      <c r="F153" s="230" t="s">
        <v>5330</v>
      </c>
      <c r="G153" s="231" t="s">
        <v>228</v>
      </c>
      <c r="H153" s="232">
        <v>1.425</v>
      </c>
      <c r="I153" s="233"/>
      <c r="J153" s="234">
        <f>ROUND(I153*H153,2)</f>
        <v>0</v>
      </c>
      <c r="K153" s="230" t="s">
        <v>229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2.5018699999999998</v>
      </c>
      <c r="R153" s="237">
        <f>Q153*H153</f>
        <v>3.5651647499999997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82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5331</v>
      </c>
    </row>
    <row r="154" s="13" customFormat="1">
      <c r="A154" s="13"/>
      <c r="B154" s="241"/>
      <c r="C154" s="242"/>
      <c r="D154" s="243" t="s">
        <v>232</v>
      </c>
      <c r="E154" s="244" t="s">
        <v>1</v>
      </c>
      <c r="F154" s="245" t="s">
        <v>5332</v>
      </c>
      <c r="G154" s="242"/>
      <c r="H154" s="246">
        <v>1.357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232</v>
      </c>
      <c r="AU154" s="252" t="s">
        <v>82</v>
      </c>
      <c r="AV154" s="13" t="s">
        <v>82</v>
      </c>
      <c r="AW154" s="13" t="s">
        <v>30</v>
      </c>
      <c r="AX154" s="13" t="s">
        <v>73</v>
      </c>
      <c r="AY154" s="252" t="s">
        <v>223</v>
      </c>
    </row>
    <row r="155" s="16" customFormat="1">
      <c r="A155" s="16"/>
      <c r="B155" s="288"/>
      <c r="C155" s="289"/>
      <c r="D155" s="243" t="s">
        <v>232</v>
      </c>
      <c r="E155" s="290" t="s">
        <v>1</v>
      </c>
      <c r="F155" s="291" t="s">
        <v>608</v>
      </c>
      <c r="G155" s="289"/>
      <c r="H155" s="292">
        <v>1.357</v>
      </c>
      <c r="I155" s="293"/>
      <c r="J155" s="289"/>
      <c r="K155" s="289"/>
      <c r="L155" s="294"/>
      <c r="M155" s="295"/>
      <c r="N155" s="296"/>
      <c r="O155" s="296"/>
      <c r="P155" s="296"/>
      <c r="Q155" s="296"/>
      <c r="R155" s="296"/>
      <c r="S155" s="296"/>
      <c r="T155" s="297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98" t="s">
        <v>232</v>
      </c>
      <c r="AU155" s="298" t="s">
        <v>82</v>
      </c>
      <c r="AV155" s="16" t="s">
        <v>102</v>
      </c>
      <c r="AW155" s="16" t="s">
        <v>30</v>
      </c>
      <c r="AX155" s="16" t="s">
        <v>73</v>
      </c>
      <c r="AY155" s="298" t="s">
        <v>223</v>
      </c>
    </row>
    <row r="156" s="13" customFormat="1">
      <c r="A156" s="13"/>
      <c r="B156" s="241"/>
      <c r="C156" s="242"/>
      <c r="D156" s="243" t="s">
        <v>232</v>
      </c>
      <c r="E156" s="244" t="s">
        <v>1</v>
      </c>
      <c r="F156" s="245" t="s">
        <v>5333</v>
      </c>
      <c r="G156" s="242"/>
      <c r="H156" s="246">
        <v>1.425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232</v>
      </c>
      <c r="AU156" s="252" t="s">
        <v>82</v>
      </c>
      <c r="AV156" s="13" t="s">
        <v>82</v>
      </c>
      <c r="AW156" s="13" t="s">
        <v>30</v>
      </c>
      <c r="AX156" s="13" t="s">
        <v>80</v>
      </c>
      <c r="AY156" s="252" t="s">
        <v>223</v>
      </c>
    </row>
    <row r="157" s="2" customFormat="1" ht="44.25" customHeight="1">
      <c r="A157" s="39"/>
      <c r="B157" s="40"/>
      <c r="C157" s="228" t="s">
        <v>262</v>
      </c>
      <c r="D157" s="228" t="s">
        <v>225</v>
      </c>
      <c r="E157" s="229" t="s">
        <v>5334</v>
      </c>
      <c r="F157" s="230" t="s">
        <v>5335</v>
      </c>
      <c r="G157" s="231" t="s">
        <v>293</v>
      </c>
      <c r="H157" s="232">
        <v>6.032</v>
      </c>
      <c r="I157" s="233"/>
      <c r="J157" s="234">
        <f>ROUND(I157*H157,2)</f>
        <v>0</v>
      </c>
      <c r="K157" s="230" t="s">
        <v>229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0.0031099999999999999</v>
      </c>
      <c r="R157" s="237">
        <f>Q157*H157</f>
        <v>0.018759519999999998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5336</v>
      </c>
    </row>
    <row r="158" s="13" customFormat="1">
      <c r="A158" s="13"/>
      <c r="B158" s="241"/>
      <c r="C158" s="242"/>
      <c r="D158" s="243" t="s">
        <v>232</v>
      </c>
      <c r="E158" s="244" t="s">
        <v>1</v>
      </c>
      <c r="F158" s="245" t="s">
        <v>5337</v>
      </c>
      <c r="G158" s="242"/>
      <c r="H158" s="246">
        <v>6.032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232</v>
      </c>
      <c r="AU158" s="252" t="s">
        <v>82</v>
      </c>
      <c r="AV158" s="13" t="s">
        <v>82</v>
      </c>
      <c r="AW158" s="13" t="s">
        <v>30</v>
      </c>
      <c r="AX158" s="13" t="s">
        <v>80</v>
      </c>
      <c r="AY158" s="252" t="s">
        <v>223</v>
      </c>
    </row>
    <row r="159" s="2" customFormat="1" ht="44.25" customHeight="1">
      <c r="A159" s="39"/>
      <c r="B159" s="40"/>
      <c r="C159" s="228" t="s">
        <v>269</v>
      </c>
      <c r="D159" s="228" t="s">
        <v>225</v>
      </c>
      <c r="E159" s="229" t="s">
        <v>5338</v>
      </c>
      <c r="F159" s="230" t="s">
        <v>5339</v>
      </c>
      <c r="G159" s="231" t="s">
        <v>293</v>
      </c>
      <c r="H159" s="232">
        <v>6.032</v>
      </c>
      <c r="I159" s="233"/>
      <c r="J159" s="234">
        <f>ROUND(I159*H159,2)</f>
        <v>0</v>
      </c>
      <c r="K159" s="230" t="s">
        <v>229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82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5340</v>
      </c>
    </row>
    <row r="160" s="12" customFormat="1" ht="22.8" customHeight="1">
      <c r="A160" s="12"/>
      <c r="B160" s="212"/>
      <c r="C160" s="213"/>
      <c r="D160" s="214" t="s">
        <v>72</v>
      </c>
      <c r="E160" s="226" t="s">
        <v>859</v>
      </c>
      <c r="F160" s="226" t="s">
        <v>2234</v>
      </c>
      <c r="G160" s="213"/>
      <c r="H160" s="213"/>
      <c r="I160" s="216"/>
      <c r="J160" s="227">
        <f>BK160</f>
        <v>0</v>
      </c>
      <c r="K160" s="213"/>
      <c r="L160" s="218"/>
      <c r="M160" s="219"/>
      <c r="N160" s="220"/>
      <c r="O160" s="220"/>
      <c r="P160" s="221">
        <f>SUM(P161:P162)</f>
        <v>0</v>
      </c>
      <c r="Q160" s="220"/>
      <c r="R160" s="221">
        <f>SUM(R161:R162)</f>
        <v>0</v>
      </c>
      <c r="S160" s="220"/>
      <c r="T160" s="222">
        <f>SUM(T161:T162)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3" t="s">
        <v>80</v>
      </c>
      <c r="AT160" s="224" t="s">
        <v>72</v>
      </c>
      <c r="AU160" s="224" t="s">
        <v>80</v>
      </c>
      <c r="AY160" s="223" t="s">
        <v>223</v>
      </c>
      <c r="BK160" s="225">
        <f>SUM(BK161:BK162)</f>
        <v>0</v>
      </c>
    </row>
    <row r="161" s="2" customFormat="1" ht="37.8" customHeight="1">
      <c r="A161" s="39"/>
      <c r="B161" s="40"/>
      <c r="C161" s="228" t="s">
        <v>275</v>
      </c>
      <c r="D161" s="228" t="s">
        <v>225</v>
      </c>
      <c r="E161" s="229" t="s">
        <v>2309</v>
      </c>
      <c r="F161" s="230" t="s">
        <v>2310</v>
      </c>
      <c r="G161" s="231" t="s">
        <v>293</v>
      </c>
      <c r="H161" s="232">
        <v>27.600000000000001</v>
      </c>
      <c r="I161" s="233"/>
      <c r="J161" s="234">
        <f>ROUND(I161*H161,2)</f>
        <v>0</v>
      </c>
      <c r="K161" s="230" t="s">
        <v>229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5341</v>
      </c>
    </row>
    <row r="162" s="13" customFormat="1">
      <c r="A162" s="13"/>
      <c r="B162" s="241"/>
      <c r="C162" s="242"/>
      <c r="D162" s="243" t="s">
        <v>232</v>
      </c>
      <c r="E162" s="244" t="s">
        <v>1</v>
      </c>
      <c r="F162" s="245" t="s">
        <v>5342</v>
      </c>
      <c r="G162" s="242"/>
      <c r="H162" s="246">
        <v>27.600000000000001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232</v>
      </c>
      <c r="AU162" s="252" t="s">
        <v>82</v>
      </c>
      <c r="AV162" s="13" t="s">
        <v>82</v>
      </c>
      <c r="AW162" s="13" t="s">
        <v>30</v>
      </c>
      <c r="AX162" s="13" t="s">
        <v>80</v>
      </c>
      <c r="AY162" s="252" t="s">
        <v>223</v>
      </c>
    </row>
    <row r="163" s="12" customFormat="1" ht="22.8" customHeight="1">
      <c r="A163" s="12"/>
      <c r="B163" s="212"/>
      <c r="C163" s="213"/>
      <c r="D163" s="214" t="s">
        <v>72</v>
      </c>
      <c r="E163" s="226" t="s">
        <v>2886</v>
      </c>
      <c r="F163" s="226" t="s">
        <v>2887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P164</f>
        <v>0</v>
      </c>
      <c r="Q163" s="220"/>
      <c r="R163" s="221">
        <f>R164</f>
        <v>0</v>
      </c>
      <c r="S163" s="220"/>
      <c r="T163" s="222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80</v>
      </c>
      <c r="AT163" s="224" t="s">
        <v>72</v>
      </c>
      <c r="AU163" s="224" t="s">
        <v>80</v>
      </c>
      <c r="AY163" s="223" t="s">
        <v>223</v>
      </c>
      <c r="BK163" s="225">
        <f>BK164</f>
        <v>0</v>
      </c>
    </row>
    <row r="164" s="2" customFormat="1" ht="37.8" customHeight="1">
      <c r="A164" s="39"/>
      <c r="B164" s="40"/>
      <c r="C164" s="228" t="s">
        <v>279</v>
      </c>
      <c r="D164" s="228" t="s">
        <v>225</v>
      </c>
      <c r="E164" s="229" t="s">
        <v>5343</v>
      </c>
      <c r="F164" s="230" t="s">
        <v>5344</v>
      </c>
      <c r="G164" s="231" t="s">
        <v>265</v>
      </c>
      <c r="H164" s="232">
        <v>3.5840000000000001</v>
      </c>
      <c r="I164" s="233"/>
      <c r="J164" s="234">
        <f>ROUND(I164*H164,2)</f>
        <v>0</v>
      </c>
      <c r="K164" s="230" t="s">
        <v>229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82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5345</v>
      </c>
    </row>
    <row r="165" s="12" customFormat="1" ht="25.92" customHeight="1">
      <c r="A165" s="12"/>
      <c r="B165" s="212"/>
      <c r="C165" s="213"/>
      <c r="D165" s="214" t="s">
        <v>72</v>
      </c>
      <c r="E165" s="215" t="s">
        <v>2898</v>
      </c>
      <c r="F165" s="215" t="s">
        <v>2899</v>
      </c>
      <c r="G165" s="213"/>
      <c r="H165" s="213"/>
      <c r="I165" s="216"/>
      <c r="J165" s="217">
        <f>BK165</f>
        <v>0</v>
      </c>
      <c r="K165" s="213"/>
      <c r="L165" s="218"/>
      <c r="M165" s="219"/>
      <c r="N165" s="220"/>
      <c r="O165" s="220"/>
      <c r="P165" s="221">
        <f>P166+P176+P235</f>
        <v>0</v>
      </c>
      <c r="Q165" s="220"/>
      <c r="R165" s="221">
        <f>R166+R176+R235</f>
        <v>1.6785372300000001</v>
      </c>
      <c r="S165" s="220"/>
      <c r="T165" s="222">
        <f>T166+T176+T235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3" t="s">
        <v>82</v>
      </c>
      <c r="AT165" s="224" t="s">
        <v>72</v>
      </c>
      <c r="AU165" s="224" t="s">
        <v>73</v>
      </c>
      <c r="AY165" s="223" t="s">
        <v>223</v>
      </c>
      <c r="BK165" s="225">
        <f>BK166+BK176+BK235</f>
        <v>0</v>
      </c>
    </row>
    <row r="166" s="12" customFormat="1" ht="22.8" customHeight="1">
      <c r="A166" s="12"/>
      <c r="B166" s="212"/>
      <c r="C166" s="213"/>
      <c r="D166" s="214" t="s">
        <v>72</v>
      </c>
      <c r="E166" s="226" t="s">
        <v>3586</v>
      </c>
      <c r="F166" s="226" t="s">
        <v>3587</v>
      </c>
      <c r="G166" s="213"/>
      <c r="H166" s="213"/>
      <c r="I166" s="216"/>
      <c r="J166" s="227">
        <f>BK166</f>
        <v>0</v>
      </c>
      <c r="K166" s="213"/>
      <c r="L166" s="218"/>
      <c r="M166" s="219"/>
      <c r="N166" s="220"/>
      <c r="O166" s="220"/>
      <c r="P166" s="221">
        <f>SUM(P167:P175)</f>
        <v>0</v>
      </c>
      <c r="Q166" s="220"/>
      <c r="R166" s="221">
        <f>SUM(R167:R175)</f>
        <v>0.059288800000000003</v>
      </c>
      <c r="S166" s="220"/>
      <c r="T166" s="222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82</v>
      </c>
      <c r="AT166" s="224" t="s">
        <v>72</v>
      </c>
      <c r="AU166" s="224" t="s">
        <v>80</v>
      </c>
      <c r="AY166" s="223" t="s">
        <v>223</v>
      </c>
      <c r="BK166" s="225">
        <f>SUM(BK167:BK175)</f>
        <v>0</v>
      </c>
    </row>
    <row r="167" s="2" customFormat="1" ht="33" customHeight="1">
      <c r="A167" s="39"/>
      <c r="B167" s="40"/>
      <c r="C167" s="228" t="s">
        <v>8</v>
      </c>
      <c r="D167" s="228" t="s">
        <v>225</v>
      </c>
      <c r="E167" s="229" t="s">
        <v>5346</v>
      </c>
      <c r="F167" s="230" t="s">
        <v>5347</v>
      </c>
      <c r="G167" s="231" t="s">
        <v>351</v>
      </c>
      <c r="H167" s="232">
        <v>13.640000000000001</v>
      </c>
      <c r="I167" s="233"/>
      <c r="J167" s="234">
        <f>ROUND(I167*H167,2)</f>
        <v>0</v>
      </c>
      <c r="K167" s="230" t="s">
        <v>229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0.00347</v>
      </c>
      <c r="R167" s="237">
        <f>Q167*H167</f>
        <v>0.047330799999999999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310</v>
      </c>
      <c r="AT167" s="239" t="s">
        <v>225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310</v>
      </c>
      <c r="BM167" s="239" t="s">
        <v>5348</v>
      </c>
    </row>
    <row r="168" s="13" customFormat="1">
      <c r="A168" s="13"/>
      <c r="B168" s="241"/>
      <c r="C168" s="242"/>
      <c r="D168" s="243" t="s">
        <v>232</v>
      </c>
      <c r="E168" s="244" t="s">
        <v>1</v>
      </c>
      <c r="F168" s="245" t="s">
        <v>5349</v>
      </c>
      <c r="G168" s="242"/>
      <c r="H168" s="246">
        <v>13.640000000000001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232</v>
      </c>
      <c r="AU168" s="252" t="s">
        <v>82</v>
      </c>
      <c r="AV168" s="13" t="s">
        <v>82</v>
      </c>
      <c r="AW168" s="13" t="s">
        <v>30</v>
      </c>
      <c r="AX168" s="13" t="s">
        <v>80</v>
      </c>
      <c r="AY168" s="252" t="s">
        <v>223</v>
      </c>
    </row>
    <row r="169" s="2" customFormat="1" ht="33" customHeight="1">
      <c r="A169" s="39"/>
      <c r="B169" s="40"/>
      <c r="C169" s="228" t="s">
        <v>290</v>
      </c>
      <c r="D169" s="228" t="s">
        <v>225</v>
      </c>
      <c r="E169" s="229" t="s">
        <v>5350</v>
      </c>
      <c r="F169" s="230" t="s">
        <v>5351</v>
      </c>
      <c r="G169" s="231" t="s">
        <v>351</v>
      </c>
      <c r="H169" s="232">
        <v>4</v>
      </c>
      <c r="I169" s="233"/>
      <c r="J169" s="234">
        <f>ROUND(I169*H169,2)</f>
        <v>0</v>
      </c>
      <c r="K169" s="230" t="s">
        <v>229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0.00233</v>
      </c>
      <c r="R169" s="237">
        <f>Q169*H169</f>
        <v>0.0093200000000000002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310</v>
      </c>
      <c r="AT169" s="239" t="s">
        <v>225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310</v>
      </c>
      <c r="BM169" s="239" t="s">
        <v>5352</v>
      </c>
    </row>
    <row r="170" s="13" customFormat="1">
      <c r="A170" s="13"/>
      <c r="B170" s="241"/>
      <c r="C170" s="242"/>
      <c r="D170" s="243" t="s">
        <v>232</v>
      </c>
      <c r="E170" s="244" t="s">
        <v>1</v>
      </c>
      <c r="F170" s="245" t="s">
        <v>5353</v>
      </c>
      <c r="G170" s="242"/>
      <c r="H170" s="246">
        <v>4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232</v>
      </c>
      <c r="AU170" s="252" t="s">
        <v>82</v>
      </c>
      <c r="AV170" s="13" t="s">
        <v>82</v>
      </c>
      <c r="AW170" s="13" t="s">
        <v>30</v>
      </c>
      <c r="AX170" s="13" t="s">
        <v>80</v>
      </c>
      <c r="AY170" s="252" t="s">
        <v>223</v>
      </c>
    </row>
    <row r="171" s="2" customFormat="1" ht="37.8" customHeight="1">
      <c r="A171" s="39"/>
      <c r="B171" s="40"/>
      <c r="C171" s="228" t="s">
        <v>297</v>
      </c>
      <c r="D171" s="228" t="s">
        <v>225</v>
      </c>
      <c r="E171" s="229" t="s">
        <v>5354</v>
      </c>
      <c r="F171" s="230" t="s">
        <v>5355</v>
      </c>
      <c r="G171" s="231" t="s">
        <v>475</v>
      </c>
      <c r="H171" s="232">
        <v>1</v>
      </c>
      <c r="I171" s="233"/>
      <c r="J171" s="234">
        <f>ROUND(I171*H171,2)</f>
        <v>0</v>
      </c>
      <c r="K171" s="230" t="s">
        <v>229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0.00031</v>
      </c>
      <c r="R171" s="237">
        <f>Q171*H171</f>
        <v>0.00031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310</v>
      </c>
      <c r="AT171" s="239" t="s">
        <v>225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310</v>
      </c>
      <c r="BM171" s="239" t="s">
        <v>5356</v>
      </c>
    </row>
    <row r="172" s="13" customFormat="1">
      <c r="A172" s="13"/>
      <c r="B172" s="241"/>
      <c r="C172" s="242"/>
      <c r="D172" s="243" t="s">
        <v>232</v>
      </c>
      <c r="E172" s="244" t="s">
        <v>1</v>
      </c>
      <c r="F172" s="245" t="s">
        <v>5357</v>
      </c>
      <c r="G172" s="242"/>
      <c r="H172" s="246">
        <v>1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232</v>
      </c>
      <c r="AU172" s="252" t="s">
        <v>82</v>
      </c>
      <c r="AV172" s="13" t="s">
        <v>82</v>
      </c>
      <c r="AW172" s="13" t="s">
        <v>30</v>
      </c>
      <c r="AX172" s="13" t="s">
        <v>80</v>
      </c>
      <c r="AY172" s="252" t="s">
        <v>223</v>
      </c>
    </row>
    <row r="173" s="2" customFormat="1" ht="37.8" customHeight="1">
      <c r="A173" s="39"/>
      <c r="B173" s="40"/>
      <c r="C173" s="228" t="s">
        <v>304</v>
      </c>
      <c r="D173" s="228" t="s">
        <v>225</v>
      </c>
      <c r="E173" s="229" t="s">
        <v>5358</v>
      </c>
      <c r="F173" s="230" t="s">
        <v>5359</v>
      </c>
      <c r="G173" s="231" t="s">
        <v>351</v>
      </c>
      <c r="H173" s="232">
        <v>2.3999999999999999</v>
      </c>
      <c r="I173" s="233"/>
      <c r="J173" s="234">
        <f>ROUND(I173*H173,2)</f>
        <v>0</v>
      </c>
      <c r="K173" s="230" t="s">
        <v>229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0.00097000000000000005</v>
      </c>
      <c r="R173" s="237">
        <f>Q173*H173</f>
        <v>0.0023280000000000002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310</v>
      </c>
      <c r="AT173" s="239" t="s">
        <v>225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310</v>
      </c>
      <c r="BM173" s="239" t="s">
        <v>5360</v>
      </c>
    </row>
    <row r="174" s="13" customFormat="1">
      <c r="A174" s="13"/>
      <c r="B174" s="241"/>
      <c r="C174" s="242"/>
      <c r="D174" s="243" t="s">
        <v>232</v>
      </c>
      <c r="E174" s="244" t="s">
        <v>1</v>
      </c>
      <c r="F174" s="245" t="s">
        <v>5361</v>
      </c>
      <c r="G174" s="242"/>
      <c r="H174" s="246">
        <v>2.3999999999999999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232</v>
      </c>
      <c r="AU174" s="252" t="s">
        <v>82</v>
      </c>
      <c r="AV174" s="13" t="s">
        <v>82</v>
      </c>
      <c r="AW174" s="13" t="s">
        <v>30</v>
      </c>
      <c r="AX174" s="13" t="s">
        <v>80</v>
      </c>
      <c r="AY174" s="252" t="s">
        <v>223</v>
      </c>
    </row>
    <row r="175" s="2" customFormat="1" ht="49.05" customHeight="1">
      <c r="A175" s="39"/>
      <c r="B175" s="40"/>
      <c r="C175" s="228" t="s">
        <v>310</v>
      </c>
      <c r="D175" s="228" t="s">
        <v>225</v>
      </c>
      <c r="E175" s="229" t="s">
        <v>5362</v>
      </c>
      <c r="F175" s="230" t="s">
        <v>5363</v>
      </c>
      <c r="G175" s="231" t="s">
        <v>265</v>
      </c>
      <c r="H175" s="232">
        <v>0.058999999999999997</v>
      </c>
      <c r="I175" s="233"/>
      <c r="J175" s="234">
        <f>ROUND(I175*H175,2)</f>
        <v>0</v>
      </c>
      <c r="K175" s="230" t="s">
        <v>229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310</v>
      </c>
      <c r="AT175" s="239" t="s">
        <v>225</v>
      </c>
      <c r="AU175" s="239" t="s">
        <v>82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310</v>
      </c>
      <c r="BM175" s="239" t="s">
        <v>5364</v>
      </c>
    </row>
    <row r="176" s="12" customFormat="1" ht="22.8" customHeight="1">
      <c r="A176" s="12"/>
      <c r="B176" s="212"/>
      <c r="C176" s="213"/>
      <c r="D176" s="214" t="s">
        <v>72</v>
      </c>
      <c r="E176" s="226" t="s">
        <v>4074</v>
      </c>
      <c r="F176" s="226" t="s">
        <v>4075</v>
      </c>
      <c r="G176" s="213"/>
      <c r="H176" s="213"/>
      <c r="I176" s="216"/>
      <c r="J176" s="227">
        <f>BK176</f>
        <v>0</v>
      </c>
      <c r="K176" s="213"/>
      <c r="L176" s="218"/>
      <c r="M176" s="219"/>
      <c r="N176" s="220"/>
      <c r="O176" s="220"/>
      <c r="P176" s="221">
        <f>SUM(P177:P234)</f>
        <v>0</v>
      </c>
      <c r="Q176" s="220"/>
      <c r="R176" s="221">
        <f>SUM(R177:R234)</f>
        <v>1.5725284000000002</v>
      </c>
      <c r="S176" s="220"/>
      <c r="T176" s="222">
        <f>SUM(T177:T234)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3" t="s">
        <v>82</v>
      </c>
      <c r="AT176" s="224" t="s">
        <v>72</v>
      </c>
      <c r="AU176" s="224" t="s">
        <v>80</v>
      </c>
      <c r="AY176" s="223" t="s">
        <v>223</v>
      </c>
      <c r="BK176" s="225">
        <f>SUM(BK177:BK234)</f>
        <v>0</v>
      </c>
    </row>
    <row r="177" s="2" customFormat="1" ht="24.15" customHeight="1">
      <c r="A177" s="39"/>
      <c r="B177" s="40"/>
      <c r="C177" s="228" t="s">
        <v>314</v>
      </c>
      <c r="D177" s="228" t="s">
        <v>225</v>
      </c>
      <c r="E177" s="229" t="s">
        <v>4409</v>
      </c>
      <c r="F177" s="230" t="s">
        <v>4410</v>
      </c>
      <c r="G177" s="231" t="s">
        <v>293</v>
      </c>
      <c r="H177" s="232">
        <v>17.449999999999999</v>
      </c>
      <c r="I177" s="233"/>
      <c r="J177" s="234">
        <f>ROUND(I177*H177,2)</f>
        <v>0</v>
      </c>
      <c r="K177" s="230" t="s">
        <v>229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1.0000000000000001E-05</v>
      </c>
      <c r="R177" s="237">
        <f>Q177*H177</f>
        <v>0.00017450000000000001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310</v>
      </c>
      <c r="AT177" s="239" t="s">
        <v>225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310</v>
      </c>
      <c r="BM177" s="239" t="s">
        <v>5365</v>
      </c>
    </row>
    <row r="178" s="13" customFormat="1">
      <c r="A178" s="13"/>
      <c r="B178" s="241"/>
      <c r="C178" s="242"/>
      <c r="D178" s="243" t="s">
        <v>232</v>
      </c>
      <c r="E178" s="244" t="s">
        <v>1</v>
      </c>
      <c r="F178" s="245" t="s">
        <v>5366</v>
      </c>
      <c r="G178" s="242"/>
      <c r="H178" s="246">
        <v>17.449999999999999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232</v>
      </c>
      <c r="AU178" s="252" t="s">
        <v>82</v>
      </c>
      <c r="AV178" s="13" t="s">
        <v>82</v>
      </c>
      <c r="AW178" s="13" t="s">
        <v>30</v>
      </c>
      <c r="AX178" s="13" t="s">
        <v>80</v>
      </c>
      <c r="AY178" s="252" t="s">
        <v>223</v>
      </c>
    </row>
    <row r="179" s="2" customFormat="1" ht="16.5" customHeight="1">
      <c r="A179" s="39"/>
      <c r="B179" s="40"/>
      <c r="C179" s="274" t="s">
        <v>320</v>
      </c>
      <c r="D179" s="274" t="s">
        <v>285</v>
      </c>
      <c r="E179" s="275" t="s">
        <v>5367</v>
      </c>
      <c r="F179" s="276" t="s">
        <v>5368</v>
      </c>
      <c r="G179" s="277" t="s">
        <v>293</v>
      </c>
      <c r="H179" s="278">
        <v>19.771000000000001</v>
      </c>
      <c r="I179" s="279"/>
      <c r="J179" s="280">
        <f>ROUND(I179*H179,2)</f>
        <v>0</v>
      </c>
      <c r="K179" s="276" t="s">
        <v>229</v>
      </c>
      <c r="L179" s="281"/>
      <c r="M179" s="282" t="s">
        <v>1</v>
      </c>
      <c r="N179" s="283" t="s">
        <v>38</v>
      </c>
      <c r="O179" s="92"/>
      <c r="P179" s="237">
        <f>O179*H179</f>
        <v>0</v>
      </c>
      <c r="Q179" s="237">
        <v>0.0094000000000000004</v>
      </c>
      <c r="R179" s="237">
        <f>Q179*H179</f>
        <v>0.18584740000000002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402</v>
      </c>
      <c r="AT179" s="239" t="s">
        <v>285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310</v>
      </c>
      <c r="BM179" s="239" t="s">
        <v>5369</v>
      </c>
    </row>
    <row r="180" s="13" customFormat="1">
      <c r="A180" s="13"/>
      <c r="B180" s="241"/>
      <c r="C180" s="242"/>
      <c r="D180" s="243" t="s">
        <v>232</v>
      </c>
      <c r="E180" s="242"/>
      <c r="F180" s="245" t="s">
        <v>5370</v>
      </c>
      <c r="G180" s="242"/>
      <c r="H180" s="246">
        <v>19.771000000000001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232</v>
      </c>
      <c r="AU180" s="252" t="s">
        <v>82</v>
      </c>
      <c r="AV180" s="13" t="s">
        <v>82</v>
      </c>
      <c r="AW180" s="13" t="s">
        <v>4</v>
      </c>
      <c r="AX180" s="13" t="s">
        <v>80</v>
      </c>
      <c r="AY180" s="252" t="s">
        <v>223</v>
      </c>
    </row>
    <row r="181" s="2" customFormat="1" ht="33" customHeight="1">
      <c r="A181" s="39"/>
      <c r="B181" s="40"/>
      <c r="C181" s="228" t="s">
        <v>325</v>
      </c>
      <c r="D181" s="228" t="s">
        <v>225</v>
      </c>
      <c r="E181" s="229" t="s">
        <v>5371</v>
      </c>
      <c r="F181" s="230" t="s">
        <v>5372</v>
      </c>
      <c r="G181" s="231" t="s">
        <v>2993</v>
      </c>
      <c r="H181" s="232">
        <v>709.404</v>
      </c>
      <c r="I181" s="233"/>
      <c r="J181" s="234">
        <f>ROUND(I181*H181,2)</f>
        <v>0</v>
      </c>
      <c r="K181" s="230" t="s">
        <v>386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310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310</v>
      </c>
      <c r="BM181" s="239" t="s">
        <v>5373</v>
      </c>
    </row>
    <row r="182" s="14" customFormat="1">
      <c r="A182" s="14"/>
      <c r="B182" s="253"/>
      <c r="C182" s="254"/>
      <c r="D182" s="243" t="s">
        <v>232</v>
      </c>
      <c r="E182" s="255" t="s">
        <v>1</v>
      </c>
      <c r="F182" s="256" t="s">
        <v>5374</v>
      </c>
      <c r="G182" s="254"/>
      <c r="H182" s="255" t="s">
        <v>1</v>
      </c>
      <c r="I182" s="257"/>
      <c r="J182" s="254"/>
      <c r="K182" s="254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232</v>
      </c>
      <c r="AU182" s="262" t="s">
        <v>82</v>
      </c>
      <c r="AV182" s="14" t="s">
        <v>80</v>
      </c>
      <c r="AW182" s="14" t="s">
        <v>30</v>
      </c>
      <c r="AX182" s="14" t="s">
        <v>73</v>
      </c>
      <c r="AY182" s="262" t="s">
        <v>223</v>
      </c>
    </row>
    <row r="183" s="13" customFormat="1">
      <c r="A183" s="13"/>
      <c r="B183" s="241"/>
      <c r="C183" s="242"/>
      <c r="D183" s="243" t="s">
        <v>232</v>
      </c>
      <c r="E183" s="244" t="s">
        <v>1</v>
      </c>
      <c r="F183" s="245" t="s">
        <v>5375</v>
      </c>
      <c r="G183" s="242"/>
      <c r="H183" s="246">
        <v>58.875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232</v>
      </c>
      <c r="AU183" s="252" t="s">
        <v>82</v>
      </c>
      <c r="AV183" s="13" t="s">
        <v>82</v>
      </c>
      <c r="AW183" s="13" t="s">
        <v>30</v>
      </c>
      <c r="AX183" s="13" t="s">
        <v>73</v>
      </c>
      <c r="AY183" s="252" t="s">
        <v>223</v>
      </c>
    </row>
    <row r="184" s="14" customFormat="1">
      <c r="A184" s="14"/>
      <c r="B184" s="253"/>
      <c r="C184" s="254"/>
      <c r="D184" s="243" t="s">
        <v>232</v>
      </c>
      <c r="E184" s="255" t="s">
        <v>1</v>
      </c>
      <c r="F184" s="256" t="s">
        <v>5376</v>
      </c>
      <c r="G184" s="254"/>
      <c r="H184" s="255" t="s">
        <v>1</v>
      </c>
      <c r="I184" s="257"/>
      <c r="J184" s="254"/>
      <c r="K184" s="254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232</v>
      </c>
      <c r="AU184" s="262" t="s">
        <v>82</v>
      </c>
      <c r="AV184" s="14" t="s">
        <v>80</v>
      </c>
      <c r="AW184" s="14" t="s">
        <v>30</v>
      </c>
      <c r="AX184" s="14" t="s">
        <v>73</v>
      </c>
      <c r="AY184" s="262" t="s">
        <v>223</v>
      </c>
    </row>
    <row r="185" s="13" customFormat="1">
      <c r="A185" s="13"/>
      <c r="B185" s="241"/>
      <c r="C185" s="242"/>
      <c r="D185" s="243" t="s">
        <v>232</v>
      </c>
      <c r="E185" s="244" t="s">
        <v>1</v>
      </c>
      <c r="F185" s="245" t="s">
        <v>5377</v>
      </c>
      <c r="G185" s="242"/>
      <c r="H185" s="246">
        <v>276.29199999999997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232</v>
      </c>
      <c r="AU185" s="252" t="s">
        <v>82</v>
      </c>
      <c r="AV185" s="13" t="s">
        <v>82</v>
      </c>
      <c r="AW185" s="13" t="s">
        <v>30</v>
      </c>
      <c r="AX185" s="13" t="s">
        <v>73</v>
      </c>
      <c r="AY185" s="252" t="s">
        <v>223</v>
      </c>
    </row>
    <row r="186" s="14" customFormat="1">
      <c r="A186" s="14"/>
      <c r="B186" s="253"/>
      <c r="C186" s="254"/>
      <c r="D186" s="243" t="s">
        <v>232</v>
      </c>
      <c r="E186" s="255" t="s">
        <v>1</v>
      </c>
      <c r="F186" s="256" t="s">
        <v>5378</v>
      </c>
      <c r="G186" s="254"/>
      <c r="H186" s="255" t="s">
        <v>1</v>
      </c>
      <c r="I186" s="257"/>
      <c r="J186" s="254"/>
      <c r="K186" s="254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232</v>
      </c>
      <c r="AU186" s="262" t="s">
        <v>82</v>
      </c>
      <c r="AV186" s="14" t="s">
        <v>80</v>
      </c>
      <c r="AW186" s="14" t="s">
        <v>30</v>
      </c>
      <c r="AX186" s="14" t="s">
        <v>73</v>
      </c>
      <c r="AY186" s="262" t="s">
        <v>223</v>
      </c>
    </row>
    <row r="187" s="13" customFormat="1">
      <c r="A187" s="13"/>
      <c r="B187" s="241"/>
      <c r="C187" s="242"/>
      <c r="D187" s="243" t="s">
        <v>232</v>
      </c>
      <c r="E187" s="244" t="s">
        <v>1</v>
      </c>
      <c r="F187" s="245" t="s">
        <v>5379</v>
      </c>
      <c r="G187" s="242"/>
      <c r="H187" s="246">
        <v>309.74599999999998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232</v>
      </c>
      <c r="AU187" s="252" t="s">
        <v>82</v>
      </c>
      <c r="AV187" s="13" t="s">
        <v>82</v>
      </c>
      <c r="AW187" s="13" t="s">
        <v>30</v>
      </c>
      <c r="AX187" s="13" t="s">
        <v>73</v>
      </c>
      <c r="AY187" s="252" t="s">
        <v>223</v>
      </c>
    </row>
    <row r="188" s="14" customFormat="1">
      <c r="A188" s="14"/>
      <c r="B188" s="253"/>
      <c r="C188" s="254"/>
      <c r="D188" s="243" t="s">
        <v>232</v>
      </c>
      <c r="E188" s="255" t="s">
        <v>1</v>
      </c>
      <c r="F188" s="256" t="s">
        <v>4481</v>
      </c>
      <c r="G188" s="254"/>
      <c r="H188" s="255" t="s">
        <v>1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232</v>
      </c>
      <c r="AU188" s="262" t="s">
        <v>82</v>
      </c>
      <c r="AV188" s="14" t="s">
        <v>80</v>
      </c>
      <c r="AW188" s="14" t="s">
        <v>30</v>
      </c>
      <c r="AX188" s="14" t="s">
        <v>73</v>
      </c>
      <c r="AY188" s="262" t="s">
        <v>223</v>
      </c>
    </row>
    <row r="189" s="13" customFormat="1">
      <c r="A189" s="13"/>
      <c r="B189" s="241"/>
      <c r="C189" s="242"/>
      <c r="D189" s="243" t="s">
        <v>232</v>
      </c>
      <c r="E189" s="244" t="s">
        <v>1</v>
      </c>
      <c r="F189" s="245" t="s">
        <v>5380</v>
      </c>
      <c r="G189" s="242"/>
      <c r="H189" s="246">
        <v>64.491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232</v>
      </c>
      <c r="AU189" s="252" t="s">
        <v>82</v>
      </c>
      <c r="AV189" s="13" t="s">
        <v>82</v>
      </c>
      <c r="AW189" s="13" t="s">
        <v>30</v>
      </c>
      <c r="AX189" s="13" t="s">
        <v>73</v>
      </c>
      <c r="AY189" s="252" t="s">
        <v>223</v>
      </c>
    </row>
    <row r="190" s="15" customFormat="1">
      <c r="A190" s="15"/>
      <c r="B190" s="263"/>
      <c r="C190" s="264"/>
      <c r="D190" s="243" t="s">
        <v>232</v>
      </c>
      <c r="E190" s="265" t="s">
        <v>1</v>
      </c>
      <c r="F190" s="266" t="s">
        <v>245</v>
      </c>
      <c r="G190" s="264"/>
      <c r="H190" s="267">
        <v>709.404</v>
      </c>
      <c r="I190" s="268"/>
      <c r="J190" s="264"/>
      <c r="K190" s="264"/>
      <c r="L190" s="269"/>
      <c r="M190" s="270"/>
      <c r="N190" s="271"/>
      <c r="O190" s="271"/>
      <c r="P190" s="271"/>
      <c r="Q190" s="271"/>
      <c r="R190" s="271"/>
      <c r="S190" s="271"/>
      <c r="T190" s="272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3" t="s">
        <v>232</v>
      </c>
      <c r="AU190" s="273" t="s">
        <v>82</v>
      </c>
      <c r="AV190" s="15" t="s">
        <v>230</v>
      </c>
      <c r="AW190" s="15" t="s">
        <v>30</v>
      </c>
      <c r="AX190" s="15" t="s">
        <v>80</v>
      </c>
      <c r="AY190" s="273" t="s">
        <v>223</v>
      </c>
    </row>
    <row r="191" s="2" customFormat="1" ht="21.75" customHeight="1">
      <c r="A191" s="39"/>
      <c r="B191" s="40"/>
      <c r="C191" s="274" t="s">
        <v>330</v>
      </c>
      <c r="D191" s="274" t="s">
        <v>285</v>
      </c>
      <c r="E191" s="275" t="s">
        <v>4557</v>
      </c>
      <c r="F191" s="276" t="s">
        <v>4558</v>
      </c>
      <c r="G191" s="277" t="s">
        <v>265</v>
      </c>
      <c r="H191" s="278">
        <v>0.064000000000000001</v>
      </c>
      <c r="I191" s="279"/>
      <c r="J191" s="280">
        <f>ROUND(I191*H191,2)</f>
        <v>0</v>
      </c>
      <c r="K191" s="276" t="s">
        <v>229</v>
      </c>
      <c r="L191" s="281"/>
      <c r="M191" s="282" t="s">
        <v>1</v>
      </c>
      <c r="N191" s="283" t="s">
        <v>38</v>
      </c>
      <c r="O191" s="92"/>
      <c r="P191" s="237">
        <f>O191*H191</f>
        <v>0</v>
      </c>
      <c r="Q191" s="237">
        <v>1</v>
      </c>
      <c r="R191" s="237">
        <f>Q191*H191</f>
        <v>0.064000000000000001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402</v>
      </c>
      <c r="AT191" s="239" t="s">
        <v>285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310</v>
      </c>
      <c r="BM191" s="239" t="s">
        <v>5381</v>
      </c>
    </row>
    <row r="192" s="2" customFormat="1">
      <c r="A192" s="39"/>
      <c r="B192" s="40"/>
      <c r="C192" s="41"/>
      <c r="D192" s="243" t="s">
        <v>370</v>
      </c>
      <c r="E192" s="41"/>
      <c r="F192" s="284" t="s">
        <v>4560</v>
      </c>
      <c r="G192" s="41"/>
      <c r="H192" s="41"/>
      <c r="I192" s="285"/>
      <c r="J192" s="41"/>
      <c r="K192" s="41"/>
      <c r="L192" s="45"/>
      <c r="M192" s="286"/>
      <c r="N192" s="287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370</v>
      </c>
      <c r="AU192" s="18" t="s">
        <v>82</v>
      </c>
    </row>
    <row r="193" s="14" customFormat="1">
      <c r="A193" s="14"/>
      <c r="B193" s="253"/>
      <c r="C193" s="254"/>
      <c r="D193" s="243" t="s">
        <v>232</v>
      </c>
      <c r="E193" s="255" t="s">
        <v>1</v>
      </c>
      <c r="F193" s="256" t="s">
        <v>5374</v>
      </c>
      <c r="G193" s="254"/>
      <c r="H193" s="255" t="s">
        <v>1</v>
      </c>
      <c r="I193" s="257"/>
      <c r="J193" s="254"/>
      <c r="K193" s="254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232</v>
      </c>
      <c r="AU193" s="262" t="s">
        <v>82</v>
      </c>
      <c r="AV193" s="14" t="s">
        <v>80</v>
      </c>
      <c r="AW193" s="14" t="s">
        <v>30</v>
      </c>
      <c r="AX193" s="14" t="s">
        <v>73</v>
      </c>
      <c r="AY193" s="262" t="s">
        <v>223</v>
      </c>
    </row>
    <row r="194" s="13" customFormat="1">
      <c r="A194" s="13"/>
      <c r="B194" s="241"/>
      <c r="C194" s="242"/>
      <c r="D194" s="243" t="s">
        <v>232</v>
      </c>
      <c r="E194" s="244" t="s">
        <v>1</v>
      </c>
      <c r="F194" s="245" t="s">
        <v>5382</v>
      </c>
      <c r="G194" s="242"/>
      <c r="H194" s="246">
        <v>0.064000000000000001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232</v>
      </c>
      <c r="AU194" s="252" t="s">
        <v>82</v>
      </c>
      <c r="AV194" s="13" t="s">
        <v>82</v>
      </c>
      <c r="AW194" s="13" t="s">
        <v>30</v>
      </c>
      <c r="AX194" s="13" t="s">
        <v>80</v>
      </c>
      <c r="AY194" s="252" t="s">
        <v>223</v>
      </c>
    </row>
    <row r="195" s="2" customFormat="1" ht="24.15" customHeight="1">
      <c r="A195" s="39"/>
      <c r="B195" s="40"/>
      <c r="C195" s="274" t="s">
        <v>7</v>
      </c>
      <c r="D195" s="274" t="s">
        <v>285</v>
      </c>
      <c r="E195" s="275" t="s">
        <v>5383</v>
      </c>
      <c r="F195" s="276" t="s">
        <v>5384</v>
      </c>
      <c r="G195" s="277" t="s">
        <v>265</v>
      </c>
      <c r="H195" s="278">
        <v>0.29799999999999999</v>
      </c>
      <c r="I195" s="279"/>
      <c r="J195" s="280">
        <f>ROUND(I195*H195,2)</f>
        <v>0</v>
      </c>
      <c r="K195" s="276" t="s">
        <v>229</v>
      </c>
      <c r="L195" s="281"/>
      <c r="M195" s="282" t="s">
        <v>1</v>
      </c>
      <c r="N195" s="283" t="s">
        <v>38</v>
      </c>
      <c r="O195" s="92"/>
      <c r="P195" s="237">
        <f>O195*H195</f>
        <v>0</v>
      </c>
      <c r="Q195" s="237">
        <v>1</v>
      </c>
      <c r="R195" s="237">
        <f>Q195*H195</f>
        <v>0.29799999999999999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402</v>
      </c>
      <c r="AT195" s="239" t="s">
        <v>285</v>
      </c>
      <c r="AU195" s="239" t="s">
        <v>82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310</v>
      </c>
      <c r="BM195" s="239" t="s">
        <v>5385</v>
      </c>
    </row>
    <row r="196" s="2" customFormat="1">
      <c r="A196" s="39"/>
      <c r="B196" s="40"/>
      <c r="C196" s="41"/>
      <c r="D196" s="243" t="s">
        <v>370</v>
      </c>
      <c r="E196" s="41"/>
      <c r="F196" s="284" t="s">
        <v>5386</v>
      </c>
      <c r="G196" s="41"/>
      <c r="H196" s="41"/>
      <c r="I196" s="285"/>
      <c r="J196" s="41"/>
      <c r="K196" s="41"/>
      <c r="L196" s="45"/>
      <c r="M196" s="286"/>
      <c r="N196" s="287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370</v>
      </c>
      <c r="AU196" s="18" t="s">
        <v>82</v>
      </c>
    </row>
    <row r="197" s="14" customFormat="1">
      <c r="A197" s="14"/>
      <c r="B197" s="253"/>
      <c r="C197" s="254"/>
      <c r="D197" s="243" t="s">
        <v>232</v>
      </c>
      <c r="E197" s="255" t="s">
        <v>1</v>
      </c>
      <c r="F197" s="256" t="s">
        <v>5376</v>
      </c>
      <c r="G197" s="254"/>
      <c r="H197" s="255" t="s">
        <v>1</v>
      </c>
      <c r="I197" s="257"/>
      <c r="J197" s="254"/>
      <c r="K197" s="254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232</v>
      </c>
      <c r="AU197" s="262" t="s">
        <v>82</v>
      </c>
      <c r="AV197" s="14" t="s">
        <v>80</v>
      </c>
      <c r="AW197" s="14" t="s">
        <v>30</v>
      </c>
      <c r="AX197" s="14" t="s">
        <v>73</v>
      </c>
      <c r="AY197" s="262" t="s">
        <v>223</v>
      </c>
    </row>
    <row r="198" s="13" customFormat="1">
      <c r="A198" s="13"/>
      <c r="B198" s="241"/>
      <c r="C198" s="242"/>
      <c r="D198" s="243" t="s">
        <v>232</v>
      </c>
      <c r="E198" s="244" t="s">
        <v>1</v>
      </c>
      <c r="F198" s="245" t="s">
        <v>5387</v>
      </c>
      <c r="G198" s="242"/>
      <c r="H198" s="246">
        <v>0.29799999999999999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232</v>
      </c>
      <c r="AU198" s="252" t="s">
        <v>82</v>
      </c>
      <c r="AV198" s="13" t="s">
        <v>82</v>
      </c>
      <c r="AW198" s="13" t="s">
        <v>30</v>
      </c>
      <c r="AX198" s="13" t="s">
        <v>80</v>
      </c>
      <c r="AY198" s="252" t="s">
        <v>223</v>
      </c>
    </row>
    <row r="199" s="2" customFormat="1" ht="24.15" customHeight="1">
      <c r="A199" s="39"/>
      <c r="B199" s="40"/>
      <c r="C199" s="274" t="s">
        <v>338</v>
      </c>
      <c r="D199" s="274" t="s">
        <v>285</v>
      </c>
      <c r="E199" s="275" t="s">
        <v>5388</v>
      </c>
      <c r="F199" s="276" t="s">
        <v>5389</v>
      </c>
      <c r="G199" s="277" t="s">
        <v>265</v>
      </c>
      <c r="H199" s="278">
        <v>0.33500000000000002</v>
      </c>
      <c r="I199" s="279"/>
      <c r="J199" s="280">
        <f>ROUND(I199*H199,2)</f>
        <v>0</v>
      </c>
      <c r="K199" s="276" t="s">
        <v>229</v>
      </c>
      <c r="L199" s="281"/>
      <c r="M199" s="282" t="s">
        <v>1</v>
      </c>
      <c r="N199" s="283" t="s">
        <v>38</v>
      </c>
      <c r="O199" s="92"/>
      <c r="P199" s="237">
        <f>O199*H199</f>
        <v>0</v>
      </c>
      <c r="Q199" s="237">
        <v>1</v>
      </c>
      <c r="R199" s="237">
        <f>Q199*H199</f>
        <v>0.33500000000000002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402</v>
      </c>
      <c r="AT199" s="239" t="s">
        <v>285</v>
      </c>
      <c r="AU199" s="239" t="s">
        <v>82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310</v>
      </c>
      <c r="BM199" s="239" t="s">
        <v>5390</v>
      </c>
    </row>
    <row r="200" s="2" customFormat="1">
      <c r="A200" s="39"/>
      <c r="B200" s="40"/>
      <c r="C200" s="41"/>
      <c r="D200" s="243" t="s">
        <v>370</v>
      </c>
      <c r="E200" s="41"/>
      <c r="F200" s="284" t="s">
        <v>5391</v>
      </c>
      <c r="G200" s="41"/>
      <c r="H200" s="41"/>
      <c r="I200" s="285"/>
      <c r="J200" s="41"/>
      <c r="K200" s="41"/>
      <c r="L200" s="45"/>
      <c r="M200" s="286"/>
      <c r="N200" s="287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370</v>
      </c>
      <c r="AU200" s="18" t="s">
        <v>82</v>
      </c>
    </row>
    <row r="201" s="14" customFormat="1">
      <c r="A201" s="14"/>
      <c r="B201" s="253"/>
      <c r="C201" s="254"/>
      <c r="D201" s="243" t="s">
        <v>232</v>
      </c>
      <c r="E201" s="255" t="s">
        <v>1</v>
      </c>
      <c r="F201" s="256" t="s">
        <v>5378</v>
      </c>
      <c r="G201" s="254"/>
      <c r="H201" s="255" t="s">
        <v>1</v>
      </c>
      <c r="I201" s="257"/>
      <c r="J201" s="254"/>
      <c r="K201" s="254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232</v>
      </c>
      <c r="AU201" s="262" t="s">
        <v>82</v>
      </c>
      <c r="AV201" s="14" t="s">
        <v>80</v>
      </c>
      <c r="AW201" s="14" t="s">
        <v>30</v>
      </c>
      <c r="AX201" s="14" t="s">
        <v>73</v>
      </c>
      <c r="AY201" s="262" t="s">
        <v>223</v>
      </c>
    </row>
    <row r="202" s="13" customFormat="1">
      <c r="A202" s="13"/>
      <c r="B202" s="241"/>
      <c r="C202" s="242"/>
      <c r="D202" s="243" t="s">
        <v>232</v>
      </c>
      <c r="E202" s="244" t="s">
        <v>1</v>
      </c>
      <c r="F202" s="245" t="s">
        <v>5392</v>
      </c>
      <c r="G202" s="242"/>
      <c r="H202" s="246">
        <v>0.33500000000000002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232</v>
      </c>
      <c r="AU202" s="252" t="s">
        <v>82</v>
      </c>
      <c r="AV202" s="13" t="s">
        <v>82</v>
      </c>
      <c r="AW202" s="13" t="s">
        <v>30</v>
      </c>
      <c r="AX202" s="13" t="s">
        <v>80</v>
      </c>
      <c r="AY202" s="252" t="s">
        <v>223</v>
      </c>
    </row>
    <row r="203" s="2" customFormat="1" ht="21.75" customHeight="1">
      <c r="A203" s="39"/>
      <c r="B203" s="40"/>
      <c r="C203" s="228" t="s">
        <v>343</v>
      </c>
      <c r="D203" s="228" t="s">
        <v>225</v>
      </c>
      <c r="E203" s="229" t="s">
        <v>5393</v>
      </c>
      <c r="F203" s="230" t="s">
        <v>5394</v>
      </c>
      <c r="G203" s="231" t="s">
        <v>2993</v>
      </c>
      <c r="H203" s="232">
        <v>532.61099999999999</v>
      </c>
      <c r="I203" s="233"/>
      <c r="J203" s="234">
        <f>ROUND(I203*H203,2)</f>
        <v>0</v>
      </c>
      <c r="K203" s="230" t="s">
        <v>386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310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310</v>
      </c>
      <c r="BM203" s="239" t="s">
        <v>5395</v>
      </c>
    </row>
    <row r="204" s="14" customFormat="1">
      <c r="A204" s="14"/>
      <c r="B204" s="253"/>
      <c r="C204" s="254"/>
      <c r="D204" s="243" t="s">
        <v>232</v>
      </c>
      <c r="E204" s="255" t="s">
        <v>1</v>
      </c>
      <c r="F204" s="256" t="s">
        <v>5396</v>
      </c>
      <c r="G204" s="254"/>
      <c r="H204" s="255" t="s">
        <v>1</v>
      </c>
      <c r="I204" s="257"/>
      <c r="J204" s="254"/>
      <c r="K204" s="254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232</v>
      </c>
      <c r="AU204" s="262" t="s">
        <v>82</v>
      </c>
      <c r="AV204" s="14" t="s">
        <v>80</v>
      </c>
      <c r="AW204" s="14" t="s">
        <v>30</v>
      </c>
      <c r="AX204" s="14" t="s">
        <v>73</v>
      </c>
      <c r="AY204" s="262" t="s">
        <v>223</v>
      </c>
    </row>
    <row r="205" s="13" customFormat="1">
      <c r="A205" s="13"/>
      <c r="B205" s="241"/>
      <c r="C205" s="242"/>
      <c r="D205" s="243" t="s">
        <v>232</v>
      </c>
      <c r="E205" s="244" t="s">
        <v>1</v>
      </c>
      <c r="F205" s="245" t="s">
        <v>5397</v>
      </c>
      <c r="G205" s="242"/>
      <c r="H205" s="246">
        <v>130.93700000000001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232</v>
      </c>
      <c r="AU205" s="252" t="s">
        <v>82</v>
      </c>
      <c r="AV205" s="13" t="s">
        <v>82</v>
      </c>
      <c r="AW205" s="13" t="s">
        <v>30</v>
      </c>
      <c r="AX205" s="13" t="s">
        <v>73</v>
      </c>
      <c r="AY205" s="252" t="s">
        <v>223</v>
      </c>
    </row>
    <row r="206" s="13" customFormat="1">
      <c r="A206" s="13"/>
      <c r="B206" s="241"/>
      <c r="C206" s="242"/>
      <c r="D206" s="243" t="s">
        <v>232</v>
      </c>
      <c r="E206" s="244" t="s">
        <v>1</v>
      </c>
      <c r="F206" s="245" t="s">
        <v>5398</v>
      </c>
      <c r="G206" s="242"/>
      <c r="H206" s="246">
        <v>272.41399999999999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232</v>
      </c>
      <c r="AU206" s="252" t="s">
        <v>82</v>
      </c>
      <c r="AV206" s="13" t="s">
        <v>82</v>
      </c>
      <c r="AW206" s="13" t="s">
        <v>30</v>
      </c>
      <c r="AX206" s="13" t="s">
        <v>73</v>
      </c>
      <c r="AY206" s="252" t="s">
        <v>223</v>
      </c>
    </row>
    <row r="207" s="13" customFormat="1">
      <c r="A207" s="13"/>
      <c r="B207" s="241"/>
      <c r="C207" s="242"/>
      <c r="D207" s="243" t="s">
        <v>232</v>
      </c>
      <c r="E207" s="244" t="s">
        <v>1</v>
      </c>
      <c r="F207" s="245" t="s">
        <v>5399</v>
      </c>
      <c r="G207" s="242"/>
      <c r="H207" s="246">
        <v>80.840999999999994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232</v>
      </c>
      <c r="AU207" s="252" t="s">
        <v>82</v>
      </c>
      <c r="AV207" s="13" t="s">
        <v>82</v>
      </c>
      <c r="AW207" s="13" t="s">
        <v>30</v>
      </c>
      <c r="AX207" s="13" t="s">
        <v>73</v>
      </c>
      <c r="AY207" s="252" t="s">
        <v>223</v>
      </c>
    </row>
    <row r="208" s="14" customFormat="1">
      <c r="A208" s="14"/>
      <c r="B208" s="253"/>
      <c r="C208" s="254"/>
      <c r="D208" s="243" t="s">
        <v>232</v>
      </c>
      <c r="E208" s="255" t="s">
        <v>1</v>
      </c>
      <c r="F208" s="256" t="s">
        <v>4481</v>
      </c>
      <c r="G208" s="254"/>
      <c r="H208" s="255" t="s">
        <v>1</v>
      </c>
      <c r="I208" s="257"/>
      <c r="J208" s="254"/>
      <c r="K208" s="254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232</v>
      </c>
      <c r="AU208" s="262" t="s">
        <v>82</v>
      </c>
      <c r="AV208" s="14" t="s">
        <v>80</v>
      </c>
      <c r="AW208" s="14" t="s">
        <v>30</v>
      </c>
      <c r="AX208" s="14" t="s">
        <v>73</v>
      </c>
      <c r="AY208" s="262" t="s">
        <v>223</v>
      </c>
    </row>
    <row r="209" s="13" customFormat="1">
      <c r="A209" s="13"/>
      <c r="B209" s="241"/>
      <c r="C209" s="242"/>
      <c r="D209" s="243" t="s">
        <v>232</v>
      </c>
      <c r="E209" s="244" t="s">
        <v>1</v>
      </c>
      <c r="F209" s="245" t="s">
        <v>5400</v>
      </c>
      <c r="G209" s="242"/>
      <c r="H209" s="246">
        <v>48.418999999999997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232</v>
      </c>
      <c r="AU209" s="252" t="s">
        <v>82</v>
      </c>
      <c r="AV209" s="13" t="s">
        <v>82</v>
      </c>
      <c r="AW209" s="13" t="s">
        <v>30</v>
      </c>
      <c r="AX209" s="13" t="s">
        <v>73</v>
      </c>
      <c r="AY209" s="252" t="s">
        <v>223</v>
      </c>
    </row>
    <row r="210" s="15" customFormat="1">
      <c r="A210" s="15"/>
      <c r="B210" s="263"/>
      <c r="C210" s="264"/>
      <c r="D210" s="243" t="s">
        <v>232</v>
      </c>
      <c r="E210" s="265" t="s">
        <v>1</v>
      </c>
      <c r="F210" s="266" t="s">
        <v>245</v>
      </c>
      <c r="G210" s="264"/>
      <c r="H210" s="267">
        <v>532.61099999999999</v>
      </c>
      <c r="I210" s="268"/>
      <c r="J210" s="264"/>
      <c r="K210" s="264"/>
      <c r="L210" s="269"/>
      <c r="M210" s="270"/>
      <c r="N210" s="271"/>
      <c r="O210" s="271"/>
      <c r="P210" s="271"/>
      <c r="Q210" s="271"/>
      <c r="R210" s="271"/>
      <c r="S210" s="271"/>
      <c r="T210" s="272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3" t="s">
        <v>232</v>
      </c>
      <c r="AU210" s="273" t="s">
        <v>82</v>
      </c>
      <c r="AV210" s="15" t="s">
        <v>230</v>
      </c>
      <c r="AW210" s="15" t="s">
        <v>30</v>
      </c>
      <c r="AX210" s="15" t="s">
        <v>80</v>
      </c>
      <c r="AY210" s="273" t="s">
        <v>223</v>
      </c>
    </row>
    <row r="211" s="2" customFormat="1" ht="24.15" customHeight="1">
      <c r="A211" s="39"/>
      <c r="B211" s="40"/>
      <c r="C211" s="274" t="s">
        <v>348</v>
      </c>
      <c r="D211" s="274" t="s">
        <v>285</v>
      </c>
      <c r="E211" s="275" t="s">
        <v>5401</v>
      </c>
      <c r="F211" s="276" t="s">
        <v>5402</v>
      </c>
      <c r="G211" s="277" t="s">
        <v>265</v>
      </c>
      <c r="H211" s="278">
        <v>0.16600000000000001</v>
      </c>
      <c r="I211" s="279"/>
      <c r="J211" s="280">
        <f>ROUND(I211*H211,2)</f>
        <v>0</v>
      </c>
      <c r="K211" s="276" t="s">
        <v>386</v>
      </c>
      <c r="L211" s="281"/>
      <c r="M211" s="282" t="s">
        <v>1</v>
      </c>
      <c r="N211" s="283" t="s">
        <v>38</v>
      </c>
      <c r="O211" s="92"/>
      <c r="P211" s="237">
        <f>O211*H211</f>
        <v>0</v>
      </c>
      <c r="Q211" s="237">
        <v>1</v>
      </c>
      <c r="R211" s="237">
        <f>Q211*H211</f>
        <v>0.16600000000000001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402</v>
      </c>
      <c r="AT211" s="239" t="s">
        <v>285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310</v>
      </c>
      <c r="BM211" s="239" t="s">
        <v>5403</v>
      </c>
    </row>
    <row r="212" s="2" customFormat="1">
      <c r="A212" s="39"/>
      <c r="B212" s="40"/>
      <c r="C212" s="41"/>
      <c r="D212" s="243" t="s">
        <v>370</v>
      </c>
      <c r="E212" s="41"/>
      <c r="F212" s="284" t="s">
        <v>5404</v>
      </c>
      <c r="G212" s="41"/>
      <c r="H212" s="41"/>
      <c r="I212" s="285"/>
      <c r="J212" s="41"/>
      <c r="K212" s="41"/>
      <c r="L212" s="45"/>
      <c r="M212" s="286"/>
      <c r="N212" s="287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370</v>
      </c>
      <c r="AU212" s="18" t="s">
        <v>82</v>
      </c>
    </row>
    <row r="213" s="14" customFormat="1">
      <c r="A213" s="14"/>
      <c r="B213" s="253"/>
      <c r="C213" s="254"/>
      <c r="D213" s="243" t="s">
        <v>232</v>
      </c>
      <c r="E213" s="255" t="s">
        <v>1</v>
      </c>
      <c r="F213" s="256" t="s">
        <v>5405</v>
      </c>
      <c r="G213" s="254"/>
      <c r="H213" s="255" t="s">
        <v>1</v>
      </c>
      <c r="I213" s="257"/>
      <c r="J213" s="254"/>
      <c r="K213" s="254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232</v>
      </c>
      <c r="AU213" s="262" t="s">
        <v>82</v>
      </c>
      <c r="AV213" s="14" t="s">
        <v>80</v>
      </c>
      <c r="AW213" s="14" t="s">
        <v>30</v>
      </c>
      <c r="AX213" s="14" t="s">
        <v>73</v>
      </c>
      <c r="AY213" s="262" t="s">
        <v>223</v>
      </c>
    </row>
    <row r="214" s="13" customFormat="1">
      <c r="A214" s="13"/>
      <c r="B214" s="241"/>
      <c r="C214" s="242"/>
      <c r="D214" s="243" t="s">
        <v>232</v>
      </c>
      <c r="E214" s="244" t="s">
        <v>1</v>
      </c>
      <c r="F214" s="245" t="s">
        <v>5406</v>
      </c>
      <c r="G214" s="242"/>
      <c r="H214" s="246">
        <v>0.044999999999999998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232</v>
      </c>
      <c r="AU214" s="252" t="s">
        <v>82</v>
      </c>
      <c r="AV214" s="13" t="s">
        <v>82</v>
      </c>
      <c r="AW214" s="13" t="s">
        <v>30</v>
      </c>
      <c r="AX214" s="13" t="s">
        <v>73</v>
      </c>
      <c r="AY214" s="252" t="s">
        <v>223</v>
      </c>
    </row>
    <row r="215" s="13" customFormat="1">
      <c r="A215" s="13"/>
      <c r="B215" s="241"/>
      <c r="C215" s="242"/>
      <c r="D215" s="243" t="s">
        <v>232</v>
      </c>
      <c r="E215" s="244" t="s">
        <v>1</v>
      </c>
      <c r="F215" s="245" t="s">
        <v>5407</v>
      </c>
      <c r="G215" s="242"/>
      <c r="H215" s="246">
        <v>0.091999999999999998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232</v>
      </c>
      <c r="AU215" s="252" t="s">
        <v>82</v>
      </c>
      <c r="AV215" s="13" t="s">
        <v>82</v>
      </c>
      <c r="AW215" s="13" t="s">
        <v>30</v>
      </c>
      <c r="AX215" s="13" t="s">
        <v>73</v>
      </c>
      <c r="AY215" s="252" t="s">
        <v>223</v>
      </c>
    </row>
    <row r="216" s="13" customFormat="1">
      <c r="A216" s="13"/>
      <c r="B216" s="241"/>
      <c r="C216" s="242"/>
      <c r="D216" s="243" t="s">
        <v>232</v>
      </c>
      <c r="E216" s="244" t="s">
        <v>1</v>
      </c>
      <c r="F216" s="245" t="s">
        <v>5408</v>
      </c>
      <c r="G216" s="242"/>
      <c r="H216" s="246">
        <v>0.029000000000000001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232</v>
      </c>
      <c r="AU216" s="252" t="s">
        <v>82</v>
      </c>
      <c r="AV216" s="13" t="s">
        <v>82</v>
      </c>
      <c r="AW216" s="13" t="s">
        <v>30</v>
      </c>
      <c r="AX216" s="13" t="s">
        <v>73</v>
      </c>
      <c r="AY216" s="252" t="s">
        <v>223</v>
      </c>
    </row>
    <row r="217" s="15" customFormat="1">
      <c r="A217" s="15"/>
      <c r="B217" s="263"/>
      <c r="C217" s="264"/>
      <c r="D217" s="243" t="s">
        <v>232</v>
      </c>
      <c r="E217" s="265" t="s">
        <v>1</v>
      </c>
      <c r="F217" s="266" t="s">
        <v>245</v>
      </c>
      <c r="G217" s="264"/>
      <c r="H217" s="267">
        <v>0.16600000000000001</v>
      </c>
      <c r="I217" s="268"/>
      <c r="J217" s="264"/>
      <c r="K217" s="264"/>
      <c r="L217" s="269"/>
      <c r="M217" s="270"/>
      <c r="N217" s="271"/>
      <c r="O217" s="271"/>
      <c r="P217" s="271"/>
      <c r="Q217" s="271"/>
      <c r="R217" s="271"/>
      <c r="S217" s="271"/>
      <c r="T217" s="272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3" t="s">
        <v>232</v>
      </c>
      <c r="AU217" s="273" t="s">
        <v>82</v>
      </c>
      <c r="AV217" s="15" t="s">
        <v>230</v>
      </c>
      <c r="AW217" s="15" t="s">
        <v>30</v>
      </c>
      <c r="AX217" s="15" t="s">
        <v>80</v>
      </c>
      <c r="AY217" s="273" t="s">
        <v>223</v>
      </c>
    </row>
    <row r="218" s="2" customFormat="1" ht="24.15" customHeight="1">
      <c r="A218" s="39"/>
      <c r="B218" s="40"/>
      <c r="C218" s="274" t="s">
        <v>354</v>
      </c>
      <c r="D218" s="274" t="s">
        <v>285</v>
      </c>
      <c r="E218" s="275" t="s">
        <v>5409</v>
      </c>
      <c r="F218" s="276" t="s">
        <v>5410</v>
      </c>
      <c r="G218" s="277" t="s">
        <v>293</v>
      </c>
      <c r="H218" s="278">
        <v>34.375</v>
      </c>
      <c r="I218" s="279"/>
      <c r="J218" s="280">
        <f>ROUND(I218*H218,2)</f>
        <v>0</v>
      </c>
      <c r="K218" s="276" t="s">
        <v>386</v>
      </c>
      <c r="L218" s="281"/>
      <c r="M218" s="282" t="s">
        <v>1</v>
      </c>
      <c r="N218" s="283" t="s">
        <v>38</v>
      </c>
      <c r="O218" s="92"/>
      <c r="P218" s="237">
        <f>O218*H218</f>
        <v>0</v>
      </c>
      <c r="Q218" s="237">
        <v>0.0094999999999999998</v>
      </c>
      <c r="R218" s="237">
        <f>Q218*H218</f>
        <v>0.32656249999999998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402</v>
      </c>
      <c r="AT218" s="239" t="s">
        <v>285</v>
      </c>
      <c r="AU218" s="239" t="s">
        <v>82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310</v>
      </c>
      <c r="BM218" s="239" t="s">
        <v>5411</v>
      </c>
    </row>
    <row r="219" s="2" customFormat="1">
      <c r="A219" s="39"/>
      <c r="B219" s="40"/>
      <c r="C219" s="41"/>
      <c r="D219" s="243" t="s">
        <v>370</v>
      </c>
      <c r="E219" s="41"/>
      <c r="F219" s="284" t="s">
        <v>5412</v>
      </c>
      <c r="G219" s="41"/>
      <c r="H219" s="41"/>
      <c r="I219" s="285"/>
      <c r="J219" s="41"/>
      <c r="K219" s="41"/>
      <c r="L219" s="45"/>
      <c r="M219" s="286"/>
      <c r="N219" s="287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370</v>
      </c>
      <c r="AU219" s="18" t="s">
        <v>82</v>
      </c>
    </row>
    <row r="220" s="13" customFormat="1">
      <c r="A220" s="13"/>
      <c r="B220" s="241"/>
      <c r="C220" s="242"/>
      <c r="D220" s="243" t="s">
        <v>232</v>
      </c>
      <c r="E220" s="244" t="s">
        <v>1</v>
      </c>
      <c r="F220" s="245" t="s">
        <v>5413</v>
      </c>
      <c r="G220" s="242"/>
      <c r="H220" s="246">
        <v>34.375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232</v>
      </c>
      <c r="AU220" s="252" t="s">
        <v>82</v>
      </c>
      <c r="AV220" s="13" t="s">
        <v>82</v>
      </c>
      <c r="AW220" s="13" t="s">
        <v>30</v>
      </c>
      <c r="AX220" s="13" t="s">
        <v>80</v>
      </c>
      <c r="AY220" s="252" t="s">
        <v>223</v>
      </c>
    </row>
    <row r="221" s="2" customFormat="1" ht="21.75" customHeight="1">
      <c r="A221" s="39"/>
      <c r="B221" s="40"/>
      <c r="C221" s="274" t="s">
        <v>359</v>
      </c>
      <c r="D221" s="274" t="s">
        <v>285</v>
      </c>
      <c r="E221" s="275" t="s">
        <v>5414</v>
      </c>
      <c r="F221" s="276" t="s">
        <v>5415</v>
      </c>
      <c r="G221" s="277" t="s">
        <v>265</v>
      </c>
      <c r="H221" s="278">
        <v>0.074999999999999997</v>
      </c>
      <c r="I221" s="279"/>
      <c r="J221" s="280">
        <f>ROUND(I221*H221,2)</f>
        <v>0</v>
      </c>
      <c r="K221" s="276" t="s">
        <v>229</v>
      </c>
      <c r="L221" s="281"/>
      <c r="M221" s="282" t="s">
        <v>1</v>
      </c>
      <c r="N221" s="283" t="s">
        <v>38</v>
      </c>
      <c r="O221" s="92"/>
      <c r="P221" s="237">
        <f>O221*H221</f>
        <v>0</v>
      </c>
      <c r="Q221" s="237">
        <v>1</v>
      </c>
      <c r="R221" s="237">
        <f>Q221*H221</f>
        <v>0.074999999999999997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402</v>
      </c>
      <c r="AT221" s="239" t="s">
        <v>285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310</v>
      </c>
      <c r="BM221" s="239" t="s">
        <v>5416</v>
      </c>
    </row>
    <row r="222" s="2" customFormat="1">
      <c r="A222" s="39"/>
      <c r="B222" s="40"/>
      <c r="C222" s="41"/>
      <c r="D222" s="243" t="s">
        <v>370</v>
      </c>
      <c r="E222" s="41"/>
      <c r="F222" s="284" t="s">
        <v>5417</v>
      </c>
      <c r="G222" s="41"/>
      <c r="H222" s="41"/>
      <c r="I222" s="285"/>
      <c r="J222" s="41"/>
      <c r="K222" s="41"/>
      <c r="L222" s="45"/>
      <c r="M222" s="286"/>
      <c r="N222" s="287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370</v>
      </c>
      <c r="AU222" s="18" t="s">
        <v>82</v>
      </c>
    </row>
    <row r="223" s="14" customFormat="1">
      <c r="A223" s="14"/>
      <c r="B223" s="253"/>
      <c r="C223" s="254"/>
      <c r="D223" s="243" t="s">
        <v>232</v>
      </c>
      <c r="E223" s="255" t="s">
        <v>1</v>
      </c>
      <c r="F223" s="256" t="s">
        <v>5418</v>
      </c>
      <c r="G223" s="254"/>
      <c r="H223" s="255" t="s">
        <v>1</v>
      </c>
      <c r="I223" s="257"/>
      <c r="J223" s="254"/>
      <c r="K223" s="254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232</v>
      </c>
      <c r="AU223" s="262" t="s">
        <v>82</v>
      </c>
      <c r="AV223" s="14" t="s">
        <v>80</v>
      </c>
      <c r="AW223" s="14" t="s">
        <v>30</v>
      </c>
      <c r="AX223" s="14" t="s">
        <v>73</v>
      </c>
      <c r="AY223" s="262" t="s">
        <v>223</v>
      </c>
    </row>
    <row r="224" s="13" customFormat="1">
      <c r="A224" s="13"/>
      <c r="B224" s="241"/>
      <c r="C224" s="242"/>
      <c r="D224" s="243" t="s">
        <v>232</v>
      </c>
      <c r="E224" s="244" t="s">
        <v>1</v>
      </c>
      <c r="F224" s="245" t="s">
        <v>5419</v>
      </c>
      <c r="G224" s="242"/>
      <c r="H224" s="246">
        <v>0.02</v>
      </c>
      <c r="I224" s="247"/>
      <c r="J224" s="242"/>
      <c r="K224" s="242"/>
      <c r="L224" s="248"/>
      <c r="M224" s="249"/>
      <c r="N224" s="250"/>
      <c r="O224" s="250"/>
      <c r="P224" s="250"/>
      <c r="Q224" s="250"/>
      <c r="R224" s="250"/>
      <c r="S224" s="250"/>
      <c r="T224" s="25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2" t="s">
        <v>232</v>
      </c>
      <c r="AU224" s="252" t="s">
        <v>82</v>
      </c>
      <c r="AV224" s="13" t="s">
        <v>82</v>
      </c>
      <c r="AW224" s="13" t="s">
        <v>30</v>
      </c>
      <c r="AX224" s="13" t="s">
        <v>73</v>
      </c>
      <c r="AY224" s="252" t="s">
        <v>223</v>
      </c>
    </row>
    <row r="225" s="13" customFormat="1">
      <c r="A225" s="13"/>
      <c r="B225" s="241"/>
      <c r="C225" s="242"/>
      <c r="D225" s="243" t="s">
        <v>232</v>
      </c>
      <c r="E225" s="244" t="s">
        <v>1</v>
      </c>
      <c r="F225" s="245" t="s">
        <v>5420</v>
      </c>
      <c r="G225" s="242"/>
      <c r="H225" s="246">
        <v>0.042000000000000003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232</v>
      </c>
      <c r="AU225" s="252" t="s">
        <v>82</v>
      </c>
      <c r="AV225" s="13" t="s">
        <v>82</v>
      </c>
      <c r="AW225" s="13" t="s">
        <v>30</v>
      </c>
      <c r="AX225" s="13" t="s">
        <v>73</v>
      </c>
      <c r="AY225" s="252" t="s">
        <v>223</v>
      </c>
    </row>
    <row r="226" s="13" customFormat="1">
      <c r="A226" s="13"/>
      <c r="B226" s="241"/>
      <c r="C226" s="242"/>
      <c r="D226" s="243" t="s">
        <v>232</v>
      </c>
      <c r="E226" s="244" t="s">
        <v>1</v>
      </c>
      <c r="F226" s="245" t="s">
        <v>5421</v>
      </c>
      <c r="G226" s="242"/>
      <c r="H226" s="246">
        <v>0.012999999999999999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232</v>
      </c>
      <c r="AU226" s="252" t="s">
        <v>82</v>
      </c>
      <c r="AV226" s="13" t="s">
        <v>82</v>
      </c>
      <c r="AW226" s="13" t="s">
        <v>30</v>
      </c>
      <c r="AX226" s="13" t="s">
        <v>73</v>
      </c>
      <c r="AY226" s="252" t="s">
        <v>223</v>
      </c>
    </row>
    <row r="227" s="15" customFormat="1">
      <c r="A227" s="15"/>
      <c r="B227" s="263"/>
      <c r="C227" s="264"/>
      <c r="D227" s="243" t="s">
        <v>232</v>
      </c>
      <c r="E227" s="265" t="s">
        <v>1</v>
      </c>
      <c r="F227" s="266" t="s">
        <v>245</v>
      </c>
      <c r="G227" s="264"/>
      <c r="H227" s="267">
        <v>0.074999999999999997</v>
      </c>
      <c r="I227" s="268"/>
      <c r="J227" s="264"/>
      <c r="K227" s="264"/>
      <c r="L227" s="269"/>
      <c r="M227" s="270"/>
      <c r="N227" s="271"/>
      <c r="O227" s="271"/>
      <c r="P227" s="271"/>
      <c r="Q227" s="271"/>
      <c r="R227" s="271"/>
      <c r="S227" s="271"/>
      <c r="T227" s="272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3" t="s">
        <v>232</v>
      </c>
      <c r="AU227" s="273" t="s">
        <v>82</v>
      </c>
      <c r="AV227" s="15" t="s">
        <v>230</v>
      </c>
      <c r="AW227" s="15" t="s">
        <v>30</v>
      </c>
      <c r="AX227" s="15" t="s">
        <v>80</v>
      </c>
      <c r="AY227" s="273" t="s">
        <v>223</v>
      </c>
    </row>
    <row r="228" s="2" customFormat="1" ht="16.5" customHeight="1">
      <c r="A228" s="39"/>
      <c r="B228" s="40"/>
      <c r="C228" s="274" t="s">
        <v>366</v>
      </c>
      <c r="D228" s="274" t="s">
        <v>285</v>
      </c>
      <c r="E228" s="275" t="s">
        <v>5422</v>
      </c>
      <c r="F228" s="276" t="s">
        <v>4479</v>
      </c>
      <c r="G228" s="277" t="s">
        <v>2993</v>
      </c>
      <c r="H228" s="278">
        <v>121.944</v>
      </c>
      <c r="I228" s="279"/>
      <c r="J228" s="280">
        <f>ROUND(I228*H228,2)</f>
        <v>0</v>
      </c>
      <c r="K228" s="276" t="s">
        <v>386</v>
      </c>
      <c r="L228" s="281"/>
      <c r="M228" s="282" t="s">
        <v>1</v>
      </c>
      <c r="N228" s="283" t="s">
        <v>38</v>
      </c>
      <c r="O228" s="92"/>
      <c r="P228" s="237">
        <f>O228*H228</f>
        <v>0</v>
      </c>
      <c r="Q228" s="237">
        <v>0.001</v>
      </c>
      <c r="R228" s="237">
        <f>Q228*H228</f>
        <v>0.12194400000000001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402</v>
      </c>
      <c r="AT228" s="239" t="s">
        <v>285</v>
      </c>
      <c r="AU228" s="239" t="s">
        <v>82</v>
      </c>
      <c r="AY228" s="18" t="s">
        <v>223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80</v>
      </c>
      <c r="BK228" s="240">
        <f>ROUND(I228*H228,2)</f>
        <v>0</v>
      </c>
      <c r="BL228" s="18" t="s">
        <v>310</v>
      </c>
      <c r="BM228" s="239" t="s">
        <v>5423</v>
      </c>
    </row>
    <row r="229" s="14" customFormat="1">
      <c r="A229" s="14"/>
      <c r="B229" s="253"/>
      <c r="C229" s="254"/>
      <c r="D229" s="243" t="s">
        <v>232</v>
      </c>
      <c r="E229" s="255" t="s">
        <v>1</v>
      </c>
      <c r="F229" s="256" t="s">
        <v>5424</v>
      </c>
      <c r="G229" s="254"/>
      <c r="H229" s="255" t="s">
        <v>1</v>
      </c>
      <c r="I229" s="257"/>
      <c r="J229" s="254"/>
      <c r="K229" s="254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232</v>
      </c>
      <c r="AU229" s="262" t="s">
        <v>82</v>
      </c>
      <c r="AV229" s="14" t="s">
        <v>80</v>
      </c>
      <c r="AW229" s="14" t="s">
        <v>30</v>
      </c>
      <c r="AX229" s="14" t="s">
        <v>73</v>
      </c>
      <c r="AY229" s="262" t="s">
        <v>223</v>
      </c>
    </row>
    <row r="230" s="13" customFormat="1">
      <c r="A230" s="13"/>
      <c r="B230" s="241"/>
      <c r="C230" s="242"/>
      <c r="D230" s="243" t="s">
        <v>232</v>
      </c>
      <c r="E230" s="244" t="s">
        <v>1</v>
      </c>
      <c r="F230" s="245" t="s">
        <v>5425</v>
      </c>
      <c r="G230" s="242"/>
      <c r="H230" s="246">
        <v>69.650999999999996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232</v>
      </c>
      <c r="AU230" s="252" t="s">
        <v>82</v>
      </c>
      <c r="AV230" s="13" t="s">
        <v>82</v>
      </c>
      <c r="AW230" s="13" t="s">
        <v>30</v>
      </c>
      <c r="AX230" s="13" t="s">
        <v>73</v>
      </c>
      <c r="AY230" s="252" t="s">
        <v>223</v>
      </c>
    </row>
    <row r="231" s="14" customFormat="1">
      <c r="A231" s="14"/>
      <c r="B231" s="253"/>
      <c r="C231" s="254"/>
      <c r="D231" s="243" t="s">
        <v>232</v>
      </c>
      <c r="E231" s="255" t="s">
        <v>1</v>
      </c>
      <c r="F231" s="256" t="s">
        <v>5426</v>
      </c>
      <c r="G231" s="254"/>
      <c r="H231" s="255" t="s">
        <v>1</v>
      </c>
      <c r="I231" s="257"/>
      <c r="J231" s="254"/>
      <c r="K231" s="254"/>
      <c r="L231" s="258"/>
      <c r="M231" s="259"/>
      <c r="N231" s="260"/>
      <c r="O231" s="260"/>
      <c r="P231" s="260"/>
      <c r="Q231" s="260"/>
      <c r="R231" s="260"/>
      <c r="S231" s="260"/>
      <c r="T231" s="26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2" t="s">
        <v>232</v>
      </c>
      <c r="AU231" s="262" t="s">
        <v>82</v>
      </c>
      <c r="AV231" s="14" t="s">
        <v>80</v>
      </c>
      <c r="AW231" s="14" t="s">
        <v>30</v>
      </c>
      <c r="AX231" s="14" t="s">
        <v>73</v>
      </c>
      <c r="AY231" s="262" t="s">
        <v>223</v>
      </c>
    </row>
    <row r="232" s="13" customFormat="1">
      <c r="A232" s="13"/>
      <c r="B232" s="241"/>
      <c r="C232" s="242"/>
      <c r="D232" s="243" t="s">
        <v>232</v>
      </c>
      <c r="E232" s="244" t="s">
        <v>1</v>
      </c>
      <c r="F232" s="245" t="s">
        <v>5427</v>
      </c>
      <c r="G232" s="242"/>
      <c r="H232" s="246">
        <v>52.292999999999999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232</v>
      </c>
      <c r="AU232" s="252" t="s">
        <v>82</v>
      </c>
      <c r="AV232" s="13" t="s">
        <v>82</v>
      </c>
      <c r="AW232" s="13" t="s">
        <v>30</v>
      </c>
      <c r="AX232" s="13" t="s">
        <v>73</v>
      </c>
      <c r="AY232" s="252" t="s">
        <v>223</v>
      </c>
    </row>
    <row r="233" s="15" customFormat="1">
      <c r="A233" s="15"/>
      <c r="B233" s="263"/>
      <c r="C233" s="264"/>
      <c r="D233" s="243" t="s">
        <v>232</v>
      </c>
      <c r="E233" s="265" t="s">
        <v>1</v>
      </c>
      <c r="F233" s="266" t="s">
        <v>245</v>
      </c>
      <c r="G233" s="264"/>
      <c r="H233" s="267">
        <v>121.94399999999999</v>
      </c>
      <c r="I233" s="268"/>
      <c r="J233" s="264"/>
      <c r="K233" s="264"/>
      <c r="L233" s="269"/>
      <c r="M233" s="270"/>
      <c r="N233" s="271"/>
      <c r="O233" s="271"/>
      <c r="P233" s="271"/>
      <c r="Q233" s="271"/>
      <c r="R233" s="271"/>
      <c r="S233" s="271"/>
      <c r="T233" s="272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3" t="s">
        <v>232</v>
      </c>
      <c r="AU233" s="273" t="s">
        <v>82</v>
      </c>
      <c r="AV233" s="15" t="s">
        <v>230</v>
      </c>
      <c r="AW233" s="15" t="s">
        <v>30</v>
      </c>
      <c r="AX233" s="15" t="s">
        <v>80</v>
      </c>
      <c r="AY233" s="273" t="s">
        <v>223</v>
      </c>
    </row>
    <row r="234" s="2" customFormat="1" ht="49.05" customHeight="1">
      <c r="A234" s="39"/>
      <c r="B234" s="40"/>
      <c r="C234" s="228" t="s">
        <v>377</v>
      </c>
      <c r="D234" s="228" t="s">
        <v>225</v>
      </c>
      <c r="E234" s="229" t="s">
        <v>5428</v>
      </c>
      <c r="F234" s="230" t="s">
        <v>5429</v>
      </c>
      <c r="G234" s="231" t="s">
        <v>265</v>
      </c>
      <c r="H234" s="232">
        <v>1.573</v>
      </c>
      <c r="I234" s="233"/>
      <c r="J234" s="234">
        <f>ROUND(I234*H234,2)</f>
        <v>0</v>
      </c>
      <c r="K234" s="230" t="s">
        <v>229</v>
      </c>
      <c r="L234" s="45"/>
      <c r="M234" s="235" t="s">
        <v>1</v>
      </c>
      <c r="N234" s="236" t="s">
        <v>38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310</v>
      </c>
      <c r="AT234" s="239" t="s">
        <v>225</v>
      </c>
      <c r="AU234" s="239" t="s">
        <v>82</v>
      </c>
      <c r="AY234" s="18" t="s">
        <v>223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80</v>
      </c>
      <c r="BK234" s="240">
        <f>ROUND(I234*H234,2)</f>
        <v>0</v>
      </c>
      <c r="BL234" s="18" t="s">
        <v>310</v>
      </c>
      <c r="BM234" s="239" t="s">
        <v>5430</v>
      </c>
    </row>
    <row r="235" s="12" customFormat="1" ht="22.8" customHeight="1">
      <c r="A235" s="12"/>
      <c r="B235" s="212"/>
      <c r="C235" s="213"/>
      <c r="D235" s="214" t="s">
        <v>72</v>
      </c>
      <c r="E235" s="226" t="s">
        <v>5042</v>
      </c>
      <c r="F235" s="226" t="s">
        <v>5043</v>
      </c>
      <c r="G235" s="213"/>
      <c r="H235" s="213"/>
      <c r="I235" s="216"/>
      <c r="J235" s="227">
        <f>BK235</f>
        <v>0</v>
      </c>
      <c r="K235" s="213"/>
      <c r="L235" s="218"/>
      <c r="M235" s="219"/>
      <c r="N235" s="220"/>
      <c r="O235" s="220"/>
      <c r="P235" s="221">
        <f>SUM(P236:P256)</f>
        <v>0</v>
      </c>
      <c r="Q235" s="220"/>
      <c r="R235" s="221">
        <f>SUM(R236:R256)</f>
        <v>0.046720029999999996</v>
      </c>
      <c r="S235" s="220"/>
      <c r="T235" s="222">
        <f>SUM(T236:T256)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3" t="s">
        <v>82</v>
      </c>
      <c r="AT235" s="224" t="s">
        <v>72</v>
      </c>
      <c r="AU235" s="224" t="s">
        <v>80</v>
      </c>
      <c r="AY235" s="223" t="s">
        <v>223</v>
      </c>
      <c r="BK235" s="225">
        <f>SUM(BK236:BK256)</f>
        <v>0</v>
      </c>
    </row>
    <row r="236" s="2" customFormat="1" ht="37.8" customHeight="1">
      <c r="A236" s="39"/>
      <c r="B236" s="40"/>
      <c r="C236" s="228" t="s">
        <v>383</v>
      </c>
      <c r="D236" s="228" t="s">
        <v>225</v>
      </c>
      <c r="E236" s="229" t="s">
        <v>5045</v>
      </c>
      <c r="F236" s="230" t="s">
        <v>5046</v>
      </c>
      <c r="G236" s="231" t="s">
        <v>293</v>
      </c>
      <c r="H236" s="232">
        <v>95.346999999999994</v>
      </c>
      <c r="I236" s="233"/>
      <c r="J236" s="234">
        <f>ROUND(I236*H236,2)</f>
        <v>0</v>
      </c>
      <c r="K236" s="230" t="s">
        <v>229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8.0000000000000007E-05</v>
      </c>
      <c r="R236" s="237">
        <f>Q236*H236</f>
        <v>0.0076277599999999999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310</v>
      </c>
      <c r="AT236" s="239" t="s">
        <v>225</v>
      </c>
      <c r="AU236" s="239" t="s">
        <v>82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310</v>
      </c>
      <c r="BM236" s="239" t="s">
        <v>5431</v>
      </c>
    </row>
    <row r="237" s="2" customFormat="1" ht="24.15" customHeight="1">
      <c r="A237" s="39"/>
      <c r="B237" s="40"/>
      <c r="C237" s="228" t="s">
        <v>389</v>
      </c>
      <c r="D237" s="228" t="s">
        <v>225</v>
      </c>
      <c r="E237" s="229" t="s">
        <v>5049</v>
      </c>
      <c r="F237" s="230" t="s">
        <v>5050</v>
      </c>
      <c r="G237" s="231" t="s">
        <v>293</v>
      </c>
      <c r="H237" s="232">
        <v>95.346999999999994</v>
      </c>
      <c r="I237" s="233"/>
      <c r="J237" s="234">
        <f>ROUND(I237*H237,2)</f>
        <v>0</v>
      </c>
      <c r="K237" s="230" t="s">
        <v>229</v>
      </c>
      <c r="L237" s="45"/>
      <c r="M237" s="235" t="s">
        <v>1</v>
      </c>
      <c r="N237" s="236" t="s">
        <v>38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310</v>
      </c>
      <c r="AT237" s="239" t="s">
        <v>225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310</v>
      </c>
      <c r="BM237" s="239" t="s">
        <v>5432</v>
      </c>
    </row>
    <row r="238" s="2" customFormat="1" ht="24.15" customHeight="1">
      <c r="A238" s="39"/>
      <c r="B238" s="40"/>
      <c r="C238" s="228" t="s">
        <v>397</v>
      </c>
      <c r="D238" s="228" t="s">
        <v>225</v>
      </c>
      <c r="E238" s="229" t="s">
        <v>5066</v>
      </c>
      <c r="F238" s="230" t="s">
        <v>5067</v>
      </c>
      <c r="G238" s="231" t="s">
        <v>293</v>
      </c>
      <c r="H238" s="232">
        <v>95.346999999999994</v>
      </c>
      <c r="I238" s="233"/>
      <c r="J238" s="234">
        <f>ROUND(I238*H238,2)</f>
        <v>0</v>
      </c>
      <c r="K238" s="230" t="s">
        <v>229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0.00017000000000000001</v>
      </c>
      <c r="R238" s="237">
        <f>Q238*H238</f>
        <v>0.01620899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310</v>
      </c>
      <c r="AT238" s="239" t="s">
        <v>225</v>
      </c>
      <c r="AU238" s="239" t="s">
        <v>82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310</v>
      </c>
      <c r="BM238" s="239" t="s">
        <v>5433</v>
      </c>
    </row>
    <row r="239" s="2" customFormat="1" ht="24.15" customHeight="1">
      <c r="A239" s="39"/>
      <c r="B239" s="40"/>
      <c r="C239" s="228" t="s">
        <v>402</v>
      </c>
      <c r="D239" s="228" t="s">
        <v>225</v>
      </c>
      <c r="E239" s="229" t="s">
        <v>5075</v>
      </c>
      <c r="F239" s="230" t="s">
        <v>5076</v>
      </c>
      <c r="G239" s="231" t="s">
        <v>293</v>
      </c>
      <c r="H239" s="232">
        <v>95.346999999999994</v>
      </c>
      <c r="I239" s="233"/>
      <c r="J239" s="234">
        <f>ROUND(I239*H239,2)</f>
        <v>0</v>
      </c>
      <c r="K239" s="230" t="s">
        <v>229</v>
      </c>
      <c r="L239" s="45"/>
      <c r="M239" s="235" t="s">
        <v>1</v>
      </c>
      <c r="N239" s="236" t="s">
        <v>38</v>
      </c>
      <c r="O239" s="92"/>
      <c r="P239" s="237">
        <f>O239*H239</f>
        <v>0</v>
      </c>
      <c r="Q239" s="237">
        <v>0.00012</v>
      </c>
      <c r="R239" s="237">
        <f>Q239*H239</f>
        <v>0.011441639999999999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310</v>
      </c>
      <c r="AT239" s="239" t="s">
        <v>225</v>
      </c>
      <c r="AU239" s="239" t="s">
        <v>82</v>
      </c>
      <c r="AY239" s="18" t="s">
        <v>223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80</v>
      </c>
      <c r="BK239" s="240">
        <f>ROUND(I239*H239,2)</f>
        <v>0</v>
      </c>
      <c r="BL239" s="18" t="s">
        <v>310</v>
      </c>
      <c r="BM239" s="239" t="s">
        <v>5434</v>
      </c>
    </row>
    <row r="240" s="2" customFormat="1" ht="24.15" customHeight="1">
      <c r="A240" s="39"/>
      <c r="B240" s="40"/>
      <c r="C240" s="228" t="s">
        <v>414</v>
      </c>
      <c r="D240" s="228" t="s">
        <v>225</v>
      </c>
      <c r="E240" s="229" t="s">
        <v>5079</v>
      </c>
      <c r="F240" s="230" t="s">
        <v>5080</v>
      </c>
      <c r="G240" s="231" t="s">
        <v>293</v>
      </c>
      <c r="H240" s="232">
        <v>95.346999999999994</v>
      </c>
      <c r="I240" s="233"/>
      <c r="J240" s="234">
        <f>ROUND(I240*H240,2)</f>
        <v>0</v>
      </c>
      <c r="K240" s="230" t="s">
        <v>229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0.00012</v>
      </c>
      <c r="R240" s="237">
        <f>Q240*H240</f>
        <v>0.011441639999999999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310</v>
      </c>
      <c r="AT240" s="239" t="s">
        <v>225</v>
      </c>
      <c r="AU240" s="239" t="s">
        <v>82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310</v>
      </c>
      <c r="BM240" s="239" t="s">
        <v>5435</v>
      </c>
    </row>
    <row r="241" s="14" customFormat="1">
      <c r="A241" s="14"/>
      <c r="B241" s="253"/>
      <c r="C241" s="254"/>
      <c r="D241" s="243" t="s">
        <v>232</v>
      </c>
      <c r="E241" s="255" t="s">
        <v>1</v>
      </c>
      <c r="F241" s="256" t="s">
        <v>5374</v>
      </c>
      <c r="G241" s="254"/>
      <c r="H241" s="255" t="s">
        <v>1</v>
      </c>
      <c r="I241" s="257"/>
      <c r="J241" s="254"/>
      <c r="K241" s="254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232</v>
      </c>
      <c r="AU241" s="262" t="s">
        <v>82</v>
      </c>
      <c r="AV241" s="14" t="s">
        <v>80</v>
      </c>
      <c r="AW241" s="14" t="s">
        <v>30</v>
      </c>
      <c r="AX241" s="14" t="s">
        <v>73</v>
      </c>
      <c r="AY241" s="262" t="s">
        <v>223</v>
      </c>
    </row>
    <row r="242" s="13" customFormat="1">
      <c r="A242" s="13"/>
      <c r="B242" s="241"/>
      <c r="C242" s="242"/>
      <c r="D242" s="243" t="s">
        <v>232</v>
      </c>
      <c r="E242" s="244" t="s">
        <v>1</v>
      </c>
      <c r="F242" s="245" t="s">
        <v>5436</v>
      </c>
      <c r="G242" s="242"/>
      <c r="H242" s="246">
        <v>1.6200000000000001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232</v>
      </c>
      <c r="AU242" s="252" t="s">
        <v>82</v>
      </c>
      <c r="AV242" s="13" t="s">
        <v>82</v>
      </c>
      <c r="AW242" s="13" t="s">
        <v>30</v>
      </c>
      <c r="AX242" s="13" t="s">
        <v>73</v>
      </c>
      <c r="AY242" s="252" t="s">
        <v>223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5376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3" customFormat="1">
      <c r="A244" s="13"/>
      <c r="B244" s="241"/>
      <c r="C244" s="242"/>
      <c r="D244" s="243" t="s">
        <v>232</v>
      </c>
      <c r="E244" s="244" t="s">
        <v>1</v>
      </c>
      <c r="F244" s="245" t="s">
        <v>5437</v>
      </c>
      <c r="G244" s="242"/>
      <c r="H244" s="246">
        <v>6.5979999999999999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30</v>
      </c>
      <c r="AX244" s="13" t="s">
        <v>73</v>
      </c>
      <c r="AY244" s="252" t="s">
        <v>223</v>
      </c>
    </row>
    <row r="245" s="14" customFormat="1">
      <c r="A245" s="14"/>
      <c r="B245" s="253"/>
      <c r="C245" s="254"/>
      <c r="D245" s="243" t="s">
        <v>232</v>
      </c>
      <c r="E245" s="255" t="s">
        <v>1</v>
      </c>
      <c r="F245" s="256" t="s">
        <v>5378</v>
      </c>
      <c r="G245" s="254"/>
      <c r="H245" s="255" t="s">
        <v>1</v>
      </c>
      <c r="I245" s="257"/>
      <c r="J245" s="254"/>
      <c r="K245" s="254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232</v>
      </c>
      <c r="AU245" s="262" t="s">
        <v>82</v>
      </c>
      <c r="AV245" s="14" t="s">
        <v>80</v>
      </c>
      <c r="AW245" s="14" t="s">
        <v>30</v>
      </c>
      <c r="AX245" s="14" t="s">
        <v>73</v>
      </c>
      <c r="AY245" s="262" t="s">
        <v>223</v>
      </c>
    </row>
    <row r="246" s="13" customFormat="1">
      <c r="A246" s="13"/>
      <c r="B246" s="241"/>
      <c r="C246" s="242"/>
      <c r="D246" s="243" t="s">
        <v>232</v>
      </c>
      <c r="E246" s="244" t="s">
        <v>1</v>
      </c>
      <c r="F246" s="245" t="s">
        <v>5438</v>
      </c>
      <c r="G246" s="242"/>
      <c r="H246" s="246">
        <v>7.2300000000000004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232</v>
      </c>
      <c r="AU246" s="252" t="s">
        <v>82</v>
      </c>
      <c r="AV246" s="13" t="s">
        <v>82</v>
      </c>
      <c r="AW246" s="13" t="s">
        <v>30</v>
      </c>
      <c r="AX246" s="13" t="s">
        <v>73</v>
      </c>
      <c r="AY246" s="252" t="s">
        <v>223</v>
      </c>
    </row>
    <row r="247" s="14" customFormat="1">
      <c r="A247" s="14"/>
      <c r="B247" s="253"/>
      <c r="C247" s="254"/>
      <c r="D247" s="243" t="s">
        <v>232</v>
      </c>
      <c r="E247" s="255" t="s">
        <v>1</v>
      </c>
      <c r="F247" s="256" t="s">
        <v>4481</v>
      </c>
      <c r="G247" s="254"/>
      <c r="H247" s="255" t="s">
        <v>1</v>
      </c>
      <c r="I247" s="257"/>
      <c r="J247" s="254"/>
      <c r="K247" s="254"/>
      <c r="L247" s="258"/>
      <c r="M247" s="259"/>
      <c r="N247" s="260"/>
      <c r="O247" s="260"/>
      <c r="P247" s="260"/>
      <c r="Q247" s="260"/>
      <c r="R247" s="260"/>
      <c r="S247" s="260"/>
      <c r="T247" s="261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2" t="s">
        <v>232</v>
      </c>
      <c r="AU247" s="262" t="s">
        <v>82</v>
      </c>
      <c r="AV247" s="14" t="s">
        <v>80</v>
      </c>
      <c r="AW247" s="14" t="s">
        <v>30</v>
      </c>
      <c r="AX247" s="14" t="s">
        <v>73</v>
      </c>
      <c r="AY247" s="262" t="s">
        <v>223</v>
      </c>
    </row>
    <row r="248" s="13" customFormat="1">
      <c r="A248" s="13"/>
      <c r="B248" s="241"/>
      <c r="C248" s="242"/>
      <c r="D248" s="243" t="s">
        <v>232</v>
      </c>
      <c r="E248" s="244" t="s">
        <v>1</v>
      </c>
      <c r="F248" s="245" t="s">
        <v>5439</v>
      </c>
      <c r="G248" s="242"/>
      <c r="H248" s="246">
        <v>1.5449999999999999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232</v>
      </c>
      <c r="AU248" s="252" t="s">
        <v>82</v>
      </c>
      <c r="AV248" s="13" t="s">
        <v>82</v>
      </c>
      <c r="AW248" s="13" t="s">
        <v>30</v>
      </c>
      <c r="AX248" s="13" t="s">
        <v>73</v>
      </c>
      <c r="AY248" s="252" t="s">
        <v>223</v>
      </c>
    </row>
    <row r="249" s="14" customFormat="1">
      <c r="A249" s="14"/>
      <c r="B249" s="253"/>
      <c r="C249" s="254"/>
      <c r="D249" s="243" t="s">
        <v>232</v>
      </c>
      <c r="E249" s="255" t="s">
        <v>1</v>
      </c>
      <c r="F249" s="256" t="s">
        <v>242</v>
      </c>
      <c r="G249" s="254"/>
      <c r="H249" s="255" t="s">
        <v>1</v>
      </c>
      <c r="I249" s="257"/>
      <c r="J249" s="254"/>
      <c r="K249" s="254"/>
      <c r="L249" s="258"/>
      <c r="M249" s="259"/>
      <c r="N249" s="260"/>
      <c r="O249" s="260"/>
      <c r="P249" s="260"/>
      <c r="Q249" s="260"/>
      <c r="R249" s="260"/>
      <c r="S249" s="260"/>
      <c r="T249" s="26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2" t="s">
        <v>232</v>
      </c>
      <c r="AU249" s="262" t="s">
        <v>82</v>
      </c>
      <c r="AV249" s="14" t="s">
        <v>80</v>
      </c>
      <c r="AW249" s="14" t="s">
        <v>30</v>
      </c>
      <c r="AX249" s="14" t="s">
        <v>73</v>
      </c>
      <c r="AY249" s="262" t="s">
        <v>223</v>
      </c>
    </row>
    <row r="250" s="14" customFormat="1">
      <c r="A250" s="14"/>
      <c r="B250" s="253"/>
      <c r="C250" s="254"/>
      <c r="D250" s="243" t="s">
        <v>232</v>
      </c>
      <c r="E250" s="255" t="s">
        <v>1</v>
      </c>
      <c r="F250" s="256" t="s">
        <v>5440</v>
      </c>
      <c r="G250" s="254"/>
      <c r="H250" s="255" t="s">
        <v>1</v>
      </c>
      <c r="I250" s="257"/>
      <c r="J250" s="254"/>
      <c r="K250" s="254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232</v>
      </c>
      <c r="AU250" s="262" t="s">
        <v>82</v>
      </c>
      <c r="AV250" s="14" t="s">
        <v>80</v>
      </c>
      <c r="AW250" s="14" t="s">
        <v>30</v>
      </c>
      <c r="AX250" s="14" t="s">
        <v>73</v>
      </c>
      <c r="AY250" s="262" t="s">
        <v>223</v>
      </c>
    </row>
    <row r="251" s="13" customFormat="1">
      <c r="A251" s="13"/>
      <c r="B251" s="241"/>
      <c r="C251" s="242"/>
      <c r="D251" s="243" t="s">
        <v>232</v>
      </c>
      <c r="E251" s="244" t="s">
        <v>1</v>
      </c>
      <c r="F251" s="245" t="s">
        <v>5441</v>
      </c>
      <c r="G251" s="242"/>
      <c r="H251" s="246">
        <v>19.228000000000002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232</v>
      </c>
      <c r="AU251" s="252" t="s">
        <v>82</v>
      </c>
      <c r="AV251" s="13" t="s">
        <v>82</v>
      </c>
      <c r="AW251" s="13" t="s">
        <v>30</v>
      </c>
      <c r="AX251" s="13" t="s">
        <v>73</v>
      </c>
      <c r="AY251" s="252" t="s">
        <v>223</v>
      </c>
    </row>
    <row r="252" s="13" customFormat="1">
      <c r="A252" s="13"/>
      <c r="B252" s="241"/>
      <c r="C252" s="242"/>
      <c r="D252" s="243" t="s">
        <v>232</v>
      </c>
      <c r="E252" s="244" t="s">
        <v>1</v>
      </c>
      <c r="F252" s="245" t="s">
        <v>5442</v>
      </c>
      <c r="G252" s="242"/>
      <c r="H252" s="246">
        <v>40.335000000000001</v>
      </c>
      <c r="I252" s="247"/>
      <c r="J252" s="242"/>
      <c r="K252" s="242"/>
      <c r="L252" s="248"/>
      <c r="M252" s="249"/>
      <c r="N252" s="250"/>
      <c r="O252" s="250"/>
      <c r="P252" s="250"/>
      <c r="Q252" s="250"/>
      <c r="R252" s="250"/>
      <c r="S252" s="250"/>
      <c r="T252" s="25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2" t="s">
        <v>232</v>
      </c>
      <c r="AU252" s="252" t="s">
        <v>82</v>
      </c>
      <c r="AV252" s="13" t="s">
        <v>82</v>
      </c>
      <c r="AW252" s="13" t="s">
        <v>30</v>
      </c>
      <c r="AX252" s="13" t="s">
        <v>73</v>
      </c>
      <c r="AY252" s="252" t="s">
        <v>223</v>
      </c>
    </row>
    <row r="253" s="13" customFormat="1">
      <c r="A253" s="13"/>
      <c r="B253" s="241"/>
      <c r="C253" s="242"/>
      <c r="D253" s="243" t="s">
        <v>232</v>
      </c>
      <c r="E253" s="244" t="s">
        <v>1</v>
      </c>
      <c r="F253" s="245" t="s">
        <v>5443</v>
      </c>
      <c r="G253" s="242"/>
      <c r="H253" s="246">
        <v>11.667999999999999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232</v>
      </c>
      <c r="AU253" s="252" t="s">
        <v>82</v>
      </c>
      <c r="AV253" s="13" t="s">
        <v>82</v>
      </c>
      <c r="AW253" s="13" t="s">
        <v>30</v>
      </c>
      <c r="AX253" s="13" t="s">
        <v>73</v>
      </c>
      <c r="AY253" s="252" t="s">
        <v>223</v>
      </c>
    </row>
    <row r="254" s="14" customFormat="1">
      <c r="A254" s="14"/>
      <c r="B254" s="253"/>
      <c r="C254" s="254"/>
      <c r="D254" s="243" t="s">
        <v>232</v>
      </c>
      <c r="E254" s="255" t="s">
        <v>1</v>
      </c>
      <c r="F254" s="256" t="s">
        <v>4481</v>
      </c>
      <c r="G254" s="254"/>
      <c r="H254" s="255" t="s">
        <v>1</v>
      </c>
      <c r="I254" s="257"/>
      <c r="J254" s="254"/>
      <c r="K254" s="254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232</v>
      </c>
      <c r="AU254" s="262" t="s">
        <v>82</v>
      </c>
      <c r="AV254" s="14" t="s">
        <v>80</v>
      </c>
      <c r="AW254" s="14" t="s">
        <v>30</v>
      </c>
      <c r="AX254" s="14" t="s">
        <v>73</v>
      </c>
      <c r="AY254" s="262" t="s">
        <v>223</v>
      </c>
    </row>
    <row r="255" s="13" customFormat="1">
      <c r="A255" s="13"/>
      <c r="B255" s="241"/>
      <c r="C255" s="242"/>
      <c r="D255" s="243" t="s">
        <v>232</v>
      </c>
      <c r="E255" s="244" t="s">
        <v>1</v>
      </c>
      <c r="F255" s="245" t="s">
        <v>5444</v>
      </c>
      <c r="G255" s="242"/>
      <c r="H255" s="246">
        <v>7.1230000000000002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232</v>
      </c>
      <c r="AU255" s="252" t="s">
        <v>82</v>
      </c>
      <c r="AV255" s="13" t="s">
        <v>82</v>
      </c>
      <c r="AW255" s="13" t="s">
        <v>30</v>
      </c>
      <c r="AX255" s="13" t="s">
        <v>73</v>
      </c>
      <c r="AY255" s="252" t="s">
        <v>223</v>
      </c>
    </row>
    <row r="256" s="15" customFormat="1">
      <c r="A256" s="15"/>
      <c r="B256" s="263"/>
      <c r="C256" s="264"/>
      <c r="D256" s="243" t="s">
        <v>232</v>
      </c>
      <c r="E256" s="265" t="s">
        <v>1</v>
      </c>
      <c r="F256" s="266" t="s">
        <v>245</v>
      </c>
      <c r="G256" s="264"/>
      <c r="H256" s="267">
        <v>95.346999999999994</v>
      </c>
      <c r="I256" s="268"/>
      <c r="J256" s="264"/>
      <c r="K256" s="264"/>
      <c r="L256" s="269"/>
      <c r="M256" s="270"/>
      <c r="N256" s="271"/>
      <c r="O256" s="271"/>
      <c r="P256" s="271"/>
      <c r="Q256" s="271"/>
      <c r="R256" s="271"/>
      <c r="S256" s="271"/>
      <c r="T256" s="272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3" t="s">
        <v>232</v>
      </c>
      <c r="AU256" s="273" t="s">
        <v>82</v>
      </c>
      <c r="AV256" s="15" t="s">
        <v>230</v>
      </c>
      <c r="AW256" s="15" t="s">
        <v>30</v>
      </c>
      <c r="AX256" s="15" t="s">
        <v>80</v>
      </c>
      <c r="AY256" s="273" t="s">
        <v>223</v>
      </c>
    </row>
    <row r="257" s="12" customFormat="1" ht="25.92" customHeight="1">
      <c r="A257" s="12"/>
      <c r="B257" s="212"/>
      <c r="C257" s="213"/>
      <c r="D257" s="214" t="s">
        <v>72</v>
      </c>
      <c r="E257" s="215" t="s">
        <v>5301</v>
      </c>
      <c r="F257" s="215" t="s">
        <v>5302</v>
      </c>
      <c r="G257" s="213"/>
      <c r="H257" s="213"/>
      <c r="I257" s="216"/>
      <c r="J257" s="217">
        <f>BK257</f>
        <v>0</v>
      </c>
      <c r="K257" s="213"/>
      <c r="L257" s="218"/>
      <c r="M257" s="219"/>
      <c r="N257" s="220"/>
      <c r="O257" s="220"/>
      <c r="P257" s="221">
        <f>P258</f>
        <v>0</v>
      </c>
      <c r="Q257" s="220"/>
      <c r="R257" s="221">
        <f>R258</f>
        <v>0</v>
      </c>
      <c r="S257" s="220"/>
      <c r="T257" s="222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3" t="s">
        <v>249</v>
      </c>
      <c r="AT257" s="224" t="s">
        <v>72</v>
      </c>
      <c r="AU257" s="224" t="s">
        <v>73</v>
      </c>
      <c r="AY257" s="223" t="s">
        <v>223</v>
      </c>
      <c r="BK257" s="225">
        <f>BK258</f>
        <v>0</v>
      </c>
    </row>
    <row r="258" s="12" customFormat="1" ht="22.8" customHeight="1">
      <c r="A258" s="12"/>
      <c r="B258" s="212"/>
      <c r="C258" s="213"/>
      <c r="D258" s="214" t="s">
        <v>72</v>
      </c>
      <c r="E258" s="226" t="s">
        <v>5303</v>
      </c>
      <c r="F258" s="226" t="s">
        <v>5304</v>
      </c>
      <c r="G258" s="213"/>
      <c r="H258" s="213"/>
      <c r="I258" s="216"/>
      <c r="J258" s="227">
        <f>BK258</f>
        <v>0</v>
      </c>
      <c r="K258" s="213"/>
      <c r="L258" s="218"/>
      <c r="M258" s="219"/>
      <c r="N258" s="220"/>
      <c r="O258" s="220"/>
      <c r="P258" s="221">
        <f>P259</f>
        <v>0</v>
      </c>
      <c r="Q258" s="220"/>
      <c r="R258" s="221">
        <f>R259</f>
        <v>0</v>
      </c>
      <c r="S258" s="220"/>
      <c r="T258" s="222">
        <f>T259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3" t="s">
        <v>249</v>
      </c>
      <c r="AT258" s="224" t="s">
        <v>72</v>
      </c>
      <c r="AU258" s="224" t="s">
        <v>80</v>
      </c>
      <c r="AY258" s="223" t="s">
        <v>223</v>
      </c>
      <c r="BK258" s="225">
        <f>BK259</f>
        <v>0</v>
      </c>
    </row>
    <row r="259" s="2" customFormat="1" ht="24.15" customHeight="1">
      <c r="A259" s="39"/>
      <c r="B259" s="40"/>
      <c r="C259" s="228" t="s">
        <v>419</v>
      </c>
      <c r="D259" s="228" t="s">
        <v>225</v>
      </c>
      <c r="E259" s="229" t="s">
        <v>5306</v>
      </c>
      <c r="F259" s="230" t="s">
        <v>5445</v>
      </c>
      <c r="G259" s="231" t="s">
        <v>4689</v>
      </c>
      <c r="H259" s="232">
        <v>1</v>
      </c>
      <c r="I259" s="233"/>
      <c r="J259" s="234">
        <f>ROUND(I259*H259,2)</f>
        <v>0</v>
      </c>
      <c r="K259" s="230" t="s">
        <v>386</v>
      </c>
      <c r="L259" s="45"/>
      <c r="M259" s="299" t="s">
        <v>1</v>
      </c>
      <c r="N259" s="300" t="s">
        <v>38</v>
      </c>
      <c r="O259" s="301"/>
      <c r="P259" s="302">
        <f>O259*H259</f>
        <v>0</v>
      </c>
      <c r="Q259" s="302">
        <v>0</v>
      </c>
      <c r="R259" s="302">
        <f>Q259*H259</f>
        <v>0</v>
      </c>
      <c r="S259" s="302">
        <v>0</v>
      </c>
      <c r="T259" s="303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5308</v>
      </c>
      <c r="AT259" s="239" t="s">
        <v>225</v>
      </c>
      <c r="AU259" s="239" t="s">
        <v>82</v>
      </c>
      <c r="AY259" s="18" t="s">
        <v>223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80</v>
      </c>
      <c r="BK259" s="240">
        <f>ROUND(I259*H259,2)</f>
        <v>0</v>
      </c>
      <c r="BL259" s="18" t="s">
        <v>5308</v>
      </c>
      <c r="BM259" s="239" t="s">
        <v>5446</v>
      </c>
    </row>
    <row r="260" s="2" customFormat="1" ht="6.96" customHeight="1">
      <c r="A260" s="39"/>
      <c r="B260" s="67"/>
      <c r="C260" s="68"/>
      <c r="D260" s="68"/>
      <c r="E260" s="68"/>
      <c r="F260" s="68"/>
      <c r="G260" s="68"/>
      <c r="H260" s="68"/>
      <c r="I260" s="68"/>
      <c r="J260" s="68"/>
      <c r="K260" s="68"/>
      <c r="L260" s="45"/>
      <c r="M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</sheetData>
  <sheetProtection sheet="1" autoFilter="0" formatColumns="0" formatRows="0" objects="1" scenarios="1" spinCount="100000" saltValue="BL9ahs0GGWUpznZd43rD0KxVmGakh/JwymDuTm762JEi2vasNPaVzHmqFmq29iW3eNgZwb6dB0niCoBipXsGBA==" hashValue="GaI2xf4z7k64ncn82czX39LIHTpUord22pUYOnw1On+k9BiKCrEwZ9GC+HrV0zpJtpIOxzbDa+upJJOr0Nip2w==" algorithmName="SHA-512" password="DDEF"/>
  <autoFilter ref="C130:K2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5447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5448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21</v>
      </c>
      <c r="F17" s="39"/>
      <c r="G17" s="39"/>
      <c r="H17" s="39"/>
      <c r="I17" s="152" t="s">
        <v>26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5449</v>
      </c>
      <c r="F23" s="39"/>
      <c r="G23" s="39"/>
      <c r="H23" s="39"/>
      <c r="I23" s="152" t="s">
        <v>26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5449</v>
      </c>
      <c r="F26" s="39"/>
      <c r="G26" s="39"/>
      <c r="H26" s="39"/>
      <c r="I26" s="152" t="s">
        <v>26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ROUND((SUM(BE134:BE458)),  2)</f>
        <v>0</v>
      </c>
      <c r="G35" s="39"/>
      <c r="H35" s="39"/>
      <c r="I35" s="166">
        <v>0.20999999999999999</v>
      </c>
      <c r="J35" s="165">
        <f>ROUND(((SUM(BE134:BE458))*I35),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ROUND((SUM(BF134:BF458)),  2)</f>
        <v>0</v>
      </c>
      <c r="G36" s="39"/>
      <c r="H36" s="39"/>
      <c r="I36" s="166">
        <v>0.12</v>
      </c>
      <c r="J36" s="165">
        <f>ROUND(((SUM(BF134:BF458))*I36),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ROUND((SUM(BG134:BG458)),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ROUND((SUM(BH134:BH458)),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ROUND((SUM(BI134:BI458)),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D1.4.1 - zdravotně 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Česká Třebová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>Ing. Horyna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>Ing. Horyna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J135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J136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177</v>
      </c>
      <c r="E101" s="198"/>
      <c r="F101" s="198"/>
      <c r="G101" s="198"/>
      <c r="H101" s="198"/>
      <c r="I101" s="198"/>
      <c r="J101" s="199">
        <f>J167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5450</v>
      </c>
      <c r="E102" s="198"/>
      <c r="F102" s="198"/>
      <c r="G102" s="198"/>
      <c r="H102" s="198"/>
      <c r="I102" s="198"/>
      <c r="J102" s="199">
        <f>J169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5451</v>
      </c>
      <c r="E103" s="198"/>
      <c r="F103" s="198"/>
      <c r="G103" s="198"/>
      <c r="H103" s="198"/>
      <c r="I103" s="198"/>
      <c r="J103" s="199">
        <f>J175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182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5452</v>
      </c>
      <c r="E105" s="198"/>
      <c r="F105" s="198"/>
      <c r="G105" s="198"/>
      <c r="H105" s="198"/>
      <c r="I105" s="198"/>
      <c r="J105" s="199">
        <f>J225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9" customFormat="1" ht="24.96" customHeight="1">
      <c r="A106" s="9"/>
      <c r="B106" s="190"/>
      <c r="C106" s="191"/>
      <c r="D106" s="192" t="s">
        <v>188</v>
      </c>
      <c r="E106" s="193"/>
      <c r="F106" s="193"/>
      <c r="G106" s="193"/>
      <c r="H106" s="193"/>
      <c r="I106" s="193"/>
      <c r="J106" s="194">
        <f>J230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hidden="1" s="10" customFormat="1" ht="19.92" customHeight="1">
      <c r="A107" s="10"/>
      <c r="B107" s="196"/>
      <c r="C107" s="134"/>
      <c r="D107" s="197" t="s">
        <v>5453</v>
      </c>
      <c r="E107" s="198"/>
      <c r="F107" s="198"/>
      <c r="G107" s="198"/>
      <c r="H107" s="198"/>
      <c r="I107" s="198"/>
      <c r="J107" s="199">
        <f>J231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5454</v>
      </c>
      <c r="E108" s="198"/>
      <c r="F108" s="198"/>
      <c r="G108" s="198"/>
      <c r="H108" s="198"/>
      <c r="I108" s="198"/>
      <c r="J108" s="199">
        <f>J333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19.92" customHeight="1">
      <c r="A109" s="10"/>
      <c r="B109" s="196"/>
      <c r="C109" s="134"/>
      <c r="D109" s="197" t="s">
        <v>5455</v>
      </c>
      <c r="E109" s="198"/>
      <c r="F109" s="198"/>
      <c r="G109" s="198"/>
      <c r="H109" s="198"/>
      <c r="I109" s="198"/>
      <c r="J109" s="199">
        <f>J385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5456</v>
      </c>
      <c r="E110" s="198"/>
      <c r="F110" s="198"/>
      <c r="G110" s="198"/>
      <c r="H110" s="198"/>
      <c r="I110" s="198"/>
      <c r="J110" s="199">
        <f>J434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19.92" customHeight="1">
      <c r="A111" s="10"/>
      <c r="B111" s="196"/>
      <c r="C111" s="134"/>
      <c r="D111" s="197" t="s">
        <v>5457</v>
      </c>
      <c r="E111" s="198"/>
      <c r="F111" s="198"/>
      <c r="G111" s="198"/>
      <c r="H111" s="198"/>
      <c r="I111" s="198"/>
      <c r="J111" s="199">
        <f>J443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10" customFormat="1" ht="19.92" customHeight="1">
      <c r="A112" s="10"/>
      <c r="B112" s="196"/>
      <c r="C112" s="134"/>
      <c r="D112" s="197" t="s">
        <v>5458</v>
      </c>
      <c r="E112" s="198"/>
      <c r="F112" s="198"/>
      <c r="G112" s="198"/>
      <c r="H112" s="198"/>
      <c r="I112" s="198"/>
      <c r="J112" s="199">
        <f>J455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hidden="1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hidden="1"/>
    <row r="116" hidden="1"/>
    <row r="117" hidden="1"/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208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TŘEBOVSKO-ORLICKÝ PODNIKATELSKÝ INKUBÁTOR (TO-PINK)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164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185" t="s">
        <v>165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166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E11</f>
        <v>D1.4.1 - zdravotně technické instalace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20</v>
      </c>
      <c r="D128" s="41"/>
      <c r="E128" s="41"/>
      <c r="F128" s="28" t="str">
        <f>F14</f>
        <v>Česká Třebová</v>
      </c>
      <c r="G128" s="41"/>
      <c r="H128" s="41"/>
      <c r="I128" s="33" t="s">
        <v>22</v>
      </c>
      <c r="J128" s="80" t="str">
        <f>IF(J14="","",J14)</f>
        <v>26. 5. 2025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24</v>
      </c>
      <c r="D130" s="41"/>
      <c r="E130" s="41"/>
      <c r="F130" s="28" t="str">
        <f>E17</f>
        <v xml:space="preserve"> </v>
      </c>
      <c r="G130" s="41"/>
      <c r="H130" s="41"/>
      <c r="I130" s="33" t="s">
        <v>29</v>
      </c>
      <c r="J130" s="37" t="str">
        <f>E23</f>
        <v>Ing. Horyna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27</v>
      </c>
      <c r="D131" s="41"/>
      <c r="E131" s="41"/>
      <c r="F131" s="28" t="str">
        <f>IF(E20="","",E20)</f>
        <v>Vyplň údaj</v>
      </c>
      <c r="G131" s="41"/>
      <c r="H131" s="41"/>
      <c r="I131" s="33" t="s">
        <v>31</v>
      </c>
      <c r="J131" s="37" t="str">
        <f>E26</f>
        <v>Ing. Horyna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209</v>
      </c>
      <c r="D133" s="204" t="s">
        <v>58</v>
      </c>
      <c r="E133" s="204" t="s">
        <v>54</v>
      </c>
      <c r="F133" s="204" t="s">
        <v>55</v>
      </c>
      <c r="G133" s="204" t="s">
        <v>210</v>
      </c>
      <c r="H133" s="204" t="s">
        <v>211</v>
      </c>
      <c r="I133" s="204" t="s">
        <v>212</v>
      </c>
      <c r="J133" s="204" t="s">
        <v>170</v>
      </c>
      <c r="K133" s="205" t="s">
        <v>213</v>
      </c>
      <c r="L133" s="206"/>
      <c r="M133" s="101" t="s">
        <v>1</v>
      </c>
      <c r="N133" s="102" t="s">
        <v>37</v>
      </c>
      <c r="O133" s="102" t="s">
        <v>214</v>
      </c>
      <c r="P133" s="102" t="s">
        <v>215</v>
      </c>
      <c r="Q133" s="102" t="s">
        <v>216</v>
      </c>
      <c r="R133" s="102" t="s">
        <v>217</v>
      </c>
      <c r="S133" s="102" t="s">
        <v>218</v>
      </c>
      <c r="T133" s="103" t="s">
        <v>219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220</v>
      </c>
      <c r="D134" s="41"/>
      <c r="E134" s="41"/>
      <c r="F134" s="41"/>
      <c r="G134" s="41"/>
      <c r="H134" s="41"/>
      <c r="I134" s="41"/>
      <c r="J134" s="207">
        <f>BK134</f>
        <v>0</v>
      </c>
      <c r="K134" s="41"/>
      <c r="L134" s="45"/>
      <c r="M134" s="104"/>
      <c r="N134" s="208"/>
      <c r="O134" s="105"/>
      <c r="P134" s="209">
        <f>P135+P230</f>
        <v>0</v>
      </c>
      <c r="Q134" s="105"/>
      <c r="R134" s="209">
        <f>R135+R230</f>
        <v>58.984950999999995</v>
      </c>
      <c r="S134" s="105"/>
      <c r="T134" s="210">
        <f>T135+T230</f>
        <v>17.869699999999998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72</v>
      </c>
      <c r="AU134" s="18" t="s">
        <v>172</v>
      </c>
      <c r="BK134" s="211">
        <f>BK135+BK230</f>
        <v>0</v>
      </c>
    </row>
    <row r="135" s="12" customFormat="1" ht="25.92" customHeight="1">
      <c r="A135" s="12"/>
      <c r="B135" s="212"/>
      <c r="C135" s="213"/>
      <c r="D135" s="214" t="s">
        <v>72</v>
      </c>
      <c r="E135" s="215" t="s">
        <v>221</v>
      </c>
      <c r="F135" s="215" t="s">
        <v>222</v>
      </c>
      <c r="G135" s="213"/>
      <c r="H135" s="213"/>
      <c r="I135" s="216"/>
      <c r="J135" s="217">
        <f>BK135</f>
        <v>0</v>
      </c>
      <c r="K135" s="213"/>
      <c r="L135" s="218"/>
      <c r="M135" s="219"/>
      <c r="N135" s="220"/>
      <c r="O135" s="220"/>
      <c r="P135" s="221">
        <f>P136+P167+P169+P175+P210+P225</f>
        <v>0</v>
      </c>
      <c r="Q135" s="220"/>
      <c r="R135" s="221">
        <f>R136+R167+R169+R175+R210+R225</f>
        <v>54.790940999999997</v>
      </c>
      <c r="S135" s="220"/>
      <c r="T135" s="222">
        <f>T136+T167+T169+T175+T210+T225</f>
        <v>8.5659999999999989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80</v>
      </c>
      <c r="AT135" s="224" t="s">
        <v>72</v>
      </c>
      <c r="AU135" s="224" t="s">
        <v>73</v>
      </c>
      <c r="AY135" s="223" t="s">
        <v>223</v>
      </c>
      <c r="BK135" s="225">
        <f>BK136+BK167+BK169+BK175+BK210+BK225</f>
        <v>0</v>
      </c>
    </row>
    <row r="136" s="12" customFormat="1" ht="22.8" customHeight="1">
      <c r="A136" s="12"/>
      <c r="B136" s="212"/>
      <c r="C136" s="213"/>
      <c r="D136" s="214" t="s">
        <v>72</v>
      </c>
      <c r="E136" s="226" t="s">
        <v>80</v>
      </c>
      <c r="F136" s="226" t="s">
        <v>224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SUM(P137:P166)</f>
        <v>0</v>
      </c>
      <c r="Q136" s="220"/>
      <c r="R136" s="221">
        <f>SUM(R137:R166)</f>
        <v>45.159999999999997</v>
      </c>
      <c r="S136" s="220"/>
      <c r="T136" s="222">
        <f>SUM(T137:T166)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80</v>
      </c>
      <c r="AT136" s="224" t="s">
        <v>72</v>
      </c>
      <c r="AU136" s="224" t="s">
        <v>80</v>
      </c>
      <c r="AY136" s="223" t="s">
        <v>223</v>
      </c>
      <c r="BK136" s="225">
        <f>SUM(BK137:BK166)</f>
        <v>0</v>
      </c>
    </row>
    <row r="137" s="2" customFormat="1" ht="44.25" customHeight="1">
      <c r="A137" s="39"/>
      <c r="B137" s="40"/>
      <c r="C137" s="228" t="s">
        <v>80</v>
      </c>
      <c r="D137" s="228" t="s">
        <v>225</v>
      </c>
      <c r="E137" s="229" t="s">
        <v>5459</v>
      </c>
      <c r="F137" s="230" t="s">
        <v>5460</v>
      </c>
      <c r="G137" s="231" t="s">
        <v>228</v>
      </c>
      <c r="H137" s="232">
        <v>25</v>
      </c>
      <c r="I137" s="233"/>
      <c r="J137" s="234">
        <f>ROUND(I137*H137,2)</f>
        <v>0</v>
      </c>
      <c r="K137" s="230" t="s">
        <v>229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82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5461</v>
      </c>
    </row>
    <row r="138" s="14" customFormat="1">
      <c r="A138" s="14"/>
      <c r="B138" s="253"/>
      <c r="C138" s="254"/>
      <c r="D138" s="243" t="s">
        <v>232</v>
      </c>
      <c r="E138" s="255" t="s">
        <v>1</v>
      </c>
      <c r="F138" s="256" t="s">
        <v>5462</v>
      </c>
      <c r="G138" s="254"/>
      <c r="H138" s="255" t="s">
        <v>1</v>
      </c>
      <c r="I138" s="257"/>
      <c r="J138" s="254"/>
      <c r="K138" s="254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232</v>
      </c>
      <c r="AU138" s="262" t="s">
        <v>82</v>
      </c>
      <c r="AV138" s="14" t="s">
        <v>80</v>
      </c>
      <c r="AW138" s="14" t="s">
        <v>30</v>
      </c>
      <c r="AX138" s="14" t="s">
        <v>73</v>
      </c>
      <c r="AY138" s="262" t="s">
        <v>223</v>
      </c>
    </row>
    <row r="139" s="13" customFormat="1">
      <c r="A139" s="13"/>
      <c r="B139" s="241"/>
      <c r="C139" s="242"/>
      <c r="D139" s="243" t="s">
        <v>232</v>
      </c>
      <c r="E139" s="244" t="s">
        <v>1</v>
      </c>
      <c r="F139" s="245" t="s">
        <v>5463</v>
      </c>
      <c r="G139" s="242"/>
      <c r="H139" s="246">
        <v>25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232</v>
      </c>
      <c r="AU139" s="252" t="s">
        <v>82</v>
      </c>
      <c r="AV139" s="13" t="s">
        <v>82</v>
      </c>
      <c r="AW139" s="13" t="s">
        <v>30</v>
      </c>
      <c r="AX139" s="13" t="s">
        <v>80</v>
      </c>
      <c r="AY139" s="252" t="s">
        <v>223</v>
      </c>
    </row>
    <row r="140" s="2" customFormat="1" ht="44.25" customHeight="1">
      <c r="A140" s="39"/>
      <c r="B140" s="40"/>
      <c r="C140" s="228" t="s">
        <v>82</v>
      </c>
      <c r="D140" s="228" t="s">
        <v>225</v>
      </c>
      <c r="E140" s="229" t="s">
        <v>5464</v>
      </c>
      <c r="F140" s="230" t="s">
        <v>5465</v>
      </c>
      <c r="G140" s="231" t="s">
        <v>228</v>
      </c>
      <c r="H140" s="232">
        <v>10.08</v>
      </c>
      <c r="I140" s="233"/>
      <c r="J140" s="234">
        <f>ROUND(I140*H140,2)</f>
        <v>0</v>
      </c>
      <c r="K140" s="230" t="s">
        <v>229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82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5466</v>
      </c>
    </row>
    <row r="141" s="14" customFormat="1">
      <c r="A141" s="14"/>
      <c r="B141" s="253"/>
      <c r="C141" s="254"/>
      <c r="D141" s="243" t="s">
        <v>232</v>
      </c>
      <c r="E141" s="255" t="s">
        <v>1</v>
      </c>
      <c r="F141" s="256" t="s">
        <v>5467</v>
      </c>
      <c r="G141" s="254"/>
      <c r="H141" s="255" t="s">
        <v>1</v>
      </c>
      <c r="I141" s="257"/>
      <c r="J141" s="254"/>
      <c r="K141" s="254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232</v>
      </c>
      <c r="AU141" s="262" t="s">
        <v>82</v>
      </c>
      <c r="AV141" s="14" t="s">
        <v>80</v>
      </c>
      <c r="AW141" s="14" t="s">
        <v>30</v>
      </c>
      <c r="AX141" s="14" t="s">
        <v>73</v>
      </c>
      <c r="AY141" s="262" t="s">
        <v>223</v>
      </c>
    </row>
    <row r="142" s="13" customFormat="1">
      <c r="A142" s="13"/>
      <c r="B142" s="241"/>
      <c r="C142" s="242"/>
      <c r="D142" s="243" t="s">
        <v>232</v>
      </c>
      <c r="E142" s="244" t="s">
        <v>1</v>
      </c>
      <c r="F142" s="245" t="s">
        <v>5468</v>
      </c>
      <c r="G142" s="242"/>
      <c r="H142" s="246">
        <v>1.2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232</v>
      </c>
      <c r="AU142" s="252" t="s">
        <v>82</v>
      </c>
      <c r="AV142" s="13" t="s">
        <v>82</v>
      </c>
      <c r="AW142" s="13" t="s">
        <v>30</v>
      </c>
      <c r="AX142" s="13" t="s">
        <v>73</v>
      </c>
      <c r="AY142" s="252" t="s">
        <v>223</v>
      </c>
    </row>
    <row r="143" s="13" customFormat="1">
      <c r="A143" s="13"/>
      <c r="B143" s="241"/>
      <c r="C143" s="242"/>
      <c r="D143" s="243" t="s">
        <v>232</v>
      </c>
      <c r="E143" s="244" t="s">
        <v>1</v>
      </c>
      <c r="F143" s="245" t="s">
        <v>5469</v>
      </c>
      <c r="G143" s="242"/>
      <c r="H143" s="246">
        <v>0.29999999999999999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232</v>
      </c>
      <c r="AU143" s="252" t="s">
        <v>82</v>
      </c>
      <c r="AV143" s="13" t="s">
        <v>82</v>
      </c>
      <c r="AW143" s="13" t="s">
        <v>30</v>
      </c>
      <c r="AX143" s="13" t="s">
        <v>73</v>
      </c>
      <c r="AY143" s="252" t="s">
        <v>223</v>
      </c>
    </row>
    <row r="144" s="13" customFormat="1">
      <c r="A144" s="13"/>
      <c r="B144" s="241"/>
      <c r="C144" s="242"/>
      <c r="D144" s="243" t="s">
        <v>232</v>
      </c>
      <c r="E144" s="244" t="s">
        <v>1</v>
      </c>
      <c r="F144" s="245" t="s">
        <v>5469</v>
      </c>
      <c r="G144" s="242"/>
      <c r="H144" s="246">
        <v>0.29999999999999999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232</v>
      </c>
      <c r="AU144" s="252" t="s">
        <v>82</v>
      </c>
      <c r="AV144" s="13" t="s">
        <v>82</v>
      </c>
      <c r="AW144" s="13" t="s">
        <v>30</v>
      </c>
      <c r="AX144" s="13" t="s">
        <v>73</v>
      </c>
      <c r="AY144" s="252" t="s">
        <v>223</v>
      </c>
    </row>
    <row r="145" s="13" customFormat="1">
      <c r="A145" s="13"/>
      <c r="B145" s="241"/>
      <c r="C145" s="242"/>
      <c r="D145" s="243" t="s">
        <v>232</v>
      </c>
      <c r="E145" s="244" t="s">
        <v>1</v>
      </c>
      <c r="F145" s="245" t="s">
        <v>5470</v>
      </c>
      <c r="G145" s="242"/>
      <c r="H145" s="246">
        <v>0.90000000000000002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232</v>
      </c>
      <c r="AU145" s="252" t="s">
        <v>82</v>
      </c>
      <c r="AV145" s="13" t="s">
        <v>82</v>
      </c>
      <c r="AW145" s="13" t="s">
        <v>30</v>
      </c>
      <c r="AX145" s="13" t="s">
        <v>73</v>
      </c>
      <c r="AY145" s="252" t="s">
        <v>223</v>
      </c>
    </row>
    <row r="146" s="13" customFormat="1">
      <c r="A146" s="13"/>
      <c r="B146" s="241"/>
      <c r="C146" s="242"/>
      <c r="D146" s="243" t="s">
        <v>232</v>
      </c>
      <c r="E146" s="244" t="s">
        <v>1</v>
      </c>
      <c r="F146" s="245" t="s">
        <v>5471</v>
      </c>
      <c r="G146" s="242"/>
      <c r="H146" s="246">
        <v>0.23999999999999999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232</v>
      </c>
      <c r="AU146" s="252" t="s">
        <v>82</v>
      </c>
      <c r="AV146" s="13" t="s">
        <v>82</v>
      </c>
      <c r="AW146" s="13" t="s">
        <v>30</v>
      </c>
      <c r="AX146" s="13" t="s">
        <v>73</v>
      </c>
      <c r="AY146" s="252" t="s">
        <v>223</v>
      </c>
    </row>
    <row r="147" s="13" customFormat="1">
      <c r="A147" s="13"/>
      <c r="B147" s="241"/>
      <c r="C147" s="242"/>
      <c r="D147" s="243" t="s">
        <v>232</v>
      </c>
      <c r="E147" s="244" t="s">
        <v>1</v>
      </c>
      <c r="F147" s="245" t="s">
        <v>5472</v>
      </c>
      <c r="G147" s="242"/>
      <c r="H147" s="246">
        <v>0.71999999999999997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232</v>
      </c>
      <c r="AU147" s="252" t="s">
        <v>82</v>
      </c>
      <c r="AV147" s="13" t="s">
        <v>82</v>
      </c>
      <c r="AW147" s="13" t="s">
        <v>30</v>
      </c>
      <c r="AX147" s="13" t="s">
        <v>73</v>
      </c>
      <c r="AY147" s="252" t="s">
        <v>223</v>
      </c>
    </row>
    <row r="148" s="13" customFormat="1">
      <c r="A148" s="13"/>
      <c r="B148" s="241"/>
      <c r="C148" s="242"/>
      <c r="D148" s="243" t="s">
        <v>232</v>
      </c>
      <c r="E148" s="244" t="s">
        <v>1</v>
      </c>
      <c r="F148" s="245" t="s">
        <v>5469</v>
      </c>
      <c r="G148" s="242"/>
      <c r="H148" s="246">
        <v>0.29999999999999999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232</v>
      </c>
      <c r="AU148" s="252" t="s">
        <v>82</v>
      </c>
      <c r="AV148" s="13" t="s">
        <v>82</v>
      </c>
      <c r="AW148" s="13" t="s">
        <v>30</v>
      </c>
      <c r="AX148" s="13" t="s">
        <v>73</v>
      </c>
      <c r="AY148" s="252" t="s">
        <v>223</v>
      </c>
    </row>
    <row r="149" s="13" customFormat="1">
      <c r="A149" s="13"/>
      <c r="B149" s="241"/>
      <c r="C149" s="242"/>
      <c r="D149" s="243" t="s">
        <v>232</v>
      </c>
      <c r="E149" s="244" t="s">
        <v>1</v>
      </c>
      <c r="F149" s="245" t="s">
        <v>5472</v>
      </c>
      <c r="G149" s="242"/>
      <c r="H149" s="246">
        <v>0.71999999999999997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232</v>
      </c>
      <c r="AU149" s="252" t="s">
        <v>82</v>
      </c>
      <c r="AV149" s="13" t="s">
        <v>82</v>
      </c>
      <c r="AW149" s="13" t="s">
        <v>30</v>
      </c>
      <c r="AX149" s="13" t="s">
        <v>73</v>
      </c>
      <c r="AY149" s="252" t="s">
        <v>223</v>
      </c>
    </row>
    <row r="150" s="13" customFormat="1">
      <c r="A150" s="13"/>
      <c r="B150" s="241"/>
      <c r="C150" s="242"/>
      <c r="D150" s="243" t="s">
        <v>232</v>
      </c>
      <c r="E150" s="244" t="s">
        <v>1</v>
      </c>
      <c r="F150" s="245" t="s">
        <v>5473</v>
      </c>
      <c r="G150" s="242"/>
      <c r="H150" s="246">
        <v>4.5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232</v>
      </c>
      <c r="AU150" s="252" t="s">
        <v>82</v>
      </c>
      <c r="AV150" s="13" t="s">
        <v>82</v>
      </c>
      <c r="AW150" s="13" t="s">
        <v>30</v>
      </c>
      <c r="AX150" s="13" t="s">
        <v>73</v>
      </c>
      <c r="AY150" s="252" t="s">
        <v>223</v>
      </c>
    </row>
    <row r="151" s="13" customFormat="1">
      <c r="A151" s="13"/>
      <c r="B151" s="241"/>
      <c r="C151" s="242"/>
      <c r="D151" s="243" t="s">
        <v>232</v>
      </c>
      <c r="E151" s="244" t="s">
        <v>1</v>
      </c>
      <c r="F151" s="245" t="s">
        <v>5470</v>
      </c>
      <c r="G151" s="242"/>
      <c r="H151" s="246">
        <v>0.90000000000000002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232</v>
      </c>
      <c r="AU151" s="252" t="s">
        <v>82</v>
      </c>
      <c r="AV151" s="13" t="s">
        <v>82</v>
      </c>
      <c r="AW151" s="13" t="s">
        <v>30</v>
      </c>
      <c r="AX151" s="13" t="s">
        <v>73</v>
      </c>
      <c r="AY151" s="252" t="s">
        <v>223</v>
      </c>
    </row>
    <row r="152" s="15" customFormat="1">
      <c r="A152" s="15"/>
      <c r="B152" s="263"/>
      <c r="C152" s="264"/>
      <c r="D152" s="243" t="s">
        <v>232</v>
      </c>
      <c r="E152" s="265" t="s">
        <v>1</v>
      </c>
      <c r="F152" s="266" t="s">
        <v>245</v>
      </c>
      <c r="G152" s="264"/>
      <c r="H152" s="267">
        <v>10.08</v>
      </c>
      <c r="I152" s="268"/>
      <c r="J152" s="264"/>
      <c r="K152" s="264"/>
      <c r="L152" s="269"/>
      <c r="M152" s="270"/>
      <c r="N152" s="271"/>
      <c r="O152" s="271"/>
      <c r="P152" s="271"/>
      <c r="Q152" s="271"/>
      <c r="R152" s="271"/>
      <c r="S152" s="271"/>
      <c r="T152" s="272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3" t="s">
        <v>232</v>
      </c>
      <c r="AU152" s="273" t="s">
        <v>82</v>
      </c>
      <c r="AV152" s="15" t="s">
        <v>230</v>
      </c>
      <c r="AW152" s="15" t="s">
        <v>30</v>
      </c>
      <c r="AX152" s="15" t="s">
        <v>80</v>
      </c>
      <c r="AY152" s="273" t="s">
        <v>223</v>
      </c>
    </row>
    <row r="153" s="2" customFormat="1" ht="62.7" customHeight="1">
      <c r="A153" s="39"/>
      <c r="B153" s="40"/>
      <c r="C153" s="228" t="s">
        <v>102</v>
      </c>
      <c r="D153" s="228" t="s">
        <v>225</v>
      </c>
      <c r="E153" s="229" t="s">
        <v>254</v>
      </c>
      <c r="F153" s="230" t="s">
        <v>255</v>
      </c>
      <c r="G153" s="231" t="s">
        <v>228</v>
      </c>
      <c r="H153" s="232">
        <v>35.079999999999998</v>
      </c>
      <c r="I153" s="233"/>
      <c r="J153" s="234">
        <f>ROUND(I153*H153,2)</f>
        <v>0</v>
      </c>
      <c r="K153" s="230" t="s">
        <v>229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82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5474</v>
      </c>
    </row>
    <row r="154" s="2" customFormat="1" ht="44.25" customHeight="1">
      <c r="A154" s="39"/>
      <c r="B154" s="40"/>
      <c r="C154" s="228" t="s">
        <v>230</v>
      </c>
      <c r="D154" s="228" t="s">
        <v>225</v>
      </c>
      <c r="E154" s="229" t="s">
        <v>263</v>
      </c>
      <c r="F154" s="230" t="s">
        <v>264</v>
      </c>
      <c r="G154" s="231" t="s">
        <v>265</v>
      </c>
      <c r="H154" s="232">
        <v>21.047999999999998</v>
      </c>
      <c r="I154" s="233"/>
      <c r="J154" s="234">
        <f>ROUND(I154*H154,2)</f>
        <v>0</v>
      </c>
      <c r="K154" s="230" t="s">
        <v>229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5475</v>
      </c>
    </row>
    <row r="155" s="13" customFormat="1">
      <c r="A155" s="13"/>
      <c r="B155" s="241"/>
      <c r="C155" s="242"/>
      <c r="D155" s="243" t="s">
        <v>232</v>
      </c>
      <c r="E155" s="244" t="s">
        <v>1</v>
      </c>
      <c r="F155" s="245" t="s">
        <v>5476</v>
      </c>
      <c r="G155" s="242"/>
      <c r="H155" s="246">
        <v>21.047999999999998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232</v>
      </c>
      <c r="AU155" s="252" t="s">
        <v>82</v>
      </c>
      <c r="AV155" s="13" t="s">
        <v>82</v>
      </c>
      <c r="AW155" s="13" t="s">
        <v>30</v>
      </c>
      <c r="AX155" s="13" t="s">
        <v>80</v>
      </c>
      <c r="AY155" s="252" t="s">
        <v>223</v>
      </c>
    </row>
    <row r="156" s="2" customFormat="1" ht="44.25" customHeight="1">
      <c r="A156" s="39"/>
      <c r="B156" s="40"/>
      <c r="C156" s="228" t="s">
        <v>249</v>
      </c>
      <c r="D156" s="228" t="s">
        <v>225</v>
      </c>
      <c r="E156" s="229" t="s">
        <v>270</v>
      </c>
      <c r="F156" s="230" t="s">
        <v>271</v>
      </c>
      <c r="G156" s="231" t="s">
        <v>265</v>
      </c>
      <c r="H156" s="232">
        <v>49.112000000000002</v>
      </c>
      <c r="I156" s="233"/>
      <c r="J156" s="234">
        <f>ROUND(I156*H156,2)</f>
        <v>0</v>
      </c>
      <c r="K156" s="230" t="s">
        <v>229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5477</v>
      </c>
    </row>
    <row r="157" s="13" customFormat="1">
      <c r="A157" s="13"/>
      <c r="B157" s="241"/>
      <c r="C157" s="242"/>
      <c r="D157" s="243" t="s">
        <v>232</v>
      </c>
      <c r="E157" s="244" t="s">
        <v>1</v>
      </c>
      <c r="F157" s="245" t="s">
        <v>5478</v>
      </c>
      <c r="G157" s="242"/>
      <c r="H157" s="246">
        <v>49.112000000000002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232</v>
      </c>
      <c r="AU157" s="252" t="s">
        <v>82</v>
      </c>
      <c r="AV157" s="13" t="s">
        <v>82</v>
      </c>
      <c r="AW157" s="13" t="s">
        <v>30</v>
      </c>
      <c r="AX157" s="13" t="s">
        <v>80</v>
      </c>
      <c r="AY157" s="252" t="s">
        <v>223</v>
      </c>
    </row>
    <row r="158" s="2" customFormat="1" ht="66.75" customHeight="1">
      <c r="A158" s="39"/>
      <c r="B158" s="40"/>
      <c r="C158" s="228" t="s">
        <v>253</v>
      </c>
      <c r="D158" s="228" t="s">
        <v>225</v>
      </c>
      <c r="E158" s="229" t="s">
        <v>5479</v>
      </c>
      <c r="F158" s="230" t="s">
        <v>5480</v>
      </c>
      <c r="G158" s="231" t="s">
        <v>228</v>
      </c>
      <c r="H158" s="232">
        <v>10.08</v>
      </c>
      <c r="I158" s="233"/>
      <c r="J158" s="234">
        <f>ROUND(I158*H158,2)</f>
        <v>0</v>
      </c>
      <c r="K158" s="230" t="s">
        <v>229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82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5481</v>
      </c>
    </row>
    <row r="159" s="13" customFormat="1">
      <c r="A159" s="13"/>
      <c r="B159" s="241"/>
      <c r="C159" s="242"/>
      <c r="D159" s="243" t="s">
        <v>232</v>
      </c>
      <c r="E159" s="244" t="s">
        <v>1</v>
      </c>
      <c r="F159" s="245" t="s">
        <v>5482</v>
      </c>
      <c r="G159" s="242"/>
      <c r="H159" s="246">
        <v>10.08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232</v>
      </c>
      <c r="AU159" s="252" t="s">
        <v>82</v>
      </c>
      <c r="AV159" s="13" t="s">
        <v>82</v>
      </c>
      <c r="AW159" s="13" t="s">
        <v>30</v>
      </c>
      <c r="AX159" s="13" t="s">
        <v>80</v>
      </c>
      <c r="AY159" s="252" t="s">
        <v>223</v>
      </c>
    </row>
    <row r="160" s="2" customFormat="1" ht="16.5" customHeight="1">
      <c r="A160" s="39"/>
      <c r="B160" s="40"/>
      <c r="C160" s="274" t="s">
        <v>258</v>
      </c>
      <c r="D160" s="274" t="s">
        <v>285</v>
      </c>
      <c r="E160" s="275" t="s">
        <v>5483</v>
      </c>
      <c r="F160" s="276" t="s">
        <v>5484</v>
      </c>
      <c r="G160" s="277" t="s">
        <v>265</v>
      </c>
      <c r="H160" s="278">
        <v>20.16</v>
      </c>
      <c r="I160" s="279"/>
      <c r="J160" s="280">
        <f>ROUND(I160*H160,2)</f>
        <v>0</v>
      </c>
      <c r="K160" s="276" t="s">
        <v>229</v>
      </c>
      <c r="L160" s="281"/>
      <c r="M160" s="282" t="s">
        <v>1</v>
      </c>
      <c r="N160" s="283" t="s">
        <v>38</v>
      </c>
      <c r="O160" s="92"/>
      <c r="P160" s="237">
        <f>O160*H160</f>
        <v>0</v>
      </c>
      <c r="Q160" s="237">
        <v>1</v>
      </c>
      <c r="R160" s="237">
        <f>Q160*H160</f>
        <v>20.16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262</v>
      </c>
      <c r="AT160" s="239" t="s">
        <v>285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5485</v>
      </c>
    </row>
    <row r="161" s="13" customFormat="1">
      <c r="A161" s="13"/>
      <c r="B161" s="241"/>
      <c r="C161" s="242"/>
      <c r="D161" s="243" t="s">
        <v>232</v>
      </c>
      <c r="E161" s="244" t="s">
        <v>1</v>
      </c>
      <c r="F161" s="245" t="s">
        <v>5486</v>
      </c>
      <c r="G161" s="242"/>
      <c r="H161" s="246">
        <v>20.16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232</v>
      </c>
      <c r="AU161" s="252" t="s">
        <v>82</v>
      </c>
      <c r="AV161" s="13" t="s">
        <v>82</v>
      </c>
      <c r="AW161" s="13" t="s">
        <v>30</v>
      </c>
      <c r="AX161" s="13" t="s">
        <v>80</v>
      </c>
      <c r="AY161" s="252" t="s">
        <v>223</v>
      </c>
    </row>
    <row r="162" s="2" customFormat="1" ht="66.75" customHeight="1">
      <c r="A162" s="39"/>
      <c r="B162" s="40"/>
      <c r="C162" s="228" t="s">
        <v>262</v>
      </c>
      <c r="D162" s="228" t="s">
        <v>225</v>
      </c>
      <c r="E162" s="229" t="s">
        <v>5487</v>
      </c>
      <c r="F162" s="230" t="s">
        <v>5488</v>
      </c>
      <c r="G162" s="231" t="s">
        <v>228</v>
      </c>
      <c r="H162" s="232">
        <v>12.5</v>
      </c>
      <c r="I162" s="233"/>
      <c r="J162" s="234">
        <f>ROUND(I162*H162,2)</f>
        <v>0</v>
      </c>
      <c r="K162" s="230" t="s">
        <v>229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5489</v>
      </c>
    </row>
    <row r="163" s="14" customFormat="1">
      <c r="A163" s="14"/>
      <c r="B163" s="253"/>
      <c r="C163" s="254"/>
      <c r="D163" s="243" t="s">
        <v>232</v>
      </c>
      <c r="E163" s="255" t="s">
        <v>1</v>
      </c>
      <c r="F163" s="256" t="s">
        <v>5490</v>
      </c>
      <c r="G163" s="254"/>
      <c r="H163" s="255" t="s">
        <v>1</v>
      </c>
      <c r="I163" s="257"/>
      <c r="J163" s="254"/>
      <c r="K163" s="254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232</v>
      </c>
      <c r="AU163" s="262" t="s">
        <v>82</v>
      </c>
      <c r="AV163" s="14" t="s">
        <v>80</v>
      </c>
      <c r="AW163" s="14" t="s">
        <v>30</v>
      </c>
      <c r="AX163" s="14" t="s">
        <v>73</v>
      </c>
      <c r="AY163" s="262" t="s">
        <v>223</v>
      </c>
    </row>
    <row r="164" s="13" customFormat="1">
      <c r="A164" s="13"/>
      <c r="B164" s="241"/>
      <c r="C164" s="242"/>
      <c r="D164" s="243" t="s">
        <v>232</v>
      </c>
      <c r="E164" s="244" t="s">
        <v>1</v>
      </c>
      <c r="F164" s="245" t="s">
        <v>5491</v>
      </c>
      <c r="G164" s="242"/>
      <c r="H164" s="246">
        <v>12.5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232</v>
      </c>
      <c r="AU164" s="252" t="s">
        <v>82</v>
      </c>
      <c r="AV164" s="13" t="s">
        <v>82</v>
      </c>
      <c r="AW164" s="13" t="s">
        <v>30</v>
      </c>
      <c r="AX164" s="13" t="s">
        <v>80</v>
      </c>
      <c r="AY164" s="252" t="s">
        <v>223</v>
      </c>
    </row>
    <row r="165" s="2" customFormat="1" ht="16.5" customHeight="1">
      <c r="A165" s="39"/>
      <c r="B165" s="40"/>
      <c r="C165" s="274" t="s">
        <v>269</v>
      </c>
      <c r="D165" s="274" t="s">
        <v>285</v>
      </c>
      <c r="E165" s="275" t="s">
        <v>5492</v>
      </c>
      <c r="F165" s="276" t="s">
        <v>5493</v>
      </c>
      <c r="G165" s="277" t="s">
        <v>265</v>
      </c>
      <c r="H165" s="278">
        <v>25</v>
      </c>
      <c r="I165" s="279"/>
      <c r="J165" s="280">
        <f>ROUND(I165*H165,2)</f>
        <v>0</v>
      </c>
      <c r="K165" s="276" t="s">
        <v>229</v>
      </c>
      <c r="L165" s="281"/>
      <c r="M165" s="282" t="s">
        <v>1</v>
      </c>
      <c r="N165" s="283" t="s">
        <v>38</v>
      </c>
      <c r="O165" s="92"/>
      <c r="P165" s="237">
        <f>O165*H165</f>
        <v>0</v>
      </c>
      <c r="Q165" s="237">
        <v>1</v>
      </c>
      <c r="R165" s="237">
        <f>Q165*H165</f>
        <v>25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262</v>
      </c>
      <c r="AT165" s="239" t="s">
        <v>285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5494</v>
      </c>
    </row>
    <row r="166" s="13" customFormat="1">
      <c r="A166" s="13"/>
      <c r="B166" s="241"/>
      <c r="C166" s="242"/>
      <c r="D166" s="243" t="s">
        <v>232</v>
      </c>
      <c r="E166" s="244" t="s">
        <v>1</v>
      </c>
      <c r="F166" s="245" t="s">
        <v>5495</v>
      </c>
      <c r="G166" s="242"/>
      <c r="H166" s="246">
        <v>25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232</v>
      </c>
      <c r="AU166" s="252" t="s">
        <v>82</v>
      </c>
      <c r="AV166" s="13" t="s">
        <v>82</v>
      </c>
      <c r="AW166" s="13" t="s">
        <v>30</v>
      </c>
      <c r="AX166" s="13" t="s">
        <v>80</v>
      </c>
      <c r="AY166" s="252" t="s">
        <v>223</v>
      </c>
    </row>
    <row r="167" s="12" customFormat="1" ht="22.8" customHeight="1">
      <c r="A167" s="12"/>
      <c r="B167" s="212"/>
      <c r="C167" s="213"/>
      <c r="D167" s="214" t="s">
        <v>72</v>
      </c>
      <c r="E167" s="226" t="s">
        <v>230</v>
      </c>
      <c r="F167" s="226" t="s">
        <v>849</v>
      </c>
      <c r="G167" s="213"/>
      <c r="H167" s="213"/>
      <c r="I167" s="216"/>
      <c r="J167" s="227">
        <f>BK167</f>
        <v>0</v>
      </c>
      <c r="K167" s="213"/>
      <c r="L167" s="218"/>
      <c r="M167" s="219"/>
      <c r="N167" s="220"/>
      <c r="O167" s="220"/>
      <c r="P167" s="221">
        <f>P168</f>
        <v>0</v>
      </c>
      <c r="Q167" s="220"/>
      <c r="R167" s="221">
        <f>R168</f>
        <v>4.7269250000000005</v>
      </c>
      <c r="S167" s="220"/>
      <c r="T167" s="222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3" t="s">
        <v>80</v>
      </c>
      <c r="AT167" s="224" t="s">
        <v>72</v>
      </c>
      <c r="AU167" s="224" t="s">
        <v>80</v>
      </c>
      <c r="AY167" s="223" t="s">
        <v>223</v>
      </c>
      <c r="BK167" s="225">
        <f>BK168</f>
        <v>0</v>
      </c>
    </row>
    <row r="168" s="2" customFormat="1" ht="33" customHeight="1">
      <c r="A168" s="39"/>
      <c r="B168" s="40"/>
      <c r="C168" s="228" t="s">
        <v>275</v>
      </c>
      <c r="D168" s="228" t="s">
        <v>225</v>
      </c>
      <c r="E168" s="229" t="s">
        <v>5496</v>
      </c>
      <c r="F168" s="230" t="s">
        <v>5497</v>
      </c>
      <c r="G168" s="231" t="s">
        <v>228</v>
      </c>
      <c r="H168" s="232">
        <v>2.5</v>
      </c>
      <c r="I168" s="233"/>
      <c r="J168" s="234">
        <f>ROUND(I168*H168,2)</f>
        <v>0</v>
      </c>
      <c r="K168" s="230" t="s">
        <v>229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1.8907700000000001</v>
      </c>
      <c r="R168" s="237">
        <f>Q168*H168</f>
        <v>4.7269250000000005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82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5498</v>
      </c>
    </row>
    <row r="169" s="12" customFormat="1" ht="22.8" customHeight="1">
      <c r="A169" s="12"/>
      <c r="B169" s="212"/>
      <c r="C169" s="213"/>
      <c r="D169" s="214" t="s">
        <v>72</v>
      </c>
      <c r="E169" s="226" t="s">
        <v>253</v>
      </c>
      <c r="F169" s="226" t="s">
        <v>5499</v>
      </c>
      <c r="G169" s="213"/>
      <c r="H169" s="213"/>
      <c r="I169" s="216"/>
      <c r="J169" s="227">
        <f>BK169</f>
        <v>0</v>
      </c>
      <c r="K169" s="213"/>
      <c r="L169" s="218"/>
      <c r="M169" s="219"/>
      <c r="N169" s="220"/>
      <c r="O169" s="220"/>
      <c r="P169" s="221">
        <f>SUM(P170:P174)</f>
        <v>0</v>
      </c>
      <c r="Q169" s="220"/>
      <c r="R169" s="221">
        <f>SUM(R170:R174)</f>
        <v>4.8496000000000006</v>
      </c>
      <c r="S169" s="220"/>
      <c r="T169" s="222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80</v>
      </c>
      <c r="AT169" s="224" t="s">
        <v>72</v>
      </c>
      <c r="AU169" s="224" t="s">
        <v>80</v>
      </c>
      <c r="AY169" s="223" t="s">
        <v>223</v>
      </c>
      <c r="BK169" s="225">
        <f>SUM(BK170:BK174)</f>
        <v>0</v>
      </c>
    </row>
    <row r="170" s="2" customFormat="1" ht="21.75" customHeight="1">
      <c r="A170" s="39"/>
      <c r="B170" s="40"/>
      <c r="C170" s="228" t="s">
        <v>279</v>
      </c>
      <c r="D170" s="228" t="s">
        <v>225</v>
      </c>
      <c r="E170" s="229" t="s">
        <v>5500</v>
      </c>
      <c r="F170" s="230" t="s">
        <v>5501</v>
      </c>
      <c r="G170" s="231" t="s">
        <v>293</v>
      </c>
      <c r="H170" s="232">
        <v>8</v>
      </c>
      <c r="I170" s="233"/>
      <c r="J170" s="234">
        <f>ROUND(I170*H170,2)</f>
        <v>0</v>
      </c>
      <c r="K170" s="230" t="s">
        <v>229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0.056000000000000001</v>
      </c>
      <c r="R170" s="237">
        <f>Q170*H170</f>
        <v>0.44800000000000001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5502</v>
      </c>
    </row>
    <row r="171" s="2" customFormat="1" ht="21.75" customHeight="1">
      <c r="A171" s="39"/>
      <c r="B171" s="40"/>
      <c r="C171" s="228" t="s">
        <v>8</v>
      </c>
      <c r="D171" s="228" t="s">
        <v>225</v>
      </c>
      <c r="E171" s="229" t="s">
        <v>5503</v>
      </c>
      <c r="F171" s="230" t="s">
        <v>5504</v>
      </c>
      <c r="G171" s="231" t="s">
        <v>293</v>
      </c>
      <c r="H171" s="232">
        <v>78.599999999999994</v>
      </c>
      <c r="I171" s="233"/>
      <c r="J171" s="234">
        <f>ROUND(I171*H171,2)</f>
        <v>0</v>
      </c>
      <c r="K171" s="230" t="s">
        <v>229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0.056000000000000001</v>
      </c>
      <c r="R171" s="237">
        <f>Q171*H171</f>
        <v>4.4016000000000002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5505</v>
      </c>
    </row>
    <row r="172" s="13" customFormat="1">
      <c r="A172" s="13"/>
      <c r="B172" s="241"/>
      <c r="C172" s="242"/>
      <c r="D172" s="243" t="s">
        <v>232</v>
      </c>
      <c r="E172" s="244" t="s">
        <v>1</v>
      </c>
      <c r="F172" s="245" t="s">
        <v>5506</v>
      </c>
      <c r="G172" s="242"/>
      <c r="H172" s="246">
        <v>46.5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232</v>
      </c>
      <c r="AU172" s="252" t="s">
        <v>82</v>
      </c>
      <c r="AV172" s="13" t="s">
        <v>82</v>
      </c>
      <c r="AW172" s="13" t="s">
        <v>30</v>
      </c>
      <c r="AX172" s="13" t="s">
        <v>73</v>
      </c>
      <c r="AY172" s="252" t="s">
        <v>223</v>
      </c>
    </row>
    <row r="173" s="13" customFormat="1">
      <c r="A173" s="13"/>
      <c r="B173" s="241"/>
      <c r="C173" s="242"/>
      <c r="D173" s="243" t="s">
        <v>232</v>
      </c>
      <c r="E173" s="244" t="s">
        <v>1</v>
      </c>
      <c r="F173" s="245" t="s">
        <v>5507</v>
      </c>
      <c r="G173" s="242"/>
      <c r="H173" s="246">
        <v>32.100000000000001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232</v>
      </c>
      <c r="AU173" s="252" t="s">
        <v>82</v>
      </c>
      <c r="AV173" s="13" t="s">
        <v>82</v>
      </c>
      <c r="AW173" s="13" t="s">
        <v>30</v>
      </c>
      <c r="AX173" s="13" t="s">
        <v>73</v>
      </c>
      <c r="AY173" s="252" t="s">
        <v>223</v>
      </c>
    </row>
    <row r="174" s="15" customFormat="1">
      <c r="A174" s="15"/>
      <c r="B174" s="263"/>
      <c r="C174" s="264"/>
      <c r="D174" s="243" t="s">
        <v>232</v>
      </c>
      <c r="E174" s="265" t="s">
        <v>1</v>
      </c>
      <c r="F174" s="266" t="s">
        <v>245</v>
      </c>
      <c r="G174" s="264"/>
      <c r="H174" s="267">
        <v>78.599999999999994</v>
      </c>
      <c r="I174" s="268"/>
      <c r="J174" s="264"/>
      <c r="K174" s="264"/>
      <c r="L174" s="269"/>
      <c r="M174" s="270"/>
      <c r="N174" s="271"/>
      <c r="O174" s="271"/>
      <c r="P174" s="271"/>
      <c r="Q174" s="271"/>
      <c r="R174" s="271"/>
      <c r="S174" s="271"/>
      <c r="T174" s="272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3" t="s">
        <v>232</v>
      </c>
      <c r="AU174" s="273" t="s">
        <v>82</v>
      </c>
      <c r="AV174" s="15" t="s">
        <v>230</v>
      </c>
      <c r="AW174" s="15" t="s">
        <v>30</v>
      </c>
      <c r="AX174" s="15" t="s">
        <v>80</v>
      </c>
      <c r="AY174" s="273" t="s">
        <v>223</v>
      </c>
    </row>
    <row r="175" s="12" customFormat="1" ht="22.8" customHeight="1">
      <c r="A175" s="12"/>
      <c r="B175" s="212"/>
      <c r="C175" s="213"/>
      <c r="D175" s="214" t="s">
        <v>72</v>
      </c>
      <c r="E175" s="226" t="s">
        <v>262</v>
      </c>
      <c r="F175" s="226" t="s">
        <v>5508</v>
      </c>
      <c r="G175" s="213"/>
      <c r="H175" s="213"/>
      <c r="I175" s="216"/>
      <c r="J175" s="227">
        <f>BK175</f>
        <v>0</v>
      </c>
      <c r="K175" s="213"/>
      <c r="L175" s="218"/>
      <c r="M175" s="219"/>
      <c r="N175" s="220"/>
      <c r="O175" s="220"/>
      <c r="P175" s="221">
        <f>SUM(P176:P209)</f>
        <v>0</v>
      </c>
      <c r="Q175" s="220"/>
      <c r="R175" s="221">
        <f>SUM(R176:R209)</f>
        <v>0.018771999999999997</v>
      </c>
      <c r="S175" s="220"/>
      <c r="T175" s="222">
        <f>SUM(T176:T209)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3" t="s">
        <v>80</v>
      </c>
      <c r="AT175" s="224" t="s">
        <v>72</v>
      </c>
      <c r="AU175" s="224" t="s">
        <v>80</v>
      </c>
      <c r="AY175" s="223" t="s">
        <v>223</v>
      </c>
      <c r="BK175" s="225">
        <f>SUM(BK176:BK209)</f>
        <v>0</v>
      </c>
    </row>
    <row r="176" s="2" customFormat="1" ht="37.8" customHeight="1">
      <c r="A176" s="39"/>
      <c r="B176" s="40"/>
      <c r="C176" s="228" t="s">
        <v>290</v>
      </c>
      <c r="D176" s="228" t="s">
        <v>225</v>
      </c>
      <c r="E176" s="229" t="s">
        <v>5509</v>
      </c>
      <c r="F176" s="230" t="s">
        <v>5510</v>
      </c>
      <c r="G176" s="231" t="s">
        <v>351</v>
      </c>
      <c r="H176" s="232">
        <v>16</v>
      </c>
      <c r="I176" s="233"/>
      <c r="J176" s="234">
        <f>ROUND(I176*H176,2)</f>
        <v>0</v>
      </c>
      <c r="K176" s="230" t="s">
        <v>229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230</v>
      </c>
      <c r="AT176" s="239" t="s">
        <v>225</v>
      </c>
      <c r="AU176" s="239" t="s">
        <v>82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5511</v>
      </c>
    </row>
    <row r="177" s="2" customFormat="1" ht="24.15" customHeight="1">
      <c r="A177" s="39"/>
      <c r="B177" s="40"/>
      <c r="C177" s="274" t="s">
        <v>297</v>
      </c>
      <c r="D177" s="274" t="s">
        <v>285</v>
      </c>
      <c r="E177" s="275" t="s">
        <v>5512</v>
      </c>
      <c r="F177" s="276" t="s">
        <v>5513</v>
      </c>
      <c r="G177" s="277" t="s">
        <v>351</v>
      </c>
      <c r="H177" s="278">
        <v>16.239999999999998</v>
      </c>
      <c r="I177" s="279"/>
      <c r="J177" s="280">
        <f>ROUND(I177*H177,2)</f>
        <v>0</v>
      </c>
      <c r="K177" s="276" t="s">
        <v>229</v>
      </c>
      <c r="L177" s="281"/>
      <c r="M177" s="282" t="s">
        <v>1</v>
      </c>
      <c r="N177" s="283" t="s">
        <v>38</v>
      </c>
      <c r="O177" s="92"/>
      <c r="P177" s="237">
        <f>O177*H177</f>
        <v>0</v>
      </c>
      <c r="Q177" s="237">
        <v>0.0010499999999999999</v>
      </c>
      <c r="R177" s="237">
        <f>Q177*H177</f>
        <v>0.017051999999999998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262</v>
      </c>
      <c r="AT177" s="239" t="s">
        <v>285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5514</v>
      </c>
    </row>
    <row r="178" s="13" customFormat="1">
      <c r="A178" s="13"/>
      <c r="B178" s="241"/>
      <c r="C178" s="242"/>
      <c r="D178" s="243" t="s">
        <v>232</v>
      </c>
      <c r="E178" s="244" t="s">
        <v>1</v>
      </c>
      <c r="F178" s="245" t="s">
        <v>5515</v>
      </c>
      <c r="G178" s="242"/>
      <c r="H178" s="246">
        <v>16.239999999999998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232</v>
      </c>
      <c r="AU178" s="252" t="s">
        <v>82</v>
      </c>
      <c r="AV178" s="13" t="s">
        <v>82</v>
      </c>
      <c r="AW178" s="13" t="s">
        <v>30</v>
      </c>
      <c r="AX178" s="13" t="s">
        <v>80</v>
      </c>
      <c r="AY178" s="252" t="s">
        <v>223</v>
      </c>
    </row>
    <row r="179" s="2" customFormat="1" ht="44.25" customHeight="1">
      <c r="A179" s="39"/>
      <c r="B179" s="40"/>
      <c r="C179" s="228" t="s">
        <v>304</v>
      </c>
      <c r="D179" s="228" t="s">
        <v>225</v>
      </c>
      <c r="E179" s="229" t="s">
        <v>5516</v>
      </c>
      <c r="F179" s="230" t="s">
        <v>5517</v>
      </c>
      <c r="G179" s="231" t="s">
        <v>475</v>
      </c>
      <c r="H179" s="232">
        <v>2</v>
      </c>
      <c r="I179" s="233"/>
      <c r="J179" s="234">
        <f>ROUND(I179*H179,2)</f>
        <v>0</v>
      </c>
      <c r="K179" s="230" t="s">
        <v>229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5518</v>
      </c>
    </row>
    <row r="180" s="2" customFormat="1" ht="16.5" customHeight="1">
      <c r="A180" s="39"/>
      <c r="B180" s="40"/>
      <c r="C180" s="274" t="s">
        <v>310</v>
      </c>
      <c r="D180" s="274" t="s">
        <v>285</v>
      </c>
      <c r="E180" s="275" t="s">
        <v>5519</v>
      </c>
      <c r="F180" s="276" t="s">
        <v>5520</v>
      </c>
      <c r="G180" s="277" t="s">
        <v>475</v>
      </c>
      <c r="H180" s="278">
        <v>2</v>
      </c>
      <c r="I180" s="279"/>
      <c r="J180" s="280">
        <f>ROUND(I180*H180,2)</f>
        <v>0</v>
      </c>
      <c r="K180" s="276" t="s">
        <v>229</v>
      </c>
      <c r="L180" s="281"/>
      <c r="M180" s="282" t="s">
        <v>1</v>
      </c>
      <c r="N180" s="283" t="s">
        <v>38</v>
      </c>
      <c r="O180" s="92"/>
      <c r="P180" s="237">
        <f>O180*H180</f>
        <v>0</v>
      </c>
      <c r="Q180" s="237">
        <v>0.00022000000000000001</v>
      </c>
      <c r="R180" s="237">
        <f>Q180*H180</f>
        <v>0.00044000000000000002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262</v>
      </c>
      <c r="AT180" s="239" t="s">
        <v>285</v>
      </c>
      <c r="AU180" s="239" t="s">
        <v>82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230</v>
      </c>
      <c r="BM180" s="239" t="s">
        <v>5521</v>
      </c>
    </row>
    <row r="181" s="2" customFormat="1" ht="37.8" customHeight="1">
      <c r="A181" s="39"/>
      <c r="B181" s="40"/>
      <c r="C181" s="228" t="s">
        <v>314</v>
      </c>
      <c r="D181" s="228" t="s">
        <v>225</v>
      </c>
      <c r="E181" s="229" t="s">
        <v>5522</v>
      </c>
      <c r="F181" s="230" t="s">
        <v>5523</v>
      </c>
      <c r="G181" s="231" t="s">
        <v>475</v>
      </c>
      <c r="H181" s="232">
        <v>4</v>
      </c>
      <c r="I181" s="233"/>
      <c r="J181" s="234">
        <f>ROUND(I181*H181,2)</f>
        <v>0</v>
      </c>
      <c r="K181" s="230" t="s">
        <v>229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5524</v>
      </c>
    </row>
    <row r="182" s="13" customFormat="1">
      <c r="A182" s="13"/>
      <c r="B182" s="241"/>
      <c r="C182" s="242"/>
      <c r="D182" s="243" t="s">
        <v>232</v>
      </c>
      <c r="E182" s="244" t="s">
        <v>1</v>
      </c>
      <c r="F182" s="245" t="s">
        <v>5525</v>
      </c>
      <c r="G182" s="242"/>
      <c r="H182" s="246">
        <v>4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232</v>
      </c>
      <c r="AU182" s="252" t="s">
        <v>82</v>
      </c>
      <c r="AV182" s="13" t="s">
        <v>82</v>
      </c>
      <c r="AW182" s="13" t="s">
        <v>30</v>
      </c>
      <c r="AX182" s="13" t="s">
        <v>80</v>
      </c>
      <c r="AY182" s="252" t="s">
        <v>223</v>
      </c>
    </row>
    <row r="183" s="2" customFormat="1" ht="16.5" customHeight="1">
      <c r="A183" s="39"/>
      <c r="B183" s="40"/>
      <c r="C183" s="274" t="s">
        <v>320</v>
      </c>
      <c r="D183" s="274" t="s">
        <v>285</v>
      </c>
      <c r="E183" s="275" t="s">
        <v>5526</v>
      </c>
      <c r="F183" s="276" t="s">
        <v>5527</v>
      </c>
      <c r="G183" s="277" t="s">
        <v>475</v>
      </c>
      <c r="H183" s="278">
        <v>4</v>
      </c>
      <c r="I183" s="279"/>
      <c r="J183" s="280">
        <f>ROUND(I183*H183,2)</f>
        <v>0</v>
      </c>
      <c r="K183" s="276" t="s">
        <v>229</v>
      </c>
      <c r="L183" s="281"/>
      <c r="M183" s="282" t="s">
        <v>1</v>
      </c>
      <c r="N183" s="283" t="s">
        <v>38</v>
      </c>
      <c r="O183" s="92"/>
      <c r="P183" s="237">
        <f>O183*H183</f>
        <v>0</v>
      </c>
      <c r="Q183" s="237">
        <v>0.00032000000000000003</v>
      </c>
      <c r="R183" s="237">
        <f>Q183*H183</f>
        <v>0.0012800000000000001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262</v>
      </c>
      <c r="AT183" s="239" t="s">
        <v>285</v>
      </c>
      <c r="AU183" s="239" t="s">
        <v>82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5528</v>
      </c>
    </row>
    <row r="184" s="2" customFormat="1" ht="37.8" customHeight="1">
      <c r="A184" s="39"/>
      <c r="B184" s="40"/>
      <c r="C184" s="228" t="s">
        <v>325</v>
      </c>
      <c r="D184" s="228" t="s">
        <v>225</v>
      </c>
      <c r="E184" s="229" t="s">
        <v>5529</v>
      </c>
      <c r="F184" s="230" t="s">
        <v>5530</v>
      </c>
      <c r="G184" s="231" t="s">
        <v>228</v>
      </c>
      <c r="H184" s="232">
        <v>1.875</v>
      </c>
      <c r="I184" s="233"/>
      <c r="J184" s="234">
        <f>ROUND(I184*H184,2)</f>
        <v>0</v>
      </c>
      <c r="K184" s="230" t="s">
        <v>229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82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5531</v>
      </c>
    </row>
    <row r="185" s="14" customFormat="1">
      <c r="A185" s="14"/>
      <c r="B185" s="253"/>
      <c r="C185" s="254"/>
      <c r="D185" s="243" t="s">
        <v>232</v>
      </c>
      <c r="E185" s="255" t="s">
        <v>1</v>
      </c>
      <c r="F185" s="256" t="s">
        <v>5532</v>
      </c>
      <c r="G185" s="254"/>
      <c r="H185" s="255" t="s">
        <v>1</v>
      </c>
      <c r="I185" s="257"/>
      <c r="J185" s="254"/>
      <c r="K185" s="254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232</v>
      </c>
      <c r="AU185" s="262" t="s">
        <v>82</v>
      </c>
      <c r="AV185" s="14" t="s">
        <v>80</v>
      </c>
      <c r="AW185" s="14" t="s">
        <v>30</v>
      </c>
      <c r="AX185" s="14" t="s">
        <v>73</v>
      </c>
      <c r="AY185" s="262" t="s">
        <v>223</v>
      </c>
    </row>
    <row r="186" s="13" customFormat="1">
      <c r="A186" s="13"/>
      <c r="B186" s="241"/>
      <c r="C186" s="242"/>
      <c r="D186" s="243" t="s">
        <v>232</v>
      </c>
      <c r="E186" s="244" t="s">
        <v>1</v>
      </c>
      <c r="F186" s="245" t="s">
        <v>5533</v>
      </c>
      <c r="G186" s="242"/>
      <c r="H186" s="246">
        <v>1.875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232</v>
      </c>
      <c r="AU186" s="252" t="s">
        <v>82</v>
      </c>
      <c r="AV186" s="13" t="s">
        <v>82</v>
      </c>
      <c r="AW186" s="13" t="s">
        <v>30</v>
      </c>
      <c r="AX186" s="13" t="s">
        <v>80</v>
      </c>
      <c r="AY186" s="252" t="s">
        <v>223</v>
      </c>
    </row>
    <row r="187" s="2" customFormat="1" ht="66.75" customHeight="1">
      <c r="A187" s="39"/>
      <c r="B187" s="40"/>
      <c r="C187" s="228" t="s">
        <v>330</v>
      </c>
      <c r="D187" s="228" t="s">
        <v>225</v>
      </c>
      <c r="E187" s="229" t="s">
        <v>5534</v>
      </c>
      <c r="F187" s="230" t="s">
        <v>5535</v>
      </c>
      <c r="G187" s="231" t="s">
        <v>5536</v>
      </c>
      <c r="H187" s="232">
        <v>1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82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5537</v>
      </c>
    </row>
    <row r="188" s="14" customFormat="1">
      <c r="A188" s="14"/>
      <c r="B188" s="253"/>
      <c r="C188" s="254"/>
      <c r="D188" s="243" t="s">
        <v>232</v>
      </c>
      <c r="E188" s="255" t="s">
        <v>1</v>
      </c>
      <c r="F188" s="256" t="s">
        <v>5538</v>
      </c>
      <c r="G188" s="254"/>
      <c r="H188" s="255" t="s">
        <v>1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232</v>
      </c>
      <c r="AU188" s="262" t="s">
        <v>82</v>
      </c>
      <c r="AV188" s="14" t="s">
        <v>80</v>
      </c>
      <c r="AW188" s="14" t="s">
        <v>30</v>
      </c>
      <c r="AX188" s="14" t="s">
        <v>73</v>
      </c>
      <c r="AY188" s="262" t="s">
        <v>223</v>
      </c>
    </row>
    <row r="189" s="14" customFormat="1">
      <c r="A189" s="14"/>
      <c r="B189" s="253"/>
      <c r="C189" s="254"/>
      <c r="D189" s="243" t="s">
        <v>232</v>
      </c>
      <c r="E189" s="255" t="s">
        <v>1</v>
      </c>
      <c r="F189" s="256" t="s">
        <v>5539</v>
      </c>
      <c r="G189" s="254"/>
      <c r="H189" s="255" t="s">
        <v>1</v>
      </c>
      <c r="I189" s="257"/>
      <c r="J189" s="254"/>
      <c r="K189" s="254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232</v>
      </c>
      <c r="AU189" s="262" t="s">
        <v>82</v>
      </c>
      <c r="AV189" s="14" t="s">
        <v>80</v>
      </c>
      <c r="AW189" s="14" t="s">
        <v>30</v>
      </c>
      <c r="AX189" s="14" t="s">
        <v>73</v>
      </c>
      <c r="AY189" s="262" t="s">
        <v>223</v>
      </c>
    </row>
    <row r="190" s="14" customFormat="1">
      <c r="A190" s="14"/>
      <c r="B190" s="253"/>
      <c r="C190" s="254"/>
      <c r="D190" s="243" t="s">
        <v>232</v>
      </c>
      <c r="E190" s="255" t="s">
        <v>1</v>
      </c>
      <c r="F190" s="256" t="s">
        <v>5540</v>
      </c>
      <c r="G190" s="254"/>
      <c r="H190" s="255" t="s">
        <v>1</v>
      </c>
      <c r="I190" s="257"/>
      <c r="J190" s="254"/>
      <c r="K190" s="254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232</v>
      </c>
      <c r="AU190" s="262" t="s">
        <v>82</v>
      </c>
      <c r="AV190" s="14" t="s">
        <v>80</v>
      </c>
      <c r="AW190" s="14" t="s">
        <v>30</v>
      </c>
      <c r="AX190" s="14" t="s">
        <v>73</v>
      </c>
      <c r="AY190" s="262" t="s">
        <v>223</v>
      </c>
    </row>
    <row r="191" s="14" customFormat="1">
      <c r="A191" s="14"/>
      <c r="B191" s="253"/>
      <c r="C191" s="254"/>
      <c r="D191" s="243" t="s">
        <v>232</v>
      </c>
      <c r="E191" s="255" t="s">
        <v>1</v>
      </c>
      <c r="F191" s="256" t="s">
        <v>5541</v>
      </c>
      <c r="G191" s="254"/>
      <c r="H191" s="255" t="s">
        <v>1</v>
      </c>
      <c r="I191" s="257"/>
      <c r="J191" s="254"/>
      <c r="K191" s="254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232</v>
      </c>
      <c r="AU191" s="262" t="s">
        <v>82</v>
      </c>
      <c r="AV191" s="14" t="s">
        <v>80</v>
      </c>
      <c r="AW191" s="14" t="s">
        <v>30</v>
      </c>
      <c r="AX191" s="14" t="s">
        <v>73</v>
      </c>
      <c r="AY191" s="262" t="s">
        <v>223</v>
      </c>
    </row>
    <row r="192" s="14" customFormat="1">
      <c r="A192" s="14"/>
      <c r="B192" s="253"/>
      <c r="C192" s="254"/>
      <c r="D192" s="243" t="s">
        <v>232</v>
      </c>
      <c r="E192" s="255" t="s">
        <v>1</v>
      </c>
      <c r="F192" s="256" t="s">
        <v>5542</v>
      </c>
      <c r="G192" s="254"/>
      <c r="H192" s="255" t="s">
        <v>1</v>
      </c>
      <c r="I192" s="257"/>
      <c r="J192" s="254"/>
      <c r="K192" s="254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232</v>
      </c>
      <c r="AU192" s="262" t="s">
        <v>82</v>
      </c>
      <c r="AV192" s="14" t="s">
        <v>80</v>
      </c>
      <c r="AW192" s="14" t="s">
        <v>30</v>
      </c>
      <c r="AX192" s="14" t="s">
        <v>73</v>
      </c>
      <c r="AY192" s="262" t="s">
        <v>223</v>
      </c>
    </row>
    <row r="193" s="14" customFormat="1">
      <c r="A193" s="14"/>
      <c r="B193" s="253"/>
      <c r="C193" s="254"/>
      <c r="D193" s="243" t="s">
        <v>232</v>
      </c>
      <c r="E193" s="255" t="s">
        <v>1</v>
      </c>
      <c r="F193" s="256" t="s">
        <v>5543</v>
      </c>
      <c r="G193" s="254"/>
      <c r="H193" s="255" t="s">
        <v>1</v>
      </c>
      <c r="I193" s="257"/>
      <c r="J193" s="254"/>
      <c r="K193" s="254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232</v>
      </c>
      <c r="AU193" s="262" t="s">
        <v>82</v>
      </c>
      <c r="AV193" s="14" t="s">
        <v>80</v>
      </c>
      <c r="AW193" s="14" t="s">
        <v>30</v>
      </c>
      <c r="AX193" s="14" t="s">
        <v>73</v>
      </c>
      <c r="AY193" s="262" t="s">
        <v>223</v>
      </c>
    </row>
    <row r="194" s="14" customFormat="1">
      <c r="A194" s="14"/>
      <c r="B194" s="253"/>
      <c r="C194" s="254"/>
      <c r="D194" s="243" t="s">
        <v>232</v>
      </c>
      <c r="E194" s="255" t="s">
        <v>1</v>
      </c>
      <c r="F194" s="256" t="s">
        <v>5544</v>
      </c>
      <c r="G194" s="254"/>
      <c r="H194" s="255" t="s">
        <v>1</v>
      </c>
      <c r="I194" s="257"/>
      <c r="J194" s="254"/>
      <c r="K194" s="254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232</v>
      </c>
      <c r="AU194" s="262" t="s">
        <v>82</v>
      </c>
      <c r="AV194" s="14" t="s">
        <v>80</v>
      </c>
      <c r="AW194" s="14" t="s">
        <v>30</v>
      </c>
      <c r="AX194" s="14" t="s">
        <v>73</v>
      </c>
      <c r="AY194" s="262" t="s">
        <v>223</v>
      </c>
    </row>
    <row r="195" s="14" customFormat="1">
      <c r="A195" s="14"/>
      <c r="B195" s="253"/>
      <c r="C195" s="254"/>
      <c r="D195" s="243" t="s">
        <v>232</v>
      </c>
      <c r="E195" s="255" t="s">
        <v>1</v>
      </c>
      <c r="F195" s="256" t="s">
        <v>5545</v>
      </c>
      <c r="G195" s="254"/>
      <c r="H195" s="255" t="s">
        <v>1</v>
      </c>
      <c r="I195" s="257"/>
      <c r="J195" s="254"/>
      <c r="K195" s="254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232</v>
      </c>
      <c r="AU195" s="262" t="s">
        <v>82</v>
      </c>
      <c r="AV195" s="14" t="s">
        <v>80</v>
      </c>
      <c r="AW195" s="14" t="s">
        <v>30</v>
      </c>
      <c r="AX195" s="14" t="s">
        <v>73</v>
      </c>
      <c r="AY195" s="262" t="s">
        <v>223</v>
      </c>
    </row>
    <row r="196" s="14" customFormat="1">
      <c r="A196" s="14"/>
      <c r="B196" s="253"/>
      <c r="C196" s="254"/>
      <c r="D196" s="243" t="s">
        <v>232</v>
      </c>
      <c r="E196" s="255" t="s">
        <v>1</v>
      </c>
      <c r="F196" s="256" t="s">
        <v>5546</v>
      </c>
      <c r="G196" s="254"/>
      <c r="H196" s="255" t="s">
        <v>1</v>
      </c>
      <c r="I196" s="257"/>
      <c r="J196" s="254"/>
      <c r="K196" s="254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232</v>
      </c>
      <c r="AU196" s="262" t="s">
        <v>82</v>
      </c>
      <c r="AV196" s="14" t="s">
        <v>80</v>
      </c>
      <c r="AW196" s="14" t="s">
        <v>30</v>
      </c>
      <c r="AX196" s="14" t="s">
        <v>73</v>
      </c>
      <c r="AY196" s="262" t="s">
        <v>223</v>
      </c>
    </row>
    <row r="197" s="14" customFormat="1">
      <c r="A197" s="14"/>
      <c r="B197" s="253"/>
      <c r="C197" s="254"/>
      <c r="D197" s="243" t="s">
        <v>232</v>
      </c>
      <c r="E197" s="255" t="s">
        <v>1</v>
      </c>
      <c r="F197" s="256" t="s">
        <v>5547</v>
      </c>
      <c r="G197" s="254"/>
      <c r="H197" s="255" t="s">
        <v>1</v>
      </c>
      <c r="I197" s="257"/>
      <c r="J197" s="254"/>
      <c r="K197" s="254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232</v>
      </c>
      <c r="AU197" s="262" t="s">
        <v>82</v>
      </c>
      <c r="AV197" s="14" t="s">
        <v>80</v>
      </c>
      <c r="AW197" s="14" t="s">
        <v>30</v>
      </c>
      <c r="AX197" s="14" t="s">
        <v>73</v>
      </c>
      <c r="AY197" s="262" t="s">
        <v>223</v>
      </c>
    </row>
    <row r="198" s="14" customFormat="1">
      <c r="A198" s="14"/>
      <c r="B198" s="253"/>
      <c r="C198" s="254"/>
      <c r="D198" s="243" t="s">
        <v>232</v>
      </c>
      <c r="E198" s="255" t="s">
        <v>1</v>
      </c>
      <c r="F198" s="256" t="s">
        <v>5548</v>
      </c>
      <c r="G198" s="254"/>
      <c r="H198" s="255" t="s">
        <v>1</v>
      </c>
      <c r="I198" s="257"/>
      <c r="J198" s="254"/>
      <c r="K198" s="254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232</v>
      </c>
      <c r="AU198" s="262" t="s">
        <v>82</v>
      </c>
      <c r="AV198" s="14" t="s">
        <v>80</v>
      </c>
      <c r="AW198" s="14" t="s">
        <v>30</v>
      </c>
      <c r="AX198" s="14" t="s">
        <v>73</v>
      </c>
      <c r="AY198" s="262" t="s">
        <v>223</v>
      </c>
    </row>
    <row r="199" s="14" customFormat="1">
      <c r="A199" s="14"/>
      <c r="B199" s="253"/>
      <c r="C199" s="254"/>
      <c r="D199" s="243" t="s">
        <v>232</v>
      </c>
      <c r="E199" s="255" t="s">
        <v>1</v>
      </c>
      <c r="F199" s="256" t="s">
        <v>5549</v>
      </c>
      <c r="G199" s="254"/>
      <c r="H199" s="255" t="s">
        <v>1</v>
      </c>
      <c r="I199" s="257"/>
      <c r="J199" s="254"/>
      <c r="K199" s="254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232</v>
      </c>
      <c r="AU199" s="262" t="s">
        <v>82</v>
      </c>
      <c r="AV199" s="14" t="s">
        <v>80</v>
      </c>
      <c r="AW199" s="14" t="s">
        <v>30</v>
      </c>
      <c r="AX199" s="14" t="s">
        <v>73</v>
      </c>
      <c r="AY199" s="262" t="s">
        <v>223</v>
      </c>
    </row>
    <row r="200" s="14" customFormat="1">
      <c r="A200" s="14"/>
      <c r="B200" s="253"/>
      <c r="C200" s="254"/>
      <c r="D200" s="243" t="s">
        <v>232</v>
      </c>
      <c r="E200" s="255" t="s">
        <v>1</v>
      </c>
      <c r="F200" s="256" t="s">
        <v>5550</v>
      </c>
      <c r="G200" s="254"/>
      <c r="H200" s="255" t="s">
        <v>1</v>
      </c>
      <c r="I200" s="257"/>
      <c r="J200" s="254"/>
      <c r="K200" s="254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232</v>
      </c>
      <c r="AU200" s="262" t="s">
        <v>82</v>
      </c>
      <c r="AV200" s="14" t="s">
        <v>80</v>
      </c>
      <c r="AW200" s="14" t="s">
        <v>30</v>
      </c>
      <c r="AX200" s="14" t="s">
        <v>73</v>
      </c>
      <c r="AY200" s="262" t="s">
        <v>223</v>
      </c>
    </row>
    <row r="201" s="14" customFormat="1">
      <c r="A201" s="14"/>
      <c r="B201" s="253"/>
      <c r="C201" s="254"/>
      <c r="D201" s="243" t="s">
        <v>232</v>
      </c>
      <c r="E201" s="255" t="s">
        <v>1</v>
      </c>
      <c r="F201" s="256" t="s">
        <v>5551</v>
      </c>
      <c r="G201" s="254"/>
      <c r="H201" s="255" t="s">
        <v>1</v>
      </c>
      <c r="I201" s="257"/>
      <c r="J201" s="254"/>
      <c r="K201" s="254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232</v>
      </c>
      <c r="AU201" s="262" t="s">
        <v>82</v>
      </c>
      <c r="AV201" s="14" t="s">
        <v>80</v>
      </c>
      <c r="AW201" s="14" t="s">
        <v>30</v>
      </c>
      <c r="AX201" s="14" t="s">
        <v>73</v>
      </c>
      <c r="AY201" s="262" t="s">
        <v>223</v>
      </c>
    </row>
    <row r="202" s="14" customFormat="1">
      <c r="A202" s="14"/>
      <c r="B202" s="253"/>
      <c r="C202" s="254"/>
      <c r="D202" s="243" t="s">
        <v>232</v>
      </c>
      <c r="E202" s="255" t="s">
        <v>1</v>
      </c>
      <c r="F202" s="256" t="s">
        <v>5552</v>
      </c>
      <c r="G202" s="254"/>
      <c r="H202" s="255" t="s">
        <v>1</v>
      </c>
      <c r="I202" s="257"/>
      <c r="J202" s="254"/>
      <c r="K202" s="254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232</v>
      </c>
      <c r="AU202" s="262" t="s">
        <v>82</v>
      </c>
      <c r="AV202" s="14" t="s">
        <v>80</v>
      </c>
      <c r="AW202" s="14" t="s">
        <v>30</v>
      </c>
      <c r="AX202" s="14" t="s">
        <v>73</v>
      </c>
      <c r="AY202" s="262" t="s">
        <v>223</v>
      </c>
    </row>
    <row r="203" s="14" customFormat="1">
      <c r="A203" s="14"/>
      <c r="B203" s="253"/>
      <c r="C203" s="254"/>
      <c r="D203" s="243" t="s">
        <v>232</v>
      </c>
      <c r="E203" s="255" t="s">
        <v>1</v>
      </c>
      <c r="F203" s="256" t="s">
        <v>5553</v>
      </c>
      <c r="G203" s="254"/>
      <c r="H203" s="255" t="s">
        <v>1</v>
      </c>
      <c r="I203" s="257"/>
      <c r="J203" s="254"/>
      <c r="K203" s="254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232</v>
      </c>
      <c r="AU203" s="262" t="s">
        <v>82</v>
      </c>
      <c r="AV203" s="14" t="s">
        <v>80</v>
      </c>
      <c r="AW203" s="14" t="s">
        <v>30</v>
      </c>
      <c r="AX203" s="14" t="s">
        <v>73</v>
      </c>
      <c r="AY203" s="262" t="s">
        <v>223</v>
      </c>
    </row>
    <row r="204" s="14" customFormat="1">
      <c r="A204" s="14"/>
      <c r="B204" s="253"/>
      <c r="C204" s="254"/>
      <c r="D204" s="243" t="s">
        <v>232</v>
      </c>
      <c r="E204" s="255" t="s">
        <v>1</v>
      </c>
      <c r="F204" s="256" t="s">
        <v>5554</v>
      </c>
      <c r="G204" s="254"/>
      <c r="H204" s="255" t="s">
        <v>1</v>
      </c>
      <c r="I204" s="257"/>
      <c r="J204" s="254"/>
      <c r="K204" s="254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232</v>
      </c>
      <c r="AU204" s="262" t="s">
        <v>82</v>
      </c>
      <c r="AV204" s="14" t="s">
        <v>80</v>
      </c>
      <c r="AW204" s="14" t="s">
        <v>30</v>
      </c>
      <c r="AX204" s="14" t="s">
        <v>73</v>
      </c>
      <c r="AY204" s="262" t="s">
        <v>223</v>
      </c>
    </row>
    <row r="205" s="14" customFormat="1">
      <c r="A205" s="14"/>
      <c r="B205" s="253"/>
      <c r="C205" s="254"/>
      <c r="D205" s="243" t="s">
        <v>232</v>
      </c>
      <c r="E205" s="255" t="s">
        <v>1</v>
      </c>
      <c r="F205" s="256" t="s">
        <v>5555</v>
      </c>
      <c r="G205" s="254"/>
      <c r="H205" s="255" t="s">
        <v>1</v>
      </c>
      <c r="I205" s="257"/>
      <c r="J205" s="254"/>
      <c r="K205" s="254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232</v>
      </c>
      <c r="AU205" s="262" t="s">
        <v>82</v>
      </c>
      <c r="AV205" s="14" t="s">
        <v>80</v>
      </c>
      <c r="AW205" s="14" t="s">
        <v>30</v>
      </c>
      <c r="AX205" s="14" t="s">
        <v>73</v>
      </c>
      <c r="AY205" s="262" t="s">
        <v>223</v>
      </c>
    </row>
    <row r="206" s="14" customFormat="1">
      <c r="A206" s="14"/>
      <c r="B206" s="253"/>
      <c r="C206" s="254"/>
      <c r="D206" s="243" t="s">
        <v>232</v>
      </c>
      <c r="E206" s="255" t="s">
        <v>1</v>
      </c>
      <c r="F206" s="256" t="s">
        <v>5556</v>
      </c>
      <c r="G206" s="254"/>
      <c r="H206" s="255" t="s">
        <v>1</v>
      </c>
      <c r="I206" s="257"/>
      <c r="J206" s="254"/>
      <c r="K206" s="254"/>
      <c r="L206" s="258"/>
      <c r="M206" s="259"/>
      <c r="N206" s="260"/>
      <c r="O206" s="260"/>
      <c r="P206" s="260"/>
      <c r="Q206" s="260"/>
      <c r="R206" s="260"/>
      <c r="S206" s="260"/>
      <c r="T206" s="261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2" t="s">
        <v>232</v>
      </c>
      <c r="AU206" s="262" t="s">
        <v>82</v>
      </c>
      <c r="AV206" s="14" t="s">
        <v>80</v>
      </c>
      <c r="AW206" s="14" t="s">
        <v>30</v>
      </c>
      <c r="AX206" s="14" t="s">
        <v>73</v>
      </c>
      <c r="AY206" s="262" t="s">
        <v>223</v>
      </c>
    </row>
    <row r="207" s="13" customFormat="1">
      <c r="A207" s="13"/>
      <c r="B207" s="241"/>
      <c r="C207" s="242"/>
      <c r="D207" s="243" t="s">
        <v>232</v>
      </c>
      <c r="E207" s="244" t="s">
        <v>1</v>
      </c>
      <c r="F207" s="245" t="s">
        <v>80</v>
      </c>
      <c r="G207" s="242"/>
      <c r="H207" s="246">
        <v>1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232</v>
      </c>
      <c r="AU207" s="252" t="s">
        <v>82</v>
      </c>
      <c r="AV207" s="13" t="s">
        <v>82</v>
      </c>
      <c r="AW207" s="13" t="s">
        <v>30</v>
      </c>
      <c r="AX207" s="13" t="s">
        <v>80</v>
      </c>
      <c r="AY207" s="252" t="s">
        <v>223</v>
      </c>
    </row>
    <row r="208" s="2" customFormat="1" ht="37.8" customHeight="1">
      <c r="A208" s="39"/>
      <c r="B208" s="40"/>
      <c r="C208" s="228" t="s">
        <v>7</v>
      </c>
      <c r="D208" s="228" t="s">
        <v>225</v>
      </c>
      <c r="E208" s="229" t="s">
        <v>5557</v>
      </c>
      <c r="F208" s="230" t="s">
        <v>5558</v>
      </c>
      <c r="G208" s="231" t="s">
        <v>475</v>
      </c>
      <c r="H208" s="232">
        <v>16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82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5559</v>
      </c>
    </row>
    <row r="209" s="2" customFormat="1" ht="37.8" customHeight="1">
      <c r="A209" s="39"/>
      <c r="B209" s="40"/>
      <c r="C209" s="228" t="s">
        <v>338</v>
      </c>
      <c r="D209" s="228" t="s">
        <v>225</v>
      </c>
      <c r="E209" s="229" t="s">
        <v>5560</v>
      </c>
      <c r="F209" s="230" t="s">
        <v>5561</v>
      </c>
      <c r="G209" s="231" t="s">
        <v>475</v>
      </c>
      <c r="H209" s="232">
        <v>16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82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5562</v>
      </c>
    </row>
    <row r="210" s="12" customFormat="1" ht="22.8" customHeight="1">
      <c r="A210" s="12"/>
      <c r="B210" s="212"/>
      <c r="C210" s="213"/>
      <c r="D210" s="214" t="s">
        <v>72</v>
      </c>
      <c r="E210" s="226" t="s">
        <v>269</v>
      </c>
      <c r="F210" s="226" t="s">
        <v>2208</v>
      </c>
      <c r="G210" s="213"/>
      <c r="H210" s="213"/>
      <c r="I210" s="216"/>
      <c r="J210" s="227">
        <f>BK210</f>
        <v>0</v>
      </c>
      <c r="K210" s="213"/>
      <c r="L210" s="218"/>
      <c r="M210" s="219"/>
      <c r="N210" s="220"/>
      <c r="O210" s="220"/>
      <c r="P210" s="221">
        <f>SUM(P211:P224)</f>
        <v>0</v>
      </c>
      <c r="Q210" s="220"/>
      <c r="R210" s="221">
        <f>SUM(R211:R224)</f>
        <v>0.035644000000000002</v>
      </c>
      <c r="S210" s="220"/>
      <c r="T210" s="222">
        <f>SUM(T211:T224)</f>
        <v>8.5659999999999989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80</v>
      </c>
      <c r="AT210" s="224" t="s">
        <v>72</v>
      </c>
      <c r="AU210" s="224" t="s">
        <v>80</v>
      </c>
      <c r="AY210" s="223" t="s">
        <v>223</v>
      </c>
      <c r="BK210" s="225">
        <f>SUM(BK211:BK224)</f>
        <v>0</v>
      </c>
    </row>
    <row r="211" s="2" customFormat="1" ht="37.8" customHeight="1">
      <c r="A211" s="39"/>
      <c r="B211" s="40"/>
      <c r="C211" s="228" t="s">
        <v>343</v>
      </c>
      <c r="D211" s="228" t="s">
        <v>225</v>
      </c>
      <c r="E211" s="229" t="s">
        <v>5563</v>
      </c>
      <c r="F211" s="230" t="s">
        <v>5564</v>
      </c>
      <c r="G211" s="231" t="s">
        <v>351</v>
      </c>
      <c r="H211" s="232">
        <v>310</v>
      </c>
      <c r="I211" s="233"/>
      <c r="J211" s="234">
        <f>ROUND(I211*H211,2)</f>
        <v>0</v>
      </c>
      <c r="K211" s="230" t="s">
        <v>229</v>
      </c>
      <c r="L211" s="45"/>
      <c r="M211" s="235" t="s">
        <v>1</v>
      </c>
      <c r="N211" s="236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0.012999999999999999</v>
      </c>
      <c r="T211" s="238">
        <f>S211*H211</f>
        <v>4.0300000000000002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230</v>
      </c>
      <c r="AT211" s="239" t="s">
        <v>225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5565</v>
      </c>
    </row>
    <row r="212" s="14" customFormat="1">
      <c r="A212" s="14"/>
      <c r="B212" s="253"/>
      <c r="C212" s="254"/>
      <c r="D212" s="243" t="s">
        <v>232</v>
      </c>
      <c r="E212" s="255" t="s">
        <v>1</v>
      </c>
      <c r="F212" s="256" t="s">
        <v>5566</v>
      </c>
      <c r="G212" s="254"/>
      <c r="H212" s="255" t="s">
        <v>1</v>
      </c>
      <c r="I212" s="257"/>
      <c r="J212" s="254"/>
      <c r="K212" s="254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232</v>
      </c>
      <c r="AU212" s="262" t="s">
        <v>82</v>
      </c>
      <c r="AV212" s="14" t="s">
        <v>80</v>
      </c>
      <c r="AW212" s="14" t="s">
        <v>30</v>
      </c>
      <c r="AX212" s="14" t="s">
        <v>73</v>
      </c>
      <c r="AY212" s="262" t="s">
        <v>223</v>
      </c>
    </row>
    <row r="213" s="13" customFormat="1">
      <c r="A213" s="13"/>
      <c r="B213" s="241"/>
      <c r="C213" s="242"/>
      <c r="D213" s="243" t="s">
        <v>232</v>
      </c>
      <c r="E213" s="244" t="s">
        <v>1</v>
      </c>
      <c r="F213" s="245" t="s">
        <v>5567</v>
      </c>
      <c r="G213" s="242"/>
      <c r="H213" s="246">
        <v>116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232</v>
      </c>
      <c r="AU213" s="252" t="s">
        <v>82</v>
      </c>
      <c r="AV213" s="13" t="s">
        <v>82</v>
      </c>
      <c r="AW213" s="13" t="s">
        <v>30</v>
      </c>
      <c r="AX213" s="13" t="s">
        <v>73</v>
      </c>
      <c r="AY213" s="252" t="s">
        <v>223</v>
      </c>
    </row>
    <row r="214" s="14" customFormat="1">
      <c r="A214" s="14"/>
      <c r="B214" s="253"/>
      <c r="C214" s="254"/>
      <c r="D214" s="243" t="s">
        <v>232</v>
      </c>
      <c r="E214" s="255" t="s">
        <v>1</v>
      </c>
      <c r="F214" s="256" t="s">
        <v>5568</v>
      </c>
      <c r="G214" s="254"/>
      <c r="H214" s="255" t="s">
        <v>1</v>
      </c>
      <c r="I214" s="257"/>
      <c r="J214" s="254"/>
      <c r="K214" s="254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232</v>
      </c>
      <c r="AU214" s="262" t="s">
        <v>82</v>
      </c>
      <c r="AV214" s="14" t="s">
        <v>80</v>
      </c>
      <c r="AW214" s="14" t="s">
        <v>30</v>
      </c>
      <c r="AX214" s="14" t="s">
        <v>73</v>
      </c>
      <c r="AY214" s="262" t="s">
        <v>223</v>
      </c>
    </row>
    <row r="215" s="13" customFormat="1">
      <c r="A215" s="13"/>
      <c r="B215" s="241"/>
      <c r="C215" s="242"/>
      <c r="D215" s="243" t="s">
        <v>232</v>
      </c>
      <c r="E215" s="244" t="s">
        <v>1</v>
      </c>
      <c r="F215" s="245" t="s">
        <v>5569</v>
      </c>
      <c r="G215" s="242"/>
      <c r="H215" s="246">
        <v>194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232</v>
      </c>
      <c r="AU215" s="252" t="s">
        <v>82</v>
      </c>
      <c r="AV215" s="13" t="s">
        <v>82</v>
      </c>
      <c r="AW215" s="13" t="s">
        <v>30</v>
      </c>
      <c r="AX215" s="13" t="s">
        <v>73</v>
      </c>
      <c r="AY215" s="252" t="s">
        <v>223</v>
      </c>
    </row>
    <row r="216" s="15" customFormat="1">
      <c r="A216" s="15"/>
      <c r="B216" s="263"/>
      <c r="C216" s="264"/>
      <c r="D216" s="243" t="s">
        <v>232</v>
      </c>
      <c r="E216" s="265" t="s">
        <v>1</v>
      </c>
      <c r="F216" s="266" t="s">
        <v>245</v>
      </c>
      <c r="G216" s="264"/>
      <c r="H216" s="267">
        <v>310</v>
      </c>
      <c r="I216" s="268"/>
      <c r="J216" s="264"/>
      <c r="K216" s="264"/>
      <c r="L216" s="269"/>
      <c r="M216" s="270"/>
      <c r="N216" s="271"/>
      <c r="O216" s="271"/>
      <c r="P216" s="271"/>
      <c r="Q216" s="271"/>
      <c r="R216" s="271"/>
      <c r="S216" s="271"/>
      <c r="T216" s="272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3" t="s">
        <v>232</v>
      </c>
      <c r="AU216" s="273" t="s">
        <v>82</v>
      </c>
      <c r="AV216" s="15" t="s">
        <v>230</v>
      </c>
      <c r="AW216" s="15" t="s">
        <v>30</v>
      </c>
      <c r="AX216" s="15" t="s">
        <v>80</v>
      </c>
      <c r="AY216" s="273" t="s">
        <v>223</v>
      </c>
    </row>
    <row r="217" s="2" customFormat="1" ht="37.8" customHeight="1">
      <c r="A217" s="39"/>
      <c r="B217" s="40"/>
      <c r="C217" s="228" t="s">
        <v>348</v>
      </c>
      <c r="D217" s="228" t="s">
        <v>225</v>
      </c>
      <c r="E217" s="229" t="s">
        <v>5570</v>
      </c>
      <c r="F217" s="230" t="s">
        <v>5571</v>
      </c>
      <c r="G217" s="231" t="s">
        <v>351</v>
      </c>
      <c r="H217" s="232">
        <v>214</v>
      </c>
      <c r="I217" s="233"/>
      <c r="J217" s="234">
        <f>ROUND(I217*H217,2)</f>
        <v>0</v>
      </c>
      <c r="K217" s="230" t="s">
        <v>229</v>
      </c>
      <c r="L217" s="45"/>
      <c r="M217" s="235" t="s">
        <v>1</v>
      </c>
      <c r="N217" s="236" t="s">
        <v>38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0.017999999999999999</v>
      </c>
      <c r="T217" s="238">
        <f>S217*H217</f>
        <v>3.8519999999999999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230</v>
      </c>
      <c r="AT217" s="239" t="s">
        <v>225</v>
      </c>
      <c r="AU217" s="239" t="s">
        <v>82</v>
      </c>
      <c r="AY217" s="18" t="s">
        <v>223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80</v>
      </c>
      <c r="BK217" s="240">
        <f>ROUND(I217*H217,2)</f>
        <v>0</v>
      </c>
      <c r="BL217" s="18" t="s">
        <v>230</v>
      </c>
      <c r="BM217" s="239" t="s">
        <v>5572</v>
      </c>
    </row>
    <row r="218" s="13" customFormat="1">
      <c r="A218" s="13"/>
      <c r="B218" s="241"/>
      <c r="C218" s="242"/>
      <c r="D218" s="243" t="s">
        <v>232</v>
      </c>
      <c r="E218" s="244" t="s">
        <v>1</v>
      </c>
      <c r="F218" s="245" t="s">
        <v>5573</v>
      </c>
      <c r="G218" s="242"/>
      <c r="H218" s="246">
        <v>214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232</v>
      </c>
      <c r="AU218" s="252" t="s">
        <v>82</v>
      </c>
      <c r="AV218" s="13" t="s">
        <v>82</v>
      </c>
      <c r="AW218" s="13" t="s">
        <v>30</v>
      </c>
      <c r="AX218" s="13" t="s">
        <v>80</v>
      </c>
      <c r="AY218" s="252" t="s">
        <v>223</v>
      </c>
    </row>
    <row r="219" s="2" customFormat="1" ht="44.25" customHeight="1">
      <c r="A219" s="39"/>
      <c r="B219" s="40"/>
      <c r="C219" s="228" t="s">
        <v>354</v>
      </c>
      <c r="D219" s="228" t="s">
        <v>225</v>
      </c>
      <c r="E219" s="229" t="s">
        <v>5574</v>
      </c>
      <c r="F219" s="230" t="s">
        <v>5575</v>
      </c>
      <c r="G219" s="231" t="s">
        <v>351</v>
      </c>
      <c r="H219" s="232">
        <v>16</v>
      </c>
      <c r="I219" s="233"/>
      <c r="J219" s="234">
        <f>ROUND(I219*H219,2)</f>
        <v>0</v>
      </c>
      <c r="K219" s="230" t="s">
        <v>229</v>
      </c>
      <c r="L219" s="45"/>
      <c r="M219" s="235" t="s">
        <v>1</v>
      </c>
      <c r="N219" s="236" t="s">
        <v>38</v>
      </c>
      <c r="O219" s="92"/>
      <c r="P219" s="237">
        <f>O219*H219</f>
        <v>0</v>
      </c>
      <c r="Q219" s="237">
        <v>0.0011800000000000001</v>
      </c>
      <c r="R219" s="237">
        <f>Q219*H219</f>
        <v>0.018880000000000001</v>
      </c>
      <c r="S219" s="237">
        <v>0.014</v>
      </c>
      <c r="T219" s="238">
        <f>S219*H219</f>
        <v>0.22400000000000001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230</v>
      </c>
      <c r="AT219" s="239" t="s">
        <v>225</v>
      </c>
      <c r="AU219" s="239" t="s">
        <v>82</v>
      </c>
      <c r="AY219" s="18" t="s">
        <v>223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80</v>
      </c>
      <c r="BK219" s="240">
        <f>ROUND(I219*H219,2)</f>
        <v>0</v>
      </c>
      <c r="BL219" s="18" t="s">
        <v>230</v>
      </c>
      <c r="BM219" s="239" t="s">
        <v>5576</v>
      </c>
    </row>
    <row r="220" s="13" customFormat="1">
      <c r="A220" s="13"/>
      <c r="B220" s="241"/>
      <c r="C220" s="242"/>
      <c r="D220" s="243" t="s">
        <v>232</v>
      </c>
      <c r="E220" s="244" t="s">
        <v>1</v>
      </c>
      <c r="F220" s="245" t="s">
        <v>5577</v>
      </c>
      <c r="G220" s="242"/>
      <c r="H220" s="246">
        <v>16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232</v>
      </c>
      <c r="AU220" s="252" t="s">
        <v>82</v>
      </c>
      <c r="AV220" s="13" t="s">
        <v>82</v>
      </c>
      <c r="AW220" s="13" t="s">
        <v>30</v>
      </c>
      <c r="AX220" s="13" t="s">
        <v>80</v>
      </c>
      <c r="AY220" s="252" t="s">
        <v>223</v>
      </c>
    </row>
    <row r="221" s="2" customFormat="1" ht="44.25" customHeight="1">
      <c r="A221" s="39"/>
      <c r="B221" s="40"/>
      <c r="C221" s="228" t="s">
        <v>359</v>
      </c>
      <c r="D221" s="228" t="s">
        <v>225</v>
      </c>
      <c r="E221" s="229" t="s">
        <v>349</v>
      </c>
      <c r="F221" s="230" t="s">
        <v>350</v>
      </c>
      <c r="G221" s="231" t="s">
        <v>351</v>
      </c>
      <c r="H221" s="232">
        <v>5.2000000000000002</v>
      </c>
      <c r="I221" s="233"/>
      <c r="J221" s="234">
        <f>ROUND(I221*H221,2)</f>
        <v>0</v>
      </c>
      <c r="K221" s="230" t="s">
        <v>229</v>
      </c>
      <c r="L221" s="45"/>
      <c r="M221" s="235" t="s">
        <v>1</v>
      </c>
      <c r="N221" s="236" t="s">
        <v>38</v>
      </c>
      <c r="O221" s="92"/>
      <c r="P221" s="237">
        <f>O221*H221</f>
        <v>0</v>
      </c>
      <c r="Q221" s="237">
        <v>0.00132</v>
      </c>
      <c r="R221" s="237">
        <f>Q221*H221</f>
        <v>0.0068640000000000003</v>
      </c>
      <c r="S221" s="237">
        <v>0.025000000000000001</v>
      </c>
      <c r="T221" s="238">
        <f>S221*H221</f>
        <v>0.13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230</v>
      </c>
      <c r="AT221" s="239" t="s">
        <v>225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5578</v>
      </c>
    </row>
    <row r="222" s="13" customFormat="1">
      <c r="A222" s="13"/>
      <c r="B222" s="241"/>
      <c r="C222" s="242"/>
      <c r="D222" s="243" t="s">
        <v>232</v>
      </c>
      <c r="E222" s="244" t="s">
        <v>1</v>
      </c>
      <c r="F222" s="245" t="s">
        <v>5579</v>
      </c>
      <c r="G222" s="242"/>
      <c r="H222" s="246">
        <v>5.2000000000000002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232</v>
      </c>
      <c r="AU222" s="252" t="s">
        <v>82</v>
      </c>
      <c r="AV222" s="13" t="s">
        <v>82</v>
      </c>
      <c r="AW222" s="13" t="s">
        <v>30</v>
      </c>
      <c r="AX222" s="13" t="s">
        <v>80</v>
      </c>
      <c r="AY222" s="252" t="s">
        <v>223</v>
      </c>
    </row>
    <row r="223" s="2" customFormat="1" ht="44.25" customHeight="1">
      <c r="A223" s="39"/>
      <c r="B223" s="40"/>
      <c r="C223" s="228" t="s">
        <v>366</v>
      </c>
      <c r="D223" s="228" t="s">
        <v>225</v>
      </c>
      <c r="E223" s="229" t="s">
        <v>5580</v>
      </c>
      <c r="F223" s="230" t="s">
        <v>5581</v>
      </c>
      <c r="G223" s="231" t="s">
        <v>351</v>
      </c>
      <c r="H223" s="232">
        <v>3</v>
      </c>
      <c r="I223" s="233"/>
      <c r="J223" s="234">
        <f>ROUND(I223*H223,2)</f>
        <v>0</v>
      </c>
      <c r="K223" s="230" t="s">
        <v>229</v>
      </c>
      <c r="L223" s="45"/>
      <c r="M223" s="235" t="s">
        <v>1</v>
      </c>
      <c r="N223" s="236" t="s">
        <v>38</v>
      </c>
      <c r="O223" s="92"/>
      <c r="P223" s="237">
        <f>O223*H223</f>
        <v>0</v>
      </c>
      <c r="Q223" s="237">
        <v>0.0033</v>
      </c>
      <c r="R223" s="237">
        <f>Q223*H223</f>
        <v>0.0098999999999999991</v>
      </c>
      <c r="S223" s="237">
        <v>0.11</v>
      </c>
      <c r="T223" s="238">
        <f>S223*H223</f>
        <v>0.33000000000000002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230</v>
      </c>
      <c r="AT223" s="239" t="s">
        <v>225</v>
      </c>
      <c r="AU223" s="239" t="s">
        <v>82</v>
      </c>
      <c r="AY223" s="18" t="s">
        <v>223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80</v>
      </c>
      <c r="BK223" s="240">
        <f>ROUND(I223*H223,2)</f>
        <v>0</v>
      </c>
      <c r="BL223" s="18" t="s">
        <v>230</v>
      </c>
      <c r="BM223" s="239" t="s">
        <v>5582</v>
      </c>
    </row>
    <row r="224" s="13" customFormat="1">
      <c r="A224" s="13"/>
      <c r="B224" s="241"/>
      <c r="C224" s="242"/>
      <c r="D224" s="243" t="s">
        <v>232</v>
      </c>
      <c r="E224" s="244" t="s">
        <v>1</v>
      </c>
      <c r="F224" s="245" t="s">
        <v>5583</v>
      </c>
      <c r="G224" s="242"/>
      <c r="H224" s="246">
        <v>3</v>
      </c>
      <c r="I224" s="247"/>
      <c r="J224" s="242"/>
      <c r="K224" s="242"/>
      <c r="L224" s="248"/>
      <c r="M224" s="249"/>
      <c r="N224" s="250"/>
      <c r="O224" s="250"/>
      <c r="P224" s="250"/>
      <c r="Q224" s="250"/>
      <c r="R224" s="250"/>
      <c r="S224" s="250"/>
      <c r="T224" s="25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2" t="s">
        <v>232</v>
      </c>
      <c r="AU224" s="252" t="s">
        <v>82</v>
      </c>
      <c r="AV224" s="13" t="s">
        <v>82</v>
      </c>
      <c r="AW224" s="13" t="s">
        <v>30</v>
      </c>
      <c r="AX224" s="13" t="s">
        <v>80</v>
      </c>
      <c r="AY224" s="252" t="s">
        <v>223</v>
      </c>
    </row>
    <row r="225" s="12" customFormat="1" ht="22.8" customHeight="1">
      <c r="A225" s="12"/>
      <c r="B225" s="212"/>
      <c r="C225" s="213"/>
      <c r="D225" s="214" t="s">
        <v>72</v>
      </c>
      <c r="E225" s="226" t="s">
        <v>2798</v>
      </c>
      <c r="F225" s="226" t="s">
        <v>5584</v>
      </c>
      <c r="G225" s="213"/>
      <c r="H225" s="213"/>
      <c r="I225" s="216"/>
      <c r="J225" s="227">
        <f>BK225</f>
        <v>0</v>
      </c>
      <c r="K225" s="213"/>
      <c r="L225" s="218"/>
      <c r="M225" s="219"/>
      <c r="N225" s="220"/>
      <c r="O225" s="220"/>
      <c r="P225" s="221">
        <f>SUM(P226:P229)</f>
        <v>0</v>
      </c>
      <c r="Q225" s="220"/>
      <c r="R225" s="221">
        <f>SUM(R226:R229)</f>
        <v>0</v>
      </c>
      <c r="S225" s="220"/>
      <c r="T225" s="222">
        <f>SUM(T226:T229)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3" t="s">
        <v>80</v>
      </c>
      <c r="AT225" s="224" t="s">
        <v>72</v>
      </c>
      <c r="AU225" s="224" t="s">
        <v>80</v>
      </c>
      <c r="AY225" s="223" t="s">
        <v>223</v>
      </c>
      <c r="BK225" s="225">
        <f>SUM(BK226:BK229)</f>
        <v>0</v>
      </c>
    </row>
    <row r="226" s="2" customFormat="1" ht="37.8" customHeight="1">
      <c r="A226" s="39"/>
      <c r="B226" s="40"/>
      <c r="C226" s="228" t="s">
        <v>377</v>
      </c>
      <c r="D226" s="228" t="s">
        <v>225</v>
      </c>
      <c r="E226" s="229" t="s">
        <v>5585</v>
      </c>
      <c r="F226" s="230" t="s">
        <v>5586</v>
      </c>
      <c r="G226" s="231" t="s">
        <v>265</v>
      </c>
      <c r="H226" s="232">
        <v>17.870000000000001</v>
      </c>
      <c r="I226" s="233"/>
      <c r="J226" s="234">
        <f>ROUND(I226*H226,2)</f>
        <v>0</v>
      </c>
      <c r="K226" s="230" t="s">
        <v>229</v>
      </c>
      <c r="L226" s="45"/>
      <c r="M226" s="235" t="s">
        <v>1</v>
      </c>
      <c r="N226" s="236" t="s">
        <v>38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230</v>
      </c>
      <c r="AT226" s="239" t="s">
        <v>225</v>
      </c>
      <c r="AU226" s="239" t="s">
        <v>82</v>
      </c>
      <c r="AY226" s="18" t="s">
        <v>223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80</v>
      </c>
      <c r="BK226" s="240">
        <f>ROUND(I226*H226,2)</f>
        <v>0</v>
      </c>
      <c r="BL226" s="18" t="s">
        <v>230</v>
      </c>
      <c r="BM226" s="239" t="s">
        <v>5587</v>
      </c>
    </row>
    <row r="227" s="2" customFormat="1" ht="44.25" customHeight="1">
      <c r="A227" s="39"/>
      <c r="B227" s="40"/>
      <c r="C227" s="228" t="s">
        <v>383</v>
      </c>
      <c r="D227" s="228" t="s">
        <v>225</v>
      </c>
      <c r="E227" s="229" t="s">
        <v>5588</v>
      </c>
      <c r="F227" s="230" t="s">
        <v>5589</v>
      </c>
      <c r="G227" s="231" t="s">
        <v>265</v>
      </c>
      <c r="H227" s="232">
        <v>89.349999999999994</v>
      </c>
      <c r="I227" s="233"/>
      <c r="J227" s="234">
        <f>ROUND(I227*H227,2)</f>
        <v>0</v>
      </c>
      <c r="K227" s="230" t="s">
        <v>229</v>
      </c>
      <c r="L227" s="45"/>
      <c r="M227" s="235" t="s">
        <v>1</v>
      </c>
      <c r="N227" s="236" t="s">
        <v>38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230</v>
      </c>
      <c r="AT227" s="239" t="s">
        <v>225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5590</v>
      </c>
    </row>
    <row r="228" s="13" customFormat="1">
      <c r="A228" s="13"/>
      <c r="B228" s="241"/>
      <c r="C228" s="242"/>
      <c r="D228" s="243" t="s">
        <v>232</v>
      </c>
      <c r="E228" s="244" t="s">
        <v>1</v>
      </c>
      <c r="F228" s="245" t="s">
        <v>5591</v>
      </c>
      <c r="G228" s="242"/>
      <c r="H228" s="246">
        <v>89.349999999999994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232</v>
      </c>
      <c r="AU228" s="252" t="s">
        <v>82</v>
      </c>
      <c r="AV228" s="13" t="s">
        <v>82</v>
      </c>
      <c r="AW228" s="13" t="s">
        <v>30</v>
      </c>
      <c r="AX228" s="13" t="s">
        <v>80</v>
      </c>
      <c r="AY228" s="252" t="s">
        <v>223</v>
      </c>
    </row>
    <row r="229" s="2" customFormat="1" ht="55.5" customHeight="1">
      <c r="A229" s="39"/>
      <c r="B229" s="40"/>
      <c r="C229" s="228" t="s">
        <v>389</v>
      </c>
      <c r="D229" s="228" t="s">
        <v>225</v>
      </c>
      <c r="E229" s="229" t="s">
        <v>2842</v>
      </c>
      <c r="F229" s="230" t="s">
        <v>2843</v>
      </c>
      <c r="G229" s="231" t="s">
        <v>265</v>
      </c>
      <c r="H229" s="232">
        <v>17.870000000000001</v>
      </c>
      <c r="I229" s="233"/>
      <c r="J229" s="234">
        <f>ROUND(I229*H229,2)</f>
        <v>0</v>
      </c>
      <c r="K229" s="230" t="s">
        <v>229</v>
      </c>
      <c r="L229" s="45"/>
      <c r="M229" s="235" t="s">
        <v>1</v>
      </c>
      <c r="N229" s="236" t="s">
        <v>38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230</v>
      </c>
      <c r="AT229" s="239" t="s">
        <v>225</v>
      </c>
      <c r="AU229" s="239" t="s">
        <v>82</v>
      </c>
      <c r="AY229" s="18" t="s">
        <v>223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80</v>
      </c>
      <c r="BK229" s="240">
        <f>ROUND(I229*H229,2)</f>
        <v>0</v>
      </c>
      <c r="BL229" s="18" t="s">
        <v>230</v>
      </c>
      <c r="BM229" s="239" t="s">
        <v>5592</v>
      </c>
    </row>
    <row r="230" s="12" customFormat="1" ht="25.92" customHeight="1">
      <c r="A230" s="12"/>
      <c r="B230" s="212"/>
      <c r="C230" s="213"/>
      <c r="D230" s="214" t="s">
        <v>72</v>
      </c>
      <c r="E230" s="215" t="s">
        <v>2898</v>
      </c>
      <c r="F230" s="215" t="s">
        <v>2899</v>
      </c>
      <c r="G230" s="213"/>
      <c r="H230" s="213"/>
      <c r="I230" s="216"/>
      <c r="J230" s="217">
        <f>BK230</f>
        <v>0</v>
      </c>
      <c r="K230" s="213"/>
      <c r="L230" s="218"/>
      <c r="M230" s="219"/>
      <c r="N230" s="220"/>
      <c r="O230" s="220"/>
      <c r="P230" s="221">
        <f>P231+P333+P385+P434+P443+P455</f>
        <v>0</v>
      </c>
      <c r="Q230" s="220"/>
      <c r="R230" s="221">
        <f>R231+R333+R385+R434+R443+R455</f>
        <v>4.1940099999999996</v>
      </c>
      <c r="S230" s="220"/>
      <c r="T230" s="222">
        <f>T231+T333+T385+T434+T443+T455</f>
        <v>9.3036999999999992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3" t="s">
        <v>82</v>
      </c>
      <c r="AT230" s="224" t="s">
        <v>72</v>
      </c>
      <c r="AU230" s="224" t="s">
        <v>73</v>
      </c>
      <c r="AY230" s="223" t="s">
        <v>223</v>
      </c>
      <c r="BK230" s="225">
        <f>BK231+BK333+BK385+BK434+BK443+BK455</f>
        <v>0</v>
      </c>
    </row>
    <row r="231" s="12" customFormat="1" ht="22.8" customHeight="1">
      <c r="A231" s="12"/>
      <c r="B231" s="212"/>
      <c r="C231" s="213"/>
      <c r="D231" s="214" t="s">
        <v>72</v>
      </c>
      <c r="E231" s="226" t="s">
        <v>5060</v>
      </c>
      <c r="F231" s="226" t="s">
        <v>5593</v>
      </c>
      <c r="G231" s="213"/>
      <c r="H231" s="213"/>
      <c r="I231" s="216"/>
      <c r="J231" s="227">
        <f>BK231</f>
        <v>0</v>
      </c>
      <c r="K231" s="213"/>
      <c r="L231" s="218"/>
      <c r="M231" s="219"/>
      <c r="N231" s="220"/>
      <c r="O231" s="220"/>
      <c r="P231" s="221">
        <f>SUM(P232:P332)</f>
        <v>0</v>
      </c>
      <c r="Q231" s="220"/>
      <c r="R231" s="221">
        <f>SUM(R232:R332)</f>
        <v>0.91809999999999992</v>
      </c>
      <c r="S231" s="220"/>
      <c r="T231" s="222">
        <f>SUM(T232:T332)</f>
        <v>5.5164999999999997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3" t="s">
        <v>82</v>
      </c>
      <c r="AT231" s="224" t="s">
        <v>72</v>
      </c>
      <c r="AU231" s="224" t="s">
        <v>80</v>
      </c>
      <c r="AY231" s="223" t="s">
        <v>223</v>
      </c>
      <c r="BK231" s="225">
        <f>SUM(BK232:BK332)</f>
        <v>0</v>
      </c>
    </row>
    <row r="232" s="2" customFormat="1" ht="33" customHeight="1">
      <c r="A232" s="39"/>
      <c r="B232" s="40"/>
      <c r="C232" s="228" t="s">
        <v>397</v>
      </c>
      <c r="D232" s="228" t="s">
        <v>225</v>
      </c>
      <c r="E232" s="229" t="s">
        <v>5594</v>
      </c>
      <c r="F232" s="230" t="s">
        <v>5595</v>
      </c>
      <c r="G232" s="231" t="s">
        <v>351</v>
      </c>
      <c r="H232" s="232">
        <v>100</v>
      </c>
      <c r="I232" s="233"/>
      <c r="J232" s="234">
        <f>ROUND(I232*H232,2)</f>
        <v>0</v>
      </c>
      <c r="K232" s="230" t="s">
        <v>229</v>
      </c>
      <c r="L232" s="45"/>
      <c r="M232" s="235" t="s">
        <v>1</v>
      </c>
      <c r="N232" s="236" t="s">
        <v>38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0.026700000000000002</v>
      </c>
      <c r="T232" s="238">
        <f>S232*H232</f>
        <v>2.6699999999999999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310</v>
      </c>
      <c r="AT232" s="239" t="s">
        <v>225</v>
      </c>
      <c r="AU232" s="239" t="s">
        <v>82</v>
      </c>
      <c r="AY232" s="18" t="s">
        <v>223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80</v>
      </c>
      <c r="BK232" s="240">
        <f>ROUND(I232*H232,2)</f>
        <v>0</v>
      </c>
      <c r="BL232" s="18" t="s">
        <v>310</v>
      </c>
      <c r="BM232" s="239" t="s">
        <v>5596</v>
      </c>
    </row>
    <row r="233" s="13" customFormat="1">
      <c r="A233" s="13"/>
      <c r="B233" s="241"/>
      <c r="C233" s="242"/>
      <c r="D233" s="243" t="s">
        <v>232</v>
      </c>
      <c r="E233" s="244" t="s">
        <v>1</v>
      </c>
      <c r="F233" s="245" t="s">
        <v>5597</v>
      </c>
      <c r="G233" s="242"/>
      <c r="H233" s="246">
        <v>100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232</v>
      </c>
      <c r="AU233" s="252" t="s">
        <v>82</v>
      </c>
      <c r="AV233" s="13" t="s">
        <v>82</v>
      </c>
      <c r="AW233" s="13" t="s">
        <v>30</v>
      </c>
      <c r="AX233" s="13" t="s">
        <v>80</v>
      </c>
      <c r="AY233" s="252" t="s">
        <v>223</v>
      </c>
    </row>
    <row r="234" s="2" customFormat="1" ht="24.15" customHeight="1">
      <c r="A234" s="39"/>
      <c r="B234" s="40"/>
      <c r="C234" s="228" t="s">
        <v>402</v>
      </c>
      <c r="D234" s="228" t="s">
        <v>225</v>
      </c>
      <c r="E234" s="229" t="s">
        <v>5598</v>
      </c>
      <c r="F234" s="230" t="s">
        <v>5599</v>
      </c>
      <c r="G234" s="231" t="s">
        <v>351</v>
      </c>
      <c r="H234" s="232">
        <v>80</v>
      </c>
      <c r="I234" s="233"/>
      <c r="J234" s="234">
        <f>ROUND(I234*H234,2)</f>
        <v>0</v>
      </c>
      <c r="K234" s="230" t="s">
        <v>229</v>
      </c>
      <c r="L234" s="45"/>
      <c r="M234" s="235" t="s">
        <v>1</v>
      </c>
      <c r="N234" s="236" t="s">
        <v>38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0.03065</v>
      </c>
      <c r="T234" s="238">
        <f>S234*H234</f>
        <v>2.452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310</v>
      </c>
      <c r="AT234" s="239" t="s">
        <v>225</v>
      </c>
      <c r="AU234" s="239" t="s">
        <v>82</v>
      </c>
      <c r="AY234" s="18" t="s">
        <v>223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80</v>
      </c>
      <c r="BK234" s="240">
        <f>ROUND(I234*H234,2)</f>
        <v>0</v>
      </c>
      <c r="BL234" s="18" t="s">
        <v>310</v>
      </c>
      <c r="BM234" s="239" t="s">
        <v>5600</v>
      </c>
    </row>
    <row r="235" s="2" customFormat="1" ht="24.15" customHeight="1">
      <c r="A235" s="39"/>
      <c r="B235" s="40"/>
      <c r="C235" s="228" t="s">
        <v>414</v>
      </c>
      <c r="D235" s="228" t="s">
        <v>225</v>
      </c>
      <c r="E235" s="229" t="s">
        <v>5601</v>
      </c>
      <c r="F235" s="230" t="s">
        <v>5602</v>
      </c>
      <c r="G235" s="231" t="s">
        <v>351</v>
      </c>
      <c r="H235" s="232">
        <v>150</v>
      </c>
      <c r="I235" s="233"/>
      <c r="J235" s="234">
        <f>ROUND(I235*H235,2)</f>
        <v>0</v>
      </c>
      <c r="K235" s="230" t="s">
        <v>229</v>
      </c>
      <c r="L235" s="45"/>
      <c r="M235" s="235" t="s">
        <v>1</v>
      </c>
      <c r="N235" s="236" t="s">
        <v>38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0.00263</v>
      </c>
      <c r="T235" s="238">
        <f>S235*H235</f>
        <v>0.39450000000000002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310</v>
      </c>
      <c r="AT235" s="239" t="s">
        <v>225</v>
      </c>
      <c r="AU235" s="239" t="s">
        <v>82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310</v>
      </c>
      <c r="BM235" s="239" t="s">
        <v>5603</v>
      </c>
    </row>
    <row r="236" s="13" customFormat="1">
      <c r="A236" s="13"/>
      <c r="B236" s="241"/>
      <c r="C236" s="242"/>
      <c r="D236" s="243" t="s">
        <v>232</v>
      </c>
      <c r="E236" s="244" t="s">
        <v>1</v>
      </c>
      <c r="F236" s="245" t="s">
        <v>5604</v>
      </c>
      <c r="G236" s="242"/>
      <c r="H236" s="246">
        <v>150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232</v>
      </c>
      <c r="AU236" s="252" t="s">
        <v>82</v>
      </c>
      <c r="AV236" s="13" t="s">
        <v>82</v>
      </c>
      <c r="AW236" s="13" t="s">
        <v>30</v>
      </c>
      <c r="AX236" s="13" t="s">
        <v>80</v>
      </c>
      <c r="AY236" s="252" t="s">
        <v>223</v>
      </c>
    </row>
    <row r="237" s="2" customFormat="1" ht="21.75" customHeight="1">
      <c r="A237" s="39"/>
      <c r="B237" s="40"/>
      <c r="C237" s="228" t="s">
        <v>419</v>
      </c>
      <c r="D237" s="228" t="s">
        <v>225</v>
      </c>
      <c r="E237" s="229" t="s">
        <v>5605</v>
      </c>
      <c r="F237" s="230" t="s">
        <v>5606</v>
      </c>
      <c r="G237" s="231" t="s">
        <v>351</v>
      </c>
      <c r="H237" s="232">
        <v>26</v>
      </c>
      <c r="I237" s="233"/>
      <c r="J237" s="234">
        <f>ROUND(I237*H237,2)</f>
        <v>0</v>
      </c>
      <c r="K237" s="230" t="s">
        <v>229</v>
      </c>
      <c r="L237" s="45"/>
      <c r="M237" s="235" t="s">
        <v>1</v>
      </c>
      <c r="N237" s="236" t="s">
        <v>38</v>
      </c>
      <c r="O237" s="92"/>
      <c r="P237" s="237">
        <f>O237*H237</f>
        <v>0</v>
      </c>
      <c r="Q237" s="237">
        <v>0.0014400000000000001</v>
      </c>
      <c r="R237" s="237">
        <f>Q237*H237</f>
        <v>0.037440000000000001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310</v>
      </c>
      <c r="AT237" s="239" t="s">
        <v>225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310</v>
      </c>
      <c r="BM237" s="239" t="s">
        <v>5607</v>
      </c>
    </row>
    <row r="238" s="14" customFormat="1">
      <c r="A238" s="14"/>
      <c r="B238" s="253"/>
      <c r="C238" s="254"/>
      <c r="D238" s="243" t="s">
        <v>232</v>
      </c>
      <c r="E238" s="255" t="s">
        <v>1</v>
      </c>
      <c r="F238" s="256" t="s">
        <v>5608</v>
      </c>
      <c r="G238" s="254"/>
      <c r="H238" s="255" t="s">
        <v>1</v>
      </c>
      <c r="I238" s="257"/>
      <c r="J238" s="254"/>
      <c r="K238" s="254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232</v>
      </c>
      <c r="AU238" s="262" t="s">
        <v>82</v>
      </c>
      <c r="AV238" s="14" t="s">
        <v>80</v>
      </c>
      <c r="AW238" s="14" t="s">
        <v>30</v>
      </c>
      <c r="AX238" s="14" t="s">
        <v>73</v>
      </c>
      <c r="AY238" s="262" t="s">
        <v>223</v>
      </c>
    </row>
    <row r="239" s="13" customFormat="1">
      <c r="A239" s="13"/>
      <c r="B239" s="241"/>
      <c r="C239" s="242"/>
      <c r="D239" s="243" t="s">
        <v>232</v>
      </c>
      <c r="E239" s="244" t="s">
        <v>1</v>
      </c>
      <c r="F239" s="245" t="s">
        <v>230</v>
      </c>
      <c r="G239" s="242"/>
      <c r="H239" s="246">
        <v>4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232</v>
      </c>
      <c r="AU239" s="252" t="s">
        <v>82</v>
      </c>
      <c r="AV239" s="13" t="s">
        <v>82</v>
      </c>
      <c r="AW239" s="13" t="s">
        <v>30</v>
      </c>
      <c r="AX239" s="13" t="s">
        <v>73</v>
      </c>
      <c r="AY239" s="252" t="s">
        <v>223</v>
      </c>
    </row>
    <row r="240" s="14" customFormat="1">
      <c r="A240" s="14"/>
      <c r="B240" s="253"/>
      <c r="C240" s="254"/>
      <c r="D240" s="243" t="s">
        <v>232</v>
      </c>
      <c r="E240" s="255" t="s">
        <v>1</v>
      </c>
      <c r="F240" s="256" t="s">
        <v>5609</v>
      </c>
      <c r="G240" s="254"/>
      <c r="H240" s="255" t="s">
        <v>1</v>
      </c>
      <c r="I240" s="257"/>
      <c r="J240" s="254"/>
      <c r="K240" s="254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232</v>
      </c>
      <c r="AU240" s="262" t="s">
        <v>82</v>
      </c>
      <c r="AV240" s="14" t="s">
        <v>80</v>
      </c>
      <c r="AW240" s="14" t="s">
        <v>30</v>
      </c>
      <c r="AX240" s="14" t="s">
        <v>73</v>
      </c>
      <c r="AY240" s="262" t="s">
        <v>223</v>
      </c>
    </row>
    <row r="241" s="13" customFormat="1">
      <c r="A241" s="13"/>
      <c r="B241" s="241"/>
      <c r="C241" s="242"/>
      <c r="D241" s="243" t="s">
        <v>232</v>
      </c>
      <c r="E241" s="244" t="s">
        <v>1</v>
      </c>
      <c r="F241" s="245" t="s">
        <v>230</v>
      </c>
      <c r="G241" s="242"/>
      <c r="H241" s="246">
        <v>4</v>
      </c>
      <c r="I241" s="247"/>
      <c r="J241" s="242"/>
      <c r="K241" s="242"/>
      <c r="L241" s="248"/>
      <c r="M241" s="249"/>
      <c r="N241" s="250"/>
      <c r="O241" s="250"/>
      <c r="P241" s="250"/>
      <c r="Q241" s="250"/>
      <c r="R241" s="250"/>
      <c r="S241" s="250"/>
      <c r="T241" s="25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2" t="s">
        <v>232</v>
      </c>
      <c r="AU241" s="252" t="s">
        <v>82</v>
      </c>
      <c r="AV241" s="13" t="s">
        <v>82</v>
      </c>
      <c r="AW241" s="13" t="s">
        <v>30</v>
      </c>
      <c r="AX241" s="13" t="s">
        <v>73</v>
      </c>
      <c r="AY241" s="252" t="s">
        <v>223</v>
      </c>
    </row>
    <row r="242" s="14" customFormat="1">
      <c r="A242" s="14"/>
      <c r="B242" s="253"/>
      <c r="C242" s="254"/>
      <c r="D242" s="243" t="s">
        <v>232</v>
      </c>
      <c r="E242" s="255" t="s">
        <v>1</v>
      </c>
      <c r="F242" s="256" t="s">
        <v>5610</v>
      </c>
      <c r="G242" s="254"/>
      <c r="H242" s="255" t="s">
        <v>1</v>
      </c>
      <c r="I242" s="257"/>
      <c r="J242" s="254"/>
      <c r="K242" s="254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232</v>
      </c>
      <c r="AU242" s="262" t="s">
        <v>82</v>
      </c>
      <c r="AV242" s="14" t="s">
        <v>80</v>
      </c>
      <c r="AW242" s="14" t="s">
        <v>30</v>
      </c>
      <c r="AX242" s="14" t="s">
        <v>73</v>
      </c>
      <c r="AY242" s="262" t="s">
        <v>223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5611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3" customFormat="1">
      <c r="A244" s="13"/>
      <c r="B244" s="241"/>
      <c r="C244" s="242"/>
      <c r="D244" s="243" t="s">
        <v>232</v>
      </c>
      <c r="E244" s="244" t="s">
        <v>1</v>
      </c>
      <c r="F244" s="245" t="s">
        <v>262</v>
      </c>
      <c r="G244" s="242"/>
      <c r="H244" s="246">
        <v>8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232</v>
      </c>
      <c r="AU244" s="252" t="s">
        <v>82</v>
      </c>
      <c r="AV244" s="13" t="s">
        <v>82</v>
      </c>
      <c r="AW244" s="13" t="s">
        <v>30</v>
      </c>
      <c r="AX244" s="13" t="s">
        <v>73</v>
      </c>
      <c r="AY244" s="252" t="s">
        <v>223</v>
      </c>
    </row>
    <row r="245" s="14" customFormat="1">
      <c r="A245" s="14"/>
      <c r="B245" s="253"/>
      <c r="C245" s="254"/>
      <c r="D245" s="243" t="s">
        <v>232</v>
      </c>
      <c r="E245" s="255" t="s">
        <v>1</v>
      </c>
      <c r="F245" s="256" t="s">
        <v>5612</v>
      </c>
      <c r="G245" s="254"/>
      <c r="H245" s="255" t="s">
        <v>1</v>
      </c>
      <c r="I245" s="257"/>
      <c r="J245" s="254"/>
      <c r="K245" s="254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232</v>
      </c>
      <c r="AU245" s="262" t="s">
        <v>82</v>
      </c>
      <c r="AV245" s="14" t="s">
        <v>80</v>
      </c>
      <c r="AW245" s="14" t="s">
        <v>30</v>
      </c>
      <c r="AX245" s="14" t="s">
        <v>73</v>
      </c>
      <c r="AY245" s="262" t="s">
        <v>223</v>
      </c>
    </row>
    <row r="246" s="13" customFormat="1">
      <c r="A246" s="13"/>
      <c r="B246" s="241"/>
      <c r="C246" s="242"/>
      <c r="D246" s="243" t="s">
        <v>232</v>
      </c>
      <c r="E246" s="244" t="s">
        <v>1</v>
      </c>
      <c r="F246" s="245" t="s">
        <v>82</v>
      </c>
      <c r="G246" s="242"/>
      <c r="H246" s="246">
        <v>2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232</v>
      </c>
      <c r="AU246" s="252" t="s">
        <v>82</v>
      </c>
      <c r="AV246" s="13" t="s">
        <v>82</v>
      </c>
      <c r="AW246" s="13" t="s">
        <v>30</v>
      </c>
      <c r="AX246" s="13" t="s">
        <v>73</v>
      </c>
      <c r="AY246" s="252" t="s">
        <v>223</v>
      </c>
    </row>
    <row r="247" s="14" customFormat="1">
      <c r="A247" s="14"/>
      <c r="B247" s="253"/>
      <c r="C247" s="254"/>
      <c r="D247" s="243" t="s">
        <v>232</v>
      </c>
      <c r="E247" s="255" t="s">
        <v>1</v>
      </c>
      <c r="F247" s="256" t="s">
        <v>5613</v>
      </c>
      <c r="G247" s="254"/>
      <c r="H247" s="255" t="s">
        <v>1</v>
      </c>
      <c r="I247" s="257"/>
      <c r="J247" s="254"/>
      <c r="K247" s="254"/>
      <c r="L247" s="258"/>
      <c r="M247" s="259"/>
      <c r="N247" s="260"/>
      <c r="O247" s="260"/>
      <c r="P247" s="260"/>
      <c r="Q247" s="260"/>
      <c r="R247" s="260"/>
      <c r="S247" s="260"/>
      <c r="T247" s="261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2" t="s">
        <v>232</v>
      </c>
      <c r="AU247" s="262" t="s">
        <v>82</v>
      </c>
      <c r="AV247" s="14" t="s">
        <v>80</v>
      </c>
      <c r="AW247" s="14" t="s">
        <v>30</v>
      </c>
      <c r="AX247" s="14" t="s">
        <v>73</v>
      </c>
      <c r="AY247" s="262" t="s">
        <v>223</v>
      </c>
    </row>
    <row r="248" s="13" customFormat="1">
      <c r="A248" s="13"/>
      <c r="B248" s="241"/>
      <c r="C248" s="242"/>
      <c r="D248" s="243" t="s">
        <v>232</v>
      </c>
      <c r="E248" s="244" t="s">
        <v>1</v>
      </c>
      <c r="F248" s="245" t="s">
        <v>82</v>
      </c>
      <c r="G248" s="242"/>
      <c r="H248" s="246">
        <v>2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232</v>
      </c>
      <c r="AU248" s="252" t="s">
        <v>82</v>
      </c>
      <c r="AV248" s="13" t="s">
        <v>82</v>
      </c>
      <c r="AW248" s="13" t="s">
        <v>30</v>
      </c>
      <c r="AX248" s="13" t="s">
        <v>73</v>
      </c>
      <c r="AY248" s="252" t="s">
        <v>223</v>
      </c>
    </row>
    <row r="249" s="14" customFormat="1">
      <c r="A249" s="14"/>
      <c r="B249" s="253"/>
      <c r="C249" s="254"/>
      <c r="D249" s="243" t="s">
        <v>232</v>
      </c>
      <c r="E249" s="255" t="s">
        <v>1</v>
      </c>
      <c r="F249" s="256" t="s">
        <v>5614</v>
      </c>
      <c r="G249" s="254"/>
      <c r="H249" s="255" t="s">
        <v>1</v>
      </c>
      <c r="I249" s="257"/>
      <c r="J249" s="254"/>
      <c r="K249" s="254"/>
      <c r="L249" s="258"/>
      <c r="M249" s="259"/>
      <c r="N249" s="260"/>
      <c r="O249" s="260"/>
      <c r="P249" s="260"/>
      <c r="Q249" s="260"/>
      <c r="R249" s="260"/>
      <c r="S249" s="260"/>
      <c r="T249" s="26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2" t="s">
        <v>232</v>
      </c>
      <c r="AU249" s="262" t="s">
        <v>82</v>
      </c>
      <c r="AV249" s="14" t="s">
        <v>80</v>
      </c>
      <c r="AW249" s="14" t="s">
        <v>30</v>
      </c>
      <c r="AX249" s="14" t="s">
        <v>73</v>
      </c>
      <c r="AY249" s="262" t="s">
        <v>223</v>
      </c>
    </row>
    <row r="250" s="13" customFormat="1">
      <c r="A250" s="13"/>
      <c r="B250" s="241"/>
      <c r="C250" s="242"/>
      <c r="D250" s="243" t="s">
        <v>232</v>
      </c>
      <c r="E250" s="244" t="s">
        <v>1</v>
      </c>
      <c r="F250" s="245" t="s">
        <v>253</v>
      </c>
      <c r="G250" s="242"/>
      <c r="H250" s="246">
        <v>6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232</v>
      </c>
      <c r="AU250" s="252" t="s">
        <v>82</v>
      </c>
      <c r="AV250" s="13" t="s">
        <v>82</v>
      </c>
      <c r="AW250" s="13" t="s">
        <v>30</v>
      </c>
      <c r="AX250" s="13" t="s">
        <v>73</v>
      </c>
      <c r="AY250" s="252" t="s">
        <v>223</v>
      </c>
    </row>
    <row r="251" s="15" customFormat="1">
      <c r="A251" s="15"/>
      <c r="B251" s="263"/>
      <c r="C251" s="264"/>
      <c r="D251" s="243" t="s">
        <v>232</v>
      </c>
      <c r="E251" s="265" t="s">
        <v>1</v>
      </c>
      <c r="F251" s="266" t="s">
        <v>245</v>
      </c>
      <c r="G251" s="264"/>
      <c r="H251" s="267">
        <v>26</v>
      </c>
      <c r="I251" s="268"/>
      <c r="J251" s="264"/>
      <c r="K251" s="264"/>
      <c r="L251" s="269"/>
      <c r="M251" s="270"/>
      <c r="N251" s="271"/>
      <c r="O251" s="271"/>
      <c r="P251" s="271"/>
      <c r="Q251" s="271"/>
      <c r="R251" s="271"/>
      <c r="S251" s="271"/>
      <c r="T251" s="272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3" t="s">
        <v>232</v>
      </c>
      <c r="AU251" s="273" t="s">
        <v>82</v>
      </c>
      <c r="AV251" s="15" t="s">
        <v>230</v>
      </c>
      <c r="AW251" s="15" t="s">
        <v>30</v>
      </c>
      <c r="AX251" s="15" t="s">
        <v>80</v>
      </c>
      <c r="AY251" s="273" t="s">
        <v>223</v>
      </c>
    </row>
    <row r="252" s="2" customFormat="1" ht="21.75" customHeight="1">
      <c r="A252" s="39"/>
      <c r="B252" s="40"/>
      <c r="C252" s="228" t="s">
        <v>425</v>
      </c>
      <c r="D252" s="228" t="s">
        <v>225</v>
      </c>
      <c r="E252" s="229" t="s">
        <v>5615</v>
      </c>
      <c r="F252" s="230" t="s">
        <v>5616</v>
      </c>
      <c r="G252" s="231" t="s">
        <v>351</v>
      </c>
      <c r="H252" s="232">
        <v>67</v>
      </c>
      <c r="I252" s="233"/>
      <c r="J252" s="234">
        <f>ROUND(I252*H252,2)</f>
        <v>0</v>
      </c>
      <c r="K252" s="230" t="s">
        <v>229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0.00197</v>
      </c>
      <c r="R252" s="237">
        <f>Q252*H252</f>
        <v>0.13199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310</v>
      </c>
      <c r="AT252" s="239" t="s">
        <v>225</v>
      </c>
      <c r="AU252" s="239" t="s">
        <v>82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310</v>
      </c>
      <c r="BM252" s="239" t="s">
        <v>5617</v>
      </c>
    </row>
    <row r="253" s="14" customFormat="1">
      <c r="A253" s="14"/>
      <c r="B253" s="253"/>
      <c r="C253" s="254"/>
      <c r="D253" s="243" t="s">
        <v>232</v>
      </c>
      <c r="E253" s="255" t="s">
        <v>1</v>
      </c>
      <c r="F253" s="256" t="s">
        <v>5618</v>
      </c>
      <c r="G253" s="254"/>
      <c r="H253" s="255" t="s">
        <v>1</v>
      </c>
      <c r="I253" s="257"/>
      <c r="J253" s="254"/>
      <c r="K253" s="254"/>
      <c r="L253" s="258"/>
      <c r="M253" s="259"/>
      <c r="N253" s="260"/>
      <c r="O253" s="260"/>
      <c r="P253" s="260"/>
      <c r="Q253" s="260"/>
      <c r="R253" s="260"/>
      <c r="S253" s="260"/>
      <c r="T253" s="261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2" t="s">
        <v>232</v>
      </c>
      <c r="AU253" s="262" t="s">
        <v>82</v>
      </c>
      <c r="AV253" s="14" t="s">
        <v>80</v>
      </c>
      <c r="AW253" s="14" t="s">
        <v>30</v>
      </c>
      <c r="AX253" s="14" t="s">
        <v>73</v>
      </c>
      <c r="AY253" s="262" t="s">
        <v>223</v>
      </c>
    </row>
    <row r="254" s="14" customFormat="1">
      <c r="A254" s="14"/>
      <c r="B254" s="253"/>
      <c r="C254" s="254"/>
      <c r="D254" s="243" t="s">
        <v>232</v>
      </c>
      <c r="E254" s="255" t="s">
        <v>1</v>
      </c>
      <c r="F254" s="256" t="s">
        <v>5619</v>
      </c>
      <c r="G254" s="254"/>
      <c r="H254" s="255" t="s">
        <v>1</v>
      </c>
      <c r="I254" s="257"/>
      <c r="J254" s="254"/>
      <c r="K254" s="254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232</v>
      </c>
      <c r="AU254" s="262" t="s">
        <v>82</v>
      </c>
      <c r="AV254" s="14" t="s">
        <v>80</v>
      </c>
      <c r="AW254" s="14" t="s">
        <v>30</v>
      </c>
      <c r="AX254" s="14" t="s">
        <v>73</v>
      </c>
      <c r="AY254" s="262" t="s">
        <v>223</v>
      </c>
    </row>
    <row r="255" s="13" customFormat="1">
      <c r="A255" s="13"/>
      <c r="B255" s="241"/>
      <c r="C255" s="242"/>
      <c r="D255" s="243" t="s">
        <v>232</v>
      </c>
      <c r="E255" s="244" t="s">
        <v>1</v>
      </c>
      <c r="F255" s="245" t="s">
        <v>258</v>
      </c>
      <c r="G255" s="242"/>
      <c r="H255" s="246">
        <v>7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232</v>
      </c>
      <c r="AU255" s="252" t="s">
        <v>82</v>
      </c>
      <c r="AV255" s="13" t="s">
        <v>82</v>
      </c>
      <c r="AW255" s="13" t="s">
        <v>30</v>
      </c>
      <c r="AX255" s="13" t="s">
        <v>73</v>
      </c>
      <c r="AY255" s="252" t="s">
        <v>223</v>
      </c>
    </row>
    <row r="256" s="14" customFormat="1">
      <c r="A256" s="14"/>
      <c r="B256" s="253"/>
      <c r="C256" s="254"/>
      <c r="D256" s="243" t="s">
        <v>232</v>
      </c>
      <c r="E256" s="255" t="s">
        <v>1</v>
      </c>
      <c r="F256" s="256" t="s">
        <v>5620</v>
      </c>
      <c r="G256" s="254"/>
      <c r="H256" s="255" t="s">
        <v>1</v>
      </c>
      <c r="I256" s="257"/>
      <c r="J256" s="254"/>
      <c r="K256" s="254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232</v>
      </c>
      <c r="AU256" s="262" t="s">
        <v>82</v>
      </c>
      <c r="AV256" s="14" t="s">
        <v>80</v>
      </c>
      <c r="AW256" s="14" t="s">
        <v>30</v>
      </c>
      <c r="AX256" s="14" t="s">
        <v>73</v>
      </c>
      <c r="AY256" s="262" t="s">
        <v>223</v>
      </c>
    </row>
    <row r="257" s="13" customFormat="1">
      <c r="A257" s="13"/>
      <c r="B257" s="241"/>
      <c r="C257" s="242"/>
      <c r="D257" s="243" t="s">
        <v>232</v>
      </c>
      <c r="E257" s="244" t="s">
        <v>1</v>
      </c>
      <c r="F257" s="245" t="s">
        <v>82</v>
      </c>
      <c r="G257" s="242"/>
      <c r="H257" s="246">
        <v>2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232</v>
      </c>
      <c r="AU257" s="252" t="s">
        <v>82</v>
      </c>
      <c r="AV257" s="13" t="s">
        <v>82</v>
      </c>
      <c r="AW257" s="13" t="s">
        <v>30</v>
      </c>
      <c r="AX257" s="13" t="s">
        <v>73</v>
      </c>
      <c r="AY257" s="252" t="s">
        <v>223</v>
      </c>
    </row>
    <row r="258" s="14" customFormat="1">
      <c r="A258" s="14"/>
      <c r="B258" s="253"/>
      <c r="C258" s="254"/>
      <c r="D258" s="243" t="s">
        <v>232</v>
      </c>
      <c r="E258" s="255" t="s">
        <v>1</v>
      </c>
      <c r="F258" s="256" t="s">
        <v>5621</v>
      </c>
      <c r="G258" s="254"/>
      <c r="H258" s="255" t="s">
        <v>1</v>
      </c>
      <c r="I258" s="257"/>
      <c r="J258" s="254"/>
      <c r="K258" s="254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232</v>
      </c>
      <c r="AU258" s="262" t="s">
        <v>82</v>
      </c>
      <c r="AV258" s="14" t="s">
        <v>80</v>
      </c>
      <c r="AW258" s="14" t="s">
        <v>30</v>
      </c>
      <c r="AX258" s="14" t="s">
        <v>73</v>
      </c>
      <c r="AY258" s="262" t="s">
        <v>223</v>
      </c>
    </row>
    <row r="259" s="13" customFormat="1">
      <c r="A259" s="13"/>
      <c r="B259" s="241"/>
      <c r="C259" s="242"/>
      <c r="D259" s="243" t="s">
        <v>232</v>
      </c>
      <c r="E259" s="244" t="s">
        <v>1</v>
      </c>
      <c r="F259" s="245" t="s">
        <v>102</v>
      </c>
      <c r="G259" s="242"/>
      <c r="H259" s="246">
        <v>3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232</v>
      </c>
      <c r="AU259" s="252" t="s">
        <v>82</v>
      </c>
      <c r="AV259" s="13" t="s">
        <v>82</v>
      </c>
      <c r="AW259" s="13" t="s">
        <v>30</v>
      </c>
      <c r="AX259" s="13" t="s">
        <v>73</v>
      </c>
      <c r="AY259" s="252" t="s">
        <v>223</v>
      </c>
    </row>
    <row r="260" s="14" customFormat="1">
      <c r="A260" s="14"/>
      <c r="B260" s="253"/>
      <c r="C260" s="254"/>
      <c r="D260" s="243" t="s">
        <v>232</v>
      </c>
      <c r="E260" s="255" t="s">
        <v>1</v>
      </c>
      <c r="F260" s="256" t="s">
        <v>5622</v>
      </c>
      <c r="G260" s="254"/>
      <c r="H260" s="255" t="s">
        <v>1</v>
      </c>
      <c r="I260" s="257"/>
      <c r="J260" s="254"/>
      <c r="K260" s="254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232</v>
      </c>
      <c r="AU260" s="262" t="s">
        <v>82</v>
      </c>
      <c r="AV260" s="14" t="s">
        <v>80</v>
      </c>
      <c r="AW260" s="14" t="s">
        <v>30</v>
      </c>
      <c r="AX260" s="14" t="s">
        <v>73</v>
      </c>
      <c r="AY260" s="262" t="s">
        <v>223</v>
      </c>
    </row>
    <row r="261" s="13" customFormat="1">
      <c r="A261" s="13"/>
      <c r="B261" s="241"/>
      <c r="C261" s="242"/>
      <c r="D261" s="243" t="s">
        <v>232</v>
      </c>
      <c r="E261" s="244" t="s">
        <v>1</v>
      </c>
      <c r="F261" s="245" t="s">
        <v>253</v>
      </c>
      <c r="G261" s="242"/>
      <c r="H261" s="246">
        <v>6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232</v>
      </c>
      <c r="AU261" s="252" t="s">
        <v>82</v>
      </c>
      <c r="AV261" s="13" t="s">
        <v>82</v>
      </c>
      <c r="AW261" s="13" t="s">
        <v>30</v>
      </c>
      <c r="AX261" s="13" t="s">
        <v>73</v>
      </c>
      <c r="AY261" s="252" t="s">
        <v>223</v>
      </c>
    </row>
    <row r="262" s="14" customFormat="1">
      <c r="A262" s="14"/>
      <c r="B262" s="253"/>
      <c r="C262" s="254"/>
      <c r="D262" s="243" t="s">
        <v>232</v>
      </c>
      <c r="E262" s="255" t="s">
        <v>1</v>
      </c>
      <c r="F262" s="256" t="s">
        <v>5623</v>
      </c>
      <c r="G262" s="254"/>
      <c r="H262" s="255" t="s">
        <v>1</v>
      </c>
      <c r="I262" s="257"/>
      <c r="J262" s="254"/>
      <c r="K262" s="254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232</v>
      </c>
      <c r="AU262" s="262" t="s">
        <v>82</v>
      </c>
      <c r="AV262" s="14" t="s">
        <v>80</v>
      </c>
      <c r="AW262" s="14" t="s">
        <v>30</v>
      </c>
      <c r="AX262" s="14" t="s">
        <v>73</v>
      </c>
      <c r="AY262" s="262" t="s">
        <v>223</v>
      </c>
    </row>
    <row r="263" s="13" customFormat="1">
      <c r="A263" s="13"/>
      <c r="B263" s="241"/>
      <c r="C263" s="242"/>
      <c r="D263" s="243" t="s">
        <v>232</v>
      </c>
      <c r="E263" s="244" t="s">
        <v>1</v>
      </c>
      <c r="F263" s="245" t="s">
        <v>253</v>
      </c>
      <c r="G263" s="242"/>
      <c r="H263" s="246">
        <v>6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232</v>
      </c>
      <c r="AU263" s="252" t="s">
        <v>82</v>
      </c>
      <c r="AV263" s="13" t="s">
        <v>82</v>
      </c>
      <c r="AW263" s="13" t="s">
        <v>30</v>
      </c>
      <c r="AX263" s="13" t="s">
        <v>73</v>
      </c>
      <c r="AY263" s="252" t="s">
        <v>223</v>
      </c>
    </row>
    <row r="264" s="14" customFormat="1">
      <c r="A264" s="14"/>
      <c r="B264" s="253"/>
      <c r="C264" s="254"/>
      <c r="D264" s="243" t="s">
        <v>232</v>
      </c>
      <c r="E264" s="255" t="s">
        <v>1</v>
      </c>
      <c r="F264" s="256" t="s">
        <v>5624</v>
      </c>
      <c r="G264" s="254"/>
      <c r="H264" s="255" t="s">
        <v>1</v>
      </c>
      <c r="I264" s="257"/>
      <c r="J264" s="254"/>
      <c r="K264" s="254"/>
      <c r="L264" s="258"/>
      <c r="M264" s="259"/>
      <c r="N264" s="260"/>
      <c r="O264" s="260"/>
      <c r="P264" s="260"/>
      <c r="Q264" s="260"/>
      <c r="R264" s="260"/>
      <c r="S264" s="260"/>
      <c r="T264" s="26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2" t="s">
        <v>232</v>
      </c>
      <c r="AU264" s="262" t="s">
        <v>82</v>
      </c>
      <c r="AV264" s="14" t="s">
        <v>80</v>
      </c>
      <c r="AW264" s="14" t="s">
        <v>30</v>
      </c>
      <c r="AX264" s="14" t="s">
        <v>73</v>
      </c>
      <c r="AY264" s="262" t="s">
        <v>223</v>
      </c>
    </row>
    <row r="265" s="13" customFormat="1">
      <c r="A265" s="13"/>
      <c r="B265" s="241"/>
      <c r="C265" s="242"/>
      <c r="D265" s="243" t="s">
        <v>232</v>
      </c>
      <c r="E265" s="244" t="s">
        <v>1</v>
      </c>
      <c r="F265" s="245" t="s">
        <v>230</v>
      </c>
      <c r="G265" s="242"/>
      <c r="H265" s="246">
        <v>4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232</v>
      </c>
      <c r="AU265" s="252" t="s">
        <v>82</v>
      </c>
      <c r="AV265" s="13" t="s">
        <v>82</v>
      </c>
      <c r="AW265" s="13" t="s">
        <v>30</v>
      </c>
      <c r="AX265" s="13" t="s">
        <v>73</v>
      </c>
      <c r="AY265" s="252" t="s">
        <v>223</v>
      </c>
    </row>
    <row r="266" s="14" customFormat="1">
      <c r="A266" s="14"/>
      <c r="B266" s="253"/>
      <c r="C266" s="254"/>
      <c r="D266" s="243" t="s">
        <v>232</v>
      </c>
      <c r="E266" s="255" t="s">
        <v>1</v>
      </c>
      <c r="F266" s="256" t="s">
        <v>5625</v>
      </c>
      <c r="G266" s="254"/>
      <c r="H266" s="255" t="s">
        <v>1</v>
      </c>
      <c r="I266" s="257"/>
      <c r="J266" s="254"/>
      <c r="K266" s="254"/>
      <c r="L266" s="258"/>
      <c r="M266" s="259"/>
      <c r="N266" s="260"/>
      <c r="O266" s="260"/>
      <c r="P266" s="260"/>
      <c r="Q266" s="260"/>
      <c r="R266" s="260"/>
      <c r="S266" s="260"/>
      <c r="T266" s="261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2" t="s">
        <v>232</v>
      </c>
      <c r="AU266" s="262" t="s">
        <v>82</v>
      </c>
      <c r="AV266" s="14" t="s">
        <v>80</v>
      </c>
      <c r="AW266" s="14" t="s">
        <v>30</v>
      </c>
      <c r="AX266" s="14" t="s">
        <v>73</v>
      </c>
      <c r="AY266" s="262" t="s">
        <v>223</v>
      </c>
    </row>
    <row r="267" s="13" customFormat="1">
      <c r="A267" s="13"/>
      <c r="B267" s="241"/>
      <c r="C267" s="242"/>
      <c r="D267" s="243" t="s">
        <v>232</v>
      </c>
      <c r="E267" s="244" t="s">
        <v>1</v>
      </c>
      <c r="F267" s="245" t="s">
        <v>253</v>
      </c>
      <c r="G267" s="242"/>
      <c r="H267" s="246">
        <v>6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232</v>
      </c>
      <c r="AU267" s="252" t="s">
        <v>82</v>
      </c>
      <c r="AV267" s="13" t="s">
        <v>82</v>
      </c>
      <c r="AW267" s="13" t="s">
        <v>30</v>
      </c>
      <c r="AX267" s="13" t="s">
        <v>73</v>
      </c>
      <c r="AY267" s="252" t="s">
        <v>223</v>
      </c>
    </row>
    <row r="268" s="14" customFormat="1">
      <c r="A268" s="14"/>
      <c r="B268" s="253"/>
      <c r="C268" s="254"/>
      <c r="D268" s="243" t="s">
        <v>232</v>
      </c>
      <c r="E268" s="255" t="s">
        <v>1</v>
      </c>
      <c r="F268" s="256" t="s">
        <v>5609</v>
      </c>
      <c r="G268" s="254"/>
      <c r="H268" s="255" t="s">
        <v>1</v>
      </c>
      <c r="I268" s="257"/>
      <c r="J268" s="254"/>
      <c r="K268" s="254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232</v>
      </c>
      <c r="AU268" s="262" t="s">
        <v>82</v>
      </c>
      <c r="AV268" s="14" t="s">
        <v>80</v>
      </c>
      <c r="AW268" s="14" t="s">
        <v>30</v>
      </c>
      <c r="AX268" s="14" t="s">
        <v>73</v>
      </c>
      <c r="AY268" s="262" t="s">
        <v>223</v>
      </c>
    </row>
    <row r="269" s="13" customFormat="1">
      <c r="A269" s="13"/>
      <c r="B269" s="241"/>
      <c r="C269" s="242"/>
      <c r="D269" s="243" t="s">
        <v>232</v>
      </c>
      <c r="E269" s="244" t="s">
        <v>1</v>
      </c>
      <c r="F269" s="245" t="s">
        <v>8</v>
      </c>
      <c r="G269" s="242"/>
      <c r="H269" s="246">
        <v>12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232</v>
      </c>
      <c r="AU269" s="252" t="s">
        <v>82</v>
      </c>
      <c r="AV269" s="13" t="s">
        <v>82</v>
      </c>
      <c r="AW269" s="13" t="s">
        <v>30</v>
      </c>
      <c r="AX269" s="13" t="s">
        <v>73</v>
      </c>
      <c r="AY269" s="252" t="s">
        <v>223</v>
      </c>
    </row>
    <row r="270" s="14" customFormat="1">
      <c r="A270" s="14"/>
      <c r="B270" s="253"/>
      <c r="C270" s="254"/>
      <c r="D270" s="243" t="s">
        <v>232</v>
      </c>
      <c r="E270" s="255" t="s">
        <v>1</v>
      </c>
      <c r="F270" s="256" t="s">
        <v>5610</v>
      </c>
      <c r="G270" s="254"/>
      <c r="H270" s="255" t="s">
        <v>1</v>
      </c>
      <c r="I270" s="257"/>
      <c r="J270" s="254"/>
      <c r="K270" s="254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232</v>
      </c>
      <c r="AU270" s="262" t="s">
        <v>82</v>
      </c>
      <c r="AV270" s="14" t="s">
        <v>80</v>
      </c>
      <c r="AW270" s="14" t="s">
        <v>30</v>
      </c>
      <c r="AX270" s="14" t="s">
        <v>73</v>
      </c>
      <c r="AY270" s="262" t="s">
        <v>223</v>
      </c>
    </row>
    <row r="271" s="14" customFormat="1">
      <c r="A271" s="14"/>
      <c r="B271" s="253"/>
      <c r="C271" s="254"/>
      <c r="D271" s="243" t="s">
        <v>232</v>
      </c>
      <c r="E271" s="255" t="s">
        <v>1</v>
      </c>
      <c r="F271" s="256" t="s">
        <v>5626</v>
      </c>
      <c r="G271" s="254"/>
      <c r="H271" s="255" t="s">
        <v>1</v>
      </c>
      <c r="I271" s="257"/>
      <c r="J271" s="254"/>
      <c r="K271" s="254"/>
      <c r="L271" s="258"/>
      <c r="M271" s="259"/>
      <c r="N271" s="260"/>
      <c r="O271" s="260"/>
      <c r="P271" s="260"/>
      <c r="Q271" s="260"/>
      <c r="R271" s="260"/>
      <c r="S271" s="260"/>
      <c r="T271" s="26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2" t="s">
        <v>232</v>
      </c>
      <c r="AU271" s="262" t="s">
        <v>82</v>
      </c>
      <c r="AV271" s="14" t="s">
        <v>80</v>
      </c>
      <c r="AW271" s="14" t="s">
        <v>30</v>
      </c>
      <c r="AX271" s="14" t="s">
        <v>73</v>
      </c>
      <c r="AY271" s="262" t="s">
        <v>223</v>
      </c>
    </row>
    <row r="272" s="13" customFormat="1">
      <c r="A272" s="13"/>
      <c r="B272" s="241"/>
      <c r="C272" s="242"/>
      <c r="D272" s="243" t="s">
        <v>232</v>
      </c>
      <c r="E272" s="244" t="s">
        <v>1</v>
      </c>
      <c r="F272" s="245" t="s">
        <v>249</v>
      </c>
      <c r="G272" s="242"/>
      <c r="H272" s="246">
        <v>5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232</v>
      </c>
      <c r="AU272" s="252" t="s">
        <v>82</v>
      </c>
      <c r="AV272" s="13" t="s">
        <v>82</v>
      </c>
      <c r="AW272" s="13" t="s">
        <v>30</v>
      </c>
      <c r="AX272" s="13" t="s">
        <v>73</v>
      </c>
      <c r="AY272" s="252" t="s">
        <v>223</v>
      </c>
    </row>
    <row r="273" s="14" customFormat="1">
      <c r="A273" s="14"/>
      <c r="B273" s="253"/>
      <c r="C273" s="254"/>
      <c r="D273" s="243" t="s">
        <v>232</v>
      </c>
      <c r="E273" s="255" t="s">
        <v>1</v>
      </c>
      <c r="F273" s="256" t="s">
        <v>5627</v>
      </c>
      <c r="G273" s="254"/>
      <c r="H273" s="255" t="s">
        <v>1</v>
      </c>
      <c r="I273" s="257"/>
      <c r="J273" s="254"/>
      <c r="K273" s="254"/>
      <c r="L273" s="258"/>
      <c r="M273" s="259"/>
      <c r="N273" s="260"/>
      <c r="O273" s="260"/>
      <c r="P273" s="260"/>
      <c r="Q273" s="260"/>
      <c r="R273" s="260"/>
      <c r="S273" s="260"/>
      <c r="T273" s="261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2" t="s">
        <v>232</v>
      </c>
      <c r="AU273" s="262" t="s">
        <v>82</v>
      </c>
      <c r="AV273" s="14" t="s">
        <v>80</v>
      </c>
      <c r="AW273" s="14" t="s">
        <v>30</v>
      </c>
      <c r="AX273" s="14" t="s">
        <v>73</v>
      </c>
      <c r="AY273" s="262" t="s">
        <v>223</v>
      </c>
    </row>
    <row r="274" s="13" customFormat="1">
      <c r="A274" s="13"/>
      <c r="B274" s="241"/>
      <c r="C274" s="242"/>
      <c r="D274" s="243" t="s">
        <v>232</v>
      </c>
      <c r="E274" s="244" t="s">
        <v>1</v>
      </c>
      <c r="F274" s="245" t="s">
        <v>82</v>
      </c>
      <c r="G274" s="242"/>
      <c r="H274" s="246">
        <v>2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232</v>
      </c>
      <c r="AU274" s="252" t="s">
        <v>82</v>
      </c>
      <c r="AV274" s="13" t="s">
        <v>82</v>
      </c>
      <c r="AW274" s="13" t="s">
        <v>30</v>
      </c>
      <c r="AX274" s="13" t="s">
        <v>73</v>
      </c>
      <c r="AY274" s="252" t="s">
        <v>223</v>
      </c>
    </row>
    <row r="275" s="14" customFormat="1">
      <c r="A275" s="14"/>
      <c r="B275" s="253"/>
      <c r="C275" s="254"/>
      <c r="D275" s="243" t="s">
        <v>232</v>
      </c>
      <c r="E275" s="255" t="s">
        <v>1</v>
      </c>
      <c r="F275" s="256" t="s">
        <v>5628</v>
      </c>
      <c r="G275" s="254"/>
      <c r="H275" s="255" t="s">
        <v>1</v>
      </c>
      <c r="I275" s="257"/>
      <c r="J275" s="254"/>
      <c r="K275" s="254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232</v>
      </c>
      <c r="AU275" s="262" t="s">
        <v>82</v>
      </c>
      <c r="AV275" s="14" t="s">
        <v>80</v>
      </c>
      <c r="AW275" s="14" t="s">
        <v>30</v>
      </c>
      <c r="AX275" s="14" t="s">
        <v>73</v>
      </c>
      <c r="AY275" s="262" t="s">
        <v>223</v>
      </c>
    </row>
    <row r="276" s="13" customFormat="1">
      <c r="A276" s="13"/>
      <c r="B276" s="241"/>
      <c r="C276" s="242"/>
      <c r="D276" s="243" t="s">
        <v>232</v>
      </c>
      <c r="E276" s="244" t="s">
        <v>1</v>
      </c>
      <c r="F276" s="245" t="s">
        <v>253</v>
      </c>
      <c r="G276" s="242"/>
      <c r="H276" s="246">
        <v>6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232</v>
      </c>
      <c r="AU276" s="252" t="s">
        <v>82</v>
      </c>
      <c r="AV276" s="13" t="s">
        <v>82</v>
      </c>
      <c r="AW276" s="13" t="s">
        <v>30</v>
      </c>
      <c r="AX276" s="13" t="s">
        <v>73</v>
      </c>
      <c r="AY276" s="252" t="s">
        <v>223</v>
      </c>
    </row>
    <row r="277" s="14" customFormat="1">
      <c r="A277" s="14"/>
      <c r="B277" s="253"/>
      <c r="C277" s="254"/>
      <c r="D277" s="243" t="s">
        <v>232</v>
      </c>
      <c r="E277" s="255" t="s">
        <v>1</v>
      </c>
      <c r="F277" s="256" t="s">
        <v>5629</v>
      </c>
      <c r="G277" s="254"/>
      <c r="H277" s="255" t="s">
        <v>1</v>
      </c>
      <c r="I277" s="257"/>
      <c r="J277" s="254"/>
      <c r="K277" s="254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232</v>
      </c>
      <c r="AU277" s="262" t="s">
        <v>82</v>
      </c>
      <c r="AV277" s="14" t="s">
        <v>80</v>
      </c>
      <c r="AW277" s="14" t="s">
        <v>30</v>
      </c>
      <c r="AX277" s="14" t="s">
        <v>73</v>
      </c>
      <c r="AY277" s="262" t="s">
        <v>223</v>
      </c>
    </row>
    <row r="278" s="13" customFormat="1">
      <c r="A278" s="13"/>
      <c r="B278" s="241"/>
      <c r="C278" s="242"/>
      <c r="D278" s="243" t="s">
        <v>232</v>
      </c>
      <c r="E278" s="244" t="s">
        <v>1</v>
      </c>
      <c r="F278" s="245" t="s">
        <v>253</v>
      </c>
      <c r="G278" s="242"/>
      <c r="H278" s="246">
        <v>6</v>
      </c>
      <c r="I278" s="247"/>
      <c r="J278" s="242"/>
      <c r="K278" s="242"/>
      <c r="L278" s="248"/>
      <c r="M278" s="249"/>
      <c r="N278" s="250"/>
      <c r="O278" s="250"/>
      <c r="P278" s="250"/>
      <c r="Q278" s="250"/>
      <c r="R278" s="250"/>
      <c r="S278" s="250"/>
      <c r="T278" s="25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2" t="s">
        <v>232</v>
      </c>
      <c r="AU278" s="252" t="s">
        <v>82</v>
      </c>
      <c r="AV278" s="13" t="s">
        <v>82</v>
      </c>
      <c r="AW278" s="13" t="s">
        <v>30</v>
      </c>
      <c r="AX278" s="13" t="s">
        <v>73</v>
      </c>
      <c r="AY278" s="252" t="s">
        <v>223</v>
      </c>
    </row>
    <row r="279" s="14" customFormat="1">
      <c r="A279" s="14"/>
      <c r="B279" s="253"/>
      <c r="C279" s="254"/>
      <c r="D279" s="243" t="s">
        <v>232</v>
      </c>
      <c r="E279" s="255" t="s">
        <v>1</v>
      </c>
      <c r="F279" s="256" t="s">
        <v>5630</v>
      </c>
      <c r="G279" s="254"/>
      <c r="H279" s="255" t="s">
        <v>1</v>
      </c>
      <c r="I279" s="257"/>
      <c r="J279" s="254"/>
      <c r="K279" s="254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232</v>
      </c>
      <c r="AU279" s="262" t="s">
        <v>82</v>
      </c>
      <c r="AV279" s="14" t="s">
        <v>80</v>
      </c>
      <c r="AW279" s="14" t="s">
        <v>30</v>
      </c>
      <c r="AX279" s="14" t="s">
        <v>73</v>
      </c>
      <c r="AY279" s="262" t="s">
        <v>223</v>
      </c>
    </row>
    <row r="280" s="13" customFormat="1">
      <c r="A280" s="13"/>
      <c r="B280" s="241"/>
      <c r="C280" s="242"/>
      <c r="D280" s="243" t="s">
        <v>232</v>
      </c>
      <c r="E280" s="244" t="s">
        <v>1</v>
      </c>
      <c r="F280" s="245" t="s">
        <v>82</v>
      </c>
      <c r="G280" s="242"/>
      <c r="H280" s="246">
        <v>2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232</v>
      </c>
      <c r="AU280" s="252" t="s">
        <v>82</v>
      </c>
      <c r="AV280" s="13" t="s">
        <v>82</v>
      </c>
      <c r="AW280" s="13" t="s">
        <v>30</v>
      </c>
      <c r="AX280" s="13" t="s">
        <v>73</v>
      </c>
      <c r="AY280" s="252" t="s">
        <v>223</v>
      </c>
    </row>
    <row r="281" s="15" customFormat="1">
      <c r="A281" s="15"/>
      <c r="B281" s="263"/>
      <c r="C281" s="264"/>
      <c r="D281" s="243" t="s">
        <v>232</v>
      </c>
      <c r="E281" s="265" t="s">
        <v>1</v>
      </c>
      <c r="F281" s="266" t="s">
        <v>245</v>
      </c>
      <c r="G281" s="264"/>
      <c r="H281" s="267">
        <v>67</v>
      </c>
      <c r="I281" s="268"/>
      <c r="J281" s="264"/>
      <c r="K281" s="264"/>
      <c r="L281" s="269"/>
      <c r="M281" s="270"/>
      <c r="N281" s="271"/>
      <c r="O281" s="271"/>
      <c r="P281" s="271"/>
      <c r="Q281" s="271"/>
      <c r="R281" s="271"/>
      <c r="S281" s="271"/>
      <c r="T281" s="272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3" t="s">
        <v>232</v>
      </c>
      <c r="AU281" s="273" t="s">
        <v>82</v>
      </c>
      <c r="AV281" s="15" t="s">
        <v>230</v>
      </c>
      <c r="AW281" s="15" t="s">
        <v>30</v>
      </c>
      <c r="AX281" s="15" t="s">
        <v>80</v>
      </c>
      <c r="AY281" s="273" t="s">
        <v>223</v>
      </c>
    </row>
    <row r="282" s="2" customFormat="1" ht="21.75" customHeight="1">
      <c r="A282" s="39"/>
      <c r="B282" s="40"/>
      <c r="C282" s="228" t="s">
        <v>446</v>
      </c>
      <c r="D282" s="228" t="s">
        <v>225</v>
      </c>
      <c r="E282" s="229" t="s">
        <v>5631</v>
      </c>
      <c r="F282" s="230" t="s">
        <v>5632</v>
      </c>
      <c r="G282" s="231" t="s">
        <v>351</v>
      </c>
      <c r="H282" s="232">
        <v>81</v>
      </c>
      <c r="I282" s="233"/>
      <c r="J282" s="234">
        <f>ROUND(I282*H282,2)</f>
        <v>0</v>
      </c>
      <c r="K282" s="230" t="s">
        <v>229</v>
      </c>
      <c r="L282" s="45"/>
      <c r="M282" s="235" t="s">
        <v>1</v>
      </c>
      <c r="N282" s="236" t="s">
        <v>38</v>
      </c>
      <c r="O282" s="92"/>
      <c r="P282" s="237">
        <f>O282*H282</f>
        <v>0</v>
      </c>
      <c r="Q282" s="237">
        <v>0.0030400000000000002</v>
      </c>
      <c r="R282" s="237">
        <f>Q282*H282</f>
        <v>0.24624000000000001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310</v>
      </c>
      <c r="AT282" s="239" t="s">
        <v>225</v>
      </c>
      <c r="AU282" s="239" t="s">
        <v>82</v>
      </c>
      <c r="AY282" s="18" t="s">
        <v>223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80</v>
      </c>
      <c r="BK282" s="240">
        <f>ROUND(I282*H282,2)</f>
        <v>0</v>
      </c>
      <c r="BL282" s="18" t="s">
        <v>310</v>
      </c>
      <c r="BM282" s="239" t="s">
        <v>5633</v>
      </c>
    </row>
    <row r="283" s="14" customFormat="1">
      <c r="A283" s="14"/>
      <c r="B283" s="253"/>
      <c r="C283" s="254"/>
      <c r="D283" s="243" t="s">
        <v>232</v>
      </c>
      <c r="E283" s="255" t="s">
        <v>1</v>
      </c>
      <c r="F283" s="256" t="s">
        <v>5634</v>
      </c>
      <c r="G283" s="254"/>
      <c r="H283" s="255" t="s">
        <v>1</v>
      </c>
      <c r="I283" s="257"/>
      <c r="J283" s="254"/>
      <c r="K283" s="254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232</v>
      </c>
      <c r="AU283" s="262" t="s">
        <v>82</v>
      </c>
      <c r="AV283" s="14" t="s">
        <v>80</v>
      </c>
      <c r="AW283" s="14" t="s">
        <v>30</v>
      </c>
      <c r="AX283" s="14" t="s">
        <v>73</v>
      </c>
      <c r="AY283" s="262" t="s">
        <v>223</v>
      </c>
    </row>
    <row r="284" s="13" customFormat="1">
      <c r="A284" s="13"/>
      <c r="B284" s="241"/>
      <c r="C284" s="242"/>
      <c r="D284" s="243" t="s">
        <v>232</v>
      </c>
      <c r="E284" s="244" t="s">
        <v>1</v>
      </c>
      <c r="F284" s="245" t="s">
        <v>253</v>
      </c>
      <c r="G284" s="242"/>
      <c r="H284" s="246">
        <v>6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232</v>
      </c>
      <c r="AU284" s="252" t="s">
        <v>82</v>
      </c>
      <c r="AV284" s="13" t="s">
        <v>82</v>
      </c>
      <c r="AW284" s="13" t="s">
        <v>30</v>
      </c>
      <c r="AX284" s="13" t="s">
        <v>73</v>
      </c>
      <c r="AY284" s="252" t="s">
        <v>223</v>
      </c>
    </row>
    <row r="285" s="14" customFormat="1">
      <c r="A285" s="14"/>
      <c r="B285" s="253"/>
      <c r="C285" s="254"/>
      <c r="D285" s="243" t="s">
        <v>232</v>
      </c>
      <c r="E285" s="255" t="s">
        <v>1</v>
      </c>
      <c r="F285" s="256" t="s">
        <v>5635</v>
      </c>
      <c r="G285" s="254"/>
      <c r="H285" s="255" t="s">
        <v>1</v>
      </c>
      <c r="I285" s="257"/>
      <c r="J285" s="254"/>
      <c r="K285" s="254"/>
      <c r="L285" s="258"/>
      <c r="M285" s="259"/>
      <c r="N285" s="260"/>
      <c r="O285" s="260"/>
      <c r="P285" s="260"/>
      <c r="Q285" s="260"/>
      <c r="R285" s="260"/>
      <c r="S285" s="260"/>
      <c r="T285" s="261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2" t="s">
        <v>232</v>
      </c>
      <c r="AU285" s="262" t="s">
        <v>82</v>
      </c>
      <c r="AV285" s="14" t="s">
        <v>80</v>
      </c>
      <c r="AW285" s="14" t="s">
        <v>30</v>
      </c>
      <c r="AX285" s="14" t="s">
        <v>73</v>
      </c>
      <c r="AY285" s="262" t="s">
        <v>223</v>
      </c>
    </row>
    <row r="286" s="14" customFormat="1">
      <c r="A286" s="14"/>
      <c r="B286" s="253"/>
      <c r="C286" s="254"/>
      <c r="D286" s="243" t="s">
        <v>232</v>
      </c>
      <c r="E286" s="255" t="s">
        <v>1</v>
      </c>
      <c r="F286" s="256" t="s">
        <v>5636</v>
      </c>
      <c r="G286" s="254"/>
      <c r="H286" s="255" t="s">
        <v>1</v>
      </c>
      <c r="I286" s="257"/>
      <c r="J286" s="254"/>
      <c r="K286" s="254"/>
      <c r="L286" s="258"/>
      <c r="M286" s="259"/>
      <c r="N286" s="260"/>
      <c r="O286" s="260"/>
      <c r="P286" s="260"/>
      <c r="Q286" s="260"/>
      <c r="R286" s="260"/>
      <c r="S286" s="260"/>
      <c r="T286" s="261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2" t="s">
        <v>232</v>
      </c>
      <c r="AU286" s="262" t="s">
        <v>82</v>
      </c>
      <c r="AV286" s="14" t="s">
        <v>80</v>
      </c>
      <c r="AW286" s="14" t="s">
        <v>30</v>
      </c>
      <c r="AX286" s="14" t="s">
        <v>73</v>
      </c>
      <c r="AY286" s="262" t="s">
        <v>223</v>
      </c>
    </row>
    <row r="287" s="13" customFormat="1">
      <c r="A287" s="13"/>
      <c r="B287" s="241"/>
      <c r="C287" s="242"/>
      <c r="D287" s="243" t="s">
        <v>232</v>
      </c>
      <c r="E287" s="244" t="s">
        <v>1</v>
      </c>
      <c r="F287" s="245" t="s">
        <v>545</v>
      </c>
      <c r="G287" s="242"/>
      <c r="H287" s="246">
        <v>50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232</v>
      </c>
      <c r="AU287" s="252" t="s">
        <v>82</v>
      </c>
      <c r="AV287" s="13" t="s">
        <v>82</v>
      </c>
      <c r="AW287" s="13" t="s">
        <v>30</v>
      </c>
      <c r="AX287" s="13" t="s">
        <v>73</v>
      </c>
      <c r="AY287" s="252" t="s">
        <v>223</v>
      </c>
    </row>
    <row r="288" s="14" customFormat="1">
      <c r="A288" s="14"/>
      <c r="B288" s="253"/>
      <c r="C288" s="254"/>
      <c r="D288" s="243" t="s">
        <v>232</v>
      </c>
      <c r="E288" s="255" t="s">
        <v>1</v>
      </c>
      <c r="F288" s="256" t="s">
        <v>5610</v>
      </c>
      <c r="G288" s="254"/>
      <c r="H288" s="255" t="s">
        <v>1</v>
      </c>
      <c r="I288" s="257"/>
      <c r="J288" s="254"/>
      <c r="K288" s="254"/>
      <c r="L288" s="258"/>
      <c r="M288" s="259"/>
      <c r="N288" s="260"/>
      <c r="O288" s="260"/>
      <c r="P288" s="260"/>
      <c r="Q288" s="260"/>
      <c r="R288" s="260"/>
      <c r="S288" s="260"/>
      <c r="T288" s="26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2" t="s">
        <v>232</v>
      </c>
      <c r="AU288" s="262" t="s">
        <v>82</v>
      </c>
      <c r="AV288" s="14" t="s">
        <v>80</v>
      </c>
      <c r="AW288" s="14" t="s">
        <v>30</v>
      </c>
      <c r="AX288" s="14" t="s">
        <v>73</v>
      </c>
      <c r="AY288" s="262" t="s">
        <v>223</v>
      </c>
    </row>
    <row r="289" s="14" customFormat="1">
      <c r="A289" s="14"/>
      <c r="B289" s="253"/>
      <c r="C289" s="254"/>
      <c r="D289" s="243" t="s">
        <v>232</v>
      </c>
      <c r="E289" s="255" t="s">
        <v>1</v>
      </c>
      <c r="F289" s="256" t="s">
        <v>5636</v>
      </c>
      <c r="G289" s="254"/>
      <c r="H289" s="255" t="s">
        <v>1</v>
      </c>
      <c r="I289" s="257"/>
      <c r="J289" s="254"/>
      <c r="K289" s="254"/>
      <c r="L289" s="258"/>
      <c r="M289" s="259"/>
      <c r="N289" s="260"/>
      <c r="O289" s="260"/>
      <c r="P289" s="260"/>
      <c r="Q289" s="260"/>
      <c r="R289" s="260"/>
      <c r="S289" s="260"/>
      <c r="T289" s="261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2" t="s">
        <v>232</v>
      </c>
      <c r="AU289" s="262" t="s">
        <v>82</v>
      </c>
      <c r="AV289" s="14" t="s">
        <v>80</v>
      </c>
      <c r="AW289" s="14" t="s">
        <v>30</v>
      </c>
      <c r="AX289" s="14" t="s">
        <v>73</v>
      </c>
      <c r="AY289" s="262" t="s">
        <v>223</v>
      </c>
    </row>
    <row r="290" s="13" customFormat="1">
      <c r="A290" s="13"/>
      <c r="B290" s="241"/>
      <c r="C290" s="242"/>
      <c r="D290" s="243" t="s">
        <v>232</v>
      </c>
      <c r="E290" s="244" t="s">
        <v>1</v>
      </c>
      <c r="F290" s="245" t="s">
        <v>354</v>
      </c>
      <c r="G290" s="242"/>
      <c r="H290" s="246">
        <v>25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232</v>
      </c>
      <c r="AU290" s="252" t="s">
        <v>82</v>
      </c>
      <c r="AV290" s="13" t="s">
        <v>82</v>
      </c>
      <c r="AW290" s="13" t="s">
        <v>30</v>
      </c>
      <c r="AX290" s="13" t="s">
        <v>73</v>
      </c>
      <c r="AY290" s="252" t="s">
        <v>223</v>
      </c>
    </row>
    <row r="291" s="15" customFormat="1">
      <c r="A291" s="15"/>
      <c r="B291" s="263"/>
      <c r="C291" s="264"/>
      <c r="D291" s="243" t="s">
        <v>232</v>
      </c>
      <c r="E291" s="265" t="s">
        <v>1</v>
      </c>
      <c r="F291" s="266" t="s">
        <v>245</v>
      </c>
      <c r="G291" s="264"/>
      <c r="H291" s="267">
        <v>81</v>
      </c>
      <c r="I291" s="268"/>
      <c r="J291" s="264"/>
      <c r="K291" s="264"/>
      <c r="L291" s="269"/>
      <c r="M291" s="270"/>
      <c r="N291" s="271"/>
      <c r="O291" s="271"/>
      <c r="P291" s="271"/>
      <c r="Q291" s="271"/>
      <c r="R291" s="271"/>
      <c r="S291" s="271"/>
      <c r="T291" s="272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3" t="s">
        <v>232</v>
      </c>
      <c r="AU291" s="273" t="s">
        <v>82</v>
      </c>
      <c r="AV291" s="15" t="s">
        <v>230</v>
      </c>
      <c r="AW291" s="15" t="s">
        <v>30</v>
      </c>
      <c r="AX291" s="15" t="s">
        <v>80</v>
      </c>
      <c r="AY291" s="273" t="s">
        <v>223</v>
      </c>
    </row>
    <row r="292" s="2" customFormat="1" ht="24.15" customHeight="1">
      <c r="A292" s="39"/>
      <c r="B292" s="40"/>
      <c r="C292" s="228" t="s">
        <v>456</v>
      </c>
      <c r="D292" s="228" t="s">
        <v>225</v>
      </c>
      <c r="E292" s="229" t="s">
        <v>5637</v>
      </c>
      <c r="F292" s="230" t="s">
        <v>5638</v>
      </c>
      <c r="G292" s="231" t="s">
        <v>351</v>
      </c>
      <c r="H292" s="232">
        <v>102</v>
      </c>
      <c r="I292" s="233"/>
      <c r="J292" s="234">
        <f>ROUND(I292*H292,2)</f>
        <v>0</v>
      </c>
      <c r="K292" s="230" t="s">
        <v>229</v>
      </c>
      <c r="L292" s="45"/>
      <c r="M292" s="235" t="s">
        <v>1</v>
      </c>
      <c r="N292" s="236" t="s">
        <v>38</v>
      </c>
      <c r="O292" s="92"/>
      <c r="P292" s="237">
        <f>O292*H292</f>
        <v>0</v>
      </c>
      <c r="Q292" s="237">
        <v>0.00072999999999999996</v>
      </c>
      <c r="R292" s="237">
        <f>Q292*H292</f>
        <v>0.074459999999999998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310</v>
      </c>
      <c r="AT292" s="239" t="s">
        <v>225</v>
      </c>
      <c r="AU292" s="239" t="s">
        <v>82</v>
      </c>
      <c r="AY292" s="18" t="s">
        <v>223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80</v>
      </c>
      <c r="BK292" s="240">
        <f>ROUND(I292*H292,2)</f>
        <v>0</v>
      </c>
      <c r="BL292" s="18" t="s">
        <v>310</v>
      </c>
      <c r="BM292" s="239" t="s">
        <v>5639</v>
      </c>
    </row>
    <row r="293" s="13" customFormat="1">
      <c r="A293" s="13"/>
      <c r="B293" s="241"/>
      <c r="C293" s="242"/>
      <c r="D293" s="243" t="s">
        <v>232</v>
      </c>
      <c r="E293" s="244" t="s">
        <v>1</v>
      </c>
      <c r="F293" s="245" t="s">
        <v>5640</v>
      </c>
      <c r="G293" s="242"/>
      <c r="H293" s="246">
        <v>102</v>
      </c>
      <c r="I293" s="247"/>
      <c r="J293" s="242"/>
      <c r="K293" s="242"/>
      <c r="L293" s="248"/>
      <c r="M293" s="249"/>
      <c r="N293" s="250"/>
      <c r="O293" s="250"/>
      <c r="P293" s="250"/>
      <c r="Q293" s="250"/>
      <c r="R293" s="250"/>
      <c r="S293" s="250"/>
      <c r="T293" s="251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2" t="s">
        <v>232</v>
      </c>
      <c r="AU293" s="252" t="s">
        <v>82</v>
      </c>
      <c r="AV293" s="13" t="s">
        <v>82</v>
      </c>
      <c r="AW293" s="13" t="s">
        <v>30</v>
      </c>
      <c r="AX293" s="13" t="s">
        <v>80</v>
      </c>
      <c r="AY293" s="252" t="s">
        <v>223</v>
      </c>
    </row>
    <row r="294" s="2" customFormat="1" ht="24.15" customHeight="1">
      <c r="A294" s="39"/>
      <c r="B294" s="40"/>
      <c r="C294" s="228" t="s">
        <v>467</v>
      </c>
      <c r="D294" s="228" t="s">
        <v>225</v>
      </c>
      <c r="E294" s="229" t="s">
        <v>5641</v>
      </c>
      <c r="F294" s="230" t="s">
        <v>5642</v>
      </c>
      <c r="G294" s="231" t="s">
        <v>351</v>
      </c>
      <c r="H294" s="232">
        <v>98</v>
      </c>
      <c r="I294" s="233"/>
      <c r="J294" s="234">
        <f>ROUND(I294*H294,2)</f>
        <v>0</v>
      </c>
      <c r="K294" s="230" t="s">
        <v>229</v>
      </c>
      <c r="L294" s="45"/>
      <c r="M294" s="235" t="s">
        <v>1</v>
      </c>
      <c r="N294" s="236" t="s">
        <v>38</v>
      </c>
      <c r="O294" s="92"/>
      <c r="P294" s="237">
        <f>O294*H294</f>
        <v>0</v>
      </c>
      <c r="Q294" s="237">
        <v>0.00157</v>
      </c>
      <c r="R294" s="237">
        <f>Q294*H294</f>
        <v>0.15386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310</v>
      </c>
      <c r="AT294" s="239" t="s">
        <v>225</v>
      </c>
      <c r="AU294" s="239" t="s">
        <v>82</v>
      </c>
      <c r="AY294" s="18" t="s">
        <v>223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80</v>
      </c>
      <c r="BK294" s="240">
        <f>ROUND(I294*H294,2)</f>
        <v>0</v>
      </c>
      <c r="BL294" s="18" t="s">
        <v>310</v>
      </c>
      <c r="BM294" s="239" t="s">
        <v>5643</v>
      </c>
    </row>
    <row r="295" s="13" customFormat="1">
      <c r="A295" s="13"/>
      <c r="B295" s="241"/>
      <c r="C295" s="242"/>
      <c r="D295" s="243" t="s">
        <v>232</v>
      </c>
      <c r="E295" s="244" t="s">
        <v>1</v>
      </c>
      <c r="F295" s="245" t="s">
        <v>5644</v>
      </c>
      <c r="G295" s="242"/>
      <c r="H295" s="246">
        <v>98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232</v>
      </c>
      <c r="AU295" s="252" t="s">
        <v>82</v>
      </c>
      <c r="AV295" s="13" t="s">
        <v>82</v>
      </c>
      <c r="AW295" s="13" t="s">
        <v>30</v>
      </c>
      <c r="AX295" s="13" t="s">
        <v>80</v>
      </c>
      <c r="AY295" s="252" t="s">
        <v>223</v>
      </c>
    </row>
    <row r="296" s="2" customFormat="1" ht="24.15" customHeight="1">
      <c r="A296" s="39"/>
      <c r="B296" s="40"/>
      <c r="C296" s="228" t="s">
        <v>472</v>
      </c>
      <c r="D296" s="228" t="s">
        <v>225</v>
      </c>
      <c r="E296" s="229" t="s">
        <v>5645</v>
      </c>
      <c r="F296" s="230" t="s">
        <v>5646</v>
      </c>
      <c r="G296" s="231" t="s">
        <v>351</v>
      </c>
      <c r="H296" s="232">
        <v>14</v>
      </c>
      <c r="I296" s="233"/>
      <c r="J296" s="234">
        <f>ROUND(I296*H296,2)</f>
        <v>0</v>
      </c>
      <c r="K296" s="230" t="s">
        <v>229</v>
      </c>
      <c r="L296" s="45"/>
      <c r="M296" s="235" t="s">
        <v>1</v>
      </c>
      <c r="N296" s="236" t="s">
        <v>38</v>
      </c>
      <c r="O296" s="92"/>
      <c r="P296" s="237">
        <f>O296*H296</f>
        <v>0</v>
      </c>
      <c r="Q296" s="237">
        <v>0.0020300000000000001</v>
      </c>
      <c r="R296" s="237">
        <f>Q296*H296</f>
        <v>0.028420000000000001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310</v>
      </c>
      <c r="AT296" s="239" t="s">
        <v>225</v>
      </c>
      <c r="AU296" s="239" t="s">
        <v>82</v>
      </c>
      <c r="AY296" s="18" t="s">
        <v>223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80</v>
      </c>
      <c r="BK296" s="240">
        <f>ROUND(I296*H296,2)</f>
        <v>0</v>
      </c>
      <c r="BL296" s="18" t="s">
        <v>310</v>
      </c>
      <c r="BM296" s="239" t="s">
        <v>5647</v>
      </c>
    </row>
    <row r="297" s="13" customFormat="1">
      <c r="A297" s="13"/>
      <c r="B297" s="241"/>
      <c r="C297" s="242"/>
      <c r="D297" s="243" t="s">
        <v>232</v>
      </c>
      <c r="E297" s="244" t="s">
        <v>1</v>
      </c>
      <c r="F297" s="245" t="s">
        <v>5648</v>
      </c>
      <c r="G297" s="242"/>
      <c r="H297" s="246">
        <v>14</v>
      </c>
      <c r="I297" s="247"/>
      <c r="J297" s="242"/>
      <c r="K297" s="242"/>
      <c r="L297" s="248"/>
      <c r="M297" s="249"/>
      <c r="N297" s="250"/>
      <c r="O297" s="250"/>
      <c r="P297" s="250"/>
      <c r="Q297" s="250"/>
      <c r="R297" s="250"/>
      <c r="S297" s="250"/>
      <c r="T297" s="25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2" t="s">
        <v>232</v>
      </c>
      <c r="AU297" s="252" t="s">
        <v>82</v>
      </c>
      <c r="AV297" s="13" t="s">
        <v>82</v>
      </c>
      <c r="AW297" s="13" t="s">
        <v>30</v>
      </c>
      <c r="AX297" s="13" t="s">
        <v>80</v>
      </c>
      <c r="AY297" s="252" t="s">
        <v>223</v>
      </c>
    </row>
    <row r="298" s="2" customFormat="1" ht="24.15" customHeight="1">
      <c r="A298" s="39"/>
      <c r="B298" s="40"/>
      <c r="C298" s="228" t="s">
        <v>479</v>
      </c>
      <c r="D298" s="228" t="s">
        <v>225</v>
      </c>
      <c r="E298" s="229" t="s">
        <v>5649</v>
      </c>
      <c r="F298" s="230" t="s">
        <v>5650</v>
      </c>
      <c r="G298" s="231" t="s">
        <v>351</v>
      </c>
      <c r="H298" s="232">
        <v>134</v>
      </c>
      <c r="I298" s="233"/>
      <c r="J298" s="234">
        <f>ROUND(I298*H298,2)</f>
        <v>0</v>
      </c>
      <c r="K298" s="230" t="s">
        <v>229</v>
      </c>
      <c r="L298" s="45"/>
      <c r="M298" s="235" t="s">
        <v>1</v>
      </c>
      <c r="N298" s="236" t="s">
        <v>38</v>
      </c>
      <c r="O298" s="92"/>
      <c r="P298" s="237">
        <f>O298*H298</f>
        <v>0</v>
      </c>
      <c r="Q298" s="237">
        <v>0.00036000000000000002</v>
      </c>
      <c r="R298" s="237">
        <f>Q298*H298</f>
        <v>0.048240000000000005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310</v>
      </c>
      <c r="AT298" s="239" t="s">
        <v>225</v>
      </c>
      <c r="AU298" s="239" t="s">
        <v>82</v>
      </c>
      <c r="AY298" s="18" t="s">
        <v>223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80</v>
      </c>
      <c r="BK298" s="240">
        <f>ROUND(I298*H298,2)</f>
        <v>0</v>
      </c>
      <c r="BL298" s="18" t="s">
        <v>310</v>
      </c>
      <c r="BM298" s="239" t="s">
        <v>5651</v>
      </c>
    </row>
    <row r="299" s="13" customFormat="1">
      <c r="A299" s="13"/>
      <c r="B299" s="241"/>
      <c r="C299" s="242"/>
      <c r="D299" s="243" t="s">
        <v>232</v>
      </c>
      <c r="E299" s="244" t="s">
        <v>1</v>
      </c>
      <c r="F299" s="245" t="s">
        <v>5652</v>
      </c>
      <c r="G299" s="242"/>
      <c r="H299" s="246">
        <v>134</v>
      </c>
      <c r="I299" s="247"/>
      <c r="J299" s="242"/>
      <c r="K299" s="242"/>
      <c r="L299" s="248"/>
      <c r="M299" s="249"/>
      <c r="N299" s="250"/>
      <c r="O299" s="250"/>
      <c r="P299" s="250"/>
      <c r="Q299" s="250"/>
      <c r="R299" s="250"/>
      <c r="S299" s="250"/>
      <c r="T299" s="25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2" t="s">
        <v>232</v>
      </c>
      <c r="AU299" s="252" t="s">
        <v>82</v>
      </c>
      <c r="AV299" s="13" t="s">
        <v>82</v>
      </c>
      <c r="AW299" s="13" t="s">
        <v>30</v>
      </c>
      <c r="AX299" s="13" t="s">
        <v>80</v>
      </c>
      <c r="AY299" s="252" t="s">
        <v>223</v>
      </c>
    </row>
    <row r="300" s="2" customFormat="1" ht="24.15" customHeight="1">
      <c r="A300" s="39"/>
      <c r="B300" s="40"/>
      <c r="C300" s="228" t="s">
        <v>485</v>
      </c>
      <c r="D300" s="228" t="s">
        <v>225</v>
      </c>
      <c r="E300" s="229" t="s">
        <v>5653</v>
      </c>
      <c r="F300" s="230" t="s">
        <v>5654</v>
      </c>
      <c r="G300" s="231" t="s">
        <v>351</v>
      </c>
      <c r="H300" s="232">
        <v>40</v>
      </c>
      <c r="I300" s="233"/>
      <c r="J300" s="234">
        <f>ROUND(I300*H300,2)</f>
        <v>0</v>
      </c>
      <c r="K300" s="230" t="s">
        <v>229</v>
      </c>
      <c r="L300" s="45"/>
      <c r="M300" s="235" t="s">
        <v>1</v>
      </c>
      <c r="N300" s="236" t="s">
        <v>38</v>
      </c>
      <c r="O300" s="92"/>
      <c r="P300" s="237">
        <f>O300*H300</f>
        <v>0</v>
      </c>
      <c r="Q300" s="237">
        <v>0.00046999999999999999</v>
      </c>
      <c r="R300" s="237">
        <f>Q300*H300</f>
        <v>0.018800000000000001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310</v>
      </c>
      <c r="AT300" s="239" t="s">
        <v>225</v>
      </c>
      <c r="AU300" s="239" t="s">
        <v>82</v>
      </c>
      <c r="AY300" s="18" t="s">
        <v>223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80</v>
      </c>
      <c r="BK300" s="240">
        <f>ROUND(I300*H300,2)</f>
        <v>0</v>
      </c>
      <c r="BL300" s="18" t="s">
        <v>310</v>
      </c>
      <c r="BM300" s="239" t="s">
        <v>5655</v>
      </c>
    </row>
    <row r="301" s="13" customFormat="1">
      <c r="A301" s="13"/>
      <c r="B301" s="241"/>
      <c r="C301" s="242"/>
      <c r="D301" s="243" t="s">
        <v>232</v>
      </c>
      <c r="E301" s="244" t="s">
        <v>1</v>
      </c>
      <c r="F301" s="245" t="s">
        <v>5656</v>
      </c>
      <c r="G301" s="242"/>
      <c r="H301" s="246">
        <v>40</v>
      </c>
      <c r="I301" s="247"/>
      <c r="J301" s="242"/>
      <c r="K301" s="242"/>
      <c r="L301" s="248"/>
      <c r="M301" s="249"/>
      <c r="N301" s="250"/>
      <c r="O301" s="250"/>
      <c r="P301" s="250"/>
      <c r="Q301" s="250"/>
      <c r="R301" s="250"/>
      <c r="S301" s="250"/>
      <c r="T301" s="25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2" t="s">
        <v>232</v>
      </c>
      <c r="AU301" s="252" t="s">
        <v>82</v>
      </c>
      <c r="AV301" s="13" t="s">
        <v>82</v>
      </c>
      <c r="AW301" s="13" t="s">
        <v>30</v>
      </c>
      <c r="AX301" s="13" t="s">
        <v>80</v>
      </c>
      <c r="AY301" s="252" t="s">
        <v>223</v>
      </c>
    </row>
    <row r="302" s="2" customFormat="1" ht="24.15" customHeight="1">
      <c r="A302" s="39"/>
      <c r="B302" s="40"/>
      <c r="C302" s="228" t="s">
        <v>491</v>
      </c>
      <c r="D302" s="228" t="s">
        <v>225</v>
      </c>
      <c r="E302" s="229" t="s">
        <v>5657</v>
      </c>
      <c r="F302" s="230" t="s">
        <v>5658</v>
      </c>
      <c r="G302" s="231" t="s">
        <v>351</v>
      </c>
      <c r="H302" s="232">
        <v>20</v>
      </c>
      <c r="I302" s="233"/>
      <c r="J302" s="234">
        <f>ROUND(I302*H302,2)</f>
        <v>0</v>
      </c>
      <c r="K302" s="230" t="s">
        <v>229</v>
      </c>
      <c r="L302" s="45"/>
      <c r="M302" s="235" t="s">
        <v>1</v>
      </c>
      <c r="N302" s="236" t="s">
        <v>38</v>
      </c>
      <c r="O302" s="92"/>
      <c r="P302" s="237">
        <f>O302*H302</f>
        <v>0</v>
      </c>
      <c r="Q302" s="237">
        <v>0.00072999999999999996</v>
      </c>
      <c r="R302" s="237">
        <f>Q302*H302</f>
        <v>0.014599999999999998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310</v>
      </c>
      <c r="AT302" s="239" t="s">
        <v>225</v>
      </c>
      <c r="AU302" s="239" t="s">
        <v>82</v>
      </c>
      <c r="AY302" s="18" t="s">
        <v>223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80</v>
      </c>
      <c r="BK302" s="240">
        <f>ROUND(I302*H302,2)</f>
        <v>0</v>
      </c>
      <c r="BL302" s="18" t="s">
        <v>310</v>
      </c>
      <c r="BM302" s="239" t="s">
        <v>5659</v>
      </c>
    </row>
    <row r="303" s="13" customFormat="1">
      <c r="A303" s="13"/>
      <c r="B303" s="241"/>
      <c r="C303" s="242"/>
      <c r="D303" s="243" t="s">
        <v>232</v>
      </c>
      <c r="E303" s="244" t="s">
        <v>1</v>
      </c>
      <c r="F303" s="245" t="s">
        <v>5660</v>
      </c>
      <c r="G303" s="242"/>
      <c r="H303" s="246">
        <v>20</v>
      </c>
      <c r="I303" s="247"/>
      <c r="J303" s="242"/>
      <c r="K303" s="242"/>
      <c r="L303" s="248"/>
      <c r="M303" s="249"/>
      <c r="N303" s="250"/>
      <c r="O303" s="250"/>
      <c r="P303" s="250"/>
      <c r="Q303" s="250"/>
      <c r="R303" s="250"/>
      <c r="S303" s="250"/>
      <c r="T303" s="25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2" t="s">
        <v>232</v>
      </c>
      <c r="AU303" s="252" t="s">
        <v>82</v>
      </c>
      <c r="AV303" s="13" t="s">
        <v>82</v>
      </c>
      <c r="AW303" s="13" t="s">
        <v>30</v>
      </c>
      <c r="AX303" s="13" t="s">
        <v>80</v>
      </c>
      <c r="AY303" s="252" t="s">
        <v>223</v>
      </c>
    </row>
    <row r="304" s="2" customFormat="1" ht="24.15" customHeight="1">
      <c r="A304" s="39"/>
      <c r="B304" s="40"/>
      <c r="C304" s="274" t="s">
        <v>497</v>
      </c>
      <c r="D304" s="274" t="s">
        <v>285</v>
      </c>
      <c r="E304" s="275" t="s">
        <v>5661</v>
      </c>
      <c r="F304" s="276" t="s">
        <v>5662</v>
      </c>
      <c r="G304" s="277" t="s">
        <v>475</v>
      </c>
      <c r="H304" s="278">
        <v>7</v>
      </c>
      <c r="I304" s="279"/>
      <c r="J304" s="280">
        <f>ROUND(I304*H304,2)</f>
        <v>0</v>
      </c>
      <c r="K304" s="276" t="s">
        <v>229</v>
      </c>
      <c r="L304" s="281"/>
      <c r="M304" s="282" t="s">
        <v>1</v>
      </c>
      <c r="N304" s="283" t="s">
        <v>38</v>
      </c>
      <c r="O304" s="92"/>
      <c r="P304" s="237">
        <f>O304*H304</f>
        <v>0</v>
      </c>
      <c r="Q304" s="237">
        <v>0.00033</v>
      </c>
      <c r="R304" s="237">
        <f>Q304*H304</f>
        <v>0.00231</v>
      </c>
      <c r="S304" s="237">
        <v>0</v>
      </c>
      <c r="T304" s="238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9" t="s">
        <v>402</v>
      </c>
      <c r="AT304" s="239" t="s">
        <v>285</v>
      </c>
      <c r="AU304" s="239" t="s">
        <v>82</v>
      </c>
      <c r="AY304" s="18" t="s">
        <v>223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8" t="s">
        <v>80</v>
      </c>
      <c r="BK304" s="240">
        <f>ROUND(I304*H304,2)</f>
        <v>0</v>
      </c>
      <c r="BL304" s="18" t="s">
        <v>310</v>
      </c>
      <c r="BM304" s="239" t="s">
        <v>5663</v>
      </c>
    </row>
    <row r="305" s="13" customFormat="1">
      <c r="A305" s="13"/>
      <c r="B305" s="241"/>
      <c r="C305" s="242"/>
      <c r="D305" s="243" t="s">
        <v>232</v>
      </c>
      <c r="E305" s="244" t="s">
        <v>1</v>
      </c>
      <c r="F305" s="245" t="s">
        <v>5664</v>
      </c>
      <c r="G305" s="242"/>
      <c r="H305" s="246">
        <v>7</v>
      </c>
      <c r="I305" s="247"/>
      <c r="J305" s="242"/>
      <c r="K305" s="242"/>
      <c r="L305" s="248"/>
      <c r="M305" s="249"/>
      <c r="N305" s="250"/>
      <c r="O305" s="250"/>
      <c r="P305" s="250"/>
      <c r="Q305" s="250"/>
      <c r="R305" s="250"/>
      <c r="S305" s="250"/>
      <c r="T305" s="25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2" t="s">
        <v>232</v>
      </c>
      <c r="AU305" s="252" t="s">
        <v>82</v>
      </c>
      <c r="AV305" s="13" t="s">
        <v>82</v>
      </c>
      <c r="AW305" s="13" t="s">
        <v>30</v>
      </c>
      <c r="AX305" s="13" t="s">
        <v>80</v>
      </c>
      <c r="AY305" s="252" t="s">
        <v>223</v>
      </c>
    </row>
    <row r="306" s="2" customFormat="1" ht="21.75" customHeight="1">
      <c r="A306" s="39"/>
      <c r="B306" s="40"/>
      <c r="C306" s="274" t="s">
        <v>503</v>
      </c>
      <c r="D306" s="274" t="s">
        <v>285</v>
      </c>
      <c r="E306" s="275" t="s">
        <v>5665</v>
      </c>
      <c r="F306" s="276" t="s">
        <v>5666</v>
      </c>
      <c r="G306" s="277" t="s">
        <v>475</v>
      </c>
      <c r="H306" s="278">
        <v>2</v>
      </c>
      <c r="I306" s="279"/>
      <c r="J306" s="280">
        <f>ROUND(I306*H306,2)</f>
        <v>0</v>
      </c>
      <c r="K306" s="276" t="s">
        <v>229</v>
      </c>
      <c r="L306" s="281"/>
      <c r="M306" s="282" t="s">
        <v>1</v>
      </c>
      <c r="N306" s="283" t="s">
        <v>38</v>
      </c>
      <c r="O306" s="92"/>
      <c r="P306" s="237">
        <f>O306*H306</f>
        <v>0</v>
      </c>
      <c r="Q306" s="237">
        <v>0.00013999999999999999</v>
      </c>
      <c r="R306" s="237">
        <f>Q306*H306</f>
        <v>0.00027999999999999998</v>
      </c>
      <c r="S306" s="237">
        <v>0</v>
      </c>
      <c r="T306" s="238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9" t="s">
        <v>402</v>
      </c>
      <c r="AT306" s="239" t="s">
        <v>285</v>
      </c>
      <c r="AU306" s="239" t="s">
        <v>82</v>
      </c>
      <c r="AY306" s="18" t="s">
        <v>223</v>
      </c>
      <c r="BE306" s="240">
        <f>IF(N306="základní",J306,0)</f>
        <v>0</v>
      </c>
      <c r="BF306" s="240">
        <f>IF(N306="snížená",J306,0)</f>
        <v>0</v>
      </c>
      <c r="BG306" s="240">
        <f>IF(N306="zákl. přenesená",J306,0)</f>
        <v>0</v>
      </c>
      <c r="BH306" s="240">
        <f>IF(N306="sníž. přenesená",J306,0)</f>
        <v>0</v>
      </c>
      <c r="BI306" s="240">
        <f>IF(N306="nulová",J306,0)</f>
        <v>0</v>
      </c>
      <c r="BJ306" s="18" t="s">
        <v>80</v>
      </c>
      <c r="BK306" s="240">
        <f>ROUND(I306*H306,2)</f>
        <v>0</v>
      </c>
      <c r="BL306" s="18" t="s">
        <v>310</v>
      </c>
      <c r="BM306" s="239" t="s">
        <v>5667</v>
      </c>
    </row>
    <row r="307" s="2" customFormat="1" ht="24.15" customHeight="1">
      <c r="A307" s="39"/>
      <c r="B307" s="40"/>
      <c r="C307" s="274" t="s">
        <v>512</v>
      </c>
      <c r="D307" s="274" t="s">
        <v>285</v>
      </c>
      <c r="E307" s="275" t="s">
        <v>5668</v>
      </c>
      <c r="F307" s="276" t="s">
        <v>5669</v>
      </c>
      <c r="G307" s="277" t="s">
        <v>475</v>
      </c>
      <c r="H307" s="278">
        <v>1</v>
      </c>
      <c r="I307" s="279"/>
      <c r="J307" s="280">
        <f>ROUND(I307*H307,2)</f>
        <v>0</v>
      </c>
      <c r="K307" s="276" t="s">
        <v>229</v>
      </c>
      <c r="L307" s="281"/>
      <c r="M307" s="282" t="s">
        <v>1</v>
      </c>
      <c r="N307" s="283" t="s">
        <v>38</v>
      </c>
      <c r="O307" s="92"/>
      <c r="P307" s="237">
        <f>O307*H307</f>
        <v>0</v>
      </c>
      <c r="Q307" s="237">
        <v>0.00040000000000000002</v>
      </c>
      <c r="R307" s="237">
        <f>Q307*H307</f>
        <v>0.00040000000000000002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402</v>
      </c>
      <c r="AT307" s="239" t="s">
        <v>285</v>
      </c>
      <c r="AU307" s="239" t="s">
        <v>82</v>
      </c>
      <c r="AY307" s="18" t="s">
        <v>223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80</v>
      </c>
      <c r="BK307" s="240">
        <f>ROUND(I307*H307,2)</f>
        <v>0</v>
      </c>
      <c r="BL307" s="18" t="s">
        <v>310</v>
      </c>
      <c r="BM307" s="239" t="s">
        <v>5670</v>
      </c>
    </row>
    <row r="308" s="2" customFormat="1" ht="24.15" customHeight="1">
      <c r="A308" s="39"/>
      <c r="B308" s="40"/>
      <c r="C308" s="228" t="s">
        <v>521</v>
      </c>
      <c r="D308" s="228" t="s">
        <v>225</v>
      </c>
      <c r="E308" s="229" t="s">
        <v>5671</v>
      </c>
      <c r="F308" s="230" t="s">
        <v>5672</v>
      </c>
      <c r="G308" s="231" t="s">
        <v>351</v>
      </c>
      <c r="H308" s="232">
        <v>64</v>
      </c>
      <c r="I308" s="233"/>
      <c r="J308" s="234">
        <f>ROUND(I308*H308,2)</f>
        <v>0</v>
      </c>
      <c r="K308" s="230" t="s">
        <v>229</v>
      </c>
      <c r="L308" s="45"/>
      <c r="M308" s="235" t="s">
        <v>1</v>
      </c>
      <c r="N308" s="236" t="s">
        <v>38</v>
      </c>
      <c r="O308" s="92"/>
      <c r="P308" s="237">
        <f>O308*H308</f>
        <v>0</v>
      </c>
      <c r="Q308" s="237">
        <v>0.00157</v>
      </c>
      <c r="R308" s="237">
        <f>Q308*H308</f>
        <v>0.10048</v>
      </c>
      <c r="S308" s="237">
        <v>0</v>
      </c>
      <c r="T308" s="238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9" t="s">
        <v>310</v>
      </c>
      <c r="AT308" s="239" t="s">
        <v>225</v>
      </c>
      <c r="AU308" s="239" t="s">
        <v>82</v>
      </c>
      <c r="AY308" s="18" t="s">
        <v>223</v>
      </c>
      <c r="BE308" s="240">
        <f>IF(N308="základní",J308,0)</f>
        <v>0</v>
      </c>
      <c r="BF308" s="240">
        <f>IF(N308="snížená",J308,0)</f>
        <v>0</v>
      </c>
      <c r="BG308" s="240">
        <f>IF(N308="zákl. přenesená",J308,0)</f>
        <v>0</v>
      </c>
      <c r="BH308" s="240">
        <f>IF(N308="sníž. přenesená",J308,0)</f>
        <v>0</v>
      </c>
      <c r="BI308" s="240">
        <f>IF(N308="nulová",J308,0)</f>
        <v>0</v>
      </c>
      <c r="BJ308" s="18" t="s">
        <v>80</v>
      </c>
      <c r="BK308" s="240">
        <f>ROUND(I308*H308,2)</f>
        <v>0</v>
      </c>
      <c r="BL308" s="18" t="s">
        <v>310</v>
      </c>
      <c r="BM308" s="239" t="s">
        <v>5673</v>
      </c>
    </row>
    <row r="309" s="13" customFormat="1">
      <c r="A309" s="13"/>
      <c r="B309" s="241"/>
      <c r="C309" s="242"/>
      <c r="D309" s="243" t="s">
        <v>232</v>
      </c>
      <c r="E309" s="244" t="s">
        <v>1</v>
      </c>
      <c r="F309" s="245" t="s">
        <v>5674</v>
      </c>
      <c r="G309" s="242"/>
      <c r="H309" s="246">
        <v>64</v>
      </c>
      <c r="I309" s="247"/>
      <c r="J309" s="242"/>
      <c r="K309" s="242"/>
      <c r="L309" s="248"/>
      <c r="M309" s="249"/>
      <c r="N309" s="250"/>
      <c r="O309" s="250"/>
      <c r="P309" s="250"/>
      <c r="Q309" s="250"/>
      <c r="R309" s="250"/>
      <c r="S309" s="250"/>
      <c r="T309" s="25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2" t="s">
        <v>232</v>
      </c>
      <c r="AU309" s="252" t="s">
        <v>82</v>
      </c>
      <c r="AV309" s="13" t="s">
        <v>82</v>
      </c>
      <c r="AW309" s="13" t="s">
        <v>30</v>
      </c>
      <c r="AX309" s="13" t="s">
        <v>80</v>
      </c>
      <c r="AY309" s="252" t="s">
        <v>223</v>
      </c>
    </row>
    <row r="310" s="2" customFormat="1" ht="16.5" customHeight="1">
      <c r="A310" s="39"/>
      <c r="B310" s="40"/>
      <c r="C310" s="274" t="s">
        <v>527</v>
      </c>
      <c r="D310" s="274" t="s">
        <v>285</v>
      </c>
      <c r="E310" s="275" t="s">
        <v>5675</v>
      </c>
      <c r="F310" s="276" t="s">
        <v>5676</v>
      </c>
      <c r="G310" s="277" t="s">
        <v>475</v>
      </c>
      <c r="H310" s="278">
        <v>23</v>
      </c>
      <c r="I310" s="279"/>
      <c r="J310" s="280">
        <f>ROUND(I310*H310,2)</f>
        <v>0</v>
      </c>
      <c r="K310" s="276" t="s">
        <v>229</v>
      </c>
      <c r="L310" s="281"/>
      <c r="M310" s="282" t="s">
        <v>1</v>
      </c>
      <c r="N310" s="283" t="s">
        <v>38</v>
      </c>
      <c r="O310" s="92"/>
      <c r="P310" s="237">
        <f>O310*H310</f>
        <v>0</v>
      </c>
      <c r="Q310" s="237">
        <v>0.00124</v>
      </c>
      <c r="R310" s="237">
        <f>Q310*H310</f>
        <v>0.02852</v>
      </c>
      <c r="S310" s="237">
        <v>0</v>
      </c>
      <c r="T310" s="238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9" t="s">
        <v>402</v>
      </c>
      <c r="AT310" s="239" t="s">
        <v>285</v>
      </c>
      <c r="AU310" s="239" t="s">
        <v>82</v>
      </c>
      <c r="AY310" s="18" t="s">
        <v>223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8" t="s">
        <v>80</v>
      </c>
      <c r="BK310" s="240">
        <f>ROUND(I310*H310,2)</f>
        <v>0</v>
      </c>
      <c r="BL310" s="18" t="s">
        <v>310</v>
      </c>
      <c r="BM310" s="239" t="s">
        <v>5677</v>
      </c>
    </row>
    <row r="311" s="13" customFormat="1">
      <c r="A311" s="13"/>
      <c r="B311" s="241"/>
      <c r="C311" s="242"/>
      <c r="D311" s="243" t="s">
        <v>232</v>
      </c>
      <c r="E311" s="244" t="s">
        <v>1</v>
      </c>
      <c r="F311" s="245" t="s">
        <v>5678</v>
      </c>
      <c r="G311" s="242"/>
      <c r="H311" s="246">
        <v>23</v>
      </c>
      <c r="I311" s="247"/>
      <c r="J311" s="242"/>
      <c r="K311" s="242"/>
      <c r="L311" s="248"/>
      <c r="M311" s="249"/>
      <c r="N311" s="250"/>
      <c r="O311" s="250"/>
      <c r="P311" s="250"/>
      <c r="Q311" s="250"/>
      <c r="R311" s="250"/>
      <c r="S311" s="250"/>
      <c r="T311" s="25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2" t="s">
        <v>232</v>
      </c>
      <c r="AU311" s="252" t="s">
        <v>82</v>
      </c>
      <c r="AV311" s="13" t="s">
        <v>82</v>
      </c>
      <c r="AW311" s="13" t="s">
        <v>30</v>
      </c>
      <c r="AX311" s="13" t="s">
        <v>80</v>
      </c>
      <c r="AY311" s="252" t="s">
        <v>223</v>
      </c>
    </row>
    <row r="312" s="2" customFormat="1" ht="16.5" customHeight="1">
      <c r="A312" s="39"/>
      <c r="B312" s="40"/>
      <c r="C312" s="274" t="s">
        <v>533</v>
      </c>
      <c r="D312" s="274" t="s">
        <v>285</v>
      </c>
      <c r="E312" s="275" t="s">
        <v>5679</v>
      </c>
      <c r="F312" s="276" t="s">
        <v>5680</v>
      </c>
      <c r="G312" s="277" t="s">
        <v>475</v>
      </c>
      <c r="H312" s="278">
        <v>23</v>
      </c>
      <c r="I312" s="279"/>
      <c r="J312" s="280">
        <f>ROUND(I312*H312,2)</f>
        <v>0</v>
      </c>
      <c r="K312" s="276" t="s">
        <v>229</v>
      </c>
      <c r="L312" s="281"/>
      <c r="M312" s="282" t="s">
        <v>1</v>
      </c>
      <c r="N312" s="283" t="s">
        <v>38</v>
      </c>
      <c r="O312" s="92"/>
      <c r="P312" s="237">
        <f>O312*H312</f>
        <v>0</v>
      </c>
      <c r="Q312" s="237">
        <v>0.00044999999999999999</v>
      </c>
      <c r="R312" s="237">
        <f>Q312*H312</f>
        <v>0.01035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402</v>
      </c>
      <c r="AT312" s="239" t="s">
        <v>285</v>
      </c>
      <c r="AU312" s="239" t="s">
        <v>82</v>
      </c>
      <c r="AY312" s="18" t="s">
        <v>223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80</v>
      </c>
      <c r="BK312" s="240">
        <f>ROUND(I312*H312,2)</f>
        <v>0</v>
      </c>
      <c r="BL312" s="18" t="s">
        <v>310</v>
      </c>
      <c r="BM312" s="239" t="s">
        <v>5681</v>
      </c>
    </row>
    <row r="313" s="2" customFormat="1" ht="16.5" customHeight="1">
      <c r="A313" s="39"/>
      <c r="B313" s="40"/>
      <c r="C313" s="274" t="s">
        <v>539</v>
      </c>
      <c r="D313" s="274" t="s">
        <v>285</v>
      </c>
      <c r="E313" s="275" t="s">
        <v>5682</v>
      </c>
      <c r="F313" s="276" t="s">
        <v>5683</v>
      </c>
      <c r="G313" s="277" t="s">
        <v>475</v>
      </c>
      <c r="H313" s="278">
        <v>4</v>
      </c>
      <c r="I313" s="279"/>
      <c r="J313" s="280">
        <f>ROUND(I313*H313,2)</f>
        <v>0</v>
      </c>
      <c r="K313" s="276" t="s">
        <v>229</v>
      </c>
      <c r="L313" s="281"/>
      <c r="M313" s="282" t="s">
        <v>1</v>
      </c>
      <c r="N313" s="283" t="s">
        <v>38</v>
      </c>
      <c r="O313" s="92"/>
      <c r="P313" s="237">
        <f>O313*H313</f>
        <v>0</v>
      </c>
      <c r="Q313" s="237">
        <v>0.00106</v>
      </c>
      <c r="R313" s="237">
        <f>Q313*H313</f>
        <v>0.0042399999999999998</v>
      </c>
      <c r="S313" s="237">
        <v>0</v>
      </c>
      <c r="T313" s="238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9" t="s">
        <v>402</v>
      </c>
      <c r="AT313" s="239" t="s">
        <v>285</v>
      </c>
      <c r="AU313" s="239" t="s">
        <v>82</v>
      </c>
      <c r="AY313" s="18" t="s">
        <v>223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8" t="s">
        <v>80</v>
      </c>
      <c r="BK313" s="240">
        <f>ROUND(I313*H313,2)</f>
        <v>0</v>
      </c>
      <c r="BL313" s="18" t="s">
        <v>310</v>
      </c>
      <c r="BM313" s="239" t="s">
        <v>5684</v>
      </c>
    </row>
    <row r="314" s="14" customFormat="1">
      <c r="A314" s="14"/>
      <c r="B314" s="253"/>
      <c r="C314" s="254"/>
      <c r="D314" s="243" t="s">
        <v>232</v>
      </c>
      <c r="E314" s="255" t="s">
        <v>1</v>
      </c>
      <c r="F314" s="256" t="s">
        <v>5685</v>
      </c>
      <c r="G314" s="254"/>
      <c r="H314" s="255" t="s">
        <v>1</v>
      </c>
      <c r="I314" s="257"/>
      <c r="J314" s="254"/>
      <c r="K314" s="254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232</v>
      </c>
      <c r="AU314" s="262" t="s">
        <v>82</v>
      </c>
      <c r="AV314" s="14" t="s">
        <v>80</v>
      </c>
      <c r="AW314" s="14" t="s">
        <v>30</v>
      </c>
      <c r="AX314" s="14" t="s">
        <v>73</v>
      </c>
      <c r="AY314" s="262" t="s">
        <v>223</v>
      </c>
    </row>
    <row r="315" s="13" customFormat="1">
      <c r="A315" s="13"/>
      <c r="B315" s="241"/>
      <c r="C315" s="242"/>
      <c r="D315" s="243" t="s">
        <v>232</v>
      </c>
      <c r="E315" s="244" t="s">
        <v>1</v>
      </c>
      <c r="F315" s="245" t="s">
        <v>5686</v>
      </c>
      <c r="G315" s="242"/>
      <c r="H315" s="246">
        <v>4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232</v>
      </c>
      <c r="AU315" s="252" t="s">
        <v>82</v>
      </c>
      <c r="AV315" s="13" t="s">
        <v>82</v>
      </c>
      <c r="AW315" s="13" t="s">
        <v>30</v>
      </c>
      <c r="AX315" s="13" t="s">
        <v>80</v>
      </c>
      <c r="AY315" s="252" t="s">
        <v>223</v>
      </c>
    </row>
    <row r="316" s="2" customFormat="1" ht="16.5" customHeight="1">
      <c r="A316" s="39"/>
      <c r="B316" s="40"/>
      <c r="C316" s="274" t="s">
        <v>545</v>
      </c>
      <c r="D316" s="274" t="s">
        <v>285</v>
      </c>
      <c r="E316" s="275" t="s">
        <v>5687</v>
      </c>
      <c r="F316" s="276" t="s">
        <v>5688</v>
      </c>
      <c r="G316" s="277" t="s">
        <v>475</v>
      </c>
      <c r="H316" s="278">
        <v>17</v>
      </c>
      <c r="I316" s="279"/>
      <c r="J316" s="280">
        <f>ROUND(I316*H316,2)</f>
        <v>0</v>
      </c>
      <c r="K316" s="276" t="s">
        <v>229</v>
      </c>
      <c r="L316" s="281"/>
      <c r="M316" s="282" t="s">
        <v>1</v>
      </c>
      <c r="N316" s="283" t="s">
        <v>38</v>
      </c>
      <c r="O316" s="92"/>
      <c r="P316" s="237">
        <f>O316*H316</f>
        <v>0</v>
      </c>
      <c r="Q316" s="237">
        <v>0.00031</v>
      </c>
      <c r="R316" s="237">
        <f>Q316*H316</f>
        <v>0.0052700000000000004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402</v>
      </c>
      <c r="AT316" s="239" t="s">
        <v>285</v>
      </c>
      <c r="AU316" s="239" t="s">
        <v>82</v>
      </c>
      <c r="AY316" s="18" t="s">
        <v>223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80</v>
      </c>
      <c r="BK316" s="240">
        <f>ROUND(I316*H316,2)</f>
        <v>0</v>
      </c>
      <c r="BL316" s="18" t="s">
        <v>310</v>
      </c>
      <c r="BM316" s="239" t="s">
        <v>5689</v>
      </c>
    </row>
    <row r="317" s="14" customFormat="1">
      <c r="A317" s="14"/>
      <c r="B317" s="253"/>
      <c r="C317" s="254"/>
      <c r="D317" s="243" t="s">
        <v>232</v>
      </c>
      <c r="E317" s="255" t="s">
        <v>1</v>
      </c>
      <c r="F317" s="256" t="s">
        <v>5690</v>
      </c>
      <c r="G317" s="254"/>
      <c r="H317" s="255" t="s">
        <v>1</v>
      </c>
      <c r="I317" s="257"/>
      <c r="J317" s="254"/>
      <c r="K317" s="254"/>
      <c r="L317" s="258"/>
      <c r="M317" s="259"/>
      <c r="N317" s="260"/>
      <c r="O317" s="260"/>
      <c r="P317" s="260"/>
      <c r="Q317" s="260"/>
      <c r="R317" s="260"/>
      <c r="S317" s="260"/>
      <c r="T317" s="261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2" t="s">
        <v>232</v>
      </c>
      <c r="AU317" s="262" t="s">
        <v>82</v>
      </c>
      <c r="AV317" s="14" t="s">
        <v>80</v>
      </c>
      <c r="AW317" s="14" t="s">
        <v>30</v>
      </c>
      <c r="AX317" s="14" t="s">
        <v>73</v>
      </c>
      <c r="AY317" s="262" t="s">
        <v>223</v>
      </c>
    </row>
    <row r="318" s="13" customFormat="1">
      <c r="A318" s="13"/>
      <c r="B318" s="241"/>
      <c r="C318" s="242"/>
      <c r="D318" s="243" t="s">
        <v>232</v>
      </c>
      <c r="E318" s="244" t="s">
        <v>1</v>
      </c>
      <c r="F318" s="245" t="s">
        <v>5691</v>
      </c>
      <c r="G318" s="242"/>
      <c r="H318" s="246">
        <v>17</v>
      </c>
      <c r="I318" s="247"/>
      <c r="J318" s="242"/>
      <c r="K318" s="242"/>
      <c r="L318" s="248"/>
      <c r="M318" s="249"/>
      <c r="N318" s="250"/>
      <c r="O318" s="250"/>
      <c r="P318" s="250"/>
      <c r="Q318" s="250"/>
      <c r="R318" s="250"/>
      <c r="S318" s="250"/>
      <c r="T318" s="251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2" t="s">
        <v>232</v>
      </c>
      <c r="AU318" s="252" t="s">
        <v>82</v>
      </c>
      <c r="AV318" s="13" t="s">
        <v>82</v>
      </c>
      <c r="AW318" s="13" t="s">
        <v>30</v>
      </c>
      <c r="AX318" s="13" t="s">
        <v>80</v>
      </c>
      <c r="AY318" s="252" t="s">
        <v>223</v>
      </c>
    </row>
    <row r="319" s="2" customFormat="1" ht="24.15" customHeight="1">
      <c r="A319" s="39"/>
      <c r="B319" s="40"/>
      <c r="C319" s="228" t="s">
        <v>554</v>
      </c>
      <c r="D319" s="228" t="s">
        <v>225</v>
      </c>
      <c r="E319" s="229" t="s">
        <v>5692</v>
      </c>
      <c r="F319" s="230" t="s">
        <v>5693</v>
      </c>
      <c r="G319" s="231" t="s">
        <v>475</v>
      </c>
      <c r="H319" s="232">
        <v>3</v>
      </c>
      <c r="I319" s="233"/>
      <c r="J319" s="234">
        <f>ROUND(I319*H319,2)</f>
        <v>0</v>
      </c>
      <c r="K319" s="230" t="s">
        <v>229</v>
      </c>
      <c r="L319" s="45"/>
      <c r="M319" s="235" t="s">
        <v>1</v>
      </c>
      <c r="N319" s="236" t="s">
        <v>38</v>
      </c>
      <c r="O319" s="92"/>
      <c r="P319" s="237">
        <f>O319*H319</f>
        <v>0</v>
      </c>
      <c r="Q319" s="237">
        <v>0.00089999999999999998</v>
      </c>
      <c r="R319" s="237">
        <f>Q319*H319</f>
        <v>0.0027000000000000001</v>
      </c>
      <c r="S319" s="237">
        <v>0</v>
      </c>
      <c r="T319" s="238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9" t="s">
        <v>310</v>
      </c>
      <c r="AT319" s="239" t="s">
        <v>225</v>
      </c>
      <c r="AU319" s="239" t="s">
        <v>82</v>
      </c>
      <c r="AY319" s="18" t="s">
        <v>223</v>
      </c>
      <c r="BE319" s="240">
        <f>IF(N319="základní",J319,0)</f>
        <v>0</v>
      </c>
      <c r="BF319" s="240">
        <f>IF(N319="snížená",J319,0)</f>
        <v>0</v>
      </c>
      <c r="BG319" s="240">
        <f>IF(N319="zákl. přenesená",J319,0)</f>
        <v>0</v>
      </c>
      <c r="BH319" s="240">
        <f>IF(N319="sníž. přenesená",J319,0)</f>
        <v>0</v>
      </c>
      <c r="BI319" s="240">
        <f>IF(N319="nulová",J319,0)</f>
        <v>0</v>
      </c>
      <c r="BJ319" s="18" t="s">
        <v>80</v>
      </c>
      <c r="BK319" s="240">
        <f>ROUND(I319*H319,2)</f>
        <v>0</v>
      </c>
      <c r="BL319" s="18" t="s">
        <v>310</v>
      </c>
      <c r="BM319" s="239" t="s">
        <v>5694</v>
      </c>
    </row>
    <row r="320" s="2" customFormat="1" ht="24.15" customHeight="1">
      <c r="A320" s="39"/>
      <c r="B320" s="40"/>
      <c r="C320" s="228" t="s">
        <v>560</v>
      </c>
      <c r="D320" s="228" t="s">
        <v>225</v>
      </c>
      <c r="E320" s="229" t="s">
        <v>5695</v>
      </c>
      <c r="F320" s="230" t="s">
        <v>5696</v>
      </c>
      <c r="G320" s="231" t="s">
        <v>475</v>
      </c>
      <c r="H320" s="232">
        <v>2</v>
      </c>
      <c r="I320" s="233"/>
      <c r="J320" s="234">
        <f>ROUND(I320*H320,2)</f>
        <v>0</v>
      </c>
      <c r="K320" s="230" t="s">
        <v>229</v>
      </c>
      <c r="L320" s="45"/>
      <c r="M320" s="235" t="s">
        <v>1</v>
      </c>
      <c r="N320" s="236" t="s">
        <v>38</v>
      </c>
      <c r="O320" s="92"/>
      <c r="P320" s="237">
        <f>O320*H320</f>
        <v>0</v>
      </c>
      <c r="Q320" s="237">
        <v>0.00148</v>
      </c>
      <c r="R320" s="237">
        <f>Q320*H320</f>
        <v>0.00296</v>
      </c>
      <c r="S320" s="237">
        <v>0</v>
      </c>
      <c r="T320" s="238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9" t="s">
        <v>310</v>
      </c>
      <c r="AT320" s="239" t="s">
        <v>225</v>
      </c>
      <c r="AU320" s="239" t="s">
        <v>82</v>
      </c>
      <c r="AY320" s="18" t="s">
        <v>223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8" t="s">
        <v>80</v>
      </c>
      <c r="BK320" s="240">
        <f>ROUND(I320*H320,2)</f>
        <v>0</v>
      </c>
      <c r="BL320" s="18" t="s">
        <v>310</v>
      </c>
      <c r="BM320" s="239" t="s">
        <v>5697</v>
      </c>
    </row>
    <row r="321" s="2" customFormat="1" ht="24.15" customHeight="1">
      <c r="A321" s="39"/>
      <c r="B321" s="40"/>
      <c r="C321" s="274" t="s">
        <v>565</v>
      </c>
      <c r="D321" s="274" t="s">
        <v>285</v>
      </c>
      <c r="E321" s="275" t="s">
        <v>5698</v>
      </c>
      <c r="F321" s="276" t="s">
        <v>5699</v>
      </c>
      <c r="G321" s="277" t="s">
        <v>475</v>
      </c>
      <c r="H321" s="278">
        <v>6</v>
      </c>
      <c r="I321" s="279"/>
      <c r="J321" s="280">
        <f>ROUND(I321*H321,2)</f>
        <v>0</v>
      </c>
      <c r="K321" s="276" t="s">
        <v>1</v>
      </c>
      <c r="L321" s="281"/>
      <c r="M321" s="282" t="s">
        <v>1</v>
      </c>
      <c r="N321" s="283" t="s">
        <v>38</v>
      </c>
      <c r="O321" s="92"/>
      <c r="P321" s="237">
        <f>O321*H321</f>
        <v>0</v>
      </c>
      <c r="Q321" s="237">
        <v>0.00038000000000000002</v>
      </c>
      <c r="R321" s="237">
        <f>Q321*H321</f>
        <v>0.0022799999999999999</v>
      </c>
      <c r="S321" s="237">
        <v>0</v>
      </c>
      <c r="T321" s="238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9" t="s">
        <v>402</v>
      </c>
      <c r="AT321" s="239" t="s">
        <v>285</v>
      </c>
      <c r="AU321" s="239" t="s">
        <v>82</v>
      </c>
      <c r="AY321" s="18" t="s">
        <v>223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8" t="s">
        <v>80</v>
      </c>
      <c r="BK321" s="240">
        <f>ROUND(I321*H321,2)</f>
        <v>0</v>
      </c>
      <c r="BL321" s="18" t="s">
        <v>310</v>
      </c>
      <c r="BM321" s="239" t="s">
        <v>5700</v>
      </c>
    </row>
    <row r="322" s="2" customFormat="1" ht="24.15" customHeight="1">
      <c r="A322" s="39"/>
      <c r="B322" s="40"/>
      <c r="C322" s="228" t="s">
        <v>577</v>
      </c>
      <c r="D322" s="228" t="s">
        <v>225</v>
      </c>
      <c r="E322" s="229" t="s">
        <v>5701</v>
      </c>
      <c r="F322" s="230" t="s">
        <v>5702</v>
      </c>
      <c r="G322" s="231" t="s">
        <v>475</v>
      </c>
      <c r="H322" s="232">
        <v>6</v>
      </c>
      <c r="I322" s="233"/>
      <c r="J322" s="234">
        <f>ROUND(I322*H322,2)</f>
        <v>0</v>
      </c>
      <c r="K322" s="230" t="s">
        <v>229</v>
      </c>
      <c r="L322" s="45"/>
      <c r="M322" s="235" t="s">
        <v>1</v>
      </c>
      <c r="N322" s="236" t="s">
        <v>38</v>
      </c>
      <c r="O322" s="92"/>
      <c r="P322" s="237">
        <f>O322*H322</f>
        <v>0</v>
      </c>
      <c r="Q322" s="237">
        <v>0.00051000000000000004</v>
      </c>
      <c r="R322" s="237">
        <f>Q322*H322</f>
        <v>0.0030600000000000002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310</v>
      </c>
      <c r="AT322" s="239" t="s">
        <v>225</v>
      </c>
      <c r="AU322" s="239" t="s">
        <v>82</v>
      </c>
      <c r="AY322" s="18" t="s">
        <v>223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80</v>
      </c>
      <c r="BK322" s="240">
        <f>ROUND(I322*H322,2)</f>
        <v>0</v>
      </c>
      <c r="BL322" s="18" t="s">
        <v>310</v>
      </c>
      <c r="BM322" s="239" t="s">
        <v>5703</v>
      </c>
    </row>
    <row r="323" s="13" customFormat="1">
      <c r="A323" s="13"/>
      <c r="B323" s="241"/>
      <c r="C323" s="242"/>
      <c r="D323" s="243" t="s">
        <v>232</v>
      </c>
      <c r="E323" s="244" t="s">
        <v>1</v>
      </c>
      <c r="F323" s="245" t="s">
        <v>5704</v>
      </c>
      <c r="G323" s="242"/>
      <c r="H323" s="246">
        <v>6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232</v>
      </c>
      <c r="AU323" s="252" t="s">
        <v>82</v>
      </c>
      <c r="AV323" s="13" t="s">
        <v>82</v>
      </c>
      <c r="AW323" s="13" t="s">
        <v>30</v>
      </c>
      <c r="AX323" s="13" t="s">
        <v>80</v>
      </c>
      <c r="AY323" s="252" t="s">
        <v>223</v>
      </c>
    </row>
    <row r="324" s="2" customFormat="1" ht="21.75" customHeight="1">
      <c r="A324" s="39"/>
      <c r="B324" s="40"/>
      <c r="C324" s="228" t="s">
        <v>592</v>
      </c>
      <c r="D324" s="228" t="s">
        <v>225</v>
      </c>
      <c r="E324" s="229" t="s">
        <v>5705</v>
      </c>
      <c r="F324" s="230" t="s">
        <v>5706</v>
      </c>
      <c r="G324" s="231" t="s">
        <v>475</v>
      </c>
      <c r="H324" s="232">
        <v>4</v>
      </c>
      <c r="I324" s="233"/>
      <c r="J324" s="234">
        <f>ROUND(I324*H324,2)</f>
        <v>0</v>
      </c>
      <c r="K324" s="230" t="s">
        <v>229</v>
      </c>
      <c r="L324" s="45"/>
      <c r="M324" s="235" t="s">
        <v>1</v>
      </c>
      <c r="N324" s="236" t="s">
        <v>38</v>
      </c>
      <c r="O324" s="92"/>
      <c r="P324" s="237">
        <f>O324*H324</f>
        <v>0</v>
      </c>
      <c r="Q324" s="237">
        <v>9.0000000000000006E-05</v>
      </c>
      <c r="R324" s="237">
        <f>Q324*H324</f>
        <v>0.00036000000000000002</v>
      </c>
      <c r="S324" s="237">
        <v>0</v>
      </c>
      <c r="T324" s="238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9" t="s">
        <v>310</v>
      </c>
      <c r="AT324" s="239" t="s">
        <v>225</v>
      </c>
      <c r="AU324" s="239" t="s">
        <v>82</v>
      </c>
      <c r="AY324" s="18" t="s">
        <v>223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8" t="s">
        <v>80</v>
      </c>
      <c r="BK324" s="240">
        <f>ROUND(I324*H324,2)</f>
        <v>0</v>
      </c>
      <c r="BL324" s="18" t="s">
        <v>310</v>
      </c>
      <c r="BM324" s="239" t="s">
        <v>5707</v>
      </c>
    </row>
    <row r="325" s="2" customFormat="1" ht="21.75" customHeight="1">
      <c r="A325" s="39"/>
      <c r="B325" s="40"/>
      <c r="C325" s="228" t="s">
        <v>610</v>
      </c>
      <c r="D325" s="228" t="s">
        <v>225</v>
      </c>
      <c r="E325" s="229" t="s">
        <v>5708</v>
      </c>
      <c r="F325" s="230" t="s">
        <v>5709</v>
      </c>
      <c r="G325" s="231" t="s">
        <v>475</v>
      </c>
      <c r="H325" s="232">
        <v>2</v>
      </c>
      <c r="I325" s="233"/>
      <c r="J325" s="234">
        <f>ROUND(I325*H325,2)</f>
        <v>0</v>
      </c>
      <c r="K325" s="230" t="s">
        <v>229</v>
      </c>
      <c r="L325" s="45"/>
      <c r="M325" s="235" t="s">
        <v>1</v>
      </c>
      <c r="N325" s="236" t="s">
        <v>38</v>
      </c>
      <c r="O325" s="92"/>
      <c r="P325" s="237">
        <f>O325*H325</f>
        <v>0</v>
      </c>
      <c r="Q325" s="237">
        <v>0.00018000000000000001</v>
      </c>
      <c r="R325" s="237">
        <f>Q325*H325</f>
        <v>0.00036000000000000002</v>
      </c>
      <c r="S325" s="237">
        <v>0</v>
      </c>
      <c r="T325" s="238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9" t="s">
        <v>310</v>
      </c>
      <c r="AT325" s="239" t="s">
        <v>225</v>
      </c>
      <c r="AU325" s="239" t="s">
        <v>82</v>
      </c>
      <c r="AY325" s="18" t="s">
        <v>223</v>
      </c>
      <c r="BE325" s="240">
        <f>IF(N325="základní",J325,0)</f>
        <v>0</v>
      </c>
      <c r="BF325" s="240">
        <f>IF(N325="snížená",J325,0)</f>
        <v>0</v>
      </c>
      <c r="BG325" s="240">
        <f>IF(N325="zákl. přenesená",J325,0)</f>
        <v>0</v>
      </c>
      <c r="BH325" s="240">
        <f>IF(N325="sníž. přenesená",J325,0)</f>
        <v>0</v>
      </c>
      <c r="BI325" s="240">
        <f>IF(N325="nulová",J325,0)</f>
        <v>0</v>
      </c>
      <c r="BJ325" s="18" t="s">
        <v>80</v>
      </c>
      <c r="BK325" s="240">
        <f>ROUND(I325*H325,2)</f>
        <v>0</v>
      </c>
      <c r="BL325" s="18" t="s">
        <v>310</v>
      </c>
      <c r="BM325" s="239" t="s">
        <v>5710</v>
      </c>
    </row>
    <row r="326" s="2" customFormat="1" ht="21.75" customHeight="1">
      <c r="A326" s="39"/>
      <c r="B326" s="40"/>
      <c r="C326" s="228" t="s">
        <v>615</v>
      </c>
      <c r="D326" s="228" t="s">
        <v>225</v>
      </c>
      <c r="E326" s="229" t="s">
        <v>5711</v>
      </c>
      <c r="F326" s="230" t="s">
        <v>5712</v>
      </c>
      <c r="G326" s="231" t="s">
        <v>475</v>
      </c>
      <c r="H326" s="232">
        <v>6</v>
      </c>
      <c r="I326" s="233"/>
      <c r="J326" s="234">
        <f>ROUND(I326*H326,2)</f>
        <v>0</v>
      </c>
      <c r="K326" s="230" t="s">
        <v>229</v>
      </c>
      <c r="L326" s="45"/>
      <c r="M326" s="235" t="s">
        <v>1</v>
      </c>
      <c r="N326" s="236" t="s">
        <v>38</v>
      </c>
      <c r="O326" s="92"/>
      <c r="P326" s="237">
        <f>O326*H326</f>
        <v>0</v>
      </c>
      <c r="Q326" s="237">
        <v>8.0000000000000007E-05</v>
      </c>
      <c r="R326" s="237">
        <f>Q326*H326</f>
        <v>0.00048000000000000007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310</v>
      </c>
      <c r="AT326" s="239" t="s">
        <v>225</v>
      </c>
      <c r="AU326" s="239" t="s">
        <v>82</v>
      </c>
      <c r="AY326" s="18" t="s">
        <v>223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80</v>
      </c>
      <c r="BK326" s="240">
        <f>ROUND(I326*H326,2)</f>
        <v>0</v>
      </c>
      <c r="BL326" s="18" t="s">
        <v>310</v>
      </c>
      <c r="BM326" s="239" t="s">
        <v>5713</v>
      </c>
    </row>
    <row r="327" s="2" customFormat="1" ht="24.15" customHeight="1">
      <c r="A327" s="39"/>
      <c r="B327" s="40"/>
      <c r="C327" s="228" t="s">
        <v>620</v>
      </c>
      <c r="D327" s="228" t="s">
        <v>225</v>
      </c>
      <c r="E327" s="229" t="s">
        <v>5714</v>
      </c>
      <c r="F327" s="230" t="s">
        <v>5715</v>
      </c>
      <c r="G327" s="231" t="s">
        <v>351</v>
      </c>
      <c r="H327" s="232">
        <v>93</v>
      </c>
      <c r="I327" s="233"/>
      <c r="J327" s="234">
        <f>ROUND(I327*H327,2)</f>
        <v>0</v>
      </c>
      <c r="K327" s="230" t="s">
        <v>229</v>
      </c>
      <c r="L327" s="45"/>
      <c r="M327" s="235" t="s">
        <v>1</v>
      </c>
      <c r="N327" s="236" t="s">
        <v>38</v>
      </c>
      <c r="O327" s="92"/>
      <c r="P327" s="237">
        <f>O327*H327</f>
        <v>0</v>
      </c>
      <c r="Q327" s="237">
        <v>0</v>
      </c>
      <c r="R327" s="237">
        <f>Q327*H327</f>
        <v>0</v>
      </c>
      <c r="S327" s="237">
        <v>0</v>
      </c>
      <c r="T327" s="238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9" t="s">
        <v>310</v>
      </c>
      <c r="AT327" s="239" t="s">
        <v>225</v>
      </c>
      <c r="AU327" s="239" t="s">
        <v>82</v>
      </c>
      <c r="AY327" s="18" t="s">
        <v>223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8" t="s">
        <v>80</v>
      </c>
      <c r="BK327" s="240">
        <f>ROUND(I327*H327,2)</f>
        <v>0</v>
      </c>
      <c r="BL327" s="18" t="s">
        <v>310</v>
      </c>
      <c r="BM327" s="239" t="s">
        <v>5716</v>
      </c>
    </row>
    <row r="328" s="13" customFormat="1">
      <c r="A328" s="13"/>
      <c r="B328" s="241"/>
      <c r="C328" s="242"/>
      <c r="D328" s="243" t="s">
        <v>232</v>
      </c>
      <c r="E328" s="244" t="s">
        <v>1</v>
      </c>
      <c r="F328" s="245" t="s">
        <v>5717</v>
      </c>
      <c r="G328" s="242"/>
      <c r="H328" s="246">
        <v>93</v>
      </c>
      <c r="I328" s="247"/>
      <c r="J328" s="242"/>
      <c r="K328" s="242"/>
      <c r="L328" s="248"/>
      <c r="M328" s="249"/>
      <c r="N328" s="250"/>
      <c r="O328" s="250"/>
      <c r="P328" s="250"/>
      <c r="Q328" s="250"/>
      <c r="R328" s="250"/>
      <c r="S328" s="250"/>
      <c r="T328" s="25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2" t="s">
        <v>232</v>
      </c>
      <c r="AU328" s="252" t="s">
        <v>82</v>
      </c>
      <c r="AV328" s="13" t="s">
        <v>82</v>
      </c>
      <c r="AW328" s="13" t="s">
        <v>30</v>
      </c>
      <c r="AX328" s="13" t="s">
        <v>80</v>
      </c>
      <c r="AY328" s="252" t="s">
        <v>223</v>
      </c>
    </row>
    <row r="329" s="2" customFormat="1" ht="24.15" customHeight="1">
      <c r="A329" s="39"/>
      <c r="B329" s="40"/>
      <c r="C329" s="228" t="s">
        <v>626</v>
      </c>
      <c r="D329" s="228" t="s">
        <v>225</v>
      </c>
      <c r="E329" s="229" t="s">
        <v>5718</v>
      </c>
      <c r="F329" s="230" t="s">
        <v>5719</v>
      </c>
      <c r="G329" s="231" t="s">
        <v>351</v>
      </c>
      <c r="H329" s="232">
        <v>81</v>
      </c>
      <c r="I329" s="233"/>
      <c r="J329" s="234">
        <f>ROUND(I329*H329,2)</f>
        <v>0</v>
      </c>
      <c r="K329" s="230" t="s">
        <v>229</v>
      </c>
      <c r="L329" s="45"/>
      <c r="M329" s="235" t="s">
        <v>1</v>
      </c>
      <c r="N329" s="236" t="s">
        <v>38</v>
      </c>
      <c r="O329" s="92"/>
      <c r="P329" s="237">
        <f>O329*H329</f>
        <v>0</v>
      </c>
      <c r="Q329" s="237">
        <v>0</v>
      </c>
      <c r="R329" s="237">
        <f>Q329*H329</f>
        <v>0</v>
      </c>
      <c r="S329" s="237">
        <v>0</v>
      </c>
      <c r="T329" s="238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9" t="s">
        <v>310</v>
      </c>
      <c r="AT329" s="239" t="s">
        <v>225</v>
      </c>
      <c r="AU329" s="239" t="s">
        <v>82</v>
      </c>
      <c r="AY329" s="18" t="s">
        <v>223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8" t="s">
        <v>80</v>
      </c>
      <c r="BK329" s="240">
        <f>ROUND(I329*H329,2)</f>
        <v>0</v>
      </c>
      <c r="BL329" s="18" t="s">
        <v>310</v>
      </c>
      <c r="BM329" s="239" t="s">
        <v>5720</v>
      </c>
    </row>
    <row r="330" s="2" customFormat="1" ht="49.05" customHeight="1">
      <c r="A330" s="39"/>
      <c r="B330" s="40"/>
      <c r="C330" s="228" t="s">
        <v>633</v>
      </c>
      <c r="D330" s="228" t="s">
        <v>225</v>
      </c>
      <c r="E330" s="229" t="s">
        <v>5721</v>
      </c>
      <c r="F330" s="230" t="s">
        <v>5722</v>
      </c>
      <c r="G330" s="231" t="s">
        <v>265</v>
      </c>
      <c r="H330" s="232">
        <v>0.91800000000000004</v>
      </c>
      <c r="I330" s="233"/>
      <c r="J330" s="234">
        <f>ROUND(I330*H330,2)</f>
        <v>0</v>
      </c>
      <c r="K330" s="230" t="s">
        <v>229</v>
      </c>
      <c r="L330" s="45"/>
      <c r="M330" s="235" t="s">
        <v>1</v>
      </c>
      <c r="N330" s="236" t="s">
        <v>38</v>
      </c>
      <c r="O330" s="92"/>
      <c r="P330" s="237">
        <f>O330*H330</f>
        <v>0</v>
      </c>
      <c r="Q330" s="237">
        <v>0</v>
      </c>
      <c r="R330" s="237">
        <f>Q330*H330</f>
        <v>0</v>
      </c>
      <c r="S330" s="237">
        <v>0</v>
      </c>
      <c r="T330" s="238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9" t="s">
        <v>310</v>
      </c>
      <c r="AT330" s="239" t="s">
        <v>225</v>
      </c>
      <c r="AU330" s="239" t="s">
        <v>82</v>
      </c>
      <c r="AY330" s="18" t="s">
        <v>223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8" t="s">
        <v>80</v>
      </c>
      <c r="BK330" s="240">
        <f>ROUND(I330*H330,2)</f>
        <v>0</v>
      </c>
      <c r="BL330" s="18" t="s">
        <v>310</v>
      </c>
      <c r="BM330" s="239" t="s">
        <v>5723</v>
      </c>
    </row>
    <row r="331" s="2" customFormat="1" ht="33" customHeight="1">
      <c r="A331" s="39"/>
      <c r="B331" s="40"/>
      <c r="C331" s="228" t="s">
        <v>638</v>
      </c>
      <c r="D331" s="228" t="s">
        <v>225</v>
      </c>
      <c r="E331" s="229" t="s">
        <v>5724</v>
      </c>
      <c r="F331" s="230" t="s">
        <v>5725</v>
      </c>
      <c r="G331" s="231" t="s">
        <v>475</v>
      </c>
      <c r="H331" s="232">
        <v>6</v>
      </c>
      <c r="I331" s="233"/>
      <c r="J331" s="234">
        <f>ROUND(I331*H331,2)</f>
        <v>0</v>
      </c>
      <c r="K331" s="230" t="s">
        <v>1</v>
      </c>
      <c r="L331" s="45"/>
      <c r="M331" s="235" t="s">
        <v>1</v>
      </c>
      <c r="N331" s="236" t="s">
        <v>38</v>
      </c>
      <c r="O331" s="92"/>
      <c r="P331" s="237">
        <f>O331*H331</f>
        <v>0</v>
      </c>
      <c r="Q331" s="237">
        <v>0</v>
      </c>
      <c r="R331" s="237">
        <f>Q331*H331</f>
        <v>0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310</v>
      </c>
      <c r="AT331" s="239" t="s">
        <v>225</v>
      </c>
      <c r="AU331" s="239" t="s">
        <v>82</v>
      </c>
      <c r="AY331" s="18" t="s">
        <v>223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80</v>
      </c>
      <c r="BK331" s="240">
        <f>ROUND(I331*H331,2)</f>
        <v>0</v>
      </c>
      <c r="BL331" s="18" t="s">
        <v>310</v>
      </c>
      <c r="BM331" s="239" t="s">
        <v>5726</v>
      </c>
    </row>
    <row r="332" s="2" customFormat="1" ht="33" customHeight="1">
      <c r="A332" s="39"/>
      <c r="B332" s="40"/>
      <c r="C332" s="228" t="s">
        <v>643</v>
      </c>
      <c r="D332" s="228" t="s">
        <v>225</v>
      </c>
      <c r="E332" s="229" t="s">
        <v>5727</v>
      </c>
      <c r="F332" s="230" t="s">
        <v>5728</v>
      </c>
      <c r="G332" s="231" t="s">
        <v>475</v>
      </c>
      <c r="H332" s="232">
        <v>2</v>
      </c>
      <c r="I332" s="233"/>
      <c r="J332" s="234">
        <f>ROUND(I332*H332,2)</f>
        <v>0</v>
      </c>
      <c r="K332" s="230" t="s">
        <v>1</v>
      </c>
      <c r="L332" s="45"/>
      <c r="M332" s="235" t="s">
        <v>1</v>
      </c>
      <c r="N332" s="236" t="s">
        <v>38</v>
      </c>
      <c r="O332" s="92"/>
      <c r="P332" s="237">
        <f>O332*H332</f>
        <v>0</v>
      </c>
      <c r="Q332" s="237">
        <v>0</v>
      </c>
      <c r="R332" s="237">
        <f>Q332*H332</f>
        <v>0</v>
      </c>
      <c r="S332" s="237">
        <v>0</v>
      </c>
      <c r="T332" s="238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9" t="s">
        <v>310</v>
      </c>
      <c r="AT332" s="239" t="s">
        <v>225</v>
      </c>
      <c r="AU332" s="239" t="s">
        <v>82</v>
      </c>
      <c r="AY332" s="18" t="s">
        <v>223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8" t="s">
        <v>80</v>
      </c>
      <c r="BK332" s="240">
        <f>ROUND(I332*H332,2)</f>
        <v>0</v>
      </c>
      <c r="BL332" s="18" t="s">
        <v>310</v>
      </c>
      <c r="BM332" s="239" t="s">
        <v>5729</v>
      </c>
    </row>
    <row r="333" s="12" customFormat="1" ht="22.8" customHeight="1">
      <c r="A333" s="12"/>
      <c r="B333" s="212"/>
      <c r="C333" s="213"/>
      <c r="D333" s="214" t="s">
        <v>72</v>
      </c>
      <c r="E333" s="226" t="s">
        <v>5065</v>
      </c>
      <c r="F333" s="226" t="s">
        <v>5730</v>
      </c>
      <c r="G333" s="213"/>
      <c r="H333" s="213"/>
      <c r="I333" s="216"/>
      <c r="J333" s="227">
        <f>BK333</f>
        <v>0</v>
      </c>
      <c r="K333" s="213"/>
      <c r="L333" s="218"/>
      <c r="M333" s="219"/>
      <c r="N333" s="220"/>
      <c r="O333" s="220"/>
      <c r="P333" s="221">
        <f>SUM(P334:P384)</f>
        <v>0</v>
      </c>
      <c r="Q333" s="220"/>
      <c r="R333" s="221">
        <f>SUM(R334:R384)</f>
        <v>1.8800400000000002</v>
      </c>
      <c r="S333" s="220"/>
      <c r="T333" s="222">
        <f>SUM(T334:T384)</f>
        <v>2.7963999999999998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3" t="s">
        <v>82</v>
      </c>
      <c r="AT333" s="224" t="s">
        <v>72</v>
      </c>
      <c r="AU333" s="224" t="s">
        <v>80</v>
      </c>
      <c r="AY333" s="223" t="s">
        <v>223</v>
      </c>
      <c r="BK333" s="225">
        <f>SUM(BK334:BK384)</f>
        <v>0</v>
      </c>
    </row>
    <row r="334" s="2" customFormat="1" ht="24.15" customHeight="1">
      <c r="A334" s="39"/>
      <c r="B334" s="40"/>
      <c r="C334" s="228" t="s">
        <v>647</v>
      </c>
      <c r="D334" s="228" t="s">
        <v>225</v>
      </c>
      <c r="E334" s="229" t="s">
        <v>5731</v>
      </c>
      <c r="F334" s="230" t="s">
        <v>5732</v>
      </c>
      <c r="G334" s="231" t="s">
        <v>351</v>
      </c>
      <c r="H334" s="232">
        <v>48</v>
      </c>
      <c r="I334" s="233"/>
      <c r="J334" s="234">
        <f>ROUND(I334*H334,2)</f>
        <v>0</v>
      </c>
      <c r="K334" s="230" t="s">
        <v>229</v>
      </c>
      <c r="L334" s="45"/>
      <c r="M334" s="235" t="s">
        <v>1</v>
      </c>
      <c r="N334" s="236" t="s">
        <v>38</v>
      </c>
      <c r="O334" s="92"/>
      <c r="P334" s="237">
        <f>O334*H334</f>
        <v>0</v>
      </c>
      <c r="Q334" s="237">
        <v>0.0039300000000000003</v>
      </c>
      <c r="R334" s="237">
        <f>Q334*H334</f>
        <v>0.18864000000000003</v>
      </c>
      <c r="S334" s="237">
        <v>0</v>
      </c>
      <c r="T334" s="238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9" t="s">
        <v>310</v>
      </c>
      <c r="AT334" s="239" t="s">
        <v>225</v>
      </c>
      <c r="AU334" s="239" t="s">
        <v>82</v>
      </c>
      <c r="AY334" s="18" t="s">
        <v>223</v>
      </c>
      <c r="BE334" s="240">
        <f>IF(N334="základní",J334,0)</f>
        <v>0</v>
      </c>
      <c r="BF334" s="240">
        <f>IF(N334="snížená",J334,0)</f>
        <v>0</v>
      </c>
      <c r="BG334" s="240">
        <f>IF(N334="zákl. přenesená",J334,0)</f>
        <v>0</v>
      </c>
      <c r="BH334" s="240">
        <f>IF(N334="sníž. přenesená",J334,0)</f>
        <v>0</v>
      </c>
      <c r="BI334" s="240">
        <f>IF(N334="nulová",J334,0)</f>
        <v>0</v>
      </c>
      <c r="BJ334" s="18" t="s">
        <v>80</v>
      </c>
      <c r="BK334" s="240">
        <f>ROUND(I334*H334,2)</f>
        <v>0</v>
      </c>
      <c r="BL334" s="18" t="s">
        <v>310</v>
      </c>
      <c r="BM334" s="239" t="s">
        <v>5733</v>
      </c>
    </row>
    <row r="335" s="13" customFormat="1">
      <c r="A335" s="13"/>
      <c r="B335" s="241"/>
      <c r="C335" s="242"/>
      <c r="D335" s="243" t="s">
        <v>232</v>
      </c>
      <c r="E335" s="244" t="s">
        <v>1</v>
      </c>
      <c r="F335" s="245" t="s">
        <v>5734</v>
      </c>
      <c r="G335" s="242"/>
      <c r="H335" s="246">
        <v>48</v>
      </c>
      <c r="I335" s="247"/>
      <c r="J335" s="242"/>
      <c r="K335" s="242"/>
      <c r="L335" s="248"/>
      <c r="M335" s="249"/>
      <c r="N335" s="250"/>
      <c r="O335" s="250"/>
      <c r="P335" s="250"/>
      <c r="Q335" s="250"/>
      <c r="R335" s="250"/>
      <c r="S335" s="250"/>
      <c r="T335" s="25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2" t="s">
        <v>232</v>
      </c>
      <c r="AU335" s="252" t="s">
        <v>82</v>
      </c>
      <c r="AV335" s="13" t="s">
        <v>82</v>
      </c>
      <c r="AW335" s="13" t="s">
        <v>30</v>
      </c>
      <c r="AX335" s="13" t="s">
        <v>80</v>
      </c>
      <c r="AY335" s="252" t="s">
        <v>223</v>
      </c>
    </row>
    <row r="336" s="2" customFormat="1" ht="24.15" customHeight="1">
      <c r="A336" s="39"/>
      <c r="B336" s="40"/>
      <c r="C336" s="228" t="s">
        <v>652</v>
      </c>
      <c r="D336" s="228" t="s">
        <v>225</v>
      </c>
      <c r="E336" s="229" t="s">
        <v>5735</v>
      </c>
      <c r="F336" s="230" t="s">
        <v>5736</v>
      </c>
      <c r="G336" s="231" t="s">
        <v>351</v>
      </c>
      <c r="H336" s="232">
        <v>48</v>
      </c>
      <c r="I336" s="233"/>
      <c r="J336" s="234">
        <f>ROUND(I336*H336,2)</f>
        <v>0</v>
      </c>
      <c r="K336" s="230" t="s">
        <v>229</v>
      </c>
      <c r="L336" s="45"/>
      <c r="M336" s="235" t="s">
        <v>1</v>
      </c>
      <c r="N336" s="236" t="s">
        <v>38</v>
      </c>
      <c r="O336" s="92"/>
      <c r="P336" s="237">
        <f>O336*H336</f>
        <v>0</v>
      </c>
      <c r="Q336" s="237">
        <v>0.0045700000000000003</v>
      </c>
      <c r="R336" s="237">
        <f>Q336*H336</f>
        <v>0.21936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310</v>
      </c>
      <c r="AT336" s="239" t="s">
        <v>225</v>
      </c>
      <c r="AU336" s="239" t="s">
        <v>82</v>
      </c>
      <c r="AY336" s="18" t="s">
        <v>223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80</v>
      </c>
      <c r="BK336" s="240">
        <f>ROUND(I336*H336,2)</f>
        <v>0</v>
      </c>
      <c r="BL336" s="18" t="s">
        <v>310</v>
      </c>
      <c r="BM336" s="239" t="s">
        <v>5737</v>
      </c>
    </row>
    <row r="337" s="13" customFormat="1">
      <c r="A337" s="13"/>
      <c r="B337" s="241"/>
      <c r="C337" s="242"/>
      <c r="D337" s="243" t="s">
        <v>232</v>
      </c>
      <c r="E337" s="244" t="s">
        <v>1</v>
      </c>
      <c r="F337" s="245" t="s">
        <v>5738</v>
      </c>
      <c r="G337" s="242"/>
      <c r="H337" s="246">
        <v>48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232</v>
      </c>
      <c r="AU337" s="252" t="s">
        <v>82</v>
      </c>
      <c r="AV337" s="13" t="s">
        <v>82</v>
      </c>
      <c r="AW337" s="13" t="s">
        <v>30</v>
      </c>
      <c r="AX337" s="13" t="s">
        <v>80</v>
      </c>
      <c r="AY337" s="252" t="s">
        <v>223</v>
      </c>
    </row>
    <row r="338" s="2" customFormat="1" ht="24.15" customHeight="1">
      <c r="A338" s="39"/>
      <c r="B338" s="40"/>
      <c r="C338" s="228" t="s">
        <v>656</v>
      </c>
      <c r="D338" s="228" t="s">
        <v>225</v>
      </c>
      <c r="E338" s="229" t="s">
        <v>5739</v>
      </c>
      <c r="F338" s="230" t="s">
        <v>5740</v>
      </c>
      <c r="G338" s="231" t="s">
        <v>351</v>
      </c>
      <c r="H338" s="232">
        <v>6</v>
      </c>
      <c r="I338" s="233"/>
      <c r="J338" s="234">
        <f>ROUND(I338*H338,2)</f>
        <v>0</v>
      </c>
      <c r="K338" s="230" t="s">
        <v>229</v>
      </c>
      <c r="L338" s="45"/>
      <c r="M338" s="235" t="s">
        <v>1</v>
      </c>
      <c r="N338" s="236" t="s">
        <v>38</v>
      </c>
      <c r="O338" s="92"/>
      <c r="P338" s="237">
        <f>O338*H338</f>
        <v>0</v>
      </c>
      <c r="Q338" s="237">
        <v>0.0064000000000000003</v>
      </c>
      <c r="R338" s="237">
        <f>Q338*H338</f>
        <v>0.038400000000000004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310</v>
      </c>
      <c r="AT338" s="239" t="s">
        <v>225</v>
      </c>
      <c r="AU338" s="239" t="s">
        <v>82</v>
      </c>
      <c r="AY338" s="18" t="s">
        <v>223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80</v>
      </c>
      <c r="BK338" s="240">
        <f>ROUND(I338*H338,2)</f>
        <v>0</v>
      </c>
      <c r="BL338" s="18" t="s">
        <v>310</v>
      </c>
      <c r="BM338" s="239" t="s">
        <v>5741</v>
      </c>
    </row>
    <row r="339" s="2" customFormat="1" ht="24.15" customHeight="1">
      <c r="A339" s="39"/>
      <c r="B339" s="40"/>
      <c r="C339" s="228" t="s">
        <v>661</v>
      </c>
      <c r="D339" s="228" t="s">
        <v>225</v>
      </c>
      <c r="E339" s="229" t="s">
        <v>5742</v>
      </c>
      <c r="F339" s="230" t="s">
        <v>5743</v>
      </c>
      <c r="G339" s="231" t="s">
        <v>351</v>
      </c>
      <c r="H339" s="232">
        <v>280</v>
      </c>
      <c r="I339" s="233"/>
      <c r="J339" s="234">
        <f>ROUND(I339*H339,2)</f>
        <v>0</v>
      </c>
      <c r="K339" s="230" t="s">
        <v>229</v>
      </c>
      <c r="L339" s="45"/>
      <c r="M339" s="235" t="s">
        <v>1</v>
      </c>
      <c r="N339" s="236" t="s">
        <v>38</v>
      </c>
      <c r="O339" s="92"/>
      <c r="P339" s="237">
        <f>O339*H339</f>
        <v>0</v>
      </c>
      <c r="Q339" s="237">
        <v>0</v>
      </c>
      <c r="R339" s="237">
        <f>Q339*H339</f>
        <v>0</v>
      </c>
      <c r="S339" s="237">
        <v>0.0021299999999999999</v>
      </c>
      <c r="T339" s="238">
        <f>S339*H339</f>
        <v>0.59640000000000004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9" t="s">
        <v>310</v>
      </c>
      <c r="AT339" s="239" t="s">
        <v>225</v>
      </c>
      <c r="AU339" s="239" t="s">
        <v>82</v>
      </c>
      <c r="AY339" s="18" t="s">
        <v>223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8" t="s">
        <v>80</v>
      </c>
      <c r="BK339" s="240">
        <f>ROUND(I339*H339,2)</f>
        <v>0</v>
      </c>
      <c r="BL339" s="18" t="s">
        <v>310</v>
      </c>
      <c r="BM339" s="239" t="s">
        <v>5744</v>
      </c>
    </row>
    <row r="340" s="2" customFormat="1" ht="24.15" customHeight="1">
      <c r="A340" s="39"/>
      <c r="B340" s="40"/>
      <c r="C340" s="228" t="s">
        <v>670</v>
      </c>
      <c r="D340" s="228" t="s">
        <v>225</v>
      </c>
      <c r="E340" s="229" t="s">
        <v>5745</v>
      </c>
      <c r="F340" s="230" t="s">
        <v>5746</v>
      </c>
      <c r="G340" s="231" t="s">
        <v>351</v>
      </c>
      <c r="H340" s="232">
        <v>200</v>
      </c>
      <c r="I340" s="233"/>
      <c r="J340" s="234">
        <f>ROUND(I340*H340,2)</f>
        <v>0</v>
      </c>
      <c r="K340" s="230" t="s">
        <v>229</v>
      </c>
      <c r="L340" s="45"/>
      <c r="M340" s="235" t="s">
        <v>1</v>
      </c>
      <c r="N340" s="236" t="s">
        <v>38</v>
      </c>
      <c r="O340" s="92"/>
      <c r="P340" s="237">
        <f>O340*H340</f>
        <v>0</v>
      </c>
      <c r="Q340" s="237">
        <v>0</v>
      </c>
      <c r="R340" s="237">
        <f>Q340*H340</f>
        <v>0</v>
      </c>
      <c r="S340" s="237">
        <v>0.0049699999999999996</v>
      </c>
      <c r="T340" s="238">
        <f>S340*H340</f>
        <v>0.99399999999999988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9" t="s">
        <v>310</v>
      </c>
      <c r="AT340" s="239" t="s">
        <v>225</v>
      </c>
      <c r="AU340" s="239" t="s">
        <v>82</v>
      </c>
      <c r="AY340" s="18" t="s">
        <v>223</v>
      </c>
      <c r="BE340" s="240">
        <f>IF(N340="základní",J340,0)</f>
        <v>0</v>
      </c>
      <c r="BF340" s="240">
        <f>IF(N340="snížená",J340,0)</f>
        <v>0</v>
      </c>
      <c r="BG340" s="240">
        <f>IF(N340="zákl. přenesená",J340,0)</f>
        <v>0</v>
      </c>
      <c r="BH340" s="240">
        <f>IF(N340="sníž. přenesená",J340,0)</f>
        <v>0</v>
      </c>
      <c r="BI340" s="240">
        <f>IF(N340="nulová",J340,0)</f>
        <v>0</v>
      </c>
      <c r="BJ340" s="18" t="s">
        <v>80</v>
      </c>
      <c r="BK340" s="240">
        <f>ROUND(I340*H340,2)</f>
        <v>0</v>
      </c>
      <c r="BL340" s="18" t="s">
        <v>310</v>
      </c>
      <c r="BM340" s="239" t="s">
        <v>5747</v>
      </c>
    </row>
    <row r="341" s="2" customFormat="1" ht="24.15" customHeight="1">
      <c r="A341" s="39"/>
      <c r="B341" s="40"/>
      <c r="C341" s="228" t="s">
        <v>677</v>
      </c>
      <c r="D341" s="228" t="s">
        <v>225</v>
      </c>
      <c r="E341" s="229" t="s">
        <v>5748</v>
      </c>
      <c r="F341" s="230" t="s">
        <v>5749</v>
      </c>
      <c r="G341" s="231" t="s">
        <v>351</v>
      </c>
      <c r="H341" s="232">
        <v>180</v>
      </c>
      <c r="I341" s="233"/>
      <c r="J341" s="234">
        <f>ROUND(I341*H341,2)</f>
        <v>0</v>
      </c>
      <c r="K341" s="230" t="s">
        <v>229</v>
      </c>
      <c r="L341" s="45"/>
      <c r="M341" s="235" t="s">
        <v>1</v>
      </c>
      <c r="N341" s="236" t="s">
        <v>38</v>
      </c>
      <c r="O341" s="92"/>
      <c r="P341" s="237">
        <f>O341*H341</f>
        <v>0</v>
      </c>
      <c r="Q341" s="237">
        <v>0</v>
      </c>
      <c r="R341" s="237">
        <f>Q341*H341</f>
        <v>0</v>
      </c>
      <c r="S341" s="237">
        <v>0.0067000000000000002</v>
      </c>
      <c r="T341" s="238">
        <f>S341*H341</f>
        <v>1.206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9" t="s">
        <v>310</v>
      </c>
      <c r="AT341" s="239" t="s">
        <v>225</v>
      </c>
      <c r="AU341" s="239" t="s">
        <v>82</v>
      </c>
      <c r="AY341" s="18" t="s">
        <v>223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8" t="s">
        <v>80</v>
      </c>
      <c r="BK341" s="240">
        <f>ROUND(I341*H341,2)</f>
        <v>0</v>
      </c>
      <c r="BL341" s="18" t="s">
        <v>310</v>
      </c>
      <c r="BM341" s="239" t="s">
        <v>5750</v>
      </c>
    </row>
    <row r="342" s="2" customFormat="1" ht="37.8" customHeight="1">
      <c r="A342" s="39"/>
      <c r="B342" s="40"/>
      <c r="C342" s="228" t="s">
        <v>689</v>
      </c>
      <c r="D342" s="228" t="s">
        <v>225</v>
      </c>
      <c r="E342" s="229" t="s">
        <v>5751</v>
      </c>
      <c r="F342" s="230" t="s">
        <v>5752</v>
      </c>
      <c r="G342" s="231" t="s">
        <v>351</v>
      </c>
      <c r="H342" s="232">
        <v>17</v>
      </c>
      <c r="I342" s="233"/>
      <c r="J342" s="234">
        <f>ROUND(I342*H342,2)</f>
        <v>0</v>
      </c>
      <c r="K342" s="230" t="s">
        <v>229</v>
      </c>
      <c r="L342" s="45"/>
      <c r="M342" s="235" t="s">
        <v>1</v>
      </c>
      <c r="N342" s="236" t="s">
        <v>38</v>
      </c>
      <c r="O342" s="92"/>
      <c r="P342" s="237">
        <f>O342*H342</f>
        <v>0</v>
      </c>
      <c r="Q342" s="237">
        <v>0.00364</v>
      </c>
      <c r="R342" s="237">
        <f>Q342*H342</f>
        <v>0.061879999999999998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310</v>
      </c>
      <c r="AT342" s="239" t="s">
        <v>225</v>
      </c>
      <c r="AU342" s="239" t="s">
        <v>82</v>
      </c>
      <c r="AY342" s="18" t="s">
        <v>223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80</v>
      </c>
      <c r="BK342" s="240">
        <f>ROUND(I342*H342,2)</f>
        <v>0</v>
      </c>
      <c r="BL342" s="18" t="s">
        <v>310</v>
      </c>
      <c r="BM342" s="239" t="s">
        <v>5753</v>
      </c>
    </row>
    <row r="343" s="13" customFormat="1">
      <c r="A343" s="13"/>
      <c r="B343" s="241"/>
      <c r="C343" s="242"/>
      <c r="D343" s="243" t="s">
        <v>232</v>
      </c>
      <c r="E343" s="244" t="s">
        <v>1</v>
      </c>
      <c r="F343" s="245" t="s">
        <v>5754</v>
      </c>
      <c r="G343" s="242"/>
      <c r="H343" s="246">
        <v>17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232</v>
      </c>
      <c r="AU343" s="252" t="s">
        <v>82</v>
      </c>
      <c r="AV343" s="13" t="s">
        <v>82</v>
      </c>
      <c r="AW343" s="13" t="s">
        <v>30</v>
      </c>
      <c r="AX343" s="13" t="s">
        <v>80</v>
      </c>
      <c r="AY343" s="252" t="s">
        <v>223</v>
      </c>
    </row>
    <row r="344" s="2" customFormat="1" ht="37.8" customHeight="1">
      <c r="A344" s="39"/>
      <c r="B344" s="40"/>
      <c r="C344" s="228" t="s">
        <v>700</v>
      </c>
      <c r="D344" s="228" t="s">
        <v>225</v>
      </c>
      <c r="E344" s="229" t="s">
        <v>5755</v>
      </c>
      <c r="F344" s="230" t="s">
        <v>5756</v>
      </c>
      <c r="G344" s="231" t="s">
        <v>351</v>
      </c>
      <c r="H344" s="232">
        <v>324</v>
      </c>
      <c r="I344" s="233"/>
      <c r="J344" s="234">
        <f>ROUND(I344*H344,2)</f>
        <v>0</v>
      </c>
      <c r="K344" s="230" t="s">
        <v>229</v>
      </c>
      <c r="L344" s="45"/>
      <c r="M344" s="235" t="s">
        <v>1</v>
      </c>
      <c r="N344" s="236" t="s">
        <v>38</v>
      </c>
      <c r="O344" s="92"/>
      <c r="P344" s="237">
        <f>O344*H344</f>
        <v>0</v>
      </c>
      <c r="Q344" s="237">
        <v>0.00085999999999999998</v>
      </c>
      <c r="R344" s="237">
        <f>Q344*H344</f>
        <v>0.27864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310</v>
      </c>
      <c r="AT344" s="239" t="s">
        <v>225</v>
      </c>
      <c r="AU344" s="239" t="s">
        <v>82</v>
      </c>
      <c r="AY344" s="18" t="s">
        <v>223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80</v>
      </c>
      <c r="BK344" s="240">
        <f>ROUND(I344*H344,2)</f>
        <v>0</v>
      </c>
      <c r="BL344" s="18" t="s">
        <v>310</v>
      </c>
      <c r="BM344" s="239" t="s">
        <v>5757</v>
      </c>
    </row>
    <row r="345" s="13" customFormat="1">
      <c r="A345" s="13"/>
      <c r="B345" s="241"/>
      <c r="C345" s="242"/>
      <c r="D345" s="243" t="s">
        <v>232</v>
      </c>
      <c r="E345" s="244" t="s">
        <v>1</v>
      </c>
      <c r="F345" s="245" t="s">
        <v>5758</v>
      </c>
      <c r="G345" s="242"/>
      <c r="H345" s="246">
        <v>324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232</v>
      </c>
      <c r="AU345" s="252" t="s">
        <v>82</v>
      </c>
      <c r="AV345" s="13" t="s">
        <v>82</v>
      </c>
      <c r="AW345" s="13" t="s">
        <v>30</v>
      </c>
      <c r="AX345" s="13" t="s">
        <v>80</v>
      </c>
      <c r="AY345" s="252" t="s">
        <v>223</v>
      </c>
    </row>
    <row r="346" s="2" customFormat="1" ht="37.8" customHeight="1">
      <c r="A346" s="39"/>
      <c r="B346" s="40"/>
      <c r="C346" s="228" t="s">
        <v>707</v>
      </c>
      <c r="D346" s="228" t="s">
        <v>225</v>
      </c>
      <c r="E346" s="229" t="s">
        <v>5759</v>
      </c>
      <c r="F346" s="230" t="s">
        <v>5760</v>
      </c>
      <c r="G346" s="231" t="s">
        <v>351</v>
      </c>
      <c r="H346" s="232">
        <v>257</v>
      </c>
      <c r="I346" s="233"/>
      <c r="J346" s="234">
        <f>ROUND(I346*H346,2)</f>
        <v>0</v>
      </c>
      <c r="K346" s="230" t="s">
        <v>229</v>
      </c>
      <c r="L346" s="45"/>
      <c r="M346" s="235" t="s">
        <v>1</v>
      </c>
      <c r="N346" s="236" t="s">
        <v>38</v>
      </c>
      <c r="O346" s="92"/>
      <c r="P346" s="237">
        <f>O346*H346</f>
        <v>0</v>
      </c>
      <c r="Q346" s="237">
        <v>0.0012999999999999999</v>
      </c>
      <c r="R346" s="237">
        <f>Q346*H346</f>
        <v>0.33410000000000001</v>
      </c>
      <c r="S346" s="237">
        <v>0</v>
      </c>
      <c r="T346" s="238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9" t="s">
        <v>310</v>
      </c>
      <c r="AT346" s="239" t="s">
        <v>225</v>
      </c>
      <c r="AU346" s="239" t="s">
        <v>82</v>
      </c>
      <c r="AY346" s="18" t="s">
        <v>223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8" t="s">
        <v>80</v>
      </c>
      <c r="BK346" s="240">
        <f>ROUND(I346*H346,2)</f>
        <v>0</v>
      </c>
      <c r="BL346" s="18" t="s">
        <v>310</v>
      </c>
      <c r="BM346" s="239" t="s">
        <v>5761</v>
      </c>
    </row>
    <row r="347" s="13" customFormat="1">
      <c r="A347" s="13"/>
      <c r="B347" s="241"/>
      <c r="C347" s="242"/>
      <c r="D347" s="243" t="s">
        <v>232</v>
      </c>
      <c r="E347" s="244" t="s">
        <v>1</v>
      </c>
      <c r="F347" s="245" t="s">
        <v>5762</v>
      </c>
      <c r="G347" s="242"/>
      <c r="H347" s="246">
        <v>257</v>
      </c>
      <c r="I347" s="247"/>
      <c r="J347" s="242"/>
      <c r="K347" s="242"/>
      <c r="L347" s="248"/>
      <c r="M347" s="249"/>
      <c r="N347" s="250"/>
      <c r="O347" s="250"/>
      <c r="P347" s="250"/>
      <c r="Q347" s="250"/>
      <c r="R347" s="250"/>
      <c r="S347" s="250"/>
      <c r="T347" s="25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2" t="s">
        <v>232</v>
      </c>
      <c r="AU347" s="252" t="s">
        <v>82</v>
      </c>
      <c r="AV347" s="13" t="s">
        <v>82</v>
      </c>
      <c r="AW347" s="13" t="s">
        <v>30</v>
      </c>
      <c r="AX347" s="13" t="s">
        <v>80</v>
      </c>
      <c r="AY347" s="252" t="s">
        <v>223</v>
      </c>
    </row>
    <row r="348" s="2" customFormat="1" ht="37.8" customHeight="1">
      <c r="A348" s="39"/>
      <c r="B348" s="40"/>
      <c r="C348" s="228" t="s">
        <v>712</v>
      </c>
      <c r="D348" s="228" t="s">
        <v>225</v>
      </c>
      <c r="E348" s="229" t="s">
        <v>5763</v>
      </c>
      <c r="F348" s="230" t="s">
        <v>5764</v>
      </c>
      <c r="G348" s="231" t="s">
        <v>351</v>
      </c>
      <c r="H348" s="232">
        <v>74</v>
      </c>
      <c r="I348" s="233"/>
      <c r="J348" s="234">
        <f>ROUND(I348*H348,2)</f>
        <v>0</v>
      </c>
      <c r="K348" s="230" t="s">
        <v>229</v>
      </c>
      <c r="L348" s="45"/>
      <c r="M348" s="235" t="s">
        <v>1</v>
      </c>
      <c r="N348" s="236" t="s">
        <v>38</v>
      </c>
      <c r="O348" s="92"/>
      <c r="P348" s="237">
        <f>O348*H348</f>
        <v>0</v>
      </c>
      <c r="Q348" s="237">
        <v>0.0014499999999999999</v>
      </c>
      <c r="R348" s="237">
        <f>Q348*H348</f>
        <v>0.10729999999999999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310</v>
      </c>
      <c r="AT348" s="239" t="s">
        <v>225</v>
      </c>
      <c r="AU348" s="239" t="s">
        <v>82</v>
      </c>
      <c r="AY348" s="18" t="s">
        <v>223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80</v>
      </c>
      <c r="BK348" s="240">
        <f>ROUND(I348*H348,2)</f>
        <v>0</v>
      </c>
      <c r="BL348" s="18" t="s">
        <v>310</v>
      </c>
      <c r="BM348" s="239" t="s">
        <v>5765</v>
      </c>
    </row>
    <row r="349" s="13" customFormat="1">
      <c r="A349" s="13"/>
      <c r="B349" s="241"/>
      <c r="C349" s="242"/>
      <c r="D349" s="243" t="s">
        <v>232</v>
      </c>
      <c r="E349" s="244" t="s">
        <v>1</v>
      </c>
      <c r="F349" s="245" t="s">
        <v>5766</v>
      </c>
      <c r="G349" s="242"/>
      <c r="H349" s="246">
        <v>74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232</v>
      </c>
      <c r="AU349" s="252" t="s">
        <v>82</v>
      </c>
      <c r="AV349" s="13" t="s">
        <v>82</v>
      </c>
      <c r="AW349" s="13" t="s">
        <v>30</v>
      </c>
      <c r="AX349" s="13" t="s">
        <v>80</v>
      </c>
      <c r="AY349" s="252" t="s">
        <v>223</v>
      </c>
    </row>
    <row r="350" s="2" customFormat="1" ht="37.8" customHeight="1">
      <c r="A350" s="39"/>
      <c r="B350" s="40"/>
      <c r="C350" s="228" t="s">
        <v>726</v>
      </c>
      <c r="D350" s="228" t="s">
        <v>225</v>
      </c>
      <c r="E350" s="229" t="s">
        <v>5767</v>
      </c>
      <c r="F350" s="230" t="s">
        <v>5768</v>
      </c>
      <c r="G350" s="231" t="s">
        <v>351</v>
      </c>
      <c r="H350" s="232">
        <v>78</v>
      </c>
      <c r="I350" s="233"/>
      <c r="J350" s="234">
        <f>ROUND(I350*H350,2)</f>
        <v>0</v>
      </c>
      <c r="K350" s="230" t="s">
        <v>229</v>
      </c>
      <c r="L350" s="45"/>
      <c r="M350" s="235" t="s">
        <v>1</v>
      </c>
      <c r="N350" s="236" t="s">
        <v>38</v>
      </c>
      <c r="O350" s="92"/>
      <c r="P350" s="237">
        <f>O350*H350</f>
        <v>0</v>
      </c>
      <c r="Q350" s="237">
        <v>0.0026700000000000001</v>
      </c>
      <c r="R350" s="237">
        <f>Q350*H350</f>
        <v>0.20826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310</v>
      </c>
      <c r="AT350" s="239" t="s">
        <v>225</v>
      </c>
      <c r="AU350" s="239" t="s">
        <v>82</v>
      </c>
      <c r="AY350" s="18" t="s">
        <v>223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80</v>
      </c>
      <c r="BK350" s="240">
        <f>ROUND(I350*H350,2)</f>
        <v>0</v>
      </c>
      <c r="BL350" s="18" t="s">
        <v>310</v>
      </c>
      <c r="BM350" s="239" t="s">
        <v>5769</v>
      </c>
    </row>
    <row r="351" s="13" customFormat="1">
      <c r="A351" s="13"/>
      <c r="B351" s="241"/>
      <c r="C351" s="242"/>
      <c r="D351" s="243" t="s">
        <v>232</v>
      </c>
      <c r="E351" s="244" t="s">
        <v>1</v>
      </c>
      <c r="F351" s="245" t="s">
        <v>5770</v>
      </c>
      <c r="G351" s="242"/>
      <c r="H351" s="246">
        <v>78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232</v>
      </c>
      <c r="AU351" s="252" t="s">
        <v>82</v>
      </c>
      <c r="AV351" s="13" t="s">
        <v>82</v>
      </c>
      <c r="AW351" s="13" t="s">
        <v>30</v>
      </c>
      <c r="AX351" s="13" t="s">
        <v>80</v>
      </c>
      <c r="AY351" s="252" t="s">
        <v>223</v>
      </c>
    </row>
    <row r="352" s="2" customFormat="1" ht="55.5" customHeight="1">
      <c r="A352" s="39"/>
      <c r="B352" s="40"/>
      <c r="C352" s="228" t="s">
        <v>731</v>
      </c>
      <c r="D352" s="228" t="s">
        <v>225</v>
      </c>
      <c r="E352" s="229" t="s">
        <v>5771</v>
      </c>
      <c r="F352" s="230" t="s">
        <v>5772</v>
      </c>
      <c r="G352" s="231" t="s">
        <v>351</v>
      </c>
      <c r="H352" s="232">
        <v>324</v>
      </c>
      <c r="I352" s="233"/>
      <c r="J352" s="234">
        <f>ROUND(I352*H352,2)</f>
        <v>0</v>
      </c>
      <c r="K352" s="230" t="s">
        <v>229</v>
      </c>
      <c r="L352" s="45"/>
      <c r="M352" s="235" t="s">
        <v>1</v>
      </c>
      <c r="N352" s="236" t="s">
        <v>38</v>
      </c>
      <c r="O352" s="92"/>
      <c r="P352" s="237">
        <f>O352*H352</f>
        <v>0</v>
      </c>
      <c r="Q352" s="237">
        <v>0.00020000000000000001</v>
      </c>
      <c r="R352" s="237">
        <f>Q352*H352</f>
        <v>0.064799999999999996</v>
      </c>
      <c r="S352" s="237">
        <v>0</v>
      </c>
      <c r="T352" s="238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9" t="s">
        <v>310</v>
      </c>
      <c r="AT352" s="239" t="s">
        <v>225</v>
      </c>
      <c r="AU352" s="239" t="s">
        <v>82</v>
      </c>
      <c r="AY352" s="18" t="s">
        <v>223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8" t="s">
        <v>80</v>
      </c>
      <c r="BK352" s="240">
        <f>ROUND(I352*H352,2)</f>
        <v>0</v>
      </c>
      <c r="BL352" s="18" t="s">
        <v>310</v>
      </c>
      <c r="BM352" s="239" t="s">
        <v>5773</v>
      </c>
    </row>
    <row r="353" s="2" customFormat="1" ht="55.5" customHeight="1">
      <c r="A353" s="39"/>
      <c r="B353" s="40"/>
      <c r="C353" s="228" t="s">
        <v>738</v>
      </c>
      <c r="D353" s="228" t="s">
        <v>225</v>
      </c>
      <c r="E353" s="229" t="s">
        <v>5774</v>
      </c>
      <c r="F353" s="230" t="s">
        <v>5775</v>
      </c>
      <c r="G353" s="231" t="s">
        <v>351</v>
      </c>
      <c r="H353" s="232">
        <v>505</v>
      </c>
      <c r="I353" s="233"/>
      <c r="J353" s="234">
        <f>ROUND(I353*H353,2)</f>
        <v>0</v>
      </c>
      <c r="K353" s="230" t="s">
        <v>229</v>
      </c>
      <c r="L353" s="45"/>
      <c r="M353" s="235" t="s">
        <v>1</v>
      </c>
      <c r="N353" s="236" t="s">
        <v>38</v>
      </c>
      <c r="O353" s="92"/>
      <c r="P353" s="237">
        <f>O353*H353</f>
        <v>0</v>
      </c>
      <c r="Q353" s="237">
        <v>0.00024000000000000001</v>
      </c>
      <c r="R353" s="237">
        <f>Q353*H353</f>
        <v>0.1212</v>
      </c>
      <c r="S353" s="237">
        <v>0</v>
      </c>
      <c r="T353" s="238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9" t="s">
        <v>310</v>
      </c>
      <c r="AT353" s="239" t="s">
        <v>225</v>
      </c>
      <c r="AU353" s="239" t="s">
        <v>82</v>
      </c>
      <c r="AY353" s="18" t="s">
        <v>223</v>
      </c>
      <c r="BE353" s="240">
        <f>IF(N353="základní",J353,0)</f>
        <v>0</v>
      </c>
      <c r="BF353" s="240">
        <f>IF(N353="snížená",J353,0)</f>
        <v>0</v>
      </c>
      <c r="BG353" s="240">
        <f>IF(N353="zákl. přenesená",J353,0)</f>
        <v>0</v>
      </c>
      <c r="BH353" s="240">
        <f>IF(N353="sníž. přenesená",J353,0)</f>
        <v>0</v>
      </c>
      <c r="BI353" s="240">
        <f>IF(N353="nulová",J353,0)</f>
        <v>0</v>
      </c>
      <c r="BJ353" s="18" t="s">
        <v>80</v>
      </c>
      <c r="BK353" s="240">
        <f>ROUND(I353*H353,2)</f>
        <v>0</v>
      </c>
      <c r="BL353" s="18" t="s">
        <v>310</v>
      </c>
      <c r="BM353" s="239" t="s">
        <v>5776</v>
      </c>
    </row>
    <row r="354" s="13" customFormat="1">
      <c r="A354" s="13"/>
      <c r="B354" s="241"/>
      <c r="C354" s="242"/>
      <c r="D354" s="243" t="s">
        <v>232</v>
      </c>
      <c r="E354" s="244" t="s">
        <v>1</v>
      </c>
      <c r="F354" s="245" t="s">
        <v>5777</v>
      </c>
      <c r="G354" s="242"/>
      <c r="H354" s="246">
        <v>505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232</v>
      </c>
      <c r="AU354" s="252" t="s">
        <v>82</v>
      </c>
      <c r="AV354" s="13" t="s">
        <v>82</v>
      </c>
      <c r="AW354" s="13" t="s">
        <v>30</v>
      </c>
      <c r="AX354" s="13" t="s">
        <v>80</v>
      </c>
      <c r="AY354" s="252" t="s">
        <v>223</v>
      </c>
    </row>
    <row r="355" s="2" customFormat="1" ht="55.5" customHeight="1">
      <c r="A355" s="39"/>
      <c r="B355" s="40"/>
      <c r="C355" s="228" t="s">
        <v>753</v>
      </c>
      <c r="D355" s="228" t="s">
        <v>225</v>
      </c>
      <c r="E355" s="229" t="s">
        <v>5778</v>
      </c>
      <c r="F355" s="230" t="s">
        <v>5779</v>
      </c>
      <c r="G355" s="231" t="s">
        <v>351</v>
      </c>
      <c r="H355" s="232">
        <v>23</v>
      </c>
      <c r="I355" s="233"/>
      <c r="J355" s="234">
        <f>ROUND(I355*H355,2)</f>
        <v>0</v>
      </c>
      <c r="K355" s="230" t="s">
        <v>229</v>
      </c>
      <c r="L355" s="45"/>
      <c r="M355" s="235" t="s">
        <v>1</v>
      </c>
      <c r="N355" s="236" t="s">
        <v>38</v>
      </c>
      <c r="O355" s="92"/>
      <c r="P355" s="237">
        <f>O355*H355</f>
        <v>0</v>
      </c>
      <c r="Q355" s="237">
        <v>0.00027</v>
      </c>
      <c r="R355" s="237">
        <f>Q355*H355</f>
        <v>0.0062100000000000002</v>
      </c>
      <c r="S355" s="237">
        <v>0</v>
      </c>
      <c r="T355" s="238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9" t="s">
        <v>310</v>
      </c>
      <c r="AT355" s="239" t="s">
        <v>225</v>
      </c>
      <c r="AU355" s="239" t="s">
        <v>82</v>
      </c>
      <c r="AY355" s="18" t="s">
        <v>223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8" t="s">
        <v>80</v>
      </c>
      <c r="BK355" s="240">
        <f>ROUND(I355*H355,2)</f>
        <v>0</v>
      </c>
      <c r="BL355" s="18" t="s">
        <v>310</v>
      </c>
      <c r="BM355" s="239" t="s">
        <v>5780</v>
      </c>
    </row>
    <row r="356" s="2" customFormat="1" ht="16.5" customHeight="1">
      <c r="A356" s="39"/>
      <c r="B356" s="40"/>
      <c r="C356" s="228" t="s">
        <v>762</v>
      </c>
      <c r="D356" s="228" t="s">
        <v>225</v>
      </c>
      <c r="E356" s="229" t="s">
        <v>5781</v>
      </c>
      <c r="F356" s="230" t="s">
        <v>5782</v>
      </c>
      <c r="G356" s="231" t="s">
        <v>351</v>
      </c>
      <c r="H356" s="232">
        <v>74</v>
      </c>
      <c r="I356" s="233"/>
      <c r="J356" s="234">
        <f>ROUND(I356*H356,2)</f>
        <v>0</v>
      </c>
      <c r="K356" s="230" t="s">
        <v>229</v>
      </c>
      <c r="L356" s="45"/>
      <c r="M356" s="235" t="s">
        <v>1</v>
      </c>
      <c r="N356" s="236" t="s">
        <v>38</v>
      </c>
      <c r="O356" s="92"/>
      <c r="P356" s="237">
        <f>O356*H356</f>
        <v>0</v>
      </c>
      <c r="Q356" s="237">
        <v>0.00025999999999999998</v>
      </c>
      <c r="R356" s="237">
        <f>Q356*H356</f>
        <v>0.019239999999999997</v>
      </c>
      <c r="S356" s="237">
        <v>0</v>
      </c>
      <c r="T356" s="238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9" t="s">
        <v>310</v>
      </c>
      <c r="AT356" s="239" t="s">
        <v>225</v>
      </c>
      <c r="AU356" s="239" t="s">
        <v>82</v>
      </c>
      <c r="AY356" s="18" t="s">
        <v>223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8" t="s">
        <v>80</v>
      </c>
      <c r="BK356" s="240">
        <f>ROUND(I356*H356,2)</f>
        <v>0</v>
      </c>
      <c r="BL356" s="18" t="s">
        <v>310</v>
      </c>
      <c r="BM356" s="239" t="s">
        <v>5783</v>
      </c>
    </row>
    <row r="357" s="2" customFormat="1" ht="16.5" customHeight="1">
      <c r="A357" s="39"/>
      <c r="B357" s="40"/>
      <c r="C357" s="228" t="s">
        <v>767</v>
      </c>
      <c r="D357" s="228" t="s">
        <v>225</v>
      </c>
      <c r="E357" s="229" t="s">
        <v>5784</v>
      </c>
      <c r="F357" s="230" t="s">
        <v>5785</v>
      </c>
      <c r="G357" s="231" t="s">
        <v>351</v>
      </c>
      <c r="H357" s="232">
        <v>78</v>
      </c>
      <c r="I357" s="233"/>
      <c r="J357" s="234">
        <f>ROUND(I357*H357,2)</f>
        <v>0</v>
      </c>
      <c r="K357" s="230" t="s">
        <v>229</v>
      </c>
      <c r="L357" s="45"/>
      <c r="M357" s="235" t="s">
        <v>1</v>
      </c>
      <c r="N357" s="236" t="s">
        <v>38</v>
      </c>
      <c r="O357" s="92"/>
      <c r="P357" s="237">
        <f>O357*H357</f>
        <v>0</v>
      </c>
      <c r="Q357" s="237">
        <v>0.00027</v>
      </c>
      <c r="R357" s="237">
        <f>Q357*H357</f>
        <v>0.021059999999999999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310</v>
      </c>
      <c r="AT357" s="239" t="s">
        <v>225</v>
      </c>
      <c r="AU357" s="239" t="s">
        <v>82</v>
      </c>
      <c r="AY357" s="18" t="s">
        <v>223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80</v>
      </c>
      <c r="BK357" s="240">
        <f>ROUND(I357*H357,2)</f>
        <v>0</v>
      </c>
      <c r="BL357" s="18" t="s">
        <v>310</v>
      </c>
      <c r="BM357" s="239" t="s">
        <v>5786</v>
      </c>
    </row>
    <row r="358" s="2" customFormat="1" ht="16.5" customHeight="1">
      <c r="A358" s="39"/>
      <c r="B358" s="40"/>
      <c r="C358" s="228" t="s">
        <v>772</v>
      </c>
      <c r="D358" s="228" t="s">
        <v>225</v>
      </c>
      <c r="E358" s="229" t="s">
        <v>5787</v>
      </c>
      <c r="F358" s="230" t="s">
        <v>5788</v>
      </c>
      <c r="G358" s="231" t="s">
        <v>351</v>
      </c>
      <c r="H358" s="232">
        <v>17</v>
      </c>
      <c r="I358" s="233"/>
      <c r="J358" s="234">
        <f>ROUND(I358*H358,2)</f>
        <v>0</v>
      </c>
      <c r="K358" s="230" t="s">
        <v>229</v>
      </c>
      <c r="L358" s="45"/>
      <c r="M358" s="235" t="s">
        <v>1</v>
      </c>
      <c r="N358" s="236" t="s">
        <v>38</v>
      </c>
      <c r="O358" s="92"/>
      <c r="P358" s="237">
        <f>O358*H358</f>
        <v>0</v>
      </c>
      <c r="Q358" s="237">
        <v>0.00029999999999999997</v>
      </c>
      <c r="R358" s="237">
        <f>Q358*H358</f>
        <v>0.0050999999999999995</v>
      </c>
      <c r="S358" s="237">
        <v>0</v>
      </c>
      <c r="T358" s="238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9" t="s">
        <v>310</v>
      </c>
      <c r="AT358" s="239" t="s">
        <v>225</v>
      </c>
      <c r="AU358" s="239" t="s">
        <v>82</v>
      </c>
      <c r="AY358" s="18" t="s">
        <v>223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8" t="s">
        <v>80</v>
      </c>
      <c r="BK358" s="240">
        <f>ROUND(I358*H358,2)</f>
        <v>0</v>
      </c>
      <c r="BL358" s="18" t="s">
        <v>310</v>
      </c>
      <c r="BM358" s="239" t="s">
        <v>5789</v>
      </c>
    </row>
    <row r="359" s="2" customFormat="1" ht="24.15" customHeight="1">
      <c r="A359" s="39"/>
      <c r="B359" s="40"/>
      <c r="C359" s="228" t="s">
        <v>776</v>
      </c>
      <c r="D359" s="228" t="s">
        <v>225</v>
      </c>
      <c r="E359" s="229" t="s">
        <v>5790</v>
      </c>
      <c r="F359" s="230" t="s">
        <v>5791</v>
      </c>
      <c r="G359" s="231" t="s">
        <v>475</v>
      </c>
      <c r="H359" s="232">
        <v>83</v>
      </c>
      <c r="I359" s="233"/>
      <c r="J359" s="234">
        <f>ROUND(I359*H359,2)</f>
        <v>0</v>
      </c>
      <c r="K359" s="230" t="s">
        <v>229</v>
      </c>
      <c r="L359" s="45"/>
      <c r="M359" s="235" t="s">
        <v>1</v>
      </c>
      <c r="N359" s="236" t="s">
        <v>38</v>
      </c>
      <c r="O359" s="92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310</v>
      </c>
      <c r="AT359" s="239" t="s">
        <v>225</v>
      </c>
      <c r="AU359" s="239" t="s">
        <v>82</v>
      </c>
      <c r="AY359" s="18" t="s">
        <v>223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80</v>
      </c>
      <c r="BK359" s="240">
        <f>ROUND(I359*H359,2)</f>
        <v>0</v>
      </c>
      <c r="BL359" s="18" t="s">
        <v>310</v>
      </c>
      <c r="BM359" s="239" t="s">
        <v>5792</v>
      </c>
    </row>
    <row r="360" s="13" customFormat="1">
      <c r="A360" s="13"/>
      <c r="B360" s="241"/>
      <c r="C360" s="242"/>
      <c r="D360" s="243" t="s">
        <v>232</v>
      </c>
      <c r="E360" s="244" t="s">
        <v>1</v>
      </c>
      <c r="F360" s="245" t="s">
        <v>5793</v>
      </c>
      <c r="G360" s="242"/>
      <c r="H360" s="246">
        <v>83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232</v>
      </c>
      <c r="AU360" s="252" t="s">
        <v>82</v>
      </c>
      <c r="AV360" s="13" t="s">
        <v>82</v>
      </c>
      <c r="AW360" s="13" t="s">
        <v>30</v>
      </c>
      <c r="AX360" s="13" t="s">
        <v>80</v>
      </c>
      <c r="AY360" s="252" t="s">
        <v>223</v>
      </c>
    </row>
    <row r="361" s="2" customFormat="1" ht="24.15" customHeight="1">
      <c r="A361" s="39"/>
      <c r="B361" s="40"/>
      <c r="C361" s="228" t="s">
        <v>781</v>
      </c>
      <c r="D361" s="228" t="s">
        <v>225</v>
      </c>
      <c r="E361" s="229" t="s">
        <v>5794</v>
      </c>
      <c r="F361" s="230" t="s">
        <v>5795</v>
      </c>
      <c r="G361" s="231" t="s">
        <v>475</v>
      </c>
      <c r="H361" s="232">
        <v>83</v>
      </c>
      <c r="I361" s="233"/>
      <c r="J361" s="234">
        <f>ROUND(I361*H361,2)</f>
        <v>0</v>
      </c>
      <c r="K361" s="230" t="s">
        <v>229</v>
      </c>
      <c r="L361" s="45"/>
      <c r="M361" s="235" t="s">
        <v>1</v>
      </c>
      <c r="N361" s="236" t="s">
        <v>38</v>
      </c>
      <c r="O361" s="92"/>
      <c r="P361" s="237">
        <f>O361*H361</f>
        <v>0</v>
      </c>
      <c r="Q361" s="237">
        <v>0.00017000000000000001</v>
      </c>
      <c r="R361" s="237">
        <f>Q361*H361</f>
        <v>0.014110000000000001</v>
      </c>
      <c r="S361" s="237">
        <v>0</v>
      </c>
      <c r="T361" s="238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9" t="s">
        <v>310</v>
      </c>
      <c r="AT361" s="239" t="s">
        <v>225</v>
      </c>
      <c r="AU361" s="239" t="s">
        <v>82</v>
      </c>
      <c r="AY361" s="18" t="s">
        <v>223</v>
      </c>
      <c r="BE361" s="240">
        <f>IF(N361="základní",J361,0)</f>
        <v>0</v>
      </c>
      <c r="BF361" s="240">
        <f>IF(N361="snížená",J361,0)</f>
        <v>0</v>
      </c>
      <c r="BG361" s="240">
        <f>IF(N361="zákl. přenesená",J361,0)</f>
        <v>0</v>
      </c>
      <c r="BH361" s="240">
        <f>IF(N361="sníž. přenesená",J361,0)</f>
        <v>0</v>
      </c>
      <c r="BI361" s="240">
        <f>IF(N361="nulová",J361,0)</f>
        <v>0</v>
      </c>
      <c r="BJ361" s="18" t="s">
        <v>80</v>
      </c>
      <c r="BK361" s="240">
        <f>ROUND(I361*H361,2)</f>
        <v>0</v>
      </c>
      <c r="BL361" s="18" t="s">
        <v>310</v>
      </c>
      <c r="BM361" s="239" t="s">
        <v>5796</v>
      </c>
    </row>
    <row r="362" s="13" customFormat="1">
      <c r="A362" s="13"/>
      <c r="B362" s="241"/>
      <c r="C362" s="242"/>
      <c r="D362" s="243" t="s">
        <v>232</v>
      </c>
      <c r="E362" s="244" t="s">
        <v>1</v>
      </c>
      <c r="F362" s="245" t="s">
        <v>5793</v>
      </c>
      <c r="G362" s="242"/>
      <c r="H362" s="246">
        <v>83</v>
      </c>
      <c r="I362" s="247"/>
      <c r="J362" s="242"/>
      <c r="K362" s="242"/>
      <c r="L362" s="248"/>
      <c r="M362" s="249"/>
      <c r="N362" s="250"/>
      <c r="O362" s="250"/>
      <c r="P362" s="250"/>
      <c r="Q362" s="250"/>
      <c r="R362" s="250"/>
      <c r="S362" s="250"/>
      <c r="T362" s="25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2" t="s">
        <v>232</v>
      </c>
      <c r="AU362" s="252" t="s">
        <v>82</v>
      </c>
      <c r="AV362" s="13" t="s">
        <v>82</v>
      </c>
      <c r="AW362" s="13" t="s">
        <v>30</v>
      </c>
      <c r="AX362" s="13" t="s">
        <v>80</v>
      </c>
      <c r="AY362" s="252" t="s">
        <v>223</v>
      </c>
    </row>
    <row r="363" s="2" customFormat="1" ht="37.8" customHeight="1">
      <c r="A363" s="39"/>
      <c r="B363" s="40"/>
      <c r="C363" s="228" t="s">
        <v>786</v>
      </c>
      <c r="D363" s="228" t="s">
        <v>225</v>
      </c>
      <c r="E363" s="229" t="s">
        <v>5797</v>
      </c>
      <c r="F363" s="230" t="s">
        <v>5798</v>
      </c>
      <c r="G363" s="231" t="s">
        <v>475</v>
      </c>
      <c r="H363" s="232">
        <v>2</v>
      </c>
      <c r="I363" s="233"/>
      <c r="J363" s="234">
        <f>ROUND(I363*H363,2)</f>
        <v>0</v>
      </c>
      <c r="K363" s="230" t="s">
        <v>229</v>
      </c>
      <c r="L363" s="45"/>
      <c r="M363" s="235" t="s">
        <v>1</v>
      </c>
      <c r="N363" s="236" t="s">
        <v>38</v>
      </c>
      <c r="O363" s="92"/>
      <c r="P363" s="237">
        <f>O363*H363</f>
        <v>0</v>
      </c>
      <c r="Q363" s="237">
        <v>0.00075000000000000002</v>
      </c>
      <c r="R363" s="237">
        <f>Q363*H363</f>
        <v>0.0015</v>
      </c>
      <c r="S363" s="237">
        <v>0</v>
      </c>
      <c r="T363" s="238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9" t="s">
        <v>310</v>
      </c>
      <c r="AT363" s="239" t="s">
        <v>225</v>
      </c>
      <c r="AU363" s="239" t="s">
        <v>82</v>
      </c>
      <c r="AY363" s="18" t="s">
        <v>223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8" t="s">
        <v>80</v>
      </c>
      <c r="BK363" s="240">
        <f>ROUND(I363*H363,2)</f>
        <v>0</v>
      </c>
      <c r="BL363" s="18" t="s">
        <v>310</v>
      </c>
      <c r="BM363" s="239" t="s">
        <v>5799</v>
      </c>
    </row>
    <row r="364" s="2" customFormat="1" ht="24.15" customHeight="1">
      <c r="A364" s="39"/>
      <c r="B364" s="40"/>
      <c r="C364" s="228" t="s">
        <v>791</v>
      </c>
      <c r="D364" s="228" t="s">
        <v>225</v>
      </c>
      <c r="E364" s="229" t="s">
        <v>5800</v>
      </c>
      <c r="F364" s="230" t="s">
        <v>5801</v>
      </c>
      <c r="G364" s="231" t="s">
        <v>475</v>
      </c>
      <c r="H364" s="232">
        <v>2</v>
      </c>
      <c r="I364" s="233"/>
      <c r="J364" s="234">
        <f>ROUND(I364*H364,2)</f>
        <v>0</v>
      </c>
      <c r="K364" s="230" t="s">
        <v>229</v>
      </c>
      <c r="L364" s="45"/>
      <c r="M364" s="235" t="s">
        <v>1</v>
      </c>
      <c r="N364" s="236" t="s">
        <v>38</v>
      </c>
      <c r="O364" s="92"/>
      <c r="P364" s="237">
        <f>O364*H364</f>
        <v>0</v>
      </c>
      <c r="Q364" s="237">
        <v>0.00051999999999999995</v>
      </c>
      <c r="R364" s="237">
        <f>Q364*H364</f>
        <v>0.0010399999999999999</v>
      </c>
      <c r="S364" s="237">
        <v>0</v>
      </c>
      <c r="T364" s="238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9" t="s">
        <v>310</v>
      </c>
      <c r="AT364" s="239" t="s">
        <v>225</v>
      </c>
      <c r="AU364" s="239" t="s">
        <v>82</v>
      </c>
      <c r="AY364" s="18" t="s">
        <v>223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8" t="s">
        <v>80</v>
      </c>
      <c r="BK364" s="240">
        <f>ROUND(I364*H364,2)</f>
        <v>0</v>
      </c>
      <c r="BL364" s="18" t="s">
        <v>310</v>
      </c>
      <c r="BM364" s="239" t="s">
        <v>5802</v>
      </c>
    </row>
    <row r="365" s="2" customFormat="1" ht="24.15" customHeight="1">
      <c r="A365" s="39"/>
      <c r="B365" s="40"/>
      <c r="C365" s="228" t="s">
        <v>796</v>
      </c>
      <c r="D365" s="228" t="s">
        <v>225</v>
      </c>
      <c r="E365" s="229" t="s">
        <v>5803</v>
      </c>
      <c r="F365" s="230" t="s">
        <v>5804</v>
      </c>
      <c r="G365" s="231" t="s">
        <v>475</v>
      </c>
      <c r="H365" s="232">
        <v>2</v>
      </c>
      <c r="I365" s="233"/>
      <c r="J365" s="234">
        <f>ROUND(I365*H365,2)</f>
        <v>0</v>
      </c>
      <c r="K365" s="230" t="s">
        <v>229</v>
      </c>
      <c r="L365" s="45"/>
      <c r="M365" s="235" t="s">
        <v>1</v>
      </c>
      <c r="N365" s="236" t="s">
        <v>38</v>
      </c>
      <c r="O365" s="92"/>
      <c r="P365" s="237">
        <f>O365*H365</f>
        <v>0</v>
      </c>
      <c r="Q365" s="237">
        <v>0.00055999999999999995</v>
      </c>
      <c r="R365" s="237">
        <f>Q365*H365</f>
        <v>0.0011199999999999999</v>
      </c>
      <c r="S365" s="237">
        <v>0</v>
      </c>
      <c r="T365" s="238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9" t="s">
        <v>310</v>
      </c>
      <c r="AT365" s="239" t="s">
        <v>225</v>
      </c>
      <c r="AU365" s="239" t="s">
        <v>82</v>
      </c>
      <c r="AY365" s="18" t="s">
        <v>223</v>
      </c>
      <c r="BE365" s="240">
        <f>IF(N365="základní",J365,0)</f>
        <v>0</v>
      </c>
      <c r="BF365" s="240">
        <f>IF(N365="snížená",J365,0)</f>
        <v>0</v>
      </c>
      <c r="BG365" s="240">
        <f>IF(N365="zákl. přenesená",J365,0)</f>
        <v>0</v>
      </c>
      <c r="BH365" s="240">
        <f>IF(N365="sníž. přenesená",J365,0)</f>
        <v>0</v>
      </c>
      <c r="BI365" s="240">
        <f>IF(N365="nulová",J365,0)</f>
        <v>0</v>
      </c>
      <c r="BJ365" s="18" t="s">
        <v>80</v>
      </c>
      <c r="BK365" s="240">
        <f>ROUND(I365*H365,2)</f>
        <v>0</v>
      </c>
      <c r="BL365" s="18" t="s">
        <v>310</v>
      </c>
      <c r="BM365" s="239" t="s">
        <v>5805</v>
      </c>
    </row>
    <row r="366" s="2" customFormat="1" ht="21.75" customHeight="1">
      <c r="A366" s="39"/>
      <c r="B366" s="40"/>
      <c r="C366" s="228" t="s">
        <v>801</v>
      </c>
      <c r="D366" s="228" t="s">
        <v>225</v>
      </c>
      <c r="E366" s="229" t="s">
        <v>5806</v>
      </c>
      <c r="F366" s="230" t="s">
        <v>5807</v>
      </c>
      <c r="G366" s="231" t="s">
        <v>475</v>
      </c>
      <c r="H366" s="232">
        <v>1</v>
      </c>
      <c r="I366" s="233"/>
      <c r="J366" s="234">
        <f>ROUND(I366*H366,2)</f>
        <v>0</v>
      </c>
      <c r="K366" s="230" t="s">
        <v>229</v>
      </c>
      <c r="L366" s="45"/>
      <c r="M366" s="235" t="s">
        <v>1</v>
      </c>
      <c r="N366" s="236" t="s">
        <v>38</v>
      </c>
      <c r="O366" s="92"/>
      <c r="P366" s="237">
        <f>O366*H366</f>
        <v>0</v>
      </c>
      <c r="Q366" s="237">
        <v>0.00076999999999999996</v>
      </c>
      <c r="R366" s="237">
        <f>Q366*H366</f>
        <v>0.00076999999999999996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310</v>
      </c>
      <c r="AT366" s="239" t="s">
        <v>225</v>
      </c>
      <c r="AU366" s="239" t="s">
        <v>82</v>
      </c>
      <c r="AY366" s="18" t="s">
        <v>223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80</v>
      </c>
      <c r="BK366" s="240">
        <f>ROUND(I366*H366,2)</f>
        <v>0</v>
      </c>
      <c r="BL366" s="18" t="s">
        <v>310</v>
      </c>
      <c r="BM366" s="239" t="s">
        <v>5808</v>
      </c>
    </row>
    <row r="367" s="2" customFormat="1" ht="24.15" customHeight="1">
      <c r="A367" s="39"/>
      <c r="B367" s="40"/>
      <c r="C367" s="228" t="s">
        <v>806</v>
      </c>
      <c r="D367" s="228" t="s">
        <v>225</v>
      </c>
      <c r="E367" s="229" t="s">
        <v>5809</v>
      </c>
      <c r="F367" s="230" t="s">
        <v>5810</v>
      </c>
      <c r="G367" s="231" t="s">
        <v>475</v>
      </c>
      <c r="H367" s="232">
        <v>1</v>
      </c>
      <c r="I367" s="233"/>
      <c r="J367" s="234">
        <f>ROUND(I367*H367,2)</f>
        <v>0</v>
      </c>
      <c r="K367" s="230" t="s">
        <v>229</v>
      </c>
      <c r="L367" s="45"/>
      <c r="M367" s="235" t="s">
        <v>1</v>
      </c>
      <c r="N367" s="236" t="s">
        <v>38</v>
      </c>
      <c r="O367" s="92"/>
      <c r="P367" s="237">
        <f>O367*H367</f>
        <v>0</v>
      </c>
      <c r="Q367" s="237">
        <v>0.00033</v>
      </c>
      <c r="R367" s="237">
        <f>Q367*H367</f>
        <v>0.00033</v>
      </c>
      <c r="S367" s="237">
        <v>0</v>
      </c>
      <c r="T367" s="238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9" t="s">
        <v>310</v>
      </c>
      <c r="AT367" s="239" t="s">
        <v>225</v>
      </c>
      <c r="AU367" s="239" t="s">
        <v>82</v>
      </c>
      <c r="AY367" s="18" t="s">
        <v>223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8" t="s">
        <v>80</v>
      </c>
      <c r="BK367" s="240">
        <f>ROUND(I367*H367,2)</f>
        <v>0</v>
      </c>
      <c r="BL367" s="18" t="s">
        <v>310</v>
      </c>
      <c r="BM367" s="239" t="s">
        <v>5811</v>
      </c>
    </row>
    <row r="368" s="2" customFormat="1" ht="24.15" customHeight="1">
      <c r="A368" s="39"/>
      <c r="B368" s="40"/>
      <c r="C368" s="228" t="s">
        <v>811</v>
      </c>
      <c r="D368" s="228" t="s">
        <v>225</v>
      </c>
      <c r="E368" s="229" t="s">
        <v>5812</v>
      </c>
      <c r="F368" s="230" t="s">
        <v>5813</v>
      </c>
      <c r="G368" s="231" t="s">
        <v>475</v>
      </c>
      <c r="H368" s="232">
        <v>1</v>
      </c>
      <c r="I368" s="233"/>
      <c r="J368" s="234">
        <f>ROUND(I368*H368,2)</f>
        <v>0</v>
      </c>
      <c r="K368" s="230" t="s">
        <v>229</v>
      </c>
      <c r="L368" s="45"/>
      <c r="M368" s="235" t="s">
        <v>1</v>
      </c>
      <c r="N368" s="236" t="s">
        <v>38</v>
      </c>
      <c r="O368" s="92"/>
      <c r="P368" s="237">
        <f>O368*H368</f>
        <v>0</v>
      </c>
      <c r="Q368" s="237">
        <v>0.00069999999999999999</v>
      </c>
      <c r="R368" s="237">
        <f>Q368*H368</f>
        <v>0.00069999999999999999</v>
      </c>
      <c r="S368" s="237">
        <v>0</v>
      </c>
      <c r="T368" s="238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9" t="s">
        <v>310</v>
      </c>
      <c r="AT368" s="239" t="s">
        <v>225</v>
      </c>
      <c r="AU368" s="239" t="s">
        <v>82</v>
      </c>
      <c r="AY368" s="18" t="s">
        <v>223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8" t="s">
        <v>80</v>
      </c>
      <c r="BK368" s="240">
        <f>ROUND(I368*H368,2)</f>
        <v>0</v>
      </c>
      <c r="BL368" s="18" t="s">
        <v>310</v>
      </c>
      <c r="BM368" s="239" t="s">
        <v>5814</v>
      </c>
    </row>
    <row r="369" s="2" customFormat="1" ht="24.15" customHeight="1">
      <c r="A369" s="39"/>
      <c r="B369" s="40"/>
      <c r="C369" s="228" t="s">
        <v>828</v>
      </c>
      <c r="D369" s="228" t="s">
        <v>225</v>
      </c>
      <c r="E369" s="229" t="s">
        <v>5815</v>
      </c>
      <c r="F369" s="230" t="s">
        <v>5816</v>
      </c>
      <c r="G369" s="231" t="s">
        <v>475</v>
      </c>
      <c r="H369" s="232">
        <v>1</v>
      </c>
      <c r="I369" s="233"/>
      <c r="J369" s="234">
        <f>ROUND(I369*H369,2)</f>
        <v>0</v>
      </c>
      <c r="K369" s="230" t="s">
        <v>229</v>
      </c>
      <c r="L369" s="45"/>
      <c r="M369" s="235" t="s">
        <v>1</v>
      </c>
      <c r="N369" s="236" t="s">
        <v>38</v>
      </c>
      <c r="O369" s="92"/>
      <c r="P369" s="237">
        <f>O369*H369</f>
        <v>0</v>
      </c>
      <c r="Q369" s="237">
        <v>0.00107</v>
      </c>
      <c r="R369" s="237">
        <f>Q369*H369</f>
        <v>0.00107</v>
      </c>
      <c r="S369" s="237">
        <v>0</v>
      </c>
      <c r="T369" s="238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9" t="s">
        <v>310</v>
      </c>
      <c r="AT369" s="239" t="s">
        <v>225</v>
      </c>
      <c r="AU369" s="239" t="s">
        <v>82</v>
      </c>
      <c r="AY369" s="18" t="s">
        <v>223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8" t="s">
        <v>80</v>
      </c>
      <c r="BK369" s="240">
        <f>ROUND(I369*H369,2)</f>
        <v>0</v>
      </c>
      <c r="BL369" s="18" t="s">
        <v>310</v>
      </c>
      <c r="BM369" s="239" t="s">
        <v>5817</v>
      </c>
    </row>
    <row r="370" s="2" customFormat="1" ht="24.15" customHeight="1">
      <c r="A370" s="39"/>
      <c r="B370" s="40"/>
      <c r="C370" s="228" t="s">
        <v>835</v>
      </c>
      <c r="D370" s="228" t="s">
        <v>225</v>
      </c>
      <c r="E370" s="229" t="s">
        <v>5818</v>
      </c>
      <c r="F370" s="230" t="s">
        <v>5819</v>
      </c>
      <c r="G370" s="231" t="s">
        <v>475</v>
      </c>
      <c r="H370" s="232">
        <v>8</v>
      </c>
      <c r="I370" s="233"/>
      <c r="J370" s="234">
        <f>ROUND(I370*H370,2)</f>
        <v>0</v>
      </c>
      <c r="K370" s="230" t="s">
        <v>229</v>
      </c>
      <c r="L370" s="45"/>
      <c r="M370" s="235" t="s">
        <v>1</v>
      </c>
      <c r="N370" s="236" t="s">
        <v>38</v>
      </c>
      <c r="O370" s="92"/>
      <c r="P370" s="237">
        <f>O370*H370</f>
        <v>0</v>
      </c>
      <c r="Q370" s="237">
        <v>0.00075000000000000002</v>
      </c>
      <c r="R370" s="237">
        <f>Q370*H370</f>
        <v>0.0060000000000000001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310</v>
      </c>
      <c r="AT370" s="239" t="s">
        <v>225</v>
      </c>
      <c r="AU370" s="239" t="s">
        <v>82</v>
      </c>
      <c r="AY370" s="18" t="s">
        <v>223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80</v>
      </c>
      <c r="BK370" s="240">
        <f>ROUND(I370*H370,2)</f>
        <v>0</v>
      </c>
      <c r="BL370" s="18" t="s">
        <v>310</v>
      </c>
      <c r="BM370" s="239" t="s">
        <v>5820</v>
      </c>
    </row>
    <row r="371" s="14" customFormat="1">
      <c r="A371" s="14"/>
      <c r="B371" s="253"/>
      <c r="C371" s="254"/>
      <c r="D371" s="243" t="s">
        <v>232</v>
      </c>
      <c r="E371" s="255" t="s">
        <v>1</v>
      </c>
      <c r="F371" s="256" t="s">
        <v>5821</v>
      </c>
      <c r="G371" s="254"/>
      <c r="H371" s="255" t="s">
        <v>1</v>
      </c>
      <c r="I371" s="257"/>
      <c r="J371" s="254"/>
      <c r="K371" s="254"/>
      <c r="L371" s="258"/>
      <c r="M371" s="259"/>
      <c r="N371" s="260"/>
      <c r="O371" s="260"/>
      <c r="P371" s="260"/>
      <c r="Q371" s="260"/>
      <c r="R371" s="260"/>
      <c r="S371" s="260"/>
      <c r="T371" s="261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2" t="s">
        <v>232</v>
      </c>
      <c r="AU371" s="262" t="s">
        <v>82</v>
      </c>
      <c r="AV371" s="14" t="s">
        <v>80</v>
      </c>
      <c r="AW371" s="14" t="s">
        <v>30</v>
      </c>
      <c r="AX371" s="14" t="s">
        <v>73</v>
      </c>
      <c r="AY371" s="262" t="s">
        <v>223</v>
      </c>
    </row>
    <row r="372" s="13" customFormat="1">
      <c r="A372" s="13"/>
      <c r="B372" s="241"/>
      <c r="C372" s="242"/>
      <c r="D372" s="243" t="s">
        <v>232</v>
      </c>
      <c r="E372" s="244" t="s">
        <v>1</v>
      </c>
      <c r="F372" s="245" t="s">
        <v>5822</v>
      </c>
      <c r="G372" s="242"/>
      <c r="H372" s="246">
        <v>8</v>
      </c>
      <c r="I372" s="247"/>
      <c r="J372" s="242"/>
      <c r="K372" s="242"/>
      <c r="L372" s="248"/>
      <c r="M372" s="249"/>
      <c r="N372" s="250"/>
      <c r="O372" s="250"/>
      <c r="P372" s="250"/>
      <c r="Q372" s="250"/>
      <c r="R372" s="250"/>
      <c r="S372" s="250"/>
      <c r="T372" s="25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2" t="s">
        <v>232</v>
      </c>
      <c r="AU372" s="252" t="s">
        <v>82</v>
      </c>
      <c r="AV372" s="13" t="s">
        <v>82</v>
      </c>
      <c r="AW372" s="13" t="s">
        <v>30</v>
      </c>
      <c r="AX372" s="13" t="s">
        <v>80</v>
      </c>
      <c r="AY372" s="252" t="s">
        <v>223</v>
      </c>
    </row>
    <row r="373" s="2" customFormat="1" ht="24.15" customHeight="1">
      <c r="A373" s="39"/>
      <c r="B373" s="40"/>
      <c r="C373" s="228" t="s">
        <v>839</v>
      </c>
      <c r="D373" s="228" t="s">
        <v>225</v>
      </c>
      <c r="E373" s="229" t="s">
        <v>5823</v>
      </c>
      <c r="F373" s="230" t="s">
        <v>5824</v>
      </c>
      <c r="G373" s="231" t="s">
        <v>475</v>
      </c>
      <c r="H373" s="232">
        <v>8</v>
      </c>
      <c r="I373" s="233"/>
      <c r="J373" s="234">
        <f>ROUND(I373*H373,2)</f>
        <v>0</v>
      </c>
      <c r="K373" s="230" t="s">
        <v>229</v>
      </c>
      <c r="L373" s="45"/>
      <c r="M373" s="235" t="s">
        <v>1</v>
      </c>
      <c r="N373" s="236" t="s">
        <v>38</v>
      </c>
      <c r="O373" s="92"/>
      <c r="P373" s="237">
        <f>O373*H373</f>
        <v>0</v>
      </c>
      <c r="Q373" s="237">
        <v>0.00097000000000000005</v>
      </c>
      <c r="R373" s="237">
        <f>Q373*H373</f>
        <v>0.0077600000000000004</v>
      </c>
      <c r="S373" s="237">
        <v>0</v>
      </c>
      <c r="T373" s="238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9" t="s">
        <v>310</v>
      </c>
      <c r="AT373" s="239" t="s">
        <v>225</v>
      </c>
      <c r="AU373" s="239" t="s">
        <v>82</v>
      </c>
      <c r="AY373" s="18" t="s">
        <v>223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8" t="s">
        <v>80</v>
      </c>
      <c r="BK373" s="240">
        <f>ROUND(I373*H373,2)</f>
        <v>0</v>
      </c>
      <c r="BL373" s="18" t="s">
        <v>310</v>
      </c>
      <c r="BM373" s="239" t="s">
        <v>5825</v>
      </c>
    </row>
    <row r="374" s="14" customFormat="1">
      <c r="A374" s="14"/>
      <c r="B374" s="253"/>
      <c r="C374" s="254"/>
      <c r="D374" s="243" t="s">
        <v>232</v>
      </c>
      <c r="E374" s="255" t="s">
        <v>1</v>
      </c>
      <c r="F374" s="256" t="s">
        <v>5821</v>
      </c>
      <c r="G374" s="254"/>
      <c r="H374" s="255" t="s">
        <v>1</v>
      </c>
      <c r="I374" s="257"/>
      <c r="J374" s="254"/>
      <c r="K374" s="254"/>
      <c r="L374" s="258"/>
      <c r="M374" s="259"/>
      <c r="N374" s="260"/>
      <c r="O374" s="260"/>
      <c r="P374" s="260"/>
      <c r="Q374" s="260"/>
      <c r="R374" s="260"/>
      <c r="S374" s="260"/>
      <c r="T374" s="261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2" t="s">
        <v>232</v>
      </c>
      <c r="AU374" s="262" t="s">
        <v>82</v>
      </c>
      <c r="AV374" s="14" t="s">
        <v>80</v>
      </c>
      <c r="AW374" s="14" t="s">
        <v>30</v>
      </c>
      <c r="AX374" s="14" t="s">
        <v>73</v>
      </c>
      <c r="AY374" s="262" t="s">
        <v>223</v>
      </c>
    </row>
    <row r="375" s="13" customFormat="1">
      <c r="A375" s="13"/>
      <c r="B375" s="241"/>
      <c r="C375" s="242"/>
      <c r="D375" s="243" t="s">
        <v>232</v>
      </c>
      <c r="E375" s="244" t="s">
        <v>1</v>
      </c>
      <c r="F375" s="245" t="s">
        <v>5822</v>
      </c>
      <c r="G375" s="242"/>
      <c r="H375" s="246">
        <v>8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232</v>
      </c>
      <c r="AU375" s="252" t="s">
        <v>82</v>
      </c>
      <c r="AV375" s="13" t="s">
        <v>82</v>
      </c>
      <c r="AW375" s="13" t="s">
        <v>30</v>
      </c>
      <c r="AX375" s="13" t="s">
        <v>80</v>
      </c>
      <c r="AY375" s="252" t="s">
        <v>223</v>
      </c>
    </row>
    <row r="376" s="2" customFormat="1" ht="33" customHeight="1">
      <c r="A376" s="39"/>
      <c r="B376" s="40"/>
      <c r="C376" s="228" t="s">
        <v>844</v>
      </c>
      <c r="D376" s="228" t="s">
        <v>225</v>
      </c>
      <c r="E376" s="229" t="s">
        <v>5826</v>
      </c>
      <c r="F376" s="230" t="s">
        <v>5827</v>
      </c>
      <c r="G376" s="231" t="s">
        <v>4689</v>
      </c>
      <c r="H376" s="232">
        <v>4</v>
      </c>
      <c r="I376" s="233"/>
      <c r="J376" s="234">
        <f>ROUND(I376*H376,2)</f>
        <v>0</v>
      </c>
      <c r="K376" s="230" t="s">
        <v>229</v>
      </c>
      <c r="L376" s="45"/>
      <c r="M376" s="235" t="s">
        <v>1</v>
      </c>
      <c r="N376" s="236" t="s">
        <v>38</v>
      </c>
      <c r="O376" s="92"/>
      <c r="P376" s="237">
        <f>O376*H376</f>
        <v>0</v>
      </c>
      <c r="Q376" s="237">
        <v>0.02913</v>
      </c>
      <c r="R376" s="237">
        <f>Q376*H376</f>
        <v>0.11652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230</v>
      </c>
      <c r="AT376" s="239" t="s">
        <v>225</v>
      </c>
      <c r="AU376" s="239" t="s">
        <v>82</v>
      </c>
      <c r="AY376" s="18" t="s">
        <v>223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80</v>
      </c>
      <c r="BK376" s="240">
        <f>ROUND(I376*H376,2)</f>
        <v>0</v>
      </c>
      <c r="BL376" s="18" t="s">
        <v>230</v>
      </c>
      <c r="BM376" s="239" t="s">
        <v>5828</v>
      </c>
    </row>
    <row r="377" s="2" customFormat="1" ht="33" customHeight="1">
      <c r="A377" s="39"/>
      <c r="B377" s="40"/>
      <c r="C377" s="228" t="s">
        <v>850</v>
      </c>
      <c r="D377" s="228" t="s">
        <v>225</v>
      </c>
      <c r="E377" s="229" t="s">
        <v>5829</v>
      </c>
      <c r="F377" s="230" t="s">
        <v>5830</v>
      </c>
      <c r="G377" s="231" t="s">
        <v>475</v>
      </c>
      <c r="H377" s="232">
        <v>1</v>
      </c>
      <c r="I377" s="233"/>
      <c r="J377" s="234">
        <f>ROUND(I377*H377,2)</f>
        <v>0</v>
      </c>
      <c r="K377" s="230" t="s">
        <v>229</v>
      </c>
      <c r="L377" s="45"/>
      <c r="M377" s="235" t="s">
        <v>1</v>
      </c>
      <c r="N377" s="236" t="s">
        <v>38</v>
      </c>
      <c r="O377" s="92"/>
      <c r="P377" s="237">
        <f>O377*H377</f>
        <v>0</v>
      </c>
      <c r="Q377" s="237">
        <v>0.0085900000000000004</v>
      </c>
      <c r="R377" s="237">
        <f>Q377*H377</f>
        <v>0.0085900000000000004</v>
      </c>
      <c r="S377" s="237">
        <v>0</v>
      </c>
      <c r="T377" s="238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39" t="s">
        <v>310</v>
      </c>
      <c r="AT377" s="239" t="s">
        <v>225</v>
      </c>
      <c r="AU377" s="239" t="s">
        <v>82</v>
      </c>
      <c r="AY377" s="18" t="s">
        <v>223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8" t="s">
        <v>80</v>
      </c>
      <c r="BK377" s="240">
        <f>ROUND(I377*H377,2)</f>
        <v>0</v>
      </c>
      <c r="BL377" s="18" t="s">
        <v>310</v>
      </c>
      <c r="BM377" s="239" t="s">
        <v>5831</v>
      </c>
    </row>
    <row r="378" s="2" customFormat="1" ht="16.5" customHeight="1">
      <c r="A378" s="39"/>
      <c r="B378" s="40"/>
      <c r="C378" s="228" t="s">
        <v>855</v>
      </c>
      <c r="D378" s="228" t="s">
        <v>225</v>
      </c>
      <c r="E378" s="229" t="s">
        <v>5832</v>
      </c>
      <c r="F378" s="230" t="s">
        <v>5833</v>
      </c>
      <c r="G378" s="231" t="s">
        <v>4689</v>
      </c>
      <c r="H378" s="232">
        <v>1</v>
      </c>
      <c r="I378" s="233"/>
      <c r="J378" s="234">
        <f>ROUND(I378*H378,2)</f>
        <v>0</v>
      </c>
      <c r="K378" s="230" t="s">
        <v>229</v>
      </c>
      <c r="L378" s="45"/>
      <c r="M378" s="235" t="s">
        <v>1</v>
      </c>
      <c r="N378" s="236" t="s">
        <v>38</v>
      </c>
      <c r="O378" s="92"/>
      <c r="P378" s="237">
        <f>O378*H378</f>
        <v>0</v>
      </c>
      <c r="Q378" s="237">
        <v>0.010930000000000001</v>
      </c>
      <c r="R378" s="237">
        <f>Q378*H378</f>
        <v>0.010930000000000001</v>
      </c>
      <c r="S378" s="237">
        <v>0</v>
      </c>
      <c r="T378" s="238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9" t="s">
        <v>310</v>
      </c>
      <c r="AT378" s="239" t="s">
        <v>225</v>
      </c>
      <c r="AU378" s="239" t="s">
        <v>82</v>
      </c>
      <c r="AY378" s="18" t="s">
        <v>223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8" t="s">
        <v>80</v>
      </c>
      <c r="BK378" s="240">
        <f>ROUND(I378*H378,2)</f>
        <v>0</v>
      </c>
      <c r="BL378" s="18" t="s">
        <v>310</v>
      </c>
      <c r="BM378" s="239" t="s">
        <v>5834</v>
      </c>
    </row>
    <row r="379" s="2" customFormat="1" ht="37.8" customHeight="1">
      <c r="A379" s="39"/>
      <c r="B379" s="40"/>
      <c r="C379" s="228" t="s">
        <v>859</v>
      </c>
      <c r="D379" s="228" t="s">
        <v>225</v>
      </c>
      <c r="E379" s="229" t="s">
        <v>5835</v>
      </c>
      <c r="F379" s="230" t="s">
        <v>5836</v>
      </c>
      <c r="G379" s="231" t="s">
        <v>351</v>
      </c>
      <c r="H379" s="232">
        <v>102</v>
      </c>
      <c r="I379" s="233"/>
      <c r="J379" s="234">
        <f>ROUND(I379*H379,2)</f>
        <v>0</v>
      </c>
      <c r="K379" s="230" t="s">
        <v>229</v>
      </c>
      <c r="L379" s="45"/>
      <c r="M379" s="235" t="s">
        <v>1</v>
      </c>
      <c r="N379" s="236" t="s">
        <v>38</v>
      </c>
      <c r="O379" s="92"/>
      <c r="P379" s="237">
        <f>O379*H379</f>
        <v>0</v>
      </c>
      <c r="Q379" s="237">
        <v>0.00019000000000000001</v>
      </c>
      <c r="R379" s="237">
        <f>Q379*H379</f>
        <v>0.019380000000000001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310</v>
      </c>
      <c r="AT379" s="239" t="s">
        <v>225</v>
      </c>
      <c r="AU379" s="239" t="s">
        <v>82</v>
      </c>
      <c r="AY379" s="18" t="s">
        <v>223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80</v>
      </c>
      <c r="BK379" s="240">
        <f>ROUND(I379*H379,2)</f>
        <v>0</v>
      </c>
      <c r="BL379" s="18" t="s">
        <v>310</v>
      </c>
      <c r="BM379" s="239" t="s">
        <v>5837</v>
      </c>
    </row>
    <row r="380" s="13" customFormat="1">
      <c r="A380" s="13"/>
      <c r="B380" s="241"/>
      <c r="C380" s="242"/>
      <c r="D380" s="243" t="s">
        <v>232</v>
      </c>
      <c r="E380" s="244" t="s">
        <v>1</v>
      </c>
      <c r="F380" s="245" t="s">
        <v>5838</v>
      </c>
      <c r="G380" s="242"/>
      <c r="H380" s="246">
        <v>102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232</v>
      </c>
      <c r="AU380" s="252" t="s">
        <v>82</v>
      </c>
      <c r="AV380" s="13" t="s">
        <v>82</v>
      </c>
      <c r="AW380" s="13" t="s">
        <v>30</v>
      </c>
      <c r="AX380" s="13" t="s">
        <v>80</v>
      </c>
      <c r="AY380" s="252" t="s">
        <v>223</v>
      </c>
    </row>
    <row r="381" s="2" customFormat="1" ht="33" customHeight="1">
      <c r="A381" s="39"/>
      <c r="B381" s="40"/>
      <c r="C381" s="228" t="s">
        <v>864</v>
      </c>
      <c r="D381" s="228" t="s">
        <v>225</v>
      </c>
      <c r="E381" s="229" t="s">
        <v>5839</v>
      </c>
      <c r="F381" s="230" t="s">
        <v>5840</v>
      </c>
      <c r="G381" s="231" t="s">
        <v>351</v>
      </c>
      <c r="H381" s="232">
        <v>505</v>
      </c>
      <c r="I381" s="233"/>
      <c r="J381" s="234">
        <f>ROUND(I381*H381,2)</f>
        <v>0</v>
      </c>
      <c r="K381" s="230" t="s">
        <v>229</v>
      </c>
      <c r="L381" s="45"/>
      <c r="M381" s="235" t="s">
        <v>1</v>
      </c>
      <c r="N381" s="236" t="s">
        <v>38</v>
      </c>
      <c r="O381" s="92"/>
      <c r="P381" s="237">
        <f>O381*H381</f>
        <v>0</v>
      </c>
      <c r="Q381" s="237">
        <v>1.0000000000000001E-05</v>
      </c>
      <c r="R381" s="237">
        <f>Q381*H381</f>
        <v>0.0050500000000000007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310</v>
      </c>
      <c r="AT381" s="239" t="s">
        <v>225</v>
      </c>
      <c r="AU381" s="239" t="s">
        <v>82</v>
      </c>
      <c r="AY381" s="18" t="s">
        <v>223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80</v>
      </c>
      <c r="BK381" s="240">
        <f>ROUND(I381*H381,2)</f>
        <v>0</v>
      </c>
      <c r="BL381" s="18" t="s">
        <v>310</v>
      </c>
      <c r="BM381" s="239" t="s">
        <v>5841</v>
      </c>
    </row>
    <row r="382" s="2" customFormat="1" ht="37.8" customHeight="1">
      <c r="A382" s="39"/>
      <c r="B382" s="40"/>
      <c r="C382" s="228" t="s">
        <v>868</v>
      </c>
      <c r="D382" s="228" t="s">
        <v>225</v>
      </c>
      <c r="E382" s="229" t="s">
        <v>5842</v>
      </c>
      <c r="F382" s="230" t="s">
        <v>5843</v>
      </c>
      <c r="G382" s="231" t="s">
        <v>351</v>
      </c>
      <c r="H382" s="232">
        <v>480</v>
      </c>
      <c r="I382" s="233"/>
      <c r="J382" s="234">
        <f>ROUND(I382*H382,2)</f>
        <v>0</v>
      </c>
      <c r="K382" s="230" t="s">
        <v>229</v>
      </c>
      <c r="L382" s="45"/>
      <c r="M382" s="235" t="s">
        <v>1</v>
      </c>
      <c r="N382" s="236" t="s">
        <v>38</v>
      </c>
      <c r="O382" s="92"/>
      <c r="P382" s="237">
        <f>O382*H382</f>
        <v>0</v>
      </c>
      <c r="Q382" s="237">
        <v>2.0000000000000002E-05</v>
      </c>
      <c r="R382" s="237">
        <f>Q382*H382</f>
        <v>0.0096000000000000009</v>
      </c>
      <c r="S382" s="237">
        <v>0</v>
      </c>
      <c r="T382" s="238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9" t="s">
        <v>310</v>
      </c>
      <c r="AT382" s="239" t="s">
        <v>225</v>
      </c>
      <c r="AU382" s="239" t="s">
        <v>82</v>
      </c>
      <c r="AY382" s="18" t="s">
        <v>223</v>
      </c>
      <c r="BE382" s="240">
        <f>IF(N382="základní",J382,0)</f>
        <v>0</v>
      </c>
      <c r="BF382" s="240">
        <f>IF(N382="snížená",J382,0)</f>
        <v>0</v>
      </c>
      <c r="BG382" s="240">
        <f>IF(N382="zákl. přenesená",J382,0)</f>
        <v>0</v>
      </c>
      <c r="BH382" s="240">
        <f>IF(N382="sníž. přenesená",J382,0)</f>
        <v>0</v>
      </c>
      <c r="BI382" s="240">
        <f>IF(N382="nulová",J382,0)</f>
        <v>0</v>
      </c>
      <c r="BJ382" s="18" t="s">
        <v>80</v>
      </c>
      <c r="BK382" s="240">
        <f>ROUND(I382*H382,2)</f>
        <v>0</v>
      </c>
      <c r="BL382" s="18" t="s">
        <v>310</v>
      </c>
      <c r="BM382" s="239" t="s">
        <v>5844</v>
      </c>
    </row>
    <row r="383" s="2" customFormat="1" ht="37.8" customHeight="1">
      <c r="A383" s="39"/>
      <c r="B383" s="40"/>
      <c r="C383" s="228" t="s">
        <v>873</v>
      </c>
      <c r="D383" s="228" t="s">
        <v>225</v>
      </c>
      <c r="E383" s="229" t="s">
        <v>5845</v>
      </c>
      <c r="F383" s="230" t="s">
        <v>5846</v>
      </c>
      <c r="G383" s="231" t="s">
        <v>351</v>
      </c>
      <c r="H383" s="232">
        <v>23</v>
      </c>
      <c r="I383" s="233"/>
      <c r="J383" s="234">
        <f>ROUND(I383*H383,2)</f>
        <v>0</v>
      </c>
      <c r="K383" s="230" t="s">
        <v>229</v>
      </c>
      <c r="L383" s="45"/>
      <c r="M383" s="235" t="s">
        <v>1</v>
      </c>
      <c r="N383" s="236" t="s">
        <v>38</v>
      </c>
      <c r="O383" s="92"/>
      <c r="P383" s="237">
        <f>O383*H383</f>
        <v>0</v>
      </c>
      <c r="Q383" s="237">
        <v>6.0000000000000002E-05</v>
      </c>
      <c r="R383" s="237">
        <f>Q383*H383</f>
        <v>0.0013799999999999999</v>
      </c>
      <c r="S383" s="237">
        <v>0</v>
      </c>
      <c r="T383" s="238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9" t="s">
        <v>310</v>
      </c>
      <c r="AT383" s="239" t="s">
        <v>225</v>
      </c>
      <c r="AU383" s="239" t="s">
        <v>82</v>
      </c>
      <c r="AY383" s="18" t="s">
        <v>223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8" t="s">
        <v>80</v>
      </c>
      <c r="BK383" s="240">
        <f>ROUND(I383*H383,2)</f>
        <v>0</v>
      </c>
      <c r="BL383" s="18" t="s">
        <v>310</v>
      </c>
      <c r="BM383" s="239" t="s">
        <v>5847</v>
      </c>
    </row>
    <row r="384" s="2" customFormat="1" ht="44.25" customHeight="1">
      <c r="A384" s="39"/>
      <c r="B384" s="40"/>
      <c r="C384" s="228" t="s">
        <v>877</v>
      </c>
      <c r="D384" s="228" t="s">
        <v>225</v>
      </c>
      <c r="E384" s="229" t="s">
        <v>5848</v>
      </c>
      <c r="F384" s="230" t="s">
        <v>5849</v>
      </c>
      <c r="G384" s="231" t="s">
        <v>265</v>
      </c>
      <c r="H384" s="232">
        <v>1.764</v>
      </c>
      <c r="I384" s="233"/>
      <c r="J384" s="234">
        <f>ROUND(I384*H384,2)</f>
        <v>0</v>
      </c>
      <c r="K384" s="230" t="s">
        <v>229</v>
      </c>
      <c r="L384" s="45"/>
      <c r="M384" s="235" t="s">
        <v>1</v>
      </c>
      <c r="N384" s="236" t="s">
        <v>38</v>
      </c>
      <c r="O384" s="92"/>
      <c r="P384" s="237">
        <f>O384*H384</f>
        <v>0</v>
      </c>
      <c r="Q384" s="237">
        <v>0</v>
      </c>
      <c r="R384" s="237">
        <f>Q384*H384</f>
        <v>0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310</v>
      </c>
      <c r="AT384" s="239" t="s">
        <v>225</v>
      </c>
      <c r="AU384" s="239" t="s">
        <v>82</v>
      </c>
      <c r="AY384" s="18" t="s">
        <v>223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80</v>
      </c>
      <c r="BK384" s="240">
        <f>ROUND(I384*H384,2)</f>
        <v>0</v>
      </c>
      <c r="BL384" s="18" t="s">
        <v>310</v>
      </c>
      <c r="BM384" s="239" t="s">
        <v>5850</v>
      </c>
    </row>
    <row r="385" s="12" customFormat="1" ht="22.8" customHeight="1">
      <c r="A385" s="12"/>
      <c r="B385" s="212"/>
      <c r="C385" s="213"/>
      <c r="D385" s="214" t="s">
        <v>72</v>
      </c>
      <c r="E385" s="226" t="s">
        <v>5083</v>
      </c>
      <c r="F385" s="226" t="s">
        <v>5851</v>
      </c>
      <c r="G385" s="213"/>
      <c r="H385" s="213"/>
      <c r="I385" s="216"/>
      <c r="J385" s="227">
        <f>BK385</f>
        <v>0</v>
      </c>
      <c r="K385" s="213"/>
      <c r="L385" s="218"/>
      <c r="M385" s="219"/>
      <c r="N385" s="220"/>
      <c r="O385" s="220"/>
      <c r="P385" s="221">
        <f>SUM(P386:P433)</f>
        <v>0</v>
      </c>
      <c r="Q385" s="220"/>
      <c r="R385" s="221">
        <f>SUM(R386:R433)</f>
        <v>1.0422899999999999</v>
      </c>
      <c r="S385" s="220"/>
      <c r="T385" s="222">
        <f>SUM(T386:T433)</f>
        <v>0.9907999999999999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23" t="s">
        <v>82</v>
      </c>
      <c r="AT385" s="224" t="s">
        <v>72</v>
      </c>
      <c r="AU385" s="224" t="s">
        <v>80</v>
      </c>
      <c r="AY385" s="223" t="s">
        <v>223</v>
      </c>
      <c r="BK385" s="225">
        <f>SUM(BK386:BK433)</f>
        <v>0</v>
      </c>
    </row>
    <row r="386" s="2" customFormat="1" ht="16.5" customHeight="1">
      <c r="A386" s="39"/>
      <c r="B386" s="40"/>
      <c r="C386" s="228" t="s">
        <v>883</v>
      </c>
      <c r="D386" s="228" t="s">
        <v>225</v>
      </c>
      <c r="E386" s="229" t="s">
        <v>5852</v>
      </c>
      <c r="F386" s="230" t="s">
        <v>5853</v>
      </c>
      <c r="G386" s="231" t="s">
        <v>4689</v>
      </c>
      <c r="H386" s="232">
        <v>12</v>
      </c>
      <c r="I386" s="233"/>
      <c r="J386" s="234">
        <f>ROUND(I386*H386,2)</f>
        <v>0</v>
      </c>
      <c r="K386" s="230" t="s">
        <v>229</v>
      </c>
      <c r="L386" s="45"/>
      <c r="M386" s="235" t="s">
        <v>1</v>
      </c>
      <c r="N386" s="236" t="s">
        <v>38</v>
      </c>
      <c r="O386" s="92"/>
      <c r="P386" s="237">
        <f>O386*H386</f>
        <v>0</v>
      </c>
      <c r="Q386" s="237">
        <v>0</v>
      </c>
      <c r="R386" s="237">
        <f>Q386*H386</f>
        <v>0</v>
      </c>
      <c r="S386" s="237">
        <v>0.034200000000000001</v>
      </c>
      <c r="T386" s="238">
        <f>S386*H386</f>
        <v>0.41039999999999999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9" t="s">
        <v>310</v>
      </c>
      <c r="AT386" s="239" t="s">
        <v>225</v>
      </c>
      <c r="AU386" s="239" t="s">
        <v>82</v>
      </c>
      <c r="AY386" s="18" t="s">
        <v>223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8" t="s">
        <v>80</v>
      </c>
      <c r="BK386" s="240">
        <f>ROUND(I386*H386,2)</f>
        <v>0</v>
      </c>
      <c r="BL386" s="18" t="s">
        <v>310</v>
      </c>
      <c r="BM386" s="239" t="s">
        <v>5854</v>
      </c>
    </row>
    <row r="387" s="14" customFormat="1">
      <c r="A387" s="14"/>
      <c r="B387" s="253"/>
      <c r="C387" s="254"/>
      <c r="D387" s="243" t="s">
        <v>232</v>
      </c>
      <c r="E387" s="255" t="s">
        <v>1</v>
      </c>
      <c r="F387" s="256" t="s">
        <v>5855</v>
      </c>
      <c r="G387" s="254"/>
      <c r="H387" s="255" t="s">
        <v>1</v>
      </c>
      <c r="I387" s="257"/>
      <c r="J387" s="254"/>
      <c r="K387" s="254"/>
      <c r="L387" s="258"/>
      <c r="M387" s="259"/>
      <c r="N387" s="260"/>
      <c r="O387" s="260"/>
      <c r="P387" s="260"/>
      <c r="Q387" s="260"/>
      <c r="R387" s="260"/>
      <c r="S387" s="260"/>
      <c r="T387" s="261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2" t="s">
        <v>232</v>
      </c>
      <c r="AU387" s="262" t="s">
        <v>82</v>
      </c>
      <c r="AV387" s="14" t="s">
        <v>80</v>
      </c>
      <c r="AW387" s="14" t="s">
        <v>30</v>
      </c>
      <c r="AX387" s="14" t="s">
        <v>73</v>
      </c>
      <c r="AY387" s="262" t="s">
        <v>223</v>
      </c>
    </row>
    <row r="388" s="13" customFormat="1">
      <c r="A388" s="13"/>
      <c r="B388" s="241"/>
      <c r="C388" s="242"/>
      <c r="D388" s="243" t="s">
        <v>232</v>
      </c>
      <c r="E388" s="244" t="s">
        <v>1</v>
      </c>
      <c r="F388" s="245" t="s">
        <v>5856</v>
      </c>
      <c r="G388" s="242"/>
      <c r="H388" s="246">
        <v>12</v>
      </c>
      <c r="I388" s="247"/>
      <c r="J388" s="242"/>
      <c r="K388" s="242"/>
      <c r="L388" s="248"/>
      <c r="M388" s="249"/>
      <c r="N388" s="250"/>
      <c r="O388" s="250"/>
      <c r="P388" s="250"/>
      <c r="Q388" s="250"/>
      <c r="R388" s="250"/>
      <c r="S388" s="250"/>
      <c r="T388" s="25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2" t="s">
        <v>232</v>
      </c>
      <c r="AU388" s="252" t="s">
        <v>82</v>
      </c>
      <c r="AV388" s="13" t="s">
        <v>82</v>
      </c>
      <c r="AW388" s="13" t="s">
        <v>30</v>
      </c>
      <c r="AX388" s="13" t="s">
        <v>80</v>
      </c>
      <c r="AY388" s="252" t="s">
        <v>223</v>
      </c>
    </row>
    <row r="389" s="2" customFormat="1" ht="33" customHeight="1">
      <c r="A389" s="39"/>
      <c r="B389" s="40"/>
      <c r="C389" s="228" t="s">
        <v>887</v>
      </c>
      <c r="D389" s="228" t="s">
        <v>225</v>
      </c>
      <c r="E389" s="229" t="s">
        <v>5857</v>
      </c>
      <c r="F389" s="230" t="s">
        <v>5858</v>
      </c>
      <c r="G389" s="231" t="s">
        <v>4689</v>
      </c>
      <c r="H389" s="232">
        <v>15</v>
      </c>
      <c r="I389" s="233"/>
      <c r="J389" s="234">
        <f>ROUND(I389*H389,2)</f>
        <v>0</v>
      </c>
      <c r="K389" s="230" t="s">
        <v>229</v>
      </c>
      <c r="L389" s="45"/>
      <c r="M389" s="235" t="s">
        <v>1</v>
      </c>
      <c r="N389" s="236" t="s">
        <v>38</v>
      </c>
      <c r="O389" s="92"/>
      <c r="P389" s="237">
        <f>O389*H389</f>
        <v>0</v>
      </c>
      <c r="Q389" s="237">
        <v>0.017469999999999999</v>
      </c>
      <c r="R389" s="237">
        <f>Q389*H389</f>
        <v>0.26205000000000001</v>
      </c>
      <c r="S389" s="237">
        <v>0</v>
      </c>
      <c r="T389" s="238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9" t="s">
        <v>310</v>
      </c>
      <c r="AT389" s="239" t="s">
        <v>225</v>
      </c>
      <c r="AU389" s="239" t="s">
        <v>82</v>
      </c>
      <c r="AY389" s="18" t="s">
        <v>223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8" t="s">
        <v>80</v>
      </c>
      <c r="BK389" s="240">
        <f>ROUND(I389*H389,2)</f>
        <v>0</v>
      </c>
      <c r="BL389" s="18" t="s">
        <v>310</v>
      </c>
      <c r="BM389" s="239" t="s">
        <v>5859</v>
      </c>
    </row>
    <row r="390" s="2" customFormat="1" ht="37.8" customHeight="1">
      <c r="A390" s="39"/>
      <c r="B390" s="40"/>
      <c r="C390" s="228" t="s">
        <v>891</v>
      </c>
      <c r="D390" s="228" t="s">
        <v>225</v>
      </c>
      <c r="E390" s="229" t="s">
        <v>5860</v>
      </c>
      <c r="F390" s="230" t="s">
        <v>5861</v>
      </c>
      <c r="G390" s="231" t="s">
        <v>4689</v>
      </c>
      <c r="H390" s="232">
        <v>2</v>
      </c>
      <c r="I390" s="233"/>
      <c r="J390" s="234">
        <f>ROUND(I390*H390,2)</f>
        <v>0</v>
      </c>
      <c r="K390" s="230" t="s">
        <v>229</v>
      </c>
      <c r="L390" s="45"/>
      <c r="M390" s="235" t="s">
        <v>1</v>
      </c>
      <c r="N390" s="236" t="s">
        <v>38</v>
      </c>
      <c r="O390" s="92"/>
      <c r="P390" s="237">
        <f>O390*H390</f>
        <v>0</v>
      </c>
      <c r="Q390" s="237">
        <v>0.025489999999999999</v>
      </c>
      <c r="R390" s="237">
        <f>Q390*H390</f>
        <v>0.050979999999999998</v>
      </c>
      <c r="S390" s="237">
        <v>0</v>
      </c>
      <c r="T390" s="238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9" t="s">
        <v>310</v>
      </c>
      <c r="AT390" s="239" t="s">
        <v>225</v>
      </c>
      <c r="AU390" s="239" t="s">
        <v>82</v>
      </c>
      <c r="AY390" s="18" t="s">
        <v>223</v>
      </c>
      <c r="BE390" s="240">
        <f>IF(N390="základní",J390,0)</f>
        <v>0</v>
      </c>
      <c r="BF390" s="240">
        <f>IF(N390="snížená",J390,0)</f>
        <v>0</v>
      </c>
      <c r="BG390" s="240">
        <f>IF(N390="zákl. přenesená",J390,0)</f>
        <v>0</v>
      </c>
      <c r="BH390" s="240">
        <f>IF(N390="sníž. přenesená",J390,0)</f>
        <v>0</v>
      </c>
      <c r="BI390" s="240">
        <f>IF(N390="nulová",J390,0)</f>
        <v>0</v>
      </c>
      <c r="BJ390" s="18" t="s">
        <v>80</v>
      </c>
      <c r="BK390" s="240">
        <f>ROUND(I390*H390,2)</f>
        <v>0</v>
      </c>
      <c r="BL390" s="18" t="s">
        <v>310</v>
      </c>
      <c r="BM390" s="239" t="s">
        <v>5862</v>
      </c>
    </row>
    <row r="391" s="2" customFormat="1" ht="24.15" customHeight="1">
      <c r="A391" s="39"/>
      <c r="B391" s="40"/>
      <c r="C391" s="228" t="s">
        <v>901</v>
      </c>
      <c r="D391" s="228" t="s">
        <v>225</v>
      </c>
      <c r="E391" s="229" t="s">
        <v>5863</v>
      </c>
      <c r="F391" s="230" t="s">
        <v>5864</v>
      </c>
      <c r="G391" s="231" t="s">
        <v>4689</v>
      </c>
      <c r="H391" s="232">
        <v>4</v>
      </c>
      <c r="I391" s="233"/>
      <c r="J391" s="234">
        <f>ROUND(I391*H391,2)</f>
        <v>0</v>
      </c>
      <c r="K391" s="230" t="s">
        <v>229</v>
      </c>
      <c r="L391" s="45"/>
      <c r="M391" s="235" t="s">
        <v>1</v>
      </c>
      <c r="N391" s="236" t="s">
        <v>38</v>
      </c>
      <c r="O391" s="92"/>
      <c r="P391" s="237">
        <f>O391*H391</f>
        <v>0</v>
      </c>
      <c r="Q391" s="237">
        <v>0.017690000000000001</v>
      </c>
      <c r="R391" s="237">
        <f>Q391*H391</f>
        <v>0.070760000000000003</v>
      </c>
      <c r="S391" s="237">
        <v>0</v>
      </c>
      <c r="T391" s="238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9" t="s">
        <v>310</v>
      </c>
      <c r="AT391" s="239" t="s">
        <v>225</v>
      </c>
      <c r="AU391" s="239" t="s">
        <v>82</v>
      </c>
      <c r="AY391" s="18" t="s">
        <v>223</v>
      </c>
      <c r="BE391" s="240">
        <f>IF(N391="základní",J391,0)</f>
        <v>0</v>
      </c>
      <c r="BF391" s="240">
        <f>IF(N391="snížená",J391,0)</f>
        <v>0</v>
      </c>
      <c r="BG391" s="240">
        <f>IF(N391="zákl. přenesená",J391,0)</f>
        <v>0</v>
      </c>
      <c r="BH391" s="240">
        <f>IF(N391="sníž. přenesená",J391,0)</f>
        <v>0</v>
      </c>
      <c r="BI391" s="240">
        <f>IF(N391="nulová",J391,0)</f>
        <v>0</v>
      </c>
      <c r="BJ391" s="18" t="s">
        <v>80</v>
      </c>
      <c r="BK391" s="240">
        <f>ROUND(I391*H391,2)</f>
        <v>0</v>
      </c>
      <c r="BL391" s="18" t="s">
        <v>310</v>
      </c>
      <c r="BM391" s="239" t="s">
        <v>5865</v>
      </c>
    </row>
    <row r="392" s="2" customFormat="1" ht="16.5" customHeight="1">
      <c r="A392" s="39"/>
      <c r="B392" s="40"/>
      <c r="C392" s="228" t="s">
        <v>906</v>
      </c>
      <c r="D392" s="228" t="s">
        <v>225</v>
      </c>
      <c r="E392" s="229" t="s">
        <v>5866</v>
      </c>
      <c r="F392" s="230" t="s">
        <v>5867</v>
      </c>
      <c r="G392" s="231" t="s">
        <v>4689</v>
      </c>
      <c r="H392" s="232">
        <v>6</v>
      </c>
      <c r="I392" s="233"/>
      <c r="J392" s="234">
        <f>ROUND(I392*H392,2)</f>
        <v>0</v>
      </c>
      <c r="K392" s="230" t="s">
        <v>229</v>
      </c>
      <c r="L392" s="45"/>
      <c r="M392" s="235" t="s">
        <v>1</v>
      </c>
      <c r="N392" s="236" t="s">
        <v>38</v>
      </c>
      <c r="O392" s="92"/>
      <c r="P392" s="237">
        <f>O392*H392</f>
        <v>0</v>
      </c>
      <c r="Q392" s="237">
        <v>0</v>
      </c>
      <c r="R392" s="237">
        <f>Q392*H392</f>
        <v>0</v>
      </c>
      <c r="S392" s="237">
        <v>0.0172</v>
      </c>
      <c r="T392" s="238">
        <f>S392*H392</f>
        <v>0.1032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9" t="s">
        <v>310</v>
      </c>
      <c r="AT392" s="239" t="s">
        <v>225</v>
      </c>
      <c r="AU392" s="239" t="s">
        <v>82</v>
      </c>
      <c r="AY392" s="18" t="s">
        <v>223</v>
      </c>
      <c r="BE392" s="240">
        <f>IF(N392="základní",J392,0)</f>
        <v>0</v>
      </c>
      <c r="BF392" s="240">
        <f>IF(N392="snížená",J392,0)</f>
        <v>0</v>
      </c>
      <c r="BG392" s="240">
        <f>IF(N392="zákl. přenesená",J392,0)</f>
        <v>0</v>
      </c>
      <c r="BH392" s="240">
        <f>IF(N392="sníž. přenesená",J392,0)</f>
        <v>0</v>
      </c>
      <c r="BI392" s="240">
        <f>IF(N392="nulová",J392,0)</f>
        <v>0</v>
      </c>
      <c r="BJ392" s="18" t="s">
        <v>80</v>
      </c>
      <c r="BK392" s="240">
        <f>ROUND(I392*H392,2)</f>
        <v>0</v>
      </c>
      <c r="BL392" s="18" t="s">
        <v>310</v>
      </c>
      <c r="BM392" s="239" t="s">
        <v>5868</v>
      </c>
    </row>
    <row r="393" s="14" customFormat="1">
      <c r="A393" s="14"/>
      <c r="B393" s="253"/>
      <c r="C393" s="254"/>
      <c r="D393" s="243" t="s">
        <v>232</v>
      </c>
      <c r="E393" s="255" t="s">
        <v>1</v>
      </c>
      <c r="F393" s="256" t="s">
        <v>5869</v>
      </c>
      <c r="G393" s="254"/>
      <c r="H393" s="255" t="s">
        <v>1</v>
      </c>
      <c r="I393" s="257"/>
      <c r="J393" s="254"/>
      <c r="K393" s="254"/>
      <c r="L393" s="258"/>
      <c r="M393" s="259"/>
      <c r="N393" s="260"/>
      <c r="O393" s="260"/>
      <c r="P393" s="260"/>
      <c r="Q393" s="260"/>
      <c r="R393" s="260"/>
      <c r="S393" s="260"/>
      <c r="T393" s="261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2" t="s">
        <v>232</v>
      </c>
      <c r="AU393" s="262" t="s">
        <v>82</v>
      </c>
      <c r="AV393" s="14" t="s">
        <v>80</v>
      </c>
      <c r="AW393" s="14" t="s">
        <v>30</v>
      </c>
      <c r="AX393" s="14" t="s">
        <v>73</v>
      </c>
      <c r="AY393" s="262" t="s">
        <v>223</v>
      </c>
    </row>
    <row r="394" s="13" customFormat="1">
      <c r="A394" s="13"/>
      <c r="B394" s="241"/>
      <c r="C394" s="242"/>
      <c r="D394" s="243" t="s">
        <v>232</v>
      </c>
      <c r="E394" s="244" t="s">
        <v>1</v>
      </c>
      <c r="F394" s="245" t="s">
        <v>5870</v>
      </c>
      <c r="G394" s="242"/>
      <c r="H394" s="246">
        <v>6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232</v>
      </c>
      <c r="AU394" s="252" t="s">
        <v>82</v>
      </c>
      <c r="AV394" s="13" t="s">
        <v>82</v>
      </c>
      <c r="AW394" s="13" t="s">
        <v>30</v>
      </c>
      <c r="AX394" s="13" t="s">
        <v>80</v>
      </c>
      <c r="AY394" s="252" t="s">
        <v>223</v>
      </c>
    </row>
    <row r="395" s="2" customFormat="1" ht="21.75" customHeight="1">
      <c r="A395" s="39"/>
      <c r="B395" s="40"/>
      <c r="C395" s="228" t="s">
        <v>912</v>
      </c>
      <c r="D395" s="228" t="s">
        <v>225</v>
      </c>
      <c r="E395" s="229" t="s">
        <v>5871</v>
      </c>
      <c r="F395" s="230" t="s">
        <v>5872</v>
      </c>
      <c r="G395" s="231" t="s">
        <v>4689</v>
      </c>
      <c r="H395" s="232">
        <v>10</v>
      </c>
      <c r="I395" s="233"/>
      <c r="J395" s="234">
        <f>ROUND(I395*H395,2)</f>
        <v>0</v>
      </c>
      <c r="K395" s="230" t="s">
        <v>229</v>
      </c>
      <c r="L395" s="45"/>
      <c r="M395" s="235" t="s">
        <v>1</v>
      </c>
      <c r="N395" s="236" t="s">
        <v>38</v>
      </c>
      <c r="O395" s="92"/>
      <c r="P395" s="237">
        <f>O395*H395</f>
        <v>0</v>
      </c>
      <c r="Q395" s="237">
        <v>0</v>
      </c>
      <c r="R395" s="237">
        <f>Q395*H395</f>
        <v>0</v>
      </c>
      <c r="S395" s="237">
        <v>0.019460000000000002</v>
      </c>
      <c r="T395" s="238">
        <f>S395*H395</f>
        <v>0.19460000000000002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9" t="s">
        <v>310</v>
      </c>
      <c r="AT395" s="239" t="s">
        <v>225</v>
      </c>
      <c r="AU395" s="239" t="s">
        <v>82</v>
      </c>
      <c r="AY395" s="18" t="s">
        <v>223</v>
      </c>
      <c r="BE395" s="240">
        <f>IF(N395="základní",J395,0)</f>
        <v>0</v>
      </c>
      <c r="BF395" s="240">
        <f>IF(N395="snížená",J395,0)</f>
        <v>0</v>
      </c>
      <c r="BG395" s="240">
        <f>IF(N395="zákl. přenesená",J395,0)</f>
        <v>0</v>
      </c>
      <c r="BH395" s="240">
        <f>IF(N395="sníž. přenesená",J395,0)</f>
        <v>0</v>
      </c>
      <c r="BI395" s="240">
        <f>IF(N395="nulová",J395,0)</f>
        <v>0</v>
      </c>
      <c r="BJ395" s="18" t="s">
        <v>80</v>
      </c>
      <c r="BK395" s="240">
        <f>ROUND(I395*H395,2)</f>
        <v>0</v>
      </c>
      <c r="BL395" s="18" t="s">
        <v>310</v>
      </c>
      <c r="BM395" s="239" t="s">
        <v>5873</v>
      </c>
    </row>
    <row r="396" s="14" customFormat="1">
      <c r="A396" s="14"/>
      <c r="B396" s="253"/>
      <c r="C396" s="254"/>
      <c r="D396" s="243" t="s">
        <v>232</v>
      </c>
      <c r="E396" s="255" t="s">
        <v>1</v>
      </c>
      <c r="F396" s="256" t="s">
        <v>5874</v>
      </c>
      <c r="G396" s="254"/>
      <c r="H396" s="255" t="s">
        <v>1</v>
      </c>
      <c r="I396" s="257"/>
      <c r="J396" s="254"/>
      <c r="K396" s="254"/>
      <c r="L396" s="258"/>
      <c r="M396" s="259"/>
      <c r="N396" s="260"/>
      <c r="O396" s="260"/>
      <c r="P396" s="260"/>
      <c r="Q396" s="260"/>
      <c r="R396" s="260"/>
      <c r="S396" s="260"/>
      <c r="T396" s="261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2" t="s">
        <v>232</v>
      </c>
      <c r="AU396" s="262" t="s">
        <v>82</v>
      </c>
      <c r="AV396" s="14" t="s">
        <v>80</v>
      </c>
      <c r="AW396" s="14" t="s">
        <v>30</v>
      </c>
      <c r="AX396" s="14" t="s">
        <v>73</v>
      </c>
      <c r="AY396" s="262" t="s">
        <v>223</v>
      </c>
    </row>
    <row r="397" s="13" customFormat="1">
      <c r="A397" s="13"/>
      <c r="B397" s="241"/>
      <c r="C397" s="242"/>
      <c r="D397" s="243" t="s">
        <v>232</v>
      </c>
      <c r="E397" s="244" t="s">
        <v>1</v>
      </c>
      <c r="F397" s="245" t="s">
        <v>5875</v>
      </c>
      <c r="G397" s="242"/>
      <c r="H397" s="246">
        <v>10</v>
      </c>
      <c r="I397" s="247"/>
      <c r="J397" s="242"/>
      <c r="K397" s="242"/>
      <c r="L397" s="248"/>
      <c r="M397" s="249"/>
      <c r="N397" s="250"/>
      <c r="O397" s="250"/>
      <c r="P397" s="250"/>
      <c r="Q397" s="250"/>
      <c r="R397" s="250"/>
      <c r="S397" s="250"/>
      <c r="T397" s="25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2" t="s">
        <v>232</v>
      </c>
      <c r="AU397" s="252" t="s">
        <v>82</v>
      </c>
      <c r="AV397" s="13" t="s">
        <v>82</v>
      </c>
      <c r="AW397" s="13" t="s">
        <v>30</v>
      </c>
      <c r="AX397" s="13" t="s">
        <v>80</v>
      </c>
      <c r="AY397" s="252" t="s">
        <v>223</v>
      </c>
    </row>
    <row r="398" s="2" customFormat="1" ht="37.8" customHeight="1">
      <c r="A398" s="39"/>
      <c r="B398" s="40"/>
      <c r="C398" s="228" t="s">
        <v>918</v>
      </c>
      <c r="D398" s="228" t="s">
        <v>225</v>
      </c>
      <c r="E398" s="229" t="s">
        <v>5876</v>
      </c>
      <c r="F398" s="230" t="s">
        <v>5877</v>
      </c>
      <c r="G398" s="231" t="s">
        <v>4689</v>
      </c>
      <c r="H398" s="232">
        <v>19</v>
      </c>
      <c r="I398" s="233"/>
      <c r="J398" s="234">
        <f>ROUND(I398*H398,2)</f>
        <v>0</v>
      </c>
      <c r="K398" s="230" t="s">
        <v>229</v>
      </c>
      <c r="L398" s="45"/>
      <c r="M398" s="235" t="s">
        <v>1</v>
      </c>
      <c r="N398" s="236" t="s">
        <v>38</v>
      </c>
      <c r="O398" s="92"/>
      <c r="P398" s="237">
        <f>O398*H398</f>
        <v>0</v>
      </c>
      <c r="Q398" s="237">
        <v>0.015469999999999999</v>
      </c>
      <c r="R398" s="237">
        <f>Q398*H398</f>
        <v>0.29392999999999997</v>
      </c>
      <c r="S398" s="237">
        <v>0</v>
      </c>
      <c r="T398" s="238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9" t="s">
        <v>310</v>
      </c>
      <c r="AT398" s="239" t="s">
        <v>225</v>
      </c>
      <c r="AU398" s="239" t="s">
        <v>82</v>
      </c>
      <c r="AY398" s="18" t="s">
        <v>223</v>
      </c>
      <c r="BE398" s="240">
        <f>IF(N398="základní",J398,0)</f>
        <v>0</v>
      </c>
      <c r="BF398" s="240">
        <f>IF(N398="snížená",J398,0)</f>
        <v>0</v>
      </c>
      <c r="BG398" s="240">
        <f>IF(N398="zákl. přenesená",J398,0)</f>
        <v>0</v>
      </c>
      <c r="BH398" s="240">
        <f>IF(N398="sníž. přenesená",J398,0)</f>
        <v>0</v>
      </c>
      <c r="BI398" s="240">
        <f>IF(N398="nulová",J398,0)</f>
        <v>0</v>
      </c>
      <c r="BJ398" s="18" t="s">
        <v>80</v>
      </c>
      <c r="BK398" s="240">
        <f>ROUND(I398*H398,2)</f>
        <v>0</v>
      </c>
      <c r="BL398" s="18" t="s">
        <v>310</v>
      </c>
      <c r="BM398" s="239" t="s">
        <v>5878</v>
      </c>
    </row>
    <row r="399" s="14" customFormat="1">
      <c r="A399" s="14"/>
      <c r="B399" s="253"/>
      <c r="C399" s="254"/>
      <c r="D399" s="243" t="s">
        <v>232</v>
      </c>
      <c r="E399" s="255" t="s">
        <v>1</v>
      </c>
      <c r="F399" s="256" t="s">
        <v>5879</v>
      </c>
      <c r="G399" s="254"/>
      <c r="H399" s="255" t="s">
        <v>1</v>
      </c>
      <c r="I399" s="257"/>
      <c r="J399" s="254"/>
      <c r="K399" s="254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232</v>
      </c>
      <c r="AU399" s="262" t="s">
        <v>82</v>
      </c>
      <c r="AV399" s="14" t="s">
        <v>80</v>
      </c>
      <c r="AW399" s="14" t="s">
        <v>30</v>
      </c>
      <c r="AX399" s="14" t="s">
        <v>73</v>
      </c>
      <c r="AY399" s="262" t="s">
        <v>223</v>
      </c>
    </row>
    <row r="400" s="13" customFormat="1">
      <c r="A400" s="13"/>
      <c r="B400" s="241"/>
      <c r="C400" s="242"/>
      <c r="D400" s="243" t="s">
        <v>232</v>
      </c>
      <c r="E400" s="244" t="s">
        <v>1</v>
      </c>
      <c r="F400" s="245" t="s">
        <v>8</v>
      </c>
      <c r="G400" s="242"/>
      <c r="H400" s="246">
        <v>12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232</v>
      </c>
      <c r="AU400" s="252" t="s">
        <v>82</v>
      </c>
      <c r="AV400" s="13" t="s">
        <v>82</v>
      </c>
      <c r="AW400" s="13" t="s">
        <v>30</v>
      </c>
      <c r="AX400" s="13" t="s">
        <v>73</v>
      </c>
      <c r="AY400" s="252" t="s">
        <v>223</v>
      </c>
    </row>
    <row r="401" s="14" customFormat="1">
      <c r="A401" s="14"/>
      <c r="B401" s="253"/>
      <c r="C401" s="254"/>
      <c r="D401" s="243" t="s">
        <v>232</v>
      </c>
      <c r="E401" s="255" t="s">
        <v>1</v>
      </c>
      <c r="F401" s="256" t="s">
        <v>5880</v>
      </c>
      <c r="G401" s="254"/>
      <c r="H401" s="255" t="s">
        <v>1</v>
      </c>
      <c r="I401" s="257"/>
      <c r="J401" s="254"/>
      <c r="K401" s="254"/>
      <c r="L401" s="258"/>
      <c r="M401" s="259"/>
      <c r="N401" s="260"/>
      <c r="O401" s="260"/>
      <c r="P401" s="260"/>
      <c r="Q401" s="260"/>
      <c r="R401" s="260"/>
      <c r="S401" s="260"/>
      <c r="T401" s="261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2" t="s">
        <v>232</v>
      </c>
      <c r="AU401" s="262" t="s">
        <v>82</v>
      </c>
      <c r="AV401" s="14" t="s">
        <v>80</v>
      </c>
      <c r="AW401" s="14" t="s">
        <v>30</v>
      </c>
      <c r="AX401" s="14" t="s">
        <v>73</v>
      </c>
      <c r="AY401" s="262" t="s">
        <v>223</v>
      </c>
    </row>
    <row r="402" s="13" customFormat="1">
      <c r="A402" s="13"/>
      <c r="B402" s="241"/>
      <c r="C402" s="242"/>
      <c r="D402" s="243" t="s">
        <v>232</v>
      </c>
      <c r="E402" s="244" t="s">
        <v>1</v>
      </c>
      <c r="F402" s="245" t="s">
        <v>258</v>
      </c>
      <c r="G402" s="242"/>
      <c r="H402" s="246">
        <v>7</v>
      </c>
      <c r="I402" s="247"/>
      <c r="J402" s="242"/>
      <c r="K402" s="242"/>
      <c r="L402" s="248"/>
      <c r="M402" s="249"/>
      <c r="N402" s="250"/>
      <c r="O402" s="250"/>
      <c r="P402" s="250"/>
      <c r="Q402" s="250"/>
      <c r="R402" s="250"/>
      <c r="S402" s="250"/>
      <c r="T402" s="251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2" t="s">
        <v>232</v>
      </c>
      <c r="AU402" s="252" t="s">
        <v>82</v>
      </c>
      <c r="AV402" s="13" t="s">
        <v>82</v>
      </c>
      <c r="AW402" s="13" t="s">
        <v>30</v>
      </c>
      <c r="AX402" s="13" t="s">
        <v>73</v>
      </c>
      <c r="AY402" s="252" t="s">
        <v>223</v>
      </c>
    </row>
    <row r="403" s="15" customFormat="1">
      <c r="A403" s="15"/>
      <c r="B403" s="263"/>
      <c r="C403" s="264"/>
      <c r="D403" s="243" t="s">
        <v>232</v>
      </c>
      <c r="E403" s="265" t="s">
        <v>1</v>
      </c>
      <c r="F403" s="266" t="s">
        <v>245</v>
      </c>
      <c r="G403" s="264"/>
      <c r="H403" s="267">
        <v>19</v>
      </c>
      <c r="I403" s="268"/>
      <c r="J403" s="264"/>
      <c r="K403" s="264"/>
      <c r="L403" s="269"/>
      <c r="M403" s="270"/>
      <c r="N403" s="271"/>
      <c r="O403" s="271"/>
      <c r="P403" s="271"/>
      <c r="Q403" s="271"/>
      <c r="R403" s="271"/>
      <c r="S403" s="271"/>
      <c r="T403" s="272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3" t="s">
        <v>232</v>
      </c>
      <c r="AU403" s="273" t="s">
        <v>82</v>
      </c>
      <c r="AV403" s="15" t="s">
        <v>230</v>
      </c>
      <c r="AW403" s="15" t="s">
        <v>30</v>
      </c>
      <c r="AX403" s="15" t="s">
        <v>80</v>
      </c>
      <c r="AY403" s="273" t="s">
        <v>223</v>
      </c>
    </row>
    <row r="404" s="2" customFormat="1" ht="37.8" customHeight="1">
      <c r="A404" s="39"/>
      <c r="B404" s="40"/>
      <c r="C404" s="228" t="s">
        <v>923</v>
      </c>
      <c r="D404" s="228" t="s">
        <v>225</v>
      </c>
      <c r="E404" s="229" t="s">
        <v>5881</v>
      </c>
      <c r="F404" s="230" t="s">
        <v>5882</v>
      </c>
      <c r="G404" s="231" t="s">
        <v>4689</v>
      </c>
      <c r="H404" s="232">
        <v>2</v>
      </c>
      <c r="I404" s="233"/>
      <c r="J404" s="234">
        <f>ROUND(I404*H404,2)</f>
        <v>0</v>
      </c>
      <c r="K404" s="230" t="s">
        <v>229</v>
      </c>
      <c r="L404" s="45"/>
      <c r="M404" s="235" t="s">
        <v>1</v>
      </c>
      <c r="N404" s="236" t="s">
        <v>38</v>
      </c>
      <c r="O404" s="92"/>
      <c r="P404" s="237">
        <f>O404*H404</f>
        <v>0</v>
      </c>
      <c r="Q404" s="237">
        <v>0.019709999999999998</v>
      </c>
      <c r="R404" s="237">
        <f>Q404*H404</f>
        <v>0.039419999999999997</v>
      </c>
      <c r="S404" s="237">
        <v>0</v>
      </c>
      <c r="T404" s="238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310</v>
      </c>
      <c r="AT404" s="239" t="s">
        <v>225</v>
      </c>
      <c r="AU404" s="239" t="s">
        <v>82</v>
      </c>
      <c r="AY404" s="18" t="s">
        <v>223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80</v>
      </c>
      <c r="BK404" s="240">
        <f>ROUND(I404*H404,2)</f>
        <v>0</v>
      </c>
      <c r="BL404" s="18" t="s">
        <v>310</v>
      </c>
      <c r="BM404" s="239" t="s">
        <v>5883</v>
      </c>
    </row>
    <row r="405" s="2" customFormat="1" ht="24.15" customHeight="1">
      <c r="A405" s="39"/>
      <c r="B405" s="40"/>
      <c r="C405" s="228" t="s">
        <v>927</v>
      </c>
      <c r="D405" s="228" t="s">
        <v>225</v>
      </c>
      <c r="E405" s="229" t="s">
        <v>5884</v>
      </c>
      <c r="F405" s="230" t="s">
        <v>5885</v>
      </c>
      <c r="G405" s="231" t="s">
        <v>4689</v>
      </c>
      <c r="H405" s="232">
        <v>10</v>
      </c>
      <c r="I405" s="233"/>
      <c r="J405" s="234">
        <f>ROUND(I405*H405,2)</f>
        <v>0</v>
      </c>
      <c r="K405" s="230" t="s">
        <v>229</v>
      </c>
      <c r="L405" s="45"/>
      <c r="M405" s="235" t="s">
        <v>1</v>
      </c>
      <c r="N405" s="236" t="s">
        <v>38</v>
      </c>
      <c r="O405" s="92"/>
      <c r="P405" s="237">
        <f>O405*H405</f>
        <v>0</v>
      </c>
      <c r="Q405" s="237">
        <v>0</v>
      </c>
      <c r="R405" s="237">
        <f>Q405*H405</f>
        <v>0</v>
      </c>
      <c r="S405" s="237">
        <v>0.024500000000000001</v>
      </c>
      <c r="T405" s="238">
        <f>S405*H405</f>
        <v>0.245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9" t="s">
        <v>310</v>
      </c>
      <c r="AT405" s="239" t="s">
        <v>225</v>
      </c>
      <c r="AU405" s="239" t="s">
        <v>82</v>
      </c>
      <c r="AY405" s="18" t="s">
        <v>223</v>
      </c>
      <c r="BE405" s="240">
        <f>IF(N405="základní",J405,0)</f>
        <v>0</v>
      </c>
      <c r="BF405" s="240">
        <f>IF(N405="snížená",J405,0)</f>
        <v>0</v>
      </c>
      <c r="BG405" s="240">
        <f>IF(N405="zákl. přenesená",J405,0)</f>
        <v>0</v>
      </c>
      <c r="BH405" s="240">
        <f>IF(N405="sníž. přenesená",J405,0)</f>
        <v>0</v>
      </c>
      <c r="BI405" s="240">
        <f>IF(N405="nulová",J405,0)</f>
        <v>0</v>
      </c>
      <c r="BJ405" s="18" t="s">
        <v>80</v>
      </c>
      <c r="BK405" s="240">
        <f>ROUND(I405*H405,2)</f>
        <v>0</v>
      </c>
      <c r="BL405" s="18" t="s">
        <v>310</v>
      </c>
      <c r="BM405" s="239" t="s">
        <v>5886</v>
      </c>
    </row>
    <row r="406" s="14" customFormat="1">
      <c r="A406" s="14"/>
      <c r="B406" s="253"/>
      <c r="C406" s="254"/>
      <c r="D406" s="243" t="s">
        <v>232</v>
      </c>
      <c r="E406" s="255" t="s">
        <v>1</v>
      </c>
      <c r="F406" s="256" t="s">
        <v>5887</v>
      </c>
      <c r="G406" s="254"/>
      <c r="H406" s="255" t="s">
        <v>1</v>
      </c>
      <c r="I406" s="257"/>
      <c r="J406" s="254"/>
      <c r="K406" s="254"/>
      <c r="L406" s="258"/>
      <c r="M406" s="259"/>
      <c r="N406" s="260"/>
      <c r="O406" s="260"/>
      <c r="P406" s="260"/>
      <c r="Q406" s="260"/>
      <c r="R406" s="260"/>
      <c r="S406" s="260"/>
      <c r="T406" s="26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2" t="s">
        <v>232</v>
      </c>
      <c r="AU406" s="262" t="s">
        <v>82</v>
      </c>
      <c r="AV406" s="14" t="s">
        <v>80</v>
      </c>
      <c r="AW406" s="14" t="s">
        <v>30</v>
      </c>
      <c r="AX406" s="14" t="s">
        <v>73</v>
      </c>
      <c r="AY406" s="262" t="s">
        <v>223</v>
      </c>
    </row>
    <row r="407" s="13" customFormat="1">
      <c r="A407" s="13"/>
      <c r="B407" s="241"/>
      <c r="C407" s="242"/>
      <c r="D407" s="243" t="s">
        <v>232</v>
      </c>
      <c r="E407" s="244" t="s">
        <v>1</v>
      </c>
      <c r="F407" s="245" t="s">
        <v>5888</v>
      </c>
      <c r="G407" s="242"/>
      <c r="H407" s="246">
        <v>10</v>
      </c>
      <c r="I407" s="247"/>
      <c r="J407" s="242"/>
      <c r="K407" s="242"/>
      <c r="L407" s="248"/>
      <c r="M407" s="249"/>
      <c r="N407" s="250"/>
      <c r="O407" s="250"/>
      <c r="P407" s="250"/>
      <c r="Q407" s="250"/>
      <c r="R407" s="250"/>
      <c r="S407" s="250"/>
      <c r="T407" s="251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2" t="s">
        <v>232</v>
      </c>
      <c r="AU407" s="252" t="s">
        <v>82</v>
      </c>
      <c r="AV407" s="13" t="s">
        <v>82</v>
      </c>
      <c r="AW407" s="13" t="s">
        <v>30</v>
      </c>
      <c r="AX407" s="13" t="s">
        <v>80</v>
      </c>
      <c r="AY407" s="252" t="s">
        <v>223</v>
      </c>
    </row>
    <row r="408" s="2" customFormat="1" ht="24.15" customHeight="1">
      <c r="A408" s="39"/>
      <c r="B408" s="40"/>
      <c r="C408" s="228" t="s">
        <v>932</v>
      </c>
      <c r="D408" s="228" t="s">
        <v>225</v>
      </c>
      <c r="E408" s="229" t="s">
        <v>5889</v>
      </c>
      <c r="F408" s="230" t="s">
        <v>5890</v>
      </c>
      <c r="G408" s="231" t="s">
        <v>4689</v>
      </c>
      <c r="H408" s="232">
        <v>3</v>
      </c>
      <c r="I408" s="233"/>
      <c r="J408" s="234">
        <f>ROUND(I408*H408,2)</f>
        <v>0</v>
      </c>
      <c r="K408" s="230" t="s">
        <v>229</v>
      </c>
      <c r="L408" s="45"/>
      <c r="M408" s="235" t="s">
        <v>1</v>
      </c>
      <c r="N408" s="236" t="s">
        <v>38</v>
      </c>
      <c r="O408" s="92"/>
      <c r="P408" s="237">
        <f>O408*H408</f>
        <v>0</v>
      </c>
      <c r="Q408" s="237">
        <v>0.040309999999999999</v>
      </c>
      <c r="R408" s="237">
        <f>Q408*H408</f>
        <v>0.12093</v>
      </c>
      <c r="S408" s="237">
        <v>0</v>
      </c>
      <c r="T408" s="238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9" t="s">
        <v>310</v>
      </c>
      <c r="AT408" s="239" t="s">
        <v>225</v>
      </c>
      <c r="AU408" s="239" t="s">
        <v>82</v>
      </c>
      <c r="AY408" s="18" t="s">
        <v>223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8" t="s">
        <v>80</v>
      </c>
      <c r="BK408" s="240">
        <f>ROUND(I408*H408,2)</f>
        <v>0</v>
      </c>
      <c r="BL408" s="18" t="s">
        <v>310</v>
      </c>
      <c r="BM408" s="239" t="s">
        <v>5891</v>
      </c>
    </row>
    <row r="409" s="2" customFormat="1" ht="21.75" customHeight="1">
      <c r="A409" s="39"/>
      <c r="B409" s="40"/>
      <c r="C409" s="228" t="s">
        <v>936</v>
      </c>
      <c r="D409" s="228" t="s">
        <v>225</v>
      </c>
      <c r="E409" s="229" t="s">
        <v>5892</v>
      </c>
      <c r="F409" s="230" t="s">
        <v>5893</v>
      </c>
      <c r="G409" s="231" t="s">
        <v>4689</v>
      </c>
      <c r="H409" s="232">
        <v>3</v>
      </c>
      <c r="I409" s="233"/>
      <c r="J409" s="234">
        <f>ROUND(I409*H409,2)</f>
        <v>0</v>
      </c>
      <c r="K409" s="230" t="s">
        <v>229</v>
      </c>
      <c r="L409" s="45"/>
      <c r="M409" s="235" t="s">
        <v>1</v>
      </c>
      <c r="N409" s="236" t="s">
        <v>38</v>
      </c>
      <c r="O409" s="92"/>
      <c r="P409" s="237">
        <f>O409*H409</f>
        <v>0</v>
      </c>
      <c r="Q409" s="237">
        <v>0.00042000000000000002</v>
      </c>
      <c r="R409" s="237">
        <f>Q409*H409</f>
        <v>0.0012600000000000001</v>
      </c>
      <c r="S409" s="237">
        <v>0</v>
      </c>
      <c r="T409" s="238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9" t="s">
        <v>310</v>
      </c>
      <c r="AT409" s="239" t="s">
        <v>225</v>
      </c>
      <c r="AU409" s="239" t="s">
        <v>82</v>
      </c>
      <c r="AY409" s="18" t="s">
        <v>223</v>
      </c>
      <c r="BE409" s="240">
        <f>IF(N409="základní",J409,0)</f>
        <v>0</v>
      </c>
      <c r="BF409" s="240">
        <f>IF(N409="snížená",J409,0)</f>
        <v>0</v>
      </c>
      <c r="BG409" s="240">
        <f>IF(N409="zákl. přenesená",J409,0)</f>
        <v>0</v>
      </c>
      <c r="BH409" s="240">
        <f>IF(N409="sníž. přenesená",J409,0)</f>
        <v>0</v>
      </c>
      <c r="BI409" s="240">
        <f>IF(N409="nulová",J409,0)</f>
        <v>0</v>
      </c>
      <c r="BJ409" s="18" t="s">
        <v>80</v>
      </c>
      <c r="BK409" s="240">
        <f>ROUND(I409*H409,2)</f>
        <v>0</v>
      </c>
      <c r="BL409" s="18" t="s">
        <v>310</v>
      </c>
      <c r="BM409" s="239" t="s">
        <v>5894</v>
      </c>
    </row>
    <row r="410" s="2" customFormat="1" ht="33" customHeight="1">
      <c r="A410" s="39"/>
      <c r="B410" s="40"/>
      <c r="C410" s="274" t="s">
        <v>942</v>
      </c>
      <c r="D410" s="274" t="s">
        <v>285</v>
      </c>
      <c r="E410" s="275" t="s">
        <v>5895</v>
      </c>
      <c r="F410" s="276" t="s">
        <v>5896</v>
      </c>
      <c r="G410" s="277" t="s">
        <v>475</v>
      </c>
      <c r="H410" s="278">
        <v>3</v>
      </c>
      <c r="I410" s="279"/>
      <c r="J410" s="280">
        <f>ROUND(I410*H410,2)</f>
        <v>0</v>
      </c>
      <c r="K410" s="276" t="s">
        <v>229</v>
      </c>
      <c r="L410" s="281"/>
      <c r="M410" s="282" t="s">
        <v>1</v>
      </c>
      <c r="N410" s="283" t="s">
        <v>38</v>
      </c>
      <c r="O410" s="92"/>
      <c r="P410" s="237">
        <f>O410*H410</f>
        <v>0</v>
      </c>
      <c r="Q410" s="237">
        <v>0.042000000000000003</v>
      </c>
      <c r="R410" s="237">
        <f>Q410*H410</f>
        <v>0.126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402</v>
      </c>
      <c r="AT410" s="239" t="s">
        <v>285</v>
      </c>
      <c r="AU410" s="239" t="s">
        <v>82</v>
      </c>
      <c r="AY410" s="18" t="s">
        <v>223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80</v>
      </c>
      <c r="BK410" s="240">
        <f>ROUND(I410*H410,2)</f>
        <v>0</v>
      </c>
      <c r="BL410" s="18" t="s">
        <v>310</v>
      </c>
      <c r="BM410" s="239" t="s">
        <v>5897</v>
      </c>
    </row>
    <row r="411" s="2" customFormat="1" ht="33" customHeight="1">
      <c r="A411" s="39"/>
      <c r="B411" s="40"/>
      <c r="C411" s="228" t="s">
        <v>948</v>
      </c>
      <c r="D411" s="228" t="s">
        <v>225</v>
      </c>
      <c r="E411" s="229" t="s">
        <v>5898</v>
      </c>
      <c r="F411" s="230" t="s">
        <v>5899</v>
      </c>
      <c r="G411" s="231" t="s">
        <v>4689</v>
      </c>
      <c r="H411" s="232">
        <v>2</v>
      </c>
      <c r="I411" s="233"/>
      <c r="J411" s="234">
        <f>ROUND(I411*H411,2)</f>
        <v>0</v>
      </c>
      <c r="K411" s="230" t="s">
        <v>229</v>
      </c>
      <c r="L411" s="45"/>
      <c r="M411" s="235" t="s">
        <v>1</v>
      </c>
      <c r="N411" s="236" t="s">
        <v>38</v>
      </c>
      <c r="O411" s="92"/>
      <c r="P411" s="237">
        <f>O411*H411</f>
        <v>0</v>
      </c>
      <c r="Q411" s="237">
        <v>0</v>
      </c>
      <c r="R411" s="237">
        <f>Q411*H411</f>
        <v>0</v>
      </c>
      <c r="S411" s="237">
        <v>0.018800000000000001</v>
      </c>
      <c r="T411" s="238">
        <f>S411*H411</f>
        <v>0.037600000000000001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9" t="s">
        <v>310</v>
      </c>
      <c r="AT411" s="239" t="s">
        <v>225</v>
      </c>
      <c r="AU411" s="239" t="s">
        <v>82</v>
      </c>
      <c r="AY411" s="18" t="s">
        <v>223</v>
      </c>
      <c r="BE411" s="240">
        <f>IF(N411="základní",J411,0)</f>
        <v>0</v>
      </c>
      <c r="BF411" s="240">
        <f>IF(N411="snížená",J411,0)</f>
        <v>0</v>
      </c>
      <c r="BG411" s="240">
        <f>IF(N411="zákl. přenesená",J411,0)</f>
        <v>0</v>
      </c>
      <c r="BH411" s="240">
        <f>IF(N411="sníž. přenesená",J411,0)</f>
        <v>0</v>
      </c>
      <c r="BI411" s="240">
        <f>IF(N411="nulová",J411,0)</f>
        <v>0</v>
      </c>
      <c r="BJ411" s="18" t="s">
        <v>80</v>
      </c>
      <c r="BK411" s="240">
        <f>ROUND(I411*H411,2)</f>
        <v>0</v>
      </c>
      <c r="BL411" s="18" t="s">
        <v>310</v>
      </c>
      <c r="BM411" s="239" t="s">
        <v>5900</v>
      </c>
    </row>
    <row r="412" s="14" customFormat="1">
      <c r="A412" s="14"/>
      <c r="B412" s="253"/>
      <c r="C412" s="254"/>
      <c r="D412" s="243" t="s">
        <v>232</v>
      </c>
      <c r="E412" s="255" t="s">
        <v>1</v>
      </c>
      <c r="F412" s="256" t="s">
        <v>5901</v>
      </c>
      <c r="G412" s="254"/>
      <c r="H412" s="255" t="s">
        <v>1</v>
      </c>
      <c r="I412" s="257"/>
      <c r="J412" s="254"/>
      <c r="K412" s="254"/>
      <c r="L412" s="258"/>
      <c r="M412" s="259"/>
      <c r="N412" s="260"/>
      <c r="O412" s="260"/>
      <c r="P412" s="260"/>
      <c r="Q412" s="260"/>
      <c r="R412" s="260"/>
      <c r="S412" s="260"/>
      <c r="T412" s="261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2" t="s">
        <v>232</v>
      </c>
      <c r="AU412" s="262" t="s">
        <v>82</v>
      </c>
      <c r="AV412" s="14" t="s">
        <v>80</v>
      </c>
      <c r="AW412" s="14" t="s">
        <v>30</v>
      </c>
      <c r="AX412" s="14" t="s">
        <v>73</v>
      </c>
      <c r="AY412" s="262" t="s">
        <v>223</v>
      </c>
    </row>
    <row r="413" s="13" customFormat="1">
      <c r="A413" s="13"/>
      <c r="B413" s="241"/>
      <c r="C413" s="242"/>
      <c r="D413" s="243" t="s">
        <v>232</v>
      </c>
      <c r="E413" s="244" t="s">
        <v>1</v>
      </c>
      <c r="F413" s="245" t="s">
        <v>5902</v>
      </c>
      <c r="G413" s="242"/>
      <c r="H413" s="246">
        <v>2</v>
      </c>
      <c r="I413" s="247"/>
      <c r="J413" s="242"/>
      <c r="K413" s="242"/>
      <c r="L413" s="248"/>
      <c r="M413" s="249"/>
      <c r="N413" s="250"/>
      <c r="O413" s="250"/>
      <c r="P413" s="250"/>
      <c r="Q413" s="250"/>
      <c r="R413" s="250"/>
      <c r="S413" s="250"/>
      <c r="T413" s="251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2" t="s">
        <v>232</v>
      </c>
      <c r="AU413" s="252" t="s">
        <v>82</v>
      </c>
      <c r="AV413" s="13" t="s">
        <v>82</v>
      </c>
      <c r="AW413" s="13" t="s">
        <v>30</v>
      </c>
      <c r="AX413" s="13" t="s">
        <v>80</v>
      </c>
      <c r="AY413" s="252" t="s">
        <v>223</v>
      </c>
    </row>
    <row r="414" s="2" customFormat="1" ht="24.15" customHeight="1">
      <c r="A414" s="39"/>
      <c r="B414" s="40"/>
      <c r="C414" s="228" t="s">
        <v>956</v>
      </c>
      <c r="D414" s="228" t="s">
        <v>225</v>
      </c>
      <c r="E414" s="229" t="s">
        <v>5903</v>
      </c>
      <c r="F414" s="230" t="s">
        <v>5904</v>
      </c>
      <c r="G414" s="231" t="s">
        <v>475</v>
      </c>
      <c r="H414" s="232">
        <v>4</v>
      </c>
      <c r="I414" s="233"/>
      <c r="J414" s="234">
        <f>ROUND(I414*H414,2)</f>
        <v>0</v>
      </c>
      <c r="K414" s="230" t="s">
        <v>229</v>
      </c>
      <c r="L414" s="45"/>
      <c r="M414" s="235" t="s">
        <v>1</v>
      </c>
      <c r="N414" s="236" t="s">
        <v>38</v>
      </c>
      <c r="O414" s="92"/>
      <c r="P414" s="237">
        <f>O414*H414</f>
        <v>0</v>
      </c>
      <c r="Q414" s="237">
        <v>0.00142</v>
      </c>
      <c r="R414" s="237">
        <f>Q414*H414</f>
        <v>0.0056800000000000002</v>
      </c>
      <c r="S414" s="237">
        <v>0</v>
      </c>
      <c r="T414" s="238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9" t="s">
        <v>310</v>
      </c>
      <c r="AT414" s="239" t="s">
        <v>225</v>
      </c>
      <c r="AU414" s="239" t="s">
        <v>82</v>
      </c>
      <c r="AY414" s="18" t="s">
        <v>223</v>
      </c>
      <c r="BE414" s="240">
        <f>IF(N414="základní",J414,0)</f>
        <v>0</v>
      </c>
      <c r="BF414" s="240">
        <f>IF(N414="snížená",J414,0)</f>
        <v>0</v>
      </c>
      <c r="BG414" s="240">
        <f>IF(N414="zákl. přenesená",J414,0)</f>
        <v>0</v>
      </c>
      <c r="BH414" s="240">
        <f>IF(N414="sníž. přenesená",J414,0)</f>
        <v>0</v>
      </c>
      <c r="BI414" s="240">
        <f>IF(N414="nulová",J414,0)</f>
        <v>0</v>
      </c>
      <c r="BJ414" s="18" t="s">
        <v>80</v>
      </c>
      <c r="BK414" s="240">
        <f>ROUND(I414*H414,2)</f>
        <v>0</v>
      </c>
      <c r="BL414" s="18" t="s">
        <v>310</v>
      </c>
      <c r="BM414" s="239" t="s">
        <v>5905</v>
      </c>
    </row>
    <row r="415" s="14" customFormat="1">
      <c r="A415" s="14"/>
      <c r="B415" s="253"/>
      <c r="C415" s="254"/>
      <c r="D415" s="243" t="s">
        <v>232</v>
      </c>
      <c r="E415" s="255" t="s">
        <v>1</v>
      </c>
      <c r="F415" s="256" t="s">
        <v>5906</v>
      </c>
      <c r="G415" s="254"/>
      <c r="H415" s="255" t="s">
        <v>1</v>
      </c>
      <c r="I415" s="257"/>
      <c r="J415" s="254"/>
      <c r="K415" s="254"/>
      <c r="L415" s="258"/>
      <c r="M415" s="259"/>
      <c r="N415" s="260"/>
      <c r="O415" s="260"/>
      <c r="P415" s="260"/>
      <c r="Q415" s="260"/>
      <c r="R415" s="260"/>
      <c r="S415" s="260"/>
      <c r="T415" s="261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62" t="s">
        <v>232</v>
      </c>
      <c r="AU415" s="262" t="s">
        <v>82</v>
      </c>
      <c r="AV415" s="14" t="s">
        <v>80</v>
      </c>
      <c r="AW415" s="14" t="s">
        <v>30</v>
      </c>
      <c r="AX415" s="14" t="s">
        <v>73</v>
      </c>
      <c r="AY415" s="262" t="s">
        <v>223</v>
      </c>
    </row>
    <row r="416" s="13" customFormat="1">
      <c r="A416" s="13"/>
      <c r="B416" s="241"/>
      <c r="C416" s="242"/>
      <c r="D416" s="243" t="s">
        <v>232</v>
      </c>
      <c r="E416" s="244" t="s">
        <v>1</v>
      </c>
      <c r="F416" s="245" t="s">
        <v>230</v>
      </c>
      <c r="G416" s="242"/>
      <c r="H416" s="246">
        <v>4</v>
      </c>
      <c r="I416" s="247"/>
      <c r="J416" s="242"/>
      <c r="K416" s="242"/>
      <c r="L416" s="248"/>
      <c r="M416" s="249"/>
      <c r="N416" s="250"/>
      <c r="O416" s="250"/>
      <c r="P416" s="250"/>
      <c r="Q416" s="250"/>
      <c r="R416" s="250"/>
      <c r="S416" s="250"/>
      <c r="T416" s="25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2" t="s">
        <v>232</v>
      </c>
      <c r="AU416" s="252" t="s">
        <v>82</v>
      </c>
      <c r="AV416" s="13" t="s">
        <v>82</v>
      </c>
      <c r="AW416" s="13" t="s">
        <v>30</v>
      </c>
      <c r="AX416" s="13" t="s">
        <v>80</v>
      </c>
      <c r="AY416" s="252" t="s">
        <v>223</v>
      </c>
    </row>
    <row r="417" s="2" customFormat="1" ht="24.15" customHeight="1">
      <c r="A417" s="39"/>
      <c r="B417" s="40"/>
      <c r="C417" s="228" t="s">
        <v>962</v>
      </c>
      <c r="D417" s="228" t="s">
        <v>225</v>
      </c>
      <c r="E417" s="229" t="s">
        <v>5907</v>
      </c>
      <c r="F417" s="230" t="s">
        <v>5908</v>
      </c>
      <c r="G417" s="231" t="s">
        <v>4689</v>
      </c>
      <c r="H417" s="232">
        <v>69</v>
      </c>
      <c r="I417" s="233"/>
      <c r="J417" s="234">
        <f>ROUND(I417*H417,2)</f>
        <v>0</v>
      </c>
      <c r="K417" s="230" t="s">
        <v>229</v>
      </c>
      <c r="L417" s="45"/>
      <c r="M417" s="235" t="s">
        <v>1</v>
      </c>
      <c r="N417" s="236" t="s">
        <v>38</v>
      </c>
      <c r="O417" s="92"/>
      <c r="P417" s="237">
        <f>O417*H417</f>
        <v>0</v>
      </c>
      <c r="Q417" s="237">
        <v>0.00024000000000000001</v>
      </c>
      <c r="R417" s="237">
        <f>Q417*H417</f>
        <v>0.016560000000000002</v>
      </c>
      <c r="S417" s="237">
        <v>0</v>
      </c>
      <c r="T417" s="238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9" t="s">
        <v>310</v>
      </c>
      <c r="AT417" s="239" t="s">
        <v>225</v>
      </c>
      <c r="AU417" s="239" t="s">
        <v>82</v>
      </c>
      <c r="AY417" s="18" t="s">
        <v>223</v>
      </c>
      <c r="BE417" s="240">
        <f>IF(N417="základní",J417,0)</f>
        <v>0</v>
      </c>
      <c r="BF417" s="240">
        <f>IF(N417="snížená",J417,0)</f>
        <v>0</v>
      </c>
      <c r="BG417" s="240">
        <f>IF(N417="zákl. přenesená",J417,0)</f>
        <v>0</v>
      </c>
      <c r="BH417" s="240">
        <f>IF(N417="sníž. přenesená",J417,0)</f>
        <v>0</v>
      </c>
      <c r="BI417" s="240">
        <f>IF(N417="nulová",J417,0)</f>
        <v>0</v>
      </c>
      <c r="BJ417" s="18" t="s">
        <v>80</v>
      </c>
      <c r="BK417" s="240">
        <f>ROUND(I417*H417,2)</f>
        <v>0</v>
      </c>
      <c r="BL417" s="18" t="s">
        <v>310</v>
      </c>
      <c r="BM417" s="239" t="s">
        <v>5909</v>
      </c>
    </row>
    <row r="418" s="13" customFormat="1">
      <c r="A418" s="13"/>
      <c r="B418" s="241"/>
      <c r="C418" s="242"/>
      <c r="D418" s="243" t="s">
        <v>232</v>
      </c>
      <c r="E418" s="244" t="s">
        <v>1</v>
      </c>
      <c r="F418" s="245" t="s">
        <v>5910</v>
      </c>
      <c r="G418" s="242"/>
      <c r="H418" s="246">
        <v>69</v>
      </c>
      <c r="I418" s="247"/>
      <c r="J418" s="242"/>
      <c r="K418" s="242"/>
      <c r="L418" s="248"/>
      <c r="M418" s="249"/>
      <c r="N418" s="250"/>
      <c r="O418" s="250"/>
      <c r="P418" s="250"/>
      <c r="Q418" s="250"/>
      <c r="R418" s="250"/>
      <c r="S418" s="250"/>
      <c r="T418" s="25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2" t="s">
        <v>232</v>
      </c>
      <c r="AU418" s="252" t="s">
        <v>82</v>
      </c>
      <c r="AV418" s="13" t="s">
        <v>82</v>
      </c>
      <c r="AW418" s="13" t="s">
        <v>30</v>
      </c>
      <c r="AX418" s="13" t="s">
        <v>80</v>
      </c>
      <c r="AY418" s="252" t="s">
        <v>223</v>
      </c>
    </row>
    <row r="419" s="2" customFormat="1" ht="21.75" customHeight="1">
      <c r="A419" s="39"/>
      <c r="B419" s="40"/>
      <c r="C419" s="228" t="s">
        <v>968</v>
      </c>
      <c r="D419" s="228" t="s">
        <v>225</v>
      </c>
      <c r="E419" s="229" t="s">
        <v>5911</v>
      </c>
      <c r="F419" s="230" t="s">
        <v>5912</v>
      </c>
      <c r="G419" s="231" t="s">
        <v>4689</v>
      </c>
      <c r="H419" s="232">
        <v>12</v>
      </c>
      <c r="I419" s="233"/>
      <c r="J419" s="234">
        <f>ROUND(I419*H419,2)</f>
        <v>0</v>
      </c>
      <c r="K419" s="230" t="s">
        <v>229</v>
      </c>
      <c r="L419" s="45"/>
      <c r="M419" s="235" t="s">
        <v>1</v>
      </c>
      <c r="N419" s="236" t="s">
        <v>38</v>
      </c>
      <c r="O419" s="92"/>
      <c r="P419" s="237">
        <f>O419*H419</f>
        <v>0</v>
      </c>
      <c r="Q419" s="237">
        <v>0.0018</v>
      </c>
      <c r="R419" s="237">
        <f>Q419*H419</f>
        <v>0.021600000000000001</v>
      </c>
      <c r="S419" s="237">
        <v>0</v>
      </c>
      <c r="T419" s="238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9" t="s">
        <v>310</v>
      </c>
      <c r="AT419" s="239" t="s">
        <v>225</v>
      </c>
      <c r="AU419" s="239" t="s">
        <v>82</v>
      </c>
      <c r="AY419" s="18" t="s">
        <v>223</v>
      </c>
      <c r="BE419" s="240">
        <f>IF(N419="základní",J419,0)</f>
        <v>0</v>
      </c>
      <c r="BF419" s="240">
        <f>IF(N419="snížená",J419,0)</f>
        <v>0</v>
      </c>
      <c r="BG419" s="240">
        <f>IF(N419="zákl. přenesená",J419,0)</f>
        <v>0</v>
      </c>
      <c r="BH419" s="240">
        <f>IF(N419="sníž. přenesená",J419,0)</f>
        <v>0</v>
      </c>
      <c r="BI419" s="240">
        <f>IF(N419="nulová",J419,0)</f>
        <v>0</v>
      </c>
      <c r="BJ419" s="18" t="s">
        <v>80</v>
      </c>
      <c r="BK419" s="240">
        <f>ROUND(I419*H419,2)</f>
        <v>0</v>
      </c>
      <c r="BL419" s="18" t="s">
        <v>310</v>
      </c>
      <c r="BM419" s="239" t="s">
        <v>5913</v>
      </c>
    </row>
    <row r="420" s="14" customFormat="1">
      <c r="A420" s="14"/>
      <c r="B420" s="253"/>
      <c r="C420" s="254"/>
      <c r="D420" s="243" t="s">
        <v>232</v>
      </c>
      <c r="E420" s="255" t="s">
        <v>1</v>
      </c>
      <c r="F420" s="256" t="s">
        <v>5914</v>
      </c>
      <c r="G420" s="254"/>
      <c r="H420" s="255" t="s">
        <v>1</v>
      </c>
      <c r="I420" s="257"/>
      <c r="J420" s="254"/>
      <c r="K420" s="254"/>
      <c r="L420" s="258"/>
      <c r="M420" s="259"/>
      <c r="N420" s="260"/>
      <c r="O420" s="260"/>
      <c r="P420" s="260"/>
      <c r="Q420" s="260"/>
      <c r="R420" s="260"/>
      <c r="S420" s="260"/>
      <c r="T420" s="261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2" t="s">
        <v>232</v>
      </c>
      <c r="AU420" s="262" t="s">
        <v>82</v>
      </c>
      <c r="AV420" s="14" t="s">
        <v>80</v>
      </c>
      <c r="AW420" s="14" t="s">
        <v>30</v>
      </c>
      <c r="AX420" s="14" t="s">
        <v>73</v>
      </c>
      <c r="AY420" s="262" t="s">
        <v>223</v>
      </c>
    </row>
    <row r="421" s="13" customFormat="1">
      <c r="A421" s="13"/>
      <c r="B421" s="241"/>
      <c r="C421" s="242"/>
      <c r="D421" s="243" t="s">
        <v>232</v>
      </c>
      <c r="E421" s="244" t="s">
        <v>1</v>
      </c>
      <c r="F421" s="245" t="s">
        <v>8</v>
      </c>
      <c r="G421" s="242"/>
      <c r="H421" s="246">
        <v>12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232</v>
      </c>
      <c r="AU421" s="252" t="s">
        <v>82</v>
      </c>
      <c r="AV421" s="13" t="s">
        <v>82</v>
      </c>
      <c r="AW421" s="13" t="s">
        <v>30</v>
      </c>
      <c r="AX421" s="13" t="s">
        <v>80</v>
      </c>
      <c r="AY421" s="252" t="s">
        <v>223</v>
      </c>
    </row>
    <row r="422" s="2" customFormat="1" ht="16.5" customHeight="1">
      <c r="A422" s="39"/>
      <c r="B422" s="40"/>
      <c r="C422" s="228" t="s">
        <v>976</v>
      </c>
      <c r="D422" s="228" t="s">
        <v>225</v>
      </c>
      <c r="E422" s="229" t="s">
        <v>5915</v>
      </c>
      <c r="F422" s="230" t="s">
        <v>5916</v>
      </c>
      <c r="G422" s="231" t="s">
        <v>4689</v>
      </c>
      <c r="H422" s="232">
        <v>9</v>
      </c>
      <c r="I422" s="233"/>
      <c r="J422" s="234">
        <f>ROUND(I422*H422,2)</f>
        <v>0</v>
      </c>
      <c r="K422" s="230" t="s">
        <v>229</v>
      </c>
      <c r="L422" s="45"/>
      <c r="M422" s="235" t="s">
        <v>1</v>
      </c>
      <c r="N422" s="236" t="s">
        <v>38</v>
      </c>
      <c r="O422" s="92"/>
      <c r="P422" s="237">
        <f>O422*H422</f>
        <v>0</v>
      </c>
      <c r="Q422" s="237">
        <v>0.0018400000000000001</v>
      </c>
      <c r="R422" s="237">
        <f>Q422*H422</f>
        <v>0.016560000000000002</v>
      </c>
      <c r="S422" s="237">
        <v>0</v>
      </c>
      <c r="T422" s="238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39" t="s">
        <v>310</v>
      </c>
      <c r="AT422" s="239" t="s">
        <v>225</v>
      </c>
      <c r="AU422" s="239" t="s">
        <v>82</v>
      </c>
      <c r="AY422" s="18" t="s">
        <v>223</v>
      </c>
      <c r="BE422" s="240">
        <f>IF(N422="základní",J422,0)</f>
        <v>0</v>
      </c>
      <c r="BF422" s="240">
        <f>IF(N422="snížená",J422,0)</f>
        <v>0</v>
      </c>
      <c r="BG422" s="240">
        <f>IF(N422="zákl. přenesená",J422,0)</f>
        <v>0</v>
      </c>
      <c r="BH422" s="240">
        <f>IF(N422="sníž. přenesená",J422,0)</f>
        <v>0</v>
      </c>
      <c r="BI422" s="240">
        <f>IF(N422="nulová",J422,0)</f>
        <v>0</v>
      </c>
      <c r="BJ422" s="18" t="s">
        <v>80</v>
      </c>
      <c r="BK422" s="240">
        <f>ROUND(I422*H422,2)</f>
        <v>0</v>
      </c>
      <c r="BL422" s="18" t="s">
        <v>310</v>
      </c>
      <c r="BM422" s="239" t="s">
        <v>5917</v>
      </c>
    </row>
    <row r="423" s="14" customFormat="1">
      <c r="A423" s="14"/>
      <c r="B423" s="253"/>
      <c r="C423" s="254"/>
      <c r="D423" s="243" t="s">
        <v>232</v>
      </c>
      <c r="E423" s="255" t="s">
        <v>1</v>
      </c>
      <c r="F423" s="256" t="s">
        <v>5918</v>
      </c>
      <c r="G423" s="254"/>
      <c r="H423" s="255" t="s">
        <v>1</v>
      </c>
      <c r="I423" s="257"/>
      <c r="J423" s="254"/>
      <c r="K423" s="254"/>
      <c r="L423" s="258"/>
      <c r="M423" s="259"/>
      <c r="N423" s="260"/>
      <c r="O423" s="260"/>
      <c r="P423" s="260"/>
      <c r="Q423" s="260"/>
      <c r="R423" s="260"/>
      <c r="S423" s="260"/>
      <c r="T423" s="261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2" t="s">
        <v>232</v>
      </c>
      <c r="AU423" s="262" t="s">
        <v>82</v>
      </c>
      <c r="AV423" s="14" t="s">
        <v>80</v>
      </c>
      <c r="AW423" s="14" t="s">
        <v>30</v>
      </c>
      <c r="AX423" s="14" t="s">
        <v>73</v>
      </c>
      <c r="AY423" s="262" t="s">
        <v>223</v>
      </c>
    </row>
    <row r="424" s="13" customFormat="1">
      <c r="A424" s="13"/>
      <c r="B424" s="241"/>
      <c r="C424" s="242"/>
      <c r="D424" s="243" t="s">
        <v>232</v>
      </c>
      <c r="E424" s="244" t="s">
        <v>1</v>
      </c>
      <c r="F424" s="245" t="s">
        <v>82</v>
      </c>
      <c r="G424" s="242"/>
      <c r="H424" s="246">
        <v>2</v>
      </c>
      <c r="I424" s="247"/>
      <c r="J424" s="242"/>
      <c r="K424" s="242"/>
      <c r="L424" s="248"/>
      <c r="M424" s="249"/>
      <c r="N424" s="250"/>
      <c r="O424" s="250"/>
      <c r="P424" s="250"/>
      <c r="Q424" s="250"/>
      <c r="R424" s="250"/>
      <c r="S424" s="250"/>
      <c r="T424" s="25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2" t="s">
        <v>232</v>
      </c>
      <c r="AU424" s="252" t="s">
        <v>82</v>
      </c>
      <c r="AV424" s="13" t="s">
        <v>82</v>
      </c>
      <c r="AW424" s="13" t="s">
        <v>30</v>
      </c>
      <c r="AX424" s="13" t="s">
        <v>73</v>
      </c>
      <c r="AY424" s="252" t="s">
        <v>223</v>
      </c>
    </row>
    <row r="425" s="14" customFormat="1">
      <c r="A425" s="14"/>
      <c r="B425" s="253"/>
      <c r="C425" s="254"/>
      <c r="D425" s="243" t="s">
        <v>232</v>
      </c>
      <c r="E425" s="255" t="s">
        <v>1</v>
      </c>
      <c r="F425" s="256" t="s">
        <v>5919</v>
      </c>
      <c r="G425" s="254"/>
      <c r="H425" s="255" t="s">
        <v>1</v>
      </c>
      <c r="I425" s="257"/>
      <c r="J425" s="254"/>
      <c r="K425" s="254"/>
      <c r="L425" s="258"/>
      <c r="M425" s="259"/>
      <c r="N425" s="260"/>
      <c r="O425" s="260"/>
      <c r="P425" s="260"/>
      <c r="Q425" s="260"/>
      <c r="R425" s="260"/>
      <c r="S425" s="260"/>
      <c r="T425" s="261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2" t="s">
        <v>232</v>
      </c>
      <c r="AU425" s="262" t="s">
        <v>82</v>
      </c>
      <c r="AV425" s="14" t="s">
        <v>80</v>
      </c>
      <c r="AW425" s="14" t="s">
        <v>30</v>
      </c>
      <c r="AX425" s="14" t="s">
        <v>73</v>
      </c>
      <c r="AY425" s="262" t="s">
        <v>223</v>
      </c>
    </row>
    <row r="426" s="13" customFormat="1">
      <c r="A426" s="13"/>
      <c r="B426" s="241"/>
      <c r="C426" s="242"/>
      <c r="D426" s="243" t="s">
        <v>232</v>
      </c>
      <c r="E426" s="244" t="s">
        <v>1</v>
      </c>
      <c r="F426" s="245" t="s">
        <v>258</v>
      </c>
      <c r="G426" s="242"/>
      <c r="H426" s="246">
        <v>7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232</v>
      </c>
      <c r="AU426" s="252" t="s">
        <v>82</v>
      </c>
      <c r="AV426" s="13" t="s">
        <v>82</v>
      </c>
      <c r="AW426" s="13" t="s">
        <v>30</v>
      </c>
      <c r="AX426" s="13" t="s">
        <v>73</v>
      </c>
      <c r="AY426" s="252" t="s">
        <v>223</v>
      </c>
    </row>
    <row r="427" s="15" customFormat="1">
      <c r="A427" s="15"/>
      <c r="B427" s="263"/>
      <c r="C427" s="264"/>
      <c r="D427" s="243" t="s">
        <v>232</v>
      </c>
      <c r="E427" s="265" t="s">
        <v>1</v>
      </c>
      <c r="F427" s="266" t="s">
        <v>245</v>
      </c>
      <c r="G427" s="264"/>
      <c r="H427" s="267">
        <v>9</v>
      </c>
      <c r="I427" s="268"/>
      <c r="J427" s="264"/>
      <c r="K427" s="264"/>
      <c r="L427" s="269"/>
      <c r="M427" s="270"/>
      <c r="N427" s="271"/>
      <c r="O427" s="271"/>
      <c r="P427" s="271"/>
      <c r="Q427" s="271"/>
      <c r="R427" s="271"/>
      <c r="S427" s="271"/>
      <c r="T427" s="272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3" t="s">
        <v>232</v>
      </c>
      <c r="AU427" s="273" t="s">
        <v>82</v>
      </c>
      <c r="AV427" s="15" t="s">
        <v>230</v>
      </c>
      <c r="AW427" s="15" t="s">
        <v>30</v>
      </c>
      <c r="AX427" s="15" t="s">
        <v>80</v>
      </c>
      <c r="AY427" s="273" t="s">
        <v>223</v>
      </c>
    </row>
    <row r="428" s="2" customFormat="1" ht="24.15" customHeight="1">
      <c r="A428" s="39"/>
      <c r="B428" s="40"/>
      <c r="C428" s="228" t="s">
        <v>982</v>
      </c>
      <c r="D428" s="228" t="s">
        <v>225</v>
      </c>
      <c r="E428" s="229" t="s">
        <v>5920</v>
      </c>
      <c r="F428" s="230" t="s">
        <v>5921</v>
      </c>
      <c r="G428" s="231" t="s">
        <v>475</v>
      </c>
      <c r="H428" s="232">
        <v>3</v>
      </c>
      <c r="I428" s="233"/>
      <c r="J428" s="234">
        <f>ROUND(I428*H428,2)</f>
        <v>0</v>
      </c>
      <c r="K428" s="230" t="s">
        <v>229</v>
      </c>
      <c r="L428" s="45"/>
      <c r="M428" s="235" t="s">
        <v>1</v>
      </c>
      <c r="N428" s="236" t="s">
        <v>38</v>
      </c>
      <c r="O428" s="92"/>
      <c r="P428" s="237">
        <f>O428*H428</f>
        <v>0</v>
      </c>
      <c r="Q428" s="237">
        <v>0.00013999999999999999</v>
      </c>
      <c r="R428" s="237">
        <f>Q428*H428</f>
        <v>0.00041999999999999996</v>
      </c>
      <c r="S428" s="237">
        <v>0</v>
      </c>
      <c r="T428" s="238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9" t="s">
        <v>310</v>
      </c>
      <c r="AT428" s="239" t="s">
        <v>225</v>
      </c>
      <c r="AU428" s="239" t="s">
        <v>82</v>
      </c>
      <c r="AY428" s="18" t="s">
        <v>223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8" t="s">
        <v>80</v>
      </c>
      <c r="BK428" s="240">
        <f>ROUND(I428*H428,2)</f>
        <v>0</v>
      </c>
      <c r="BL428" s="18" t="s">
        <v>310</v>
      </c>
      <c r="BM428" s="239" t="s">
        <v>5922</v>
      </c>
    </row>
    <row r="429" s="13" customFormat="1">
      <c r="A429" s="13"/>
      <c r="B429" s="241"/>
      <c r="C429" s="242"/>
      <c r="D429" s="243" t="s">
        <v>232</v>
      </c>
      <c r="E429" s="244" t="s">
        <v>1</v>
      </c>
      <c r="F429" s="245" t="s">
        <v>102</v>
      </c>
      <c r="G429" s="242"/>
      <c r="H429" s="246">
        <v>3</v>
      </c>
      <c r="I429" s="247"/>
      <c r="J429" s="242"/>
      <c r="K429" s="242"/>
      <c r="L429" s="248"/>
      <c r="M429" s="249"/>
      <c r="N429" s="250"/>
      <c r="O429" s="250"/>
      <c r="P429" s="250"/>
      <c r="Q429" s="250"/>
      <c r="R429" s="250"/>
      <c r="S429" s="250"/>
      <c r="T429" s="25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2" t="s">
        <v>232</v>
      </c>
      <c r="AU429" s="252" t="s">
        <v>82</v>
      </c>
      <c r="AV429" s="13" t="s">
        <v>82</v>
      </c>
      <c r="AW429" s="13" t="s">
        <v>30</v>
      </c>
      <c r="AX429" s="13" t="s">
        <v>80</v>
      </c>
      <c r="AY429" s="252" t="s">
        <v>223</v>
      </c>
    </row>
    <row r="430" s="2" customFormat="1" ht="24.15" customHeight="1">
      <c r="A430" s="39"/>
      <c r="B430" s="40"/>
      <c r="C430" s="274" t="s">
        <v>990</v>
      </c>
      <c r="D430" s="274" t="s">
        <v>285</v>
      </c>
      <c r="E430" s="275" t="s">
        <v>5923</v>
      </c>
      <c r="F430" s="276" t="s">
        <v>5924</v>
      </c>
      <c r="G430" s="277" t="s">
        <v>475</v>
      </c>
      <c r="H430" s="278">
        <v>3</v>
      </c>
      <c r="I430" s="279"/>
      <c r="J430" s="280">
        <f>ROUND(I430*H430,2)</f>
        <v>0</v>
      </c>
      <c r="K430" s="276" t="s">
        <v>229</v>
      </c>
      <c r="L430" s="281"/>
      <c r="M430" s="282" t="s">
        <v>1</v>
      </c>
      <c r="N430" s="283" t="s">
        <v>38</v>
      </c>
      <c r="O430" s="92"/>
      <c r="P430" s="237">
        <f>O430*H430</f>
        <v>0</v>
      </c>
      <c r="Q430" s="237">
        <v>0.0053800000000000002</v>
      </c>
      <c r="R430" s="237">
        <f>Q430*H430</f>
        <v>0.016140000000000002</v>
      </c>
      <c r="S430" s="237">
        <v>0</v>
      </c>
      <c r="T430" s="238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9" t="s">
        <v>402</v>
      </c>
      <c r="AT430" s="239" t="s">
        <v>285</v>
      </c>
      <c r="AU430" s="239" t="s">
        <v>82</v>
      </c>
      <c r="AY430" s="18" t="s">
        <v>223</v>
      </c>
      <c r="BE430" s="240">
        <f>IF(N430="základní",J430,0)</f>
        <v>0</v>
      </c>
      <c r="BF430" s="240">
        <f>IF(N430="snížená",J430,0)</f>
        <v>0</v>
      </c>
      <c r="BG430" s="240">
        <f>IF(N430="zákl. přenesená",J430,0)</f>
        <v>0</v>
      </c>
      <c r="BH430" s="240">
        <f>IF(N430="sníž. přenesená",J430,0)</f>
        <v>0</v>
      </c>
      <c r="BI430" s="240">
        <f>IF(N430="nulová",J430,0)</f>
        <v>0</v>
      </c>
      <c r="BJ430" s="18" t="s">
        <v>80</v>
      </c>
      <c r="BK430" s="240">
        <f>ROUND(I430*H430,2)</f>
        <v>0</v>
      </c>
      <c r="BL430" s="18" t="s">
        <v>310</v>
      </c>
      <c r="BM430" s="239" t="s">
        <v>5925</v>
      </c>
    </row>
    <row r="431" s="14" customFormat="1">
      <c r="A431" s="14"/>
      <c r="B431" s="253"/>
      <c r="C431" s="254"/>
      <c r="D431" s="243" t="s">
        <v>232</v>
      </c>
      <c r="E431" s="255" t="s">
        <v>1</v>
      </c>
      <c r="F431" s="256" t="s">
        <v>5926</v>
      </c>
      <c r="G431" s="254"/>
      <c r="H431" s="255" t="s">
        <v>1</v>
      </c>
      <c r="I431" s="257"/>
      <c r="J431" s="254"/>
      <c r="K431" s="254"/>
      <c r="L431" s="258"/>
      <c r="M431" s="259"/>
      <c r="N431" s="260"/>
      <c r="O431" s="260"/>
      <c r="P431" s="260"/>
      <c r="Q431" s="260"/>
      <c r="R431" s="260"/>
      <c r="S431" s="260"/>
      <c r="T431" s="261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2" t="s">
        <v>232</v>
      </c>
      <c r="AU431" s="262" t="s">
        <v>82</v>
      </c>
      <c r="AV431" s="14" t="s">
        <v>80</v>
      </c>
      <c r="AW431" s="14" t="s">
        <v>30</v>
      </c>
      <c r="AX431" s="14" t="s">
        <v>73</v>
      </c>
      <c r="AY431" s="262" t="s">
        <v>223</v>
      </c>
    </row>
    <row r="432" s="13" customFormat="1">
      <c r="A432" s="13"/>
      <c r="B432" s="241"/>
      <c r="C432" s="242"/>
      <c r="D432" s="243" t="s">
        <v>232</v>
      </c>
      <c r="E432" s="244" t="s">
        <v>1</v>
      </c>
      <c r="F432" s="245" t="s">
        <v>102</v>
      </c>
      <c r="G432" s="242"/>
      <c r="H432" s="246">
        <v>3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232</v>
      </c>
      <c r="AU432" s="252" t="s">
        <v>82</v>
      </c>
      <c r="AV432" s="13" t="s">
        <v>82</v>
      </c>
      <c r="AW432" s="13" t="s">
        <v>30</v>
      </c>
      <c r="AX432" s="13" t="s">
        <v>80</v>
      </c>
      <c r="AY432" s="252" t="s">
        <v>223</v>
      </c>
    </row>
    <row r="433" s="2" customFormat="1" ht="49.05" customHeight="1">
      <c r="A433" s="39"/>
      <c r="B433" s="40"/>
      <c r="C433" s="228" t="s">
        <v>997</v>
      </c>
      <c r="D433" s="228" t="s">
        <v>225</v>
      </c>
      <c r="E433" s="229" t="s">
        <v>5927</v>
      </c>
      <c r="F433" s="230" t="s">
        <v>5928</v>
      </c>
      <c r="G433" s="231" t="s">
        <v>265</v>
      </c>
      <c r="H433" s="232">
        <v>1.042</v>
      </c>
      <c r="I433" s="233"/>
      <c r="J433" s="234">
        <f>ROUND(I433*H433,2)</f>
        <v>0</v>
      </c>
      <c r="K433" s="230" t="s">
        <v>229</v>
      </c>
      <c r="L433" s="45"/>
      <c r="M433" s="235" t="s">
        <v>1</v>
      </c>
      <c r="N433" s="236" t="s">
        <v>38</v>
      </c>
      <c r="O433" s="92"/>
      <c r="P433" s="237">
        <f>O433*H433</f>
        <v>0</v>
      </c>
      <c r="Q433" s="237">
        <v>0</v>
      </c>
      <c r="R433" s="237">
        <f>Q433*H433</f>
        <v>0</v>
      </c>
      <c r="S433" s="237">
        <v>0</v>
      </c>
      <c r="T433" s="238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9" t="s">
        <v>310</v>
      </c>
      <c r="AT433" s="239" t="s">
        <v>225</v>
      </c>
      <c r="AU433" s="239" t="s">
        <v>82</v>
      </c>
      <c r="AY433" s="18" t="s">
        <v>223</v>
      </c>
      <c r="BE433" s="240">
        <f>IF(N433="základní",J433,0)</f>
        <v>0</v>
      </c>
      <c r="BF433" s="240">
        <f>IF(N433="snížená",J433,0)</f>
        <v>0</v>
      </c>
      <c r="BG433" s="240">
        <f>IF(N433="zákl. přenesená",J433,0)</f>
        <v>0</v>
      </c>
      <c r="BH433" s="240">
        <f>IF(N433="sníž. přenesená",J433,0)</f>
        <v>0</v>
      </c>
      <c r="BI433" s="240">
        <f>IF(N433="nulová",J433,0)</f>
        <v>0</v>
      </c>
      <c r="BJ433" s="18" t="s">
        <v>80</v>
      </c>
      <c r="BK433" s="240">
        <f>ROUND(I433*H433,2)</f>
        <v>0</v>
      </c>
      <c r="BL433" s="18" t="s">
        <v>310</v>
      </c>
      <c r="BM433" s="239" t="s">
        <v>5929</v>
      </c>
    </row>
    <row r="434" s="12" customFormat="1" ht="22.8" customHeight="1">
      <c r="A434" s="12"/>
      <c r="B434" s="212"/>
      <c r="C434" s="213"/>
      <c r="D434" s="214" t="s">
        <v>72</v>
      </c>
      <c r="E434" s="226" t="s">
        <v>5089</v>
      </c>
      <c r="F434" s="226" t="s">
        <v>5930</v>
      </c>
      <c r="G434" s="213"/>
      <c r="H434" s="213"/>
      <c r="I434" s="216"/>
      <c r="J434" s="227">
        <f>BK434</f>
        <v>0</v>
      </c>
      <c r="K434" s="213"/>
      <c r="L434" s="218"/>
      <c r="M434" s="219"/>
      <c r="N434" s="220"/>
      <c r="O434" s="220"/>
      <c r="P434" s="221">
        <f>SUM(P435:P442)</f>
        <v>0</v>
      </c>
      <c r="Q434" s="220"/>
      <c r="R434" s="221">
        <f>SUM(R435:R442)</f>
        <v>0.33589999999999998</v>
      </c>
      <c r="S434" s="220"/>
      <c r="T434" s="222">
        <f>SUM(T435:T442)</f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23" t="s">
        <v>82</v>
      </c>
      <c r="AT434" s="224" t="s">
        <v>72</v>
      </c>
      <c r="AU434" s="224" t="s">
        <v>80</v>
      </c>
      <c r="AY434" s="223" t="s">
        <v>223</v>
      </c>
      <c r="BK434" s="225">
        <f>SUM(BK435:BK442)</f>
        <v>0</v>
      </c>
    </row>
    <row r="435" s="2" customFormat="1" ht="37.8" customHeight="1">
      <c r="A435" s="39"/>
      <c r="B435" s="40"/>
      <c r="C435" s="228" t="s">
        <v>1001</v>
      </c>
      <c r="D435" s="228" t="s">
        <v>225</v>
      </c>
      <c r="E435" s="229" t="s">
        <v>5931</v>
      </c>
      <c r="F435" s="230" t="s">
        <v>5932</v>
      </c>
      <c r="G435" s="231" t="s">
        <v>4689</v>
      </c>
      <c r="H435" s="232">
        <v>4</v>
      </c>
      <c r="I435" s="233"/>
      <c r="J435" s="234">
        <f>ROUND(I435*H435,2)</f>
        <v>0</v>
      </c>
      <c r="K435" s="230" t="s">
        <v>229</v>
      </c>
      <c r="L435" s="45"/>
      <c r="M435" s="235" t="s">
        <v>1</v>
      </c>
      <c r="N435" s="236" t="s">
        <v>38</v>
      </c>
      <c r="O435" s="92"/>
      <c r="P435" s="237">
        <f>O435*H435</f>
        <v>0</v>
      </c>
      <c r="Q435" s="237">
        <v>0.0117</v>
      </c>
      <c r="R435" s="237">
        <f>Q435*H435</f>
        <v>0.046800000000000001</v>
      </c>
      <c r="S435" s="237">
        <v>0</v>
      </c>
      <c r="T435" s="238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9" t="s">
        <v>310</v>
      </c>
      <c r="AT435" s="239" t="s">
        <v>225</v>
      </c>
      <c r="AU435" s="239" t="s">
        <v>82</v>
      </c>
      <c r="AY435" s="18" t="s">
        <v>223</v>
      </c>
      <c r="BE435" s="240">
        <f>IF(N435="základní",J435,0)</f>
        <v>0</v>
      </c>
      <c r="BF435" s="240">
        <f>IF(N435="snížená",J435,0)</f>
        <v>0</v>
      </c>
      <c r="BG435" s="240">
        <f>IF(N435="zákl. přenesená",J435,0)</f>
        <v>0</v>
      </c>
      <c r="BH435" s="240">
        <f>IF(N435="sníž. přenesená",J435,0)</f>
        <v>0</v>
      </c>
      <c r="BI435" s="240">
        <f>IF(N435="nulová",J435,0)</f>
        <v>0</v>
      </c>
      <c r="BJ435" s="18" t="s">
        <v>80</v>
      </c>
      <c r="BK435" s="240">
        <f>ROUND(I435*H435,2)</f>
        <v>0</v>
      </c>
      <c r="BL435" s="18" t="s">
        <v>310</v>
      </c>
      <c r="BM435" s="239" t="s">
        <v>5933</v>
      </c>
    </row>
    <row r="436" s="2" customFormat="1" ht="49.05" customHeight="1">
      <c r="A436" s="39"/>
      <c r="B436" s="40"/>
      <c r="C436" s="228" t="s">
        <v>1007</v>
      </c>
      <c r="D436" s="228" t="s">
        <v>225</v>
      </c>
      <c r="E436" s="229" t="s">
        <v>5934</v>
      </c>
      <c r="F436" s="230" t="s">
        <v>5935</v>
      </c>
      <c r="G436" s="231" t="s">
        <v>4689</v>
      </c>
      <c r="H436" s="232">
        <v>2</v>
      </c>
      <c r="I436" s="233"/>
      <c r="J436" s="234">
        <f>ROUND(I436*H436,2)</f>
        <v>0</v>
      </c>
      <c r="K436" s="230" t="s">
        <v>229</v>
      </c>
      <c r="L436" s="45"/>
      <c r="M436" s="235" t="s">
        <v>1</v>
      </c>
      <c r="N436" s="236" t="s">
        <v>38</v>
      </c>
      <c r="O436" s="92"/>
      <c r="P436" s="237">
        <f>O436*H436</f>
        <v>0</v>
      </c>
      <c r="Q436" s="237">
        <v>0.017649999999999999</v>
      </c>
      <c r="R436" s="237">
        <f>Q436*H436</f>
        <v>0.035299999999999998</v>
      </c>
      <c r="S436" s="237">
        <v>0</v>
      </c>
      <c r="T436" s="238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39" t="s">
        <v>310</v>
      </c>
      <c r="AT436" s="239" t="s">
        <v>225</v>
      </c>
      <c r="AU436" s="239" t="s">
        <v>82</v>
      </c>
      <c r="AY436" s="18" t="s">
        <v>223</v>
      </c>
      <c r="BE436" s="240">
        <f>IF(N436="základní",J436,0)</f>
        <v>0</v>
      </c>
      <c r="BF436" s="240">
        <f>IF(N436="snížená",J436,0)</f>
        <v>0</v>
      </c>
      <c r="BG436" s="240">
        <f>IF(N436="zákl. přenesená",J436,0)</f>
        <v>0</v>
      </c>
      <c r="BH436" s="240">
        <f>IF(N436="sníž. přenesená",J436,0)</f>
        <v>0</v>
      </c>
      <c r="BI436" s="240">
        <f>IF(N436="nulová",J436,0)</f>
        <v>0</v>
      </c>
      <c r="BJ436" s="18" t="s">
        <v>80</v>
      </c>
      <c r="BK436" s="240">
        <f>ROUND(I436*H436,2)</f>
        <v>0</v>
      </c>
      <c r="BL436" s="18" t="s">
        <v>310</v>
      </c>
      <c r="BM436" s="239" t="s">
        <v>5936</v>
      </c>
    </row>
    <row r="437" s="2" customFormat="1" ht="37.8" customHeight="1">
      <c r="A437" s="39"/>
      <c r="B437" s="40"/>
      <c r="C437" s="228" t="s">
        <v>1011</v>
      </c>
      <c r="D437" s="228" t="s">
        <v>225</v>
      </c>
      <c r="E437" s="229" t="s">
        <v>5937</v>
      </c>
      <c r="F437" s="230" t="s">
        <v>5938</v>
      </c>
      <c r="G437" s="231" t="s">
        <v>4689</v>
      </c>
      <c r="H437" s="232">
        <v>15</v>
      </c>
      <c r="I437" s="233"/>
      <c r="J437" s="234">
        <f>ROUND(I437*H437,2)</f>
        <v>0</v>
      </c>
      <c r="K437" s="230" t="s">
        <v>229</v>
      </c>
      <c r="L437" s="45"/>
      <c r="M437" s="235" t="s">
        <v>1</v>
      </c>
      <c r="N437" s="236" t="s">
        <v>38</v>
      </c>
      <c r="O437" s="92"/>
      <c r="P437" s="237">
        <f>O437*H437</f>
        <v>0</v>
      </c>
      <c r="Q437" s="237">
        <v>0.015049999999999999</v>
      </c>
      <c r="R437" s="237">
        <f>Q437*H437</f>
        <v>0.22574999999999998</v>
      </c>
      <c r="S437" s="237">
        <v>0</v>
      </c>
      <c r="T437" s="238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9" t="s">
        <v>310</v>
      </c>
      <c r="AT437" s="239" t="s">
        <v>225</v>
      </c>
      <c r="AU437" s="239" t="s">
        <v>82</v>
      </c>
      <c r="AY437" s="18" t="s">
        <v>223</v>
      </c>
      <c r="BE437" s="240">
        <f>IF(N437="základní",J437,0)</f>
        <v>0</v>
      </c>
      <c r="BF437" s="240">
        <f>IF(N437="snížená",J437,0)</f>
        <v>0</v>
      </c>
      <c r="BG437" s="240">
        <f>IF(N437="zákl. přenesená",J437,0)</f>
        <v>0</v>
      </c>
      <c r="BH437" s="240">
        <f>IF(N437="sníž. přenesená",J437,0)</f>
        <v>0</v>
      </c>
      <c r="BI437" s="240">
        <f>IF(N437="nulová",J437,0)</f>
        <v>0</v>
      </c>
      <c r="BJ437" s="18" t="s">
        <v>80</v>
      </c>
      <c r="BK437" s="240">
        <f>ROUND(I437*H437,2)</f>
        <v>0</v>
      </c>
      <c r="BL437" s="18" t="s">
        <v>310</v>
      </c>
      <c r="BM437" s="239" t="s">
        <v>5939</v>
      </c>
    </row>
    <row r="438" s="2" customFormat="1" ht="24.15" customHeight="1">
      <c r="A438" s="39"/>
      <c r="B438" s="40"/>
      <c r="C438" s="228" t="s">
        <v>1016</v>
      </c>
      <c r="D438" s="228" t="s">
        <v>225</v>
      </c>
      <c r="E438" s="229" t="s">
        <v>5940</v>
      </c>
      <c r="F438" s="230" t="s">
        <v>5941</v>
      </c>
      <c r="G438" s="231" t="s">
        <v>4689</v>
      </c>
      <c r="H438" s="232">
        <v>17</v>
      </c>
      <c r="I438" s="233"/>
      <c r="J438" s="234">
        <f>ROUND(I438*H438,2)</f>
        <v>0</v>
      </c>
      <c r="K438" s="230" t="s">
        <v>229</v>
      </c>
      <c r="L438" s="45"/>
      <c r="M438" s="235" t="s">
        <v>1</v>
      </c>
      <c r="N438" s="236" t="s">
        <v>38</v>
      </c>
      <c r="O438" s="92"/>
      <c r="P438" s="237">
        <f>O438*H438</f>
        <v>0</v>
      </c>
      <c r="Q438" s="237">
        <v>0.00014999999999999999</v>
      </c>
      <c r="R438" s="237">
        <f>Q438*H438</f>
        <v>0.0025499999999999997</v>
      </c>
      <c r="S438" s="237">
        <v>0</v>
      </c>
      <c r="T438" s="238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39" t="s">
        <v>310</v>
      </c>
      <c r="AT438" s="239" t="s">
        <v>225</v>
      </c>
      <c r="AU438" s="239" t="s">
        <v>82</v>
      </c>
      <c r="AY438" s="18" t="s">
        <v>223</v>
      </c>
      <c r="BE438" s="240">
        <f>IF(N438="základní",J438,0)</f>
        <v>0</v>
      </c>
      <c r="BF438" s="240">
        <f>IF(N438="snížená",J438,0)</f>
        <v>0</v>
      </c>
      <c r="BG438" s="240">
        <f>IF(N438="zákl. přenesená",J438,0)</f>
        <v>0</v>
      </c>
      <c r="BH438" s="240">
        <f>IF(N438="sníž. přenesená",J438,0)</f>
        <v>0</v>
      </c>
      <c r="BI438" s="240">
        <f>IF(N438="nulová",J438,0)</f>
        <v>0</v>
      </c>
      <c r="BJ438" s="18" t="s">
        <v>80</v>
      </c>
      <c r="BK438" s="240">
        <f>ROUND(I438*H438,2)</f>
        <v>0</v>
      </c>
      <c r="BL438" s="18" t="s">
        <v>310</v>
      </c>
      <c r="BM438" s="239" t="s">
        <v>5942</v>
      </c>
    </row>
    <row r="439" s="2" customFormat="1" ht="24.15" customHeight="1">
      <c r="A439" s="39"/>
      <c r="B439" s="40"/>
      <c r="C439" s="228" t="s">
        <v>1021</v>
      </c>
      <c r="D439" s="228" t="s">
        <v>225</v>
      </c>
      <c r="E439" s="229" t="s">
        <v>5943</v>
      </c>
      <c r="F439" s="230" t="s">
        <v>5944</v>
      </c>
      <c r="G439" s="231" t="s">
        <v>4689</v>
      </c>
      <c r="H439" s="232">
        <v>17</v>
      </c>
      <c r="I439" s="233"/>
      <c r="J439" s="234">
        <f>ROUND(I439*H439,2)</f>
        <v>0</v>
      </c>
      <c r="K439" s="230" t="s">
        <v>229</v>
      </c>
      <c r="L439" s="45"/>
      <c r="M439" s="235" t="s">
        <v>1</v>
      </c>
      <c r="N439" s="236" t="s">
        <v>38</v>
      </c>
      <c r="O439" s="92"/>
      <c r="P439" s="237">
        <f>O439*H439</f>
        <v>0</v>
      </c>
      <c r="Q439" s="237">
        <v>0.00050000000000000001</v>
      </c>
      <c r="R439" s="237">
        <f>Q439*H439</f>
        <v>0.0085000000000000006</v>
      </c>
      <c r="S439" s="237">
        <v>0</v>
      </c>
      <c r="T439" s="238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9" t="s">
        <v>310</v>
      </c>
      <c r="AT439" s="239" t="s">
        <v>225</v>
      </c>
      <c r="AU439" s="239" t="s">
        <v>82</v>
      </c>
      <c r="AY439" s="18" t="s">
        <v>223</v>
      </c>
      <c r="BE439" s="240">
        <f>IF(N439="základní",J439,0)</f>
        <v>0</v>
      </c>
      <c r="BF439" s="240">
        <f>IF(N439="snížená",J439,0)</f>
        <v>0</v>
      </c>
      <c r="BG439" s="240">
        <f>IF(N439="zákl. přenesená",J439,0)</f>
        <v>0</v>
      </c>
      <c r="BH439" s="240">
        <f>IF(N439="sníž. přenesená",J439,0)</f>
        <v>0</v>
      </c>
      <c r="BI439" s="240">
        <f>IF(N439="nulová",J439,0)</f>
        <v>0</v>
      </c>
      <c r="BJ439" s="18" t="s">
        <v>80</v>
      </c>
      <c r="BK439" s="240">
        <f>ROUND(I439*H439,2)</f>
        <v>0</v>
      </c>
      <c r="BL439" s="18" t="s">
        <v>310</v>
      </c>
      <c r="BM439" s="239" t="s">
        <v>5945</v>
      </c>
    </row>
    <row r="440" s="2" customFormat="1" ht="24.15" customHeight="1">
      <c r="A440" s="39"/>
      <c r="B440" s="40"/>
      <c r="C440" s="228" t="s">
        <v>1028</v>
      </c>
      <c r="D440" s="228" t="s">
        <v>225</v>
      </c>
      <c r="E440" s="229" t="s">
        <v>5946</v>
      </c>
      <c r="F440" s="230" t="s">
        <v>5947</v>
      </c>
      <c r="G440" s="231" t="s">
        <v>4689</v>
      </c>
      <c r="H440" s="232">
        <v>17</v>
      </c>
      <c r="I440" s="233"/>
      <c r="J440" s="234">
        <f>ROUND(I440*H440,2)</f>
        <v>0</v>
      </c>
      <c r="K440" s="230" t="s">
        <v>229</v>
      </c>
      <c r="L440" s="45"/>
      <c r="M440" s="235" t="s">
        <v>1</v>
      </c>
      <c r="N440" s="236" t="s">
        <v>38</v>
      </c>
      <c r="O440" s="92"/>
      <c r="P440" s="237">
        <f>O440*H440</f>
        <v>0</v>
      </c>
      <c r="Q440" s="237">
        <v>0</v>
      </c>
      <c r="R440" s="237">
        <f>Q440*H440</f>
        <v>0</v>
      </c>
      <c r="S440" s="237">
        <v>0</v>
      </c>
      <c r="T440" s="238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39" t="s">
        <v>310</v>
      </c>
      <c r="AT440" s="239" t="s">
        <v>225</v>
      </c>
      <c r="AU440" s="239" t="s">
        <v>82</v>
      </c>
      <c r="AY440" s="18" t="s">
        <v>223</v>
      </c>
      <c r="BE440" s="240">
        <f>IF(N440="základní",J440,0)</f>
        <v>0</v>
      </c>
      <c r="BF440" s="240">
        <f>IF(N440="snížená",J440,0)</f>
        <v>0</v>
      </c>
      <c r="BG440" s="240">
        <f>IF(N440="zákl. přenesená",J440,0)</f>
        <v>0</v>
      </c>
      <c r="BH440" s="240">
        <f>IF(N440="sníž. přenesená",J440,0)</f>
        <v>0</v>
      </c>
      <c r="BI440" s="240">
        <f>IF(N440="nulová",J440,0)</f>
        <v>0</v>
      </c>
      <c r="BJ440" s="18" t="s">
        <v>80</v>
      </c>
      <c r="BK440" s="240">
        <f>ROUND(I440*H440,2)</f>
        <v>0</v>
      </c>
      <c r="BL440" s="18" t="s">
        <v>310</v>
      </c>
      <c r="BM440" s="239" t="s">
        <v>5948</v>
      </c>
    </row>
    <row r="441" s="2" customFormat="1" ht="24.15" customHeight="1">
      <c r="A441" s="39"/>
      <c r="B441" s="40"/>
      <c r="C441" s="274" t="s">
        <v>1049</v>
      </c>
      <c r="D441" s="274" t="s">
        <v>285</v>
      </c>
      <c r="E441" s="275" t="s">
        <v>5949</v>
      </c>
      <c r="F441" s="276" t="s">
        <v>5950</v>
      </c>
      <c r="G441" s="277" t="s">
        <v>475</v>
      </c>
      <c r="H441" s="278">
        <v>17</v>
      </c>
      <c r="I441" s="279"/>
      <c r="J441" s="280">
        <f>ROUND(I441*H441,2)</f>
        <v>0</v>
      </c>
      <c r="K441" s="276" t="s">
        <v>229</v>
      </c>
      <c r="L441" s="281"/>
      <c r="M441" s="282" t="s">
        <v>1</v>
      </c>
      <c r="N441" s="283" t="s">
        <v>38</v>
      </c>
      <c r="O441" s="92"/>
      <c r="P441" s="237">
        <f>O441*H441</f>
        <v>0</v>
      </c>
      <c r="Q441" s="237">
        <v>0.001</v>
      </c>
      <c r="R441" s="237">
        <f>Q441*H441</f>
        <v>0.017000000000000001</v>
      </c>
      <c r="S441" s="237">
        <v>0</v>
      </c>
      <c r="T441" s="238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9" t="s">
        <v>402</v>
      </c>
      <c r="AT441" s="239" t="s">
        <v>285</v>
      </c>
      <c r="AU441" s="239" t="s">
        <v>82</v>
      </c>
      <c r="AY441" s="18" t="s">
        <v>223</v>
      </c>
      <c r="BE441" s="240">
        <f>IF(N441="základní",J441,0)</f>
        <v>0</v>
      </c>
      <c r="BF441" s="240">
        <f>IF(N441="snížená",J441,0)</f>
        <v>0</v>
      </c>
      <c r="BG441" s="240">
        <f>IF(N441="zákl. přenesená",J441,0)</f>
        <v>0</v>
      </c>
      <c r="BH441" s="240">
        <f>IF(N441="sníž. přenesená",J441,0)</f>
        <v>0</v>
      </c>
      <c r="BI441" s="240">
        <f>IF(N441="nulová",J441,0)</f>
        <v>0</v>
      </c>
      <c r="BJ441" s="18" t="s">
        <v>80</v>
      </c>
      <c r="BK441" s="240">
        <f>ROUND(I441*H441,2)</f>
        <v>0</v>
      </c>
      <c r="BL441" s="18" t="s">
        <v>310</v>
      </c>
      <c r="BM441" s="239" t="s">
        <v>5951</v>
      </c>
    </row>
    <row r="442" s="2" customFormat="1" ht="49.05" customHeight="1">
      <c r="A442" s="39"/>
      <c r="B442" s="40"/>
      <c r="C442" s="228" t="s">
        <v>1068</v>
      </c>
      <c r="D442" s="228" t="s">
        <v>225</v>
      </c>
      <c r="E442" s="229" t="s">
        <v>5952</v>
      </c>
      <c r="F442" s="230" t="s">
        <v>5953</v>
      </c>
      <c r="G442" s="231" t="s">
        <v>265</v>
      </c>
      <c r="H442" s="232">
        <v>0.33600000000000002</v>
      </c>
      <c r="I442" s="233"/>
      <c r="J442" s="234">
        <f>ROUND(I442*H442,2)</f>
        <v>0</v>
      </c>
      <c r="K442" s="230" t="s">
        <v>229</v>
      </c>
      <c r="L442" s="45"/>
      <c r="M442" s="235" t="s">
        <v>1</v>
      </c>
      <c r="N442" s="236" t="s">
        <v>38</v>
      </c>
      <c r="O442" s="92"/>
      <c r="P442" s="237">
        <f>O442*H442</f>
        <v>0</v>
      </c>
      <c r="Q442" s="237">
        <v>0</v>
      </c>
      <c r="R442" s="237">
        <f>Q442*H442</f>
        <v>0</v>
      </c>
      <c r="S442" s="237">
        <v>0</v>
      </c>
      <c r="T442" s="238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39" t="s">
        <v>310</v>
      </c>
      <c r="AT442" s="239" t="s">
        <v>225</v>
      </c>
      <c r="AU442" s="239" t="s">
        <v>82</v>
      </c>
      <c r="AY442" s="18" t="s">
        <v>223</v>
      </c>
      <c r="BE442" s="240">
        <f>IF(N442="základní",J442,0)</f>
        <v>0</v>
      </c>
      <c r="BF442" s="240">
        <f>IF(N442="snížená",J442,0)</f>
        <v>0</v>
      </c>
      <c r="BG442" s="240">
        <f>IF(N442="zákl. přenesená",J442,0)</f>
        <v>0</v>
      </c>
      <c r="BH442" s="240">
        <f>IF(N442="sníž. přenesená",J442,0)</f>
        <v>0</v>
      </c>
      <c r="BI442" s="240">
        <f>IF(N442="nulová",J442,0)</f>
        <v>0</v>
      </c>
      <c r="BJ442" s="18" t="s">
        <v>80</v>
      </c>
      <c r="BK442" s="240">
        <f>ROUND(I442*H442,2)</f>
        <v>0</v>
      </c>
      <c r="BL442" s="18" t="s">
        <v>310</v>
      </c>
      <c r="BM442" s="239" t="s">
        <v>5954</v>
      </c>
    </row>
    <row r="443" s="12" customFormat="1" ht="22.8" customHeight="1">
      <c r="A443" s="12"/>
      <c r="B443" s="212"/>
      <c r="C443" s="213"/>
      <c r="D443" s="214" t="s">
        <v>72</v>
      </c>
      <c r="E443" s="226" t="s">
        <v>5095</v>
      </c>
      <c r="F443" s="226" t="s">
        <v>5955</v>
      </c>
      <c r="G443" s="213"/>
      <c r="H443" s="213"/>
      <c r="I443" s="216"/>
      <c r="J443" s="227">
        <f>BK443</f>
        <v>0</v>
      </c>
      <c r="K443" s="213"/>
      <c r="L443" s="218"/>
      <c r="M443" s="219"/>
      <c r="N443" s="220"/>
      <c r="O443" s="220"/>
      <c r="P443" s="221">
        <f>SUM(P444:P454)</f>
        <v>0</v>
      </c>
      <c r="Q443" s="220"/>
      <c r="R443" s="221">
        <f>SUM(R444:R454)</f>
        <v>0.011010000000000001</v>
      </c>
      <c r="S443" s="220"/>
      <c r="T443" s="222">
        <f>SUM(T444:T454)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223" t="s">
        <v>82</v>
      </c>
      <c r="AT443" s="224" t="s">
        <v>72</v>
      </c>
      <c r="AU443" s="224" t="s">
        <v>80</v>
      </c>
      <c r="AY443" s="223" t="s">
        <v>223</v>
      </c>
      <c r="BK443" s="225">
        <f>SUM(BK444:BK454)</f>
        <v>0</v>
      </c>
    </row>
    <row r="444" s="2" customFormat="1" ht="37.8" customHeight="1">
      <c r="A444" s="39"/>
      <c r="B444" s="40"/>
      <c r="C444" s="228" t="s">
        <v>1072</v>
      </c>
      <c r="D444" s="228" t="s">
        <v>225</v>
      </c>
      <c r="E444" s="229" t="s">
        <v>5956</v>
      </c>
      <c r="F444" s="230" t="s">
        <v>5957</v>
      </c>
      <c r="G444" s="231" t="s">
        <v>475</v>
      </c>
      <c r="H444" s="232">
        <v>6</v>
      </c>
      <c r="I444" s="233"/>
      <c r="J444" s="234">
        <f>ROUND(I444*H444,2)</f>
        <v>0</v>
      </c>
      <c r="K444" s="230" t="s">
        <v>229</v>
      </c>
      <c r="L444" s="45"/>
      <c r="M444" s="235" t="s">
        <v>1</v>
      </c>
      <c r="N444" s="236" t="s">
        <v>38</v>
      </c>
      <c r="O444" s="92"/>
      <c r="P444" s="237">
        <f>O444*H444</f>
        <v>0</v>
      </c>
      <c r="Q444" s="237">
        <v>6.0000000000000002E-05</v>
      </c>
      <c r="R444" s="237">
        <f>Q444*H444</f>
        <v>0.00036000000000000002</v>
      </c>
      <c r="S444" s="237">
        <v>0</v>
      </c>
      <c r="T444" s="238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39" t="s">
        <v>310</v>
      </c>
      <c r="AT444" s="239" t="s">
        <v>225</v>
      </c>
      <c r="AU444" s="239" t="s">
        <v>82</v>
      </c>
      <c r="AY444" s="18" t="s">
        <v>223</v>
      </c>
      <c r="BE444" s="240">
        <f>IF(N444="základní",J444,0)</f>
        <v>0</v>
      </c>
      <c r="BF444" s="240">
        <f>IF(N444="snížená",J444,0)</f>
        <v>0</v>
      </c>
      <c r="BG444" s="240">
        <f>IF(N444="zákl. přenesená",J444,0)</f>
        <v>0</v>
      </c>
      <c r="BH444" s="240">
        <f>IF(N444="sníž. přenesená",J444,0)</f>
        <v>0</v>
      </c>
      <c r="BI444" s="240">
        <f>IF(N444="nulová",J444,0)</f>
        <v>0</v>
      </c>
      <c r="BJ444" s="18" t="s">
        <v>80</v>
      </c>
      <c r="BK444" s="240">
        <f>ROUND(I444*H444,2)</f>
        <v>0</v>
      </c>
      <c r="BL444" s="18" t="s">
        <v>310</v>
      </c>
      <c r="BM444" s="239" t="s">
        <v>5958</v>
      </c>
    </row>
    <row r="445" s="2" customFormat="1" ht="37.8" customHeight="1">
      <c r="A445" s="39"/>
      <c r="B445" s="40"/>
      <c r="C445" s="228" t="s">
        <v>1088</v>
      </c>
      <c r="D445" s="228" t="s">
        <v>225</v>
      </c>
      <c r="E445" s="229" t="s">
        <v>5959</v>
      </c>
      <c r="F445" s="230" t="s">
        <v>5960</v>
      </c>
      <c r="G445" s="231" t="s">
        <v>475</v>
      </c>
      <c r="H445" s="232">
        <v>4</v>
      </c>
      <c r="I445" s="233"/>
      <c r="J445" s="234">
        <f>ROUND(I445*H445,2)</f>
        <v>0</v>
      </c>
      <c r="K445" s="230" t="s">
        <v>229</v>
      </c>
      <c r="L445" s="45"/>
      <c r="M445" s="235" t="s">
        <v>1</v>
      </c>
      <c r="N445" s="236" t="s">
        <v>38</v>
      </c>
      <c r="O445" s="92"/>
      <c r="P445" s="237">
        <f>O445*H445</f>
        <v>0</v>
      </c>
      <c r="Q445" s="237">
        <v>8.0000000000000007E-05</v>
      </c>
      <c r="R445" s="237">
        <f>Q445*H445</f>
        <v>0.00032000000000000003</v>
      </c>
      <c r="S445" s="237">
        <v>0</v>
      </c>
      <c r="T445" s="238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9" t="s">
        <v>310</v>
      </c>
      <c r="AT445" s="239" t="s">
        <v>225</v>
      </c>
      <c r="AU445" s="239" t="s">
        <v>82</v>
      </c>
      <c r="AY445" s="18" t="s">
        <v>223</v>
      </c>
      <c r="BE445" s="240">
        <f>IF(N445="základní",J445,0)</f>
        <v>0</v>
      </c>
      <c r="BF445" s="240">
        <f>IF(N445="snížená",J445,0)</f>
        <v>0</v>
      </c>
      <c r="BG445" s="240">
        <f>IF(N445="zákl. přenesená",J445,0)</f>
        <v>0</v>
      </c>
      <c r="BH445" s="240">
        <f>IF(N445="sníž. přenesená",J445,0)</f>
        <v>0</v>
      </c>
      <c r="BI445" s="240">
        <f>IF(N445="nulová",J445,0)</f>
        <v>0</v>
      </c>
      <c r="BJ445" s="18" t="s">
        <v>80</v>
      </c>
      <c r="BK445" s="240">
        <f>ROUND(I445*H445,2)</f>
        <v>0</v>
      </c>
      <c r="BL445" s="18" t="s">
        <v>310</v>
      </c>
      <c r="BM445" s="239" t="s">
        <v>5961</v>
      </c>
    </row>
    <row r="446" s="2" customFormat="1" ht="37.8" customHeight="1">
      <c r="A446" s="39"/>
      <c r="B446" s="40"/>
      <c r="C446" s="228" t="s">
        <v>1092</v>
      </c>
      <c r="D446" s="228" t="s">
        <v>225</v>
      </c>
      <c r="E446" s="229" t="s">
        <v>5962</v>
      </c>
      <c r="F446" s="230" t="s">
        <v>5963</v>
      </c>
      <c r="G446" s="231" t="s">
        <v>475</v>
      </c>
      <c r="H446" s="232">
        <v>2</v>
      </c>
      <c r="I446" s="233"/>
      <c r="J446" s="234">
        <f>ROUND(I446*H446,2)</f>
        <v>0</v>
      </c>
      <c r="K446" s="230" t="s">
        <v>229</v>
      </c>
      <c r="L446" s="45"/>
      <c r="M446" s="235" t="s">
        <v>1</v>
      </c>
      <c r="N446" s="236" t="s">
        <v>38</v>
      </c>
      <c r="O446" s="92"/>
      <c r="P446" s="237">
        <f>O446*H446</f>
        <v>0</v>
      </c>
      <c r="Q446" s="237">
        <v>0.00010000000000000001</v>
      </c>
      <c r="R446" s="237">
        <f>Q446*H446</f>
        <v>0.00020000000000000001</v>
      </c>
      <c r="S446" s="237">
        <v>0</v>
      </c>
      <c r="T446" s="238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39" t="s">
        <v>310</v>
      </c>
      <c r="AT446" s="239" t="s">
        <v>225</v>
      </c>
      <c r="AU446" s="239" t="s">
        <v>82</v>
      </c>
      <c r="AY446" s="18" t="s">
        <v>223</v>
      </c>
      <c r="BE446" s="240">
        <f>IF(N446="základní",J446,0)</f>
        <v>0</v>
      </c>
      <c r="BF446" s="240">
        <f>IF(N446="snížená",J446,0)</f>
        <v>0</v>
      </c>
      <c r="BG446" s="240">
        <f>IF(N446="zákl. přenesená",J446,0)</f>
        <v>0</v>
      </c>
      <c r="BH446" s="240">
        <f>IF(N446="sníž. přenesená",J446,0)</f>
        <v>0</v>
      </c>
      <c r="BI446" s="240">
        <f>IF(N446="nulová",J446,0)</f>
        <v>0</v>
      </c>
      <c r="BJ446" s="18" t="s">
        <v>80</v>
      </c>
      <c r="BK446" s="240">
        <f>ROUND(I446*H446,2)</f>
        <v>0</v>
      </c>
      <c r="BL446" s="18" t="s">
        <v>310</v>
      </c>
      <c r="BM446" s="239" t="s">
        <v>5964</v>
      </c>
    </row>
    <row r="447" s="2" customFormat="1" ht="37.8" customHeight="1">
      <c r="A447" s="39"/>
      <c r="B447" s="40"/>
      <c r="C447" s="228" t="s">
        <v>1097</v>
      </c>
      <c r="D447" s="228" t="s">
        <v>225</v>
      </c>
      <c r="E447" s="229" t="s">
        <v>5965</v>
      </c>
      <c r="F447" s="230" t="s">
        <v>5966</v>
      </c>
      <c r="G447" s="231" t="s">
        <v>475</v>
      </c>
      <c r="H447" s="232">
        <v>3</v>
      </c>
      <c r="I447" s="233"/>
      <c r="J447" s="234">
        <f>ROUND(I447*H447,2)</f>
        <v>0</v>
      </c>
      <c r="K447" s="230" t="s">
        <v>229</v>
      </c>
      <c r="L447" s="45"/>
      <c r="M447" s="235" t="s">
        <v>1</v>
      </c>
      <c r="N447" s="236" t="s">
        <v>38</v>
      </c>
      <c r="O447" s="92"/>
      <c r="P447" s="237">
        <f>O447*H447</f>
        <v>0</v>
      </c>
      <c r="Q447" s="237">
        <v>0.00012</v>
      </c>
      <c r="R447" s="237">
        <f>Q447*H447</f>
        <v>0.00036000000000000002</v>
      </c>
      <c r="S447" s="237">
        <v>0</v>
      </c>
      <c r="T447" s="238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9" t="s">
        <v>310</v>
      </c>
      <c r="AT447" s="239" t="s">
        <v>225</v>
      </c>
      <c r="AU447" s="239" t="s">
        <v>82</v>
      </c>
      <c r="AY447" s="18" t="s">
        <v>223</v>
      </c>
      <c r="BE447" s="240">
        <f>IF(N447="základní",J447,0)</f>
        <v>0</v>
      </c>
      <c r="BF447" s="240">
        <f>IF(N447="snížená",J447,0)</f>
        <v>0</v>
      </c>
      <c r="BG447" s="240">
        <f>IF(N447="zákl. přenesená",J447,0)</f>
        <v>0</v>
      </c>
      <c r="BH447" s="240">
        <f>IF(N447="sníž. přenesená",J447,0)</f>
        <v>0</v>
      </c>
      <c r="BI447" s="240">
        <f>IF(N447="nulová",J447,0)</f>
        <v>0</v>
      </c>
      <c r="BJ447" s="18" t="s">
        <v>80</v>
      </c>
      <c r="BK447" s="240">
        <f>ROUND(I447*H447,2)</f>
        <v>0</v>
      </c>
      <c r="BL447" s="18" t="s">
        <v>310</v>
      </c>
      <c r="BM447" s="239" t="s">
        <v>5967</v>
      </c>
    </row>
    <row r="448" s="2" customFormat="1" ht="37.8" customHeight="1">
      <c r="A448" s="39"/>
      <c r="B448" s="40"/>
      <c r="C448" s="228" t="s">
        <v>1112</v>
      </c>
      <c r="D448" s="228" t="s">
        <v>225</v>
      </c>
      <c r="E448" s="229" t="s">
        <v>5968</v>
      </c>
      <c r="F448" s="230" t="s">
        <v>5969</v>
      </c>
      <c r="G448" s="231" t="s">
        <v>475</v>
      </c>
      <c r="H448" s="232">
        <v>2</v>
      </c>
      <c r="I448" s="233"/>
      <c r="J448" s="234">
        <f>ROUND(I448*H448,2)</f>
        <v>0</v>
      </c>
      <c r="K448" s="230" t="s">
        <v>229</v>
      </c>
      <c r="L448" s="45"/>
      <c r="M448" s="235" t="s">
        <v>1</v>
      </c>
      <c r="N448" s="236" t="s">
        <v>38</v>
      </c>
      <c r="O448" s="92"/>
      <c r="P448" s="237">
        <f>O448*H448</f>
        <v>0</v>
      </c>
      <c r="Q448" s="237">
        <v>0.00114</v>
      </c>
      <c r="R448" s="237">
        <f>Q448*H448</f>
        <v>0.0022799999999999999</v>
      </c>
      <c r="S448" s="237">
        <v>0</v>
      </c>
      <c r="T448" s="238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39" t="s">
        <v>310</v>
      </c>
      <c r="AT448" s="239" t="s">
        <v>225</v>
      </c>
      <c r="AU448" s="239" t="s">
        <v>82</v>
      </c>
      <c r="AY448" s="18" t="s">
        <v>223</v>
      </c>
      <c r="BE448" s="240">
        <f>IF(N448="základní",J448,0)</f>
        <v>0</v>
      </c>
      <c r="BF448" s="240">
        <f>IF(N448="snížená",J448,0)</f>
        <v>0</v>
      </c>
      <c r="BG448" s="240">
        <f>IF(N448="zákl. přenesená",J448,0)</f>
        <v>0</v>
      </c>
      <c r="BH448" s="240">
        <f>IF(N448="sníž. přenesená",J448,0)</f>
        <v>0</v>
      </c>
      <c r="BI448" s="240">
        <f>IF(N448="nulová",J448,0)</f>
        <v>0</v>
      </c>
      <c r="BJ448" s="18" t="s">
        <v>80</v>
      </c>
      <c r="BK448" s="240">
        <f>ROUND(I448*H448,2)</f>
        <v>0</v>
      </c>
      <c r="BL448" s="18" t="s">
        <v>310</v>
      </c>
      <c r="BM448" s="239" t="s">
        <v>5970</v>
      </c>
    </row>
    <row r="449" s="2" customFormat="1" ht="37.8" customHeight="1">
      <c r="A449" s="39"/>
      <c r="B449" s="40"/>
      <c r="C449" s="228" t="s">
        <v>1119</v>
      </c>
      <c r="D449" s="228" t="s">
        <v>225</v>
      </c>
      <c r="E449" s="229" t="s">
        <v>5971</v>
      </c>
      <c r="F449" s="230" t="s">
        <v>5972</v>
      </c>
      <c r="G449" s="231" t="s">
        <v>475</v>
      </c>
      <c r="H449" s="232">
        <v>2</v>
      </c>
      <c r="I449" s="233"/>
      <c r="J449" s="234">
        <f>ROUND(I449*H449,2)</f>
        <v>0</v>
      </c>
      <c r="K449" s="230" t="s">
        <v>229</v>
      </c>
      <c r="L449" s="45"/>
      <c r="M449" s="235" t="s">
        <v>1</v>
      </c>
      <c r="N449" s="236" t="s">
        <v>38</v>
      </c>
      <c r="O449" s="92"/>
      <c r="P449" s="237">
        <f>O449*H449</f>
        <v>0</v>
      </c>
      <c r="Q449" s="237">
        <v>0.00024000000000000001</v>
      </c>
      <c r="R449" s="237">
        <f>Q449*H449</f>
        <v>0.00048000000000000001</v>
      </c>
      <c r="S449" s="237">
        <v>0</v>
      </c>
      <c r="T449" s="238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9" t="s">
        <v>310</v>
      </c>
      <c r="AT449" s="239" t="s">
        <v>225</v>
      </c>
      <c r="AU449" s="239" t="s">
        <v>82</v>
      </c>
      <c r="AY449" s="18" t="s">
        <v>223</v>
      </c>
      <c r="BE449" s="240">
        <f>IF(N449="základní",J449,0)</f>
        <v>0</v>
      </c>
      <c r="BF449" s="240">
        <f>IF(N449="snížená",J449,0)</f>
        <v>0</v>
      </c>
      <c r="BG449" s="240">
        <f>IF(N449="zákl. přenesená",J449,0)</f>
        <v>0</v>
      </c>
      <c r="BH449" s="240">
        <f>IF(N449="sníž. přenesená",J449,0)</f>
        <v>0</v>
      </c>
      <c r="BI449" s="240">
        <f>IF(N449="nulová",J449,0)</f>
        <v>0</v>
      </c>
      <c r="BJ449" s="18" t="s">
        <v>80</v>
      </c>
      <c r="BK449" s="240">
        <f>ROUND(I449*H449,2)</f>
        <v>0</v>
      </c>
      <c r="BL449" s="18" t="s">
        <v>310</v>
      </c>
      <c r="BM449" s="239" t="s">
        <v>5973</v>
      </c>
    </row>
    <row r="450" s="2" customFormat="1" ht="37.8" customHeight="1">
      <c r="A450" s="39"/>
      <c r="B450" s="40"/>
      <c r="C450" s="228" t="s">
        <v>1126</v>
      </c>
      <c r="D450" s="228" t="s">
        <v>225</v>
      </c>
      <c r="E450" s="229" t="s">
        <v>5974</v>
      </c>
      <c r="F450" s="230" t="s">
        <v>5975</v>
      </c>
      <c r="G450" s="231" t="s">
        <v>475</v>
      </c>
      <c r="H450" s="232">
        <v>6</v>
      </c>
      <c r="I450" s="233"/>
      <c r="J450" s="234">
        <f>ROUND(I450*H450,2)</f>
        <v>0</v>
      </c>
      <c r="K450" s="230" t="s">
        <v>229</v>
      </c>
      <c r="L450" s="45"/>
      <c r="M450" s="235" t="s">
        <v>1</v>
      </c>
      <c r="N450" s="236" t="s">
        <v>38</v>
      </c>
      <c r="O450" s="92"/>
      <c r="P450" s="237">
        <f>O450*H450</f>
        <v>0</v>
      </c>
      <c r="Q450" s="237">
        <v>0.00051000000000000004</v>
      </c>
      <c r="R450" s="237">
        <f>Q450*H450</f>
        <v>0.0030600000000000002</v>
      </c>
      <c r="S450" s="237">
        <v>0</v>
      </c>
      <c r="T450" s="238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39" t="s">
        <v>310</v>
      </c>
      <c r="AT450" s="239" t="s">
        <v>225</v>
      </c>
      <c r="AU450" s="239" t="s">
        <v>82</v>
      </c>
      <c r="AY450" s="18" t="s">
        <v>223</v>
      </c>
      <c r="BE450" s="240">
        <f>IF(N450="základní",J450,0)</f>
        <v>0</v>
      </c>
      <c r="BF450" s="240">
        <f>IF(N450="snížená",J450,0)</f>
        <v>0</v>
      </c>
      <c r="BG450" s="240">
        <f>IF(N450="zákl. přenesená",J450,0)</f>
        <v>0</v>
      </c>
      <c r="BH450" s="240">
        <f>IF(N450="sníž. přenesená",J450,0)</f>
        <v>0</v>
      </c>
      <c r="BI450" s="240">
        <f>IF(N450="nulová",J450,0)</f>
        <v>0</v>
      </c>
      <c r="BJ450" s="18" t="s">
        <v>80</v>
      </c>
      <c r="BK450" s="240">
        <f>ROUND(I450*H450,2)</f>
        <v>0</v>
      </c>
      <c r="BL450" s="18" t="s">
        <v>310</v>
      </c>
      <c r="BM450" s="239" t="s">
        <v>5976</v>
      </c>
    </row>
    <row r="451" s="2" customFormat="1" ht="37.8" customHeight="1">
      <c r="A451" s="39"/>
      <c r="B451" s="40"/>
      <c r="C451" s="228" t="s">
        <v>1132</v>
      </c>
      <c r="D451" s="228" t="s">
        <v>225</v>
      </c>
      <c r="E451" s="229" t="s">
        <v>5977</v>
      </c>
      <c r="F451" s="230" t="s">
        <v>5978</v>
      </c>
      <c r="G451" s="231" t="s">
        <v>475</v>
      </c>
      <c r="H451" s="232">
        <v>5</v>
      </c>
      <c r="I451" s="233"/>
      <c r="J451" s="234">
        <f>ROUND(I451*H451,2)</f>
        <v>0</v>
      </c>
      <c r="K451" s="230" t="s">
        <v>229</v>
      </c>
      <c r="L451" s="45"/>
      <c r="M451" s="235" t="s">
        <v>1</v>
      </c>
      <c r="N451" s="236" t="s">
        <v>38</v>
      </c>
      <c r="O451" s="92"/>
      <c r="P451" s="237">
        <f>O451*H451</f>
        <v>0</v>
      </c>
      <c r="Q451" s="237">
        <v>0.00079000000000000001</v>
      </c>
      <c r="R451" s="237">
        <f>Q451*H451</f>
        <v>0.0039500000000000004</v>
      </c>
      <c r="S451" s="237">
        <v>0</v>
      </c>
      <c r="T451" s="238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9" t="s">
        <v>310</v>
      </c>
      <c r="AT451" s="239" t="s">
        <v>225</v>
      </c>
      <c r="AU451" s="239" t="s">
        <v>82</v>
      </c>
      <c r="AY451" s="18" t="s">
        <v>223</v>
      </c>
      <c r="BE451" s="240">
        <f>IF(N451="základní",J451,0)</f>
        <v>0</v>
      </c>
      <c r="BF451" s="240">
        <f>IF(N451="snížená",J451,0)</f>
        <v>0</v>
      </c>
      <c r="BG451" s="240">
        <f>IF(N451="zákl. přenesená",J451,0)</f>
        <v>0</v>
      </c>
      <c r="BH451" s="240">
        <f>IF(N451="sníž. přenesená",J451,0)</f>
        <v>0</v>
      </c>
      <c r="BI451" s="240">
        <f>IF(N451="nulová",J451,0)</f>
        <v>0</v>
      </c>
      <c r="BJ451" s="18" t="s">
        <v>80</v>
      </c>
      <c r="BK451" s="240">
        <f>ROUND(I451*H451,2)</f>
        <v>0</v>
      </c>
      <c r="BL451" s="18" t="s">
        <v>310</v>
      </c>
      <c r="BM451" s="239" t="s">
        <v>5979</v>
      </c>
    </row>
    <row r="452" s="14" customFormat="1">
      <c r="A452" s="14"/>
      <c r="B452" s="253"/>
      <c r="C452" s="254"/>
      <c r="D452" s="243" t="s">
        <v>232</v>
      </c>
      <c r="E452" s="255" t="s">
        <v>1</v>
      </c>
      <c r="F452" s="256" t="s">
        <v>5980</v>
      </c>
      <c r="G452" s="254"/>
      <c r="H452" s="255" t="s">
        <v>1</v>
      </c>
      <c r="I452" s="257"/>
      <c r="J452" s="254"/>
      <c r="K452" s="254"/>
      <c r="L452" s="258"/>
      <c r="M452" s="259"/>
      <c r="N452" s="260"/>
      <c r="O452" s="260"/>
      <c r="P452" s="260"/>
      <c r="Q452" s="260"/>
      <c r="R452" s="260"/>
      <c r="S452" s="260"/>
      <c r="T452" s="261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2" t="s">
        <v>232</v>
      </c>
      <c r="AU452" s="262" t="s">
        <v>82</v>
      </c>
      <c r="AV452" s="14" t="s">
        <v>80</v>
      </c>
      <c r="AW452" s="14" t="s">
        <v>30</v>
      </c>
      <c r="AX452" s="14" t="s">
        <v>73</v>
      </c>
      <c r="AY452" s="262" t="s">
        <v>223</v>
      </c>
    </row>
    <row r="453" s="13" customFormat="1">
      <c r="A453" s="13"/>
      <c r="B453" s="241"/>
      <c r="C453" s="242"/>
      <c r="D453" s="243" t="s">
        <v>232</v>
      </c>
      <c r="E453" s="244" t="s">
        <v>1</v>
      </c>
      <c r="F453" s="245" t="s">
        <v>249</v>
      </c>
      <c r="G453" s="242"/>
      <c r="H453" s="246">
        <v>5</v>
      </c>
      <c r="I453" s="247"/>
      <c r="J453" s="242"/>
      <c r="K453" s="242"/>
      <c r="L453" s="248"/>
      <c r="M453" s="249"/>
      <c r="N453" s="250"/>
      <c r="O453" s="250"/>
      <c r="P453" s="250"/>
      <c r="Q453" s="250"/>
      <c r="R453" s="250"/>
      <c r="S453" s="250"/>
      <c r="T453" s="25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2" t="s">
        <v>232</v>
      </c>
      <c r="AU453" s="252" t="s">
        <v>82</v>
      </c>
      <c r="AV453" s="13" t="s">
        <v>82</v>
      </c>
      <c r="AW453" s="13" t="s">
        <v>30</v>
      </c>
      <c r="AX453" s="13" t="s">
        <v>80</v>
      </c>
      <c r="AY453" s="252" t="s">
        <v>223</v>
      </c>
    </row>
    <row r="454" s="2" customFormat="1" ht="49.05" customHeight="1">
      <c r="A454" s="39"/>
      <c r="B454" s="40"/>
      <c r="C454" s="228" t="s">
        <v>1138</v>
      </c>
      <c r="D454" s="228" t="s">
        <v>225</v>
      </c>
      <c r="E454" s="229" t="s">
        <v>5981</v>
      </c>
      <c r="F454" s="230" t="s">
        <v>5982</v>
      </c>
      <c r="G454" s="231" t="s">
        <v>265</v>
      </c>
      <c r="H454" s="232">
        <v>0.010999999999999999</v>
      </c>
      <c r="I454" s="233"/>
      <c r="J454" s="234">
        <f>ROUND(I454*H454,2)</f>
        <v>0</v>
      </c>
      <c r="K454" s="230" t="s">
        <v>229</v>
      </c>
      <c r="L454" s="45"/>
      <c r="M454" s="235" t="s">
        <v>1</v>
      </c>
      <c r="N454" s="236" t="s">
        <v>38</v>
      </c>
      <c r="O454" s="92"/>
      <c r="P454" s="237">
        <f>O454*H454</f>
        <v>0</v>
      </c>
      <c r="Q454" s="237">
        <v>0</v>
      </c>
      <c r="R454" s="237">
        <f>Q454*H454</f>
        <v>0</v>
      </c>
      <c r="S454" s="237">
        <v>0</v>
      </c>
      <c r="T454" s="238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9" t="s">
        <v>310</v>
      </c>
      <c r="AT454" s="239" t="s">
        <v>225</v>
      </c>
      <c r="AU454" s="239" t="s">
        <v>82</v>
      </c>
      <c r="AY454" s="18" t="s">
        <v>223</v>
      </c>
      <c r="BE454" s="240">
        <f>IF(N454="základní",J454,0)</f>
        <v>0</v>
      </c>
      <c r="BF454" s="240">
        <f>IF(N454="snížená",J454,0)</f>
        <v>0</v>
      </c>
      <c r="BG454" s="240">
        <f>IF(N454="zákl. přenesená",J454,0)</f>
        <v>0</v>
      </c>
      <c r="BH454" s="240">
        <f>IF(N454="sníž. přenesená",J454,0)</f>
        <v>0</v>
      </c>
      <c r="BI454" s="240">
        <f>IF(N454="nulová",J454,0)</f>
        <v>0</v>
      </c>
      <c r="BJ454" s="18" t="s">
        <v>80</v>
      </c>
      <c r="BK454" s="240">
        <f>ROUND(I454*H454,2)</f>
        <v>0</v>
      </c>
      <c r="BL454" s="18" t="s">
        <v>310</v>
      </c>
      <c r="BM454" s="239" t="s">
        <v>5983</v>
      </c>
    </row>
    <row r="455" s="12" customFormat="1" ht="22.8" customHeight="1">
      <c r="A455" s="12"/>
      <c r="B455" s="212"/>
      <c r="C455" s="213"/>
      <c r="D455" s="214" t="s">
        <v>72</v>
      </c>
      <c r="E455" s="226" t="s">
        <v>5171</v>
      </c>
      <c r="F455" s="226" t="s">
        <v>5984</v>
      </c>
      <c r="G455" s="213"/>
      <c r="H455" s="213"/>
      <c r="I455" s="216"/>
      <c r="J455" s="227">
        <f>BK455</f>
        <v>0</v>
      </c>
      <c r="K455" s="213"/>
      <c r="L455" s="218"/>
      <c r="M455" s="219"/>
      <c r="N455" s="220"/>
      <c r="O455" s="220"/>
      <c r="P455" s="221">
        <f>SUM(P456:P458)</f>
        <v>0</v>
      </c>
      <c r="Q455" s="220"/>
      <c r="R455" s="221">
        <f>SUM(R456:R458)</f>
        <v>0.0066700000000000006</v>
      </c>
      <c r="S455" s="220"/>
      <c r="T455" s="222">
        <f>SUM(T456:T458)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23" t="s">
        <v>82</v>
      </c>
      <c r="AT455" s="224" t="s">
        <v>72</v>
      </c>
      <c r="AU455" s="224" t="s">
        <v>80</v>
      </c>
      <c r="AY455" s="223" t="s">
        <v>223</v>
      </c>
      <c r="BK455" s="225">
        <f>SUM(BK456:BK458)</f>
        <v>0</v>
      </c>
    </row>
    <row r="456" s="2" customFormat="1" ht="44.25" customHeight="1">
      <c r="A456" s="39"/>
      <c r="B456" s="40"/>
      <c r="C456" s="228" t="s">
        <v>1146</v>
      </c>
      <c r="D456" s="228" t="s">
        <v>225</v>
      </c>
      <c r="E456" s="229" t="s">
        <v>5985</v>
      </c>
      <c r="F456" s="230" t="s">
        <v>5986</v>
      </c>
      <c r="G456" s="231" t="s">
        <v>4689</v>
      </c>
      <c r="H456" s="232">
        <v>1</v>
      </c>
      <c r="I456" s="233"/>
      <c r="J456" s="234">
        <f>ROUND(I456*H456,2)</f>
        <v>0</v>
      </c>
      <c r="K456" s="230" t="s">
        <v>229</v>
      </c>
      <c r="L456" s="45"/>
      <c r="M456" s="235" t="s">
        <v>1</v>
      </c>
      <c r="N456" s="236" t="s">
        <v>38</v>
      </c>
      <c r="O456" s="92"/>
      <c r="P456" s="237">
        <f>O456*H456</f>
        <v>0</v>
      </c>
      <c r="Q456" s="237">
        <v>0.0053299999999999997</v>
      </c>
      <c r="R456" s="237">
        <f>Q456*H456</f>
        <v>0.0053299999999999997</v>
      </c>
      <c r="S456" s="237">
        <v>0</v>
      </c>
      <c r="T456" s="238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9" t="s">
        <v>310</v>
      </c>
      <c r="AT456" s="239" t="s">
        <v>225</v>
      </c>
      <c r="AU456" s="239" t="s">
        <v>82</v>
      </c>
      <c r="AY456" s="18" t="s">
        <v>223</v>
      </c>
      <c r="BE456" s="240">
        <f>IF(N456="základní",J456,0)</f>
        <v>0</v>
      </c>
      <c r="BF456" s="240">
        <f>IF(N456="snížená",J456,0)</f>
        <v>0</v>
      </c>
      <c r="BG456" s="240">
        <f>IF(N456="zákl. přenesená",J456,0)</f>
        <v>0</v>
      </c>
      <c r="BH456" s="240">
        <f>IF(N456="sníž. přenesená",J456,0)</f>
        <v>0</v>
      </c>
      <c r="BI456" s="240">
        <f>IF(N456="nulová",J456,0)</f>
        <v>0</v>
      </c>
      <c r="BJ456" s="18" t="s">
        <v>80</v>
      </c>
      <c r="BK456" s="240">
        <f>ROUND(I456*H456,2)</f>
        <v>0</v>
      </c>
      <c r="BL456" s="18" t="s">
        <v>310</v>
      </c>
      <c r="BM456" s="239" t="s">
        <v>5987</v>
      </c>
    </row>
    <row r="457" s="2" customFormat="1" ht="37.8" customHeight="1">
      <c r="A457" s="39"/>
      <c r="B457" s="40"/>
      <c r="C457" s="228" t="s">
        <v>1152</v>
      </c>
      <c r="D457" s="228" t="s">
        <v>225</v>
      </c>
      <c r="E457" s="229" t="s">
        <v>5988</v>
      </c>
      <c r="F457" s="230" t="s">
        <v>5989</v>
      </c>
      <c r="G457" s="231" t="s">
        <v>4689</v>
      </c>
      <c r="H457" s="232">
        <v>1</v>
      </c>
      <c r="I457" s="233"/>
      <c r="J457" s="234">
        <f>ROUND(I457*H457,2)</f>
        <v>0</v>
      </c>
      <c r="K457" s="230" t="s">
        <v>229</v>
      </c>
      <c r="L457" s="45"/>
      <c r="M457" s="235" t="s">
        <v>1</v>
      </c>
      <c r="N457" s="236" t="s">
        <v>38</v>
      </c>
      <c r="O457" s="92"/>
      <c r="P457" s="237">
        <f>O457*H457</f>
        <v>0</v>
      </c>
      <c r="Q457" s="237">
        <v>0.00067000000000000002</v>
      </c>
      <c r="R457" s="237">
        <f>Q457*H457</f>
        <v>0.00067000000000000002</v>
      </c>
      <c r="S457" s="237">
        <v>0</v>
      </c>
      <c r="T457" s="238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9" t="s">
        <v>310</v>
      </c>
      <c r="AT457" s="239" t="s">
        <v>225</v>
      </c>
      <c r="AU457" s="239" t="s">
        <v>82</v>
      </c>
      <c r="AY457" s="18" t="s">
        <v>223</v>
      </c>
      <c r="BE457" s="240">
        <f>IF(N457="základní",J457,0)</f>
        <v>0</v>
      </c>
      <c r="BF457" s="240">
        <f>IF(N457="snížená",J457,0)</f>
        <v>0</v>
      </c>
      <c r="BG457" s="240">
        <f>IF(N457="zákl. přenesená",J457,0)</f>
        <v>0</v>
      </c>
      <c r="BH457" s="240">
        <f>IF(N457="sníž. přenesená",J457,0)</f>
        <v>0</v>
      </c>
      <c r="BI457" s="240">
        <f>IF(N457="nulová",J457,0)</f>
        <v>0</v>
      </c>
      <c r="BJ457" s="18" t="s">
        <v>80</v>
      </c>
      <c r="BK457" s="240">
        <f>ROUND(I457*H457,2)</f>
        <v>0</v>
      </c>
      <c r="BL457" s="18" t="s">
        <v>310</v>
      </c>
      <c r="BM457" s="239" t="s">
        <v>5990</v>
      </c>
    </row>
    <row r="458" s="2" customFormat="1" ht="37.8" customHeight="1">
      <c r="A458" s="39"/>
      <c r="B458" s="40"/>
      <c r="C458" s="228" t="s">
        <v>1158</v>
      </c>
      <c r="D458" s="228" t="s">
        <v>225</v>
      </c>
      <c r="E458" s="229" t="s">
        <v>5991</v>
      </c>
      <c r="F458" s="230" t="s">
        <v>5992</v>
      </c>
      <c r="G458" s="231" t="s">
        <v>475</v>
      </c>
      <c r="H458" s="232">
        <v>1</v>
      </c>
      <c r="I458" s="233"/>
      <c r="J458" s="234">
        <f>ROUND(I458*H458,2)</f>
        <v>0</v>
      </c>
      <c r="K458" s="230" t="s">
        <v>229</v>
      </c>
      <c r="L458" s="45"/>
      <c r="M458" s="299" t="s">
        <v>1</v>
      </c>
      <c r="N458" s="300" t="s">
        <v>38</v>
      </c>
      <c r="O458" s="301"/>
      <c r="P458" s="302">
        <f>O458*H458</f>
        <v>0</v>
      </c>
      <c r="Q458" s="302">
        <v>0.00067000000000000002</v>
      </c>
      <c r="R458" s="302">
        <f>Q458*H458</f>
        <v>0.00067000000000000002</v>
      </c>
      <c r="S458" s="302">
        <v>0</v>
      </c>
      <c r="T458" s="303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39" t="s">
        <v>310</v>
      </c>
      <c r="AT458" s="239" t="s">
        <v>225</v>
      </c>
      <c r="AU458" s="239" t="s">
        <v>82</v>
      </c>
      <c r="AY458" s="18" t="s">
        <v>223</v>
      </c>
      <c r="BE458" s="240">
        <f>IF(N458="základní",J458,0)</f>
        <v>0</v>
      </c>
      <c r="BF458" s="240">
        <f>IF(N458="snížená",J458,0)</f>
        <v>0</v>
      </c>
      <c r="BG458" s="240">
        <f>IF(N458="zákl. přenesená",J458,0)</f>
        <v>0</v>
      </c>
      <c r="BH458" s="240">
        <f>IF(N458="sníž. přenesená",J458,0)</f>
        <v>0</v>
      </c>
      <c r="BI458" s="240">
        <f>IF(N458="nulová",J458,0)</f>
        <v>0</v>
      </c>
      <c r="BJ458" s="18" t="s">
        <v>80</v>
      </c>
      <c r="BK458" s="240">
        <f>ROUND(I458*H458,2)</f>
        <v>0</v>
      </c>
      <c r="BL458" s="18" t="s">
        <v>310</v>
      </c>
      <c r="BM458" s="239" t="s">
        <v>5993</v>
      </c>
    </row>
    <row r="459" s="2" customFormat="1" ht="6.96" customHeight="1">
      <c r="A459" s="39"/>
      <c r="B459" s="67"/>
      <c r="C459" s="68"/>
      <c r="D459" s="68"/>
      <c r="E459" s="68"/>
      <c r="F459" s="68"/>
      <c r="G459" s="68"/>
      <c r="H459" s="68"/>
      <c r="I459" s="68"/>
      <c r="J459" s="68"/>
      <c r="K459" s="68"/>
      <c r="L459" s="45"/>
      <c r="M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</sheetData>
  <sheetProtection sheet="1" autoFilter="0" formatColumns="0" formatRows="0" objects="1" scenarios="1" spinCount="100000" saltValue="Ue0qwg452b/HQwQrwssPjuqVWb8zuLCtlXmGM7Y3oWX9AyYkSxzSx8CIpESD6ghnIA5t7B6C7ubdt6LrgnucIQ==" hashValue="Iy18/ugZdpi835RSb6imqMW7GFjAvjxpgiyqOMip0Zt2zj+lvEvYDyUnlLTjn/3qOxizxl5sZ4HOld/QaFNjUQ==" algorithmName="SHA-512" password="DDEF"/>
  <autoFilter ref="C133:K45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2:H122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5994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5448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21</v>
      </c>
      <c r="F17" s="39"/>
      <c r="G17" s="39"/>
      <c r="H17" s="39"/>
      <c r="I17" s="152" t="s">
        <v>26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5449</v>
      </c>
      <c r="F23" s="39"/>
      <c r="G23" s="39"/>
      <c r="H23" s="39"/>
      <c r="I23" s="152" t="s">
        <v>26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5449</v>
      </c>
      <c r="F26" s="39"/>
      <c r="G26" s="39"/>
      <c r="H26" s="39"/>
      <c r="I26" s="152" t="s">
        <v>26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ROUND((SUM(BE135:BE378)),  2)</f>
        <v>0</v>
      </c>
      <c r="G35" s="39"/>
      <c r="H35" s="39"/>
      <c r="I35" s="166">
        <v>0.20999999999999999</v>
      </c>
      <c r="J35" s="165">
        <f>ROUND(((SUM(BE135:BE378))*I35),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ROUND((SUM(BF135:BF378)),  2)</f>
        <v>0</v>
      </c>
      <c r="G36" s="39"/>
      <c r="H36" s="39"/>
      <c r="I36" s="166">
        <v>0.12</v>
      </c>
      <c r="J36" s="165">
        <f>ROUND(((SUM(BF135:BF378))*I36),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ROUND((SUM(BG135:BG378)),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ROUND((SUM(BH135:BH378)),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ROUND((SUM(BI135:BI378)),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D1.4.2 - zařízení pro vytápění staveb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Česká Třebová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>Ing. Horyna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>Ing. Horyna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5451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182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5452</v>
      </c>
      <c r="E102" s="198"/>
      <c r="F102" s="198"/>
      <c r="G102" s="198"/>
      <c r="H102" s="198"/>
      <c r="I102" s="198"/>
      <c r="J102" s="199">
        <f>J146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9" customFormat="1" ht="24.96" customHeight="1">
      <c r="A103" s="9"/>
      <c r="B103" s="190"/>
      <c r="C103" s="191"/>
      <c r="D103" s="192" t="s">
        <v>188</v>
      </c>
      <c r="E103" s="193"/>
      <c r="F103" s="193"/>
      <c r="G103" s="193"/>
      <c r="H103" s="193"/>
      <c r="I103" s="193"/>
      <c r="J103" s="194">
        <f>J152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idden="1" s="10" customFormat="1" ht="19.92" customHeight="1">
      <c r="A104" s="10"/>
      <c r="B104" s="196"/>
      <c r="C104" s="134"/>
      <c r="D104" s="197" t="s">
        <v>191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5457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5995</v>
      </c>
      <c r="E106" s="198"/>
      <c r="F106" s="198"/>
      <c r="G106" s="198"/>
      <c r="H106" s="198"/>
      <c r="I106" s="198"/>
      <c r="J106" s="199">
        <f>J169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5458</v>
      </c>
      <c r="E107" s="198"/>
      <c r="F107" s="198"/>
      <c r="G107" s="198"/>
      <c r="H107" s="198"/>
      <c r="I107" s="198"/>
      <c r="J107" s="199">
        <f>J182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5996</v>
      </c>
      <c r="E108" s="198"/>
      <c r="F108" s="198"/>
      <c r="G108" s="198"/>
      <c r="H108" s="198"/>
      <c r="I108" s="198"/>
      <c r="J108" s="199">
        <f>J253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19.92" customHeight="1">
      <c r="A109" s="10"/>
      <c r="B109" s="196"/>
      <c r="C109" s="134"/>
      <c r="D109" s="197" t="s">
        <v>5997</v>
      </c>
      <c r="E109" s="198"/>
      <c r="F109" s="198"/>
      <c r="G109" s="198"/>
      <c r="H109" s="198"/>
      <c r="I109" s="198"/>
      <c r="J109" s="199">
        <f>J302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5998</v>
      </c>
      <c r="E110" s="198"/>
      <c r="F110" s="198"/>
      <c r="G110" s="198"/>
      <c r="H110" s="198"/>
      <c r="I110" s="198"/>
      <c r="J110" s="199">
        <f>J330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19.92" customHeight="1">
      <c r="A111" s="10"/>
      <c r="B111" s="196"/>
      <c r="C111" s="134"/>
      <c r="D111" s="197" t="s">
        <v>201</v>
      </c>
      <c r="E111" s="198"/>
      <c r="F111" s="198"/>
      <c r="G111" s="198"/>
      <c r="H111" s="198"/>
      <c r="I111" s="198"/>
      <c r="J111" s="199">
        <f>J372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9" customFormat="1" ht="24.96" customHeight="1">
      <c r="A112" s="9"/>
      <c r="B112" s="190"/>
      <c r="C112" s="191"/>
      <c r="D112" s="192" t="s">
        <v>206</v>
      </c>
      <c r="E112" s="193"/>
      <c r="F112" s="193"/>
      <c r="G112" s="193"/>
      <c r="H112" s="193"/>
      <c r="I112" s="193"/>
      <c r="J112" s="194">
        <f>J376</f>
        <v>0</v>
      </c>
      <c r="K112" s="191"/>
      <c r="L112" s="195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hidden="1" s="10" customFormat="1" ht="19.92" customHeight="1">
      <c r="A113" s="10"/>
      <c r="B113" s="196"/>
      <c r="C113" s="134"/>
      <c r="D113" s="197" t="s">
        <v>5999</v>
      </c>
      <c r="E113" s="198"/>
      <c r="F113" s="198"/>
      <c r="G113" s="198"/>
      <c r="H113" s="198"/>
      <c r="I113" s="198"/>
      <c r="J113" s="199">
        <f>J377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hidden="1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hidden="1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hidden="1"/>
    <row r="117" hidden="1"/>
    <row r="118" hidden="1"/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208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TŘEBOVSKO-ORLICKÝ PODNIKATELSKÝ INKUBÁTOR (TO-PINK)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164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165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166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D1.4.2 - zařízení pro vytápění staveb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Česká Třebová</v>
      </c>
      <c r="G129" s="41"/>
      <c r="H129" s="41"/>
      <c r="I129" s="33" t="s">
        <v>22</v>
      </c>
      <c r="J129" s="80" t="str">
        <f>IF(J14="","",J14)</f>
        <v>26. 5. 2025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 xml:space="preserve"> </v>
      </c>
      <c r="G131" s="41"/>
      <c r="H131" s="41"/>
      <c r="I131" s="33" t="s">
        <v>29</v>
      </c>
      <c r="J131" s="37" t="str">
        <f>E23</f>
        <v>Ing. Horyna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27</v>
      </c>
      <c r="D132" s="41"/>
      <c r="E132" s="41"/>
      <c r="F132" s="28" t="str">
        <f>IF(E20="","",E20)</f>
        <v>Vyplň údaj</v>
      </c>
      <c r="G132" s="41"/>
      <c r="H132" s="41"/>
      <c r="I132" s="33" t="s">
        <v>31</v>
      </c>
      <c r="J132" s="37" t="str">
        <f>E26</f>
        <v>Ing. Horyna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209</v>
      </c>
      <c r="D134" s="204" t="s">
        <v>58</v>
      </c>
      <c r="E134" s="204" t="s">
        <v>54</v>
      </c>
      <c r="F134" s="204" t="s">
        <v>55</v>
      </c>
      <c r="G134" s="204" t="s">
        <v>210</v>
      </c>
      <c r="H134" s="204" t="s">
        <v>211</v>
      </c>
      <c r="I134" s="204" t="s">
        <v>212</v>
      </c>
      <c r="J134" s="204" t="s">
        <v>170</v>
      </c>
      <c r="K134" s="205" t="s">
        <v>213</v>
      </c>
      <c r="L134" s="206"/>
      <c r="M134" s="101" t="s">
        <v>1</v>
      </c>
      <c r="N134" s="102" t="s">
        <v>37</v>
      </c>
      <c r="O134" s="102" t="s">
        <v>214</v>
      </c>
      <c r="P134" s="102" t="s">
        <v>215</v>
      </c>
      <c r="Q134" s="102" t="s">
        <v>216</v>
      </c>
      <c r="R134" s="102" t="s">
        <v>217</v>
      </c>
      <c r="S134" s="102" t="s">
        <v>218</v>
      </c>
      <c r="T134" s="103" t="s">
        <v>219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220</v>
      </c>
      <c r="D135" s="41"/>
      <c r="E135" s="41"/>
      <c r="F135" s="41"/>
      <c r="G135" s="41"/>
      <c r="H135" s="41"/>
      <c r="I135" s="41"/>
      <c r="J135" s="207">
        <f>BK135</f>
        <v>0</v>
      </c>
      <c r="K135" s="41"/>
      <c r="L135" s="45"/>
      <c r="M135" s="104"/>
      <c r="N135" s="208"/>
      <c r="O135" s="105"/>
      <c r="P135" s="209">
        <f>P136+P152+P376</f>
        <v>0</v>
      </c>
      <c r="Q135" s="105"/>
      <c r="R135" s="209">
        <f>R136+R152+R376</f>
        <v>5.6035420000000009</v>
      </c>
      <c r="S135" s="105"/>
      <c r="T135" s="210">
        <f>T136+T152+T376</f>
        <v>13.958349999999999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72</v>
      </c>
      <c r="AU135" s="18" t="s">
        <v>172</v>
      </c>
      <c r="BK135" s="211">
        <f>BK136+BK152+BK376</f>
        <v>0</v>
      </c>
    </row>
    <row r="136" s="12" customFormat="1" ht="25.92" customHeight="1">
      <c r="A136" s="12"/>
      <c r="B136" s="212"/>
      <c r="C136" s="213"/>
      <c r="D136" s="214" t="s">
        <v>72</v>
      </c>
      <c r="E136" s="215" t="s">
        <v>221</v>
      </c>
      <c r="F136" s="215" t="s">
        <v>222</v>
      </c>
      <c r="G136" s="213"/>
      <c r="H136" s="213"/>
      <c r="I136" s="216"/>
      <c r="J136" s="217">
        <f>BK136</f>
        <v>0</v>
      </c>
      <c r="K136" s="213"/>
      <c r="L136" s="218"/>
      <c r="M136" s="219"/>
      <c r="N136" s="220"/>
      <c r="O136" s="220"/>
      <c r="P136" s="221">
        <f>P137+P139+P146</f>
        <v>0</v>
      </c>
      <c r="Q136" s="220"/>
      <c r="R136" s="221">
        <f>R137+R139+R146</f>
        <v>0.033451999999999996</v>
      </c>
      <c r="S136" s="220"/>
      <c r="T136" s="222">
        <f>T137+T139+T146</f>
        <v>0.55617000000000005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80</v>
      </c>
      <c r="AT136" s="224" t="s">
        <v>72</v>
      </c>
      <c r="AU136" s="224" t="s">
        <v>73</v>
      </c>
      <c r="AY136" s="223" t="s">
        <v>223</v>
      </c>
      <c r="BK136" s="225">
        <f>BK137+BK139+BK146</f>
        <v>0</v>
      </c>
    </row>
    <row r="137" s="12" customFormat="1" ht="22.8" customHeight="1">
      <c r="A137" s="12"/>
      <c r="B137" s="212"/>
      <c r="C137" s="213"/>
      <c r="D137" s="214" t="s">
        <v>72</v>
      </c>
      <c r="E137" s="226" t="s">
        <v>262</v>
      </c>
      <c r="F137" s="226" t="s">
        <v>5508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80</v>
      </c>
      <c r="AT137" s="224" t="s">
        <v>72</v>
      </c>
      <c r="AU137" s="224" t="s">
        <v>80</v>
      </c>
      <c r="AY137" s="223" t="s">
        <v>223</v>
      </c>
      <c r="BK137" s="225">
        <f>BK138</f>
        <v>0</v>
      </c>
    </row>
    <row r="138" s="2" customFormat="1" ht="37.8" customHeight="1">
      <c r="A138" s="39"/>
      <c r="B138" s="40"/>
      <c r="C138" s="228" t="s">
        <v>80</v>
      </c>
      <c r="D138" s="228" t="s">
        <v>225</v>
      </c>
      <c r="E138" s="229" t="s">
        <v>5557</v>
      </c>
      <c r="F138" s="230" t="s">
        <v>6000</v>
      </c>
      <c r="G138" s="231" t="s">
        <v>475</v>
      </c>
      <c r="H138" s="232">
        <v>18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82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6001</v>
      </c>
    </row>
    <row r="139" s="12" customFormat="1" ht="22.8" customHeight="1">
      <c r="A139" s="12"/>
      <c r="B139" s="212"/>
      <c r="C139" s="213"/>
      <c r="D139" s="214" t="s">
        <v>72</v>
      </c>
      <c r="E139" s="226" t="s">
        <v>269</v>
      </c>
      <c r="F139" s="226" t="s">
        <v>2208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SUM(P140:P145)</f>
        <v>0</v>
      </c>
      <c r="Q139" s="220"/>
      <c r="R139" s="221">
        <f>SUM(R140:R145)</f>
        <v>0.033451999999999996</v>
      </c>
      <c r="S139" s="220"/>
      <c r="T139" s="222">
        <f>SUM(T140:T145)</f>
        <v>0.55617000000000005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80</v>
      </c>
      <c r="AT139" s="224" t="s">
        <v>72</v>
      </c>
      <c r="AU139" s="224" t="s">
        <v>80</v>
      </c>
      <c r="AY139" s="223" t="s">
        <v>223</v>
      </c>
      <c r="BK139" s="225">
        <f>SUM(BK140:BK145)</f>
        <v>0</v>
      </c>
    </row>
    <row r="140" s="2" customFormat="1" ht="37.8" customHeight="1">
      <c r="A140" s="39"/>
      <c r="B140" s="40"/>
      <c r="C140" s="228" t="s">
        <v>82</v>
      </c>
      <c r="D140" s="228" t="s">
        <v>225</v>
      </c>
      <c r="E140" s="229" t="s">
        <v>6002</v>
      </c>
      <c r="F140" s="230" t="s">
        <v>6003</v>
      </c>
      <c r="G140" s="231" t="s">
        <v>351</v>
      </c>
      <c r="H140" s="232">
        <v>7.7000000000000002</v>
      </c>
      <c r="I140" s="233"/>
      <c r="J140" s="234">
        <f>ROUND(I140*H140,2)</f>
        <v>0</v>
      </c>
      <c r="K140" s="230" t="s">
        <v>229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0.00076000000000000004</v>
      </c>
      <c r="R140" s="237">
        <f>Q140*H140</f>
        <v>0.0058520000000000004</v>
      </c>
      <c r="S140" s="237">
        <v>0.0020999999999999999</v>
      </c>
      <c r="T140" s="238">
        <f>S140*H140</f>
        <v>0.01617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82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6004</v>
      </c>
    </row>
    <row r="141" s="13" customFormat="1">
      <c r="A141" s="13"/>
      <c r="B141" s="241"/>
      <c r="C141" s="242"/>
      <c r="D141" s="243" t="s">
        <v>232</v>
      </c>
      <c r="E141" s="244" t="s">
        <v>1</v>
      </c>
      <c r="F141" s="245" t="s">
        <v>6005</v>
      </c>
      <c r="G141" s="242"/>
      <c r="H141" s="246">
        <v>7.7000000000000002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232</v>
      </c>
      <c r="AU141" s="252" t="s">
        <v>82</v>
      </c>
      <c r="AV141" s="13" t="s">
        <v>82</v>
      </c>
      <c r="AW141" s="13" t="s">
        <v>30</v>
      </c>
      <c r="AX141" s="13" t="s">
        <v>80</v>
      </c>
      <c r="AY141" s="252" t="s">
        <v>223</v>
      </c>
    </row>
    <row r="142" s="2" customFormat="1" ht="44.25" customHeight="1">
      <c r="A142" s="39"/>
      <c r="B142" s="40"/>
      <c r="C142" s="228" t="s">
        <v>102</v>
      </c>
      <c r="D142" s="228" t="s">
        <v>225</v>
      </c>
      <c r="E142" s="229" t="s">
        <v>5574</v>
      </c>
      <c r="F142" s="230" t="s">
        <v>5575</v>
      </c>
      <c r="G142" s="231" t="s">
        <v>351</v>
      </c>
      <c r="H142" s="232">
        <v>15</v>
      </c>
      <c r="I142" s="233"/>
      <c r="J142" s="234">
        <f>ROUND(I142*H142,2)</f>
        <v>0</v>
      </c>
      <c r="K142" s="230" t="s">
        <v>229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0.0011800000000000001</v>
      </c>
      <c r="R142" s="237">
        <f>Q142*H142</f>
        <v>0.0177</v>
      </c>
      <c r="S142" s="237">
        <v>0.014</v>
      </c>
      <c r="T142" s="238">
        <f>S142*H142</f>
        <v>0.20999999999999999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82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6006</v>
      </c>
    </row>
    <row r="143" s="13" customFormat="1">
      <c r="A143" s="13"/>
      <c r="B143" s="241"/>
      <c r="C143" s="242"/>
      <c r="D143" s="243" t="s">
        <v>232</v>
      </c>
      <c r="E143" s="244" t="s">
        <v>1</v>
      </c>
      <c r="F143" s="245" t="s">
        <v>6007</v>
      </c>
      <c r="G143" s="242"/>
      <c r="H143" s="246">
        <v>15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232</v>
      </c>
      <c r="AU143" s="252" t="s">
        <v>82</v>
      </c>
      <c r="AV143" s="13" t="s">
        <v>82</v>
      </c>
      <c r="AW143" s="13" t="s">
        <v>30</v>
      </c>
      <c r="AX143" s="13" t="s">
        <v>80</v>
      </c>
      <c r="AY143" s="252" t="s">
        <v>223</v>
      </c>
    </row>
    <row r="144" s="2" customFormat="1" ht="44.25" customHeight="1">
      <c r="A144" s="39"/>
      <c r="B144" s="40"/>
      <c r="C144" s="228" t="s">
        <v>230</v>
      </c>
      <c r="D144" s="228" t="s">
        <v>225</v>
      </c>
      <c r="E144" s="229" t="s">
        <v>5580</v>
      </c>
      <c r="F144" s="230" t="s">
        <v>5581</v>
      </c>
      <c r="G144" s="231" t="s">
        <v>351</v>
      </c>
      <c r="H144" s="232">
        <v>3</v>
      </c>
      <c r="I144" s="233"/>
      <c r="J144" s="234">
        <f>ROUND(I144*H144,2)</f>
        <v>0</v>
      </c>
      <c r="K144" s="230" t="s">
        <v>229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0.0033</v>
      </c>
      <c r="R144" s="237">
        <f>Q144*H144</f>
        <v>0.0098999999999999991</v>
      </c>
      <c r="S144" s="237">
        <v>0.11</v>
      </c>
      <c r="T144" s="238">
        <f>S144*H144</f>
        <v>0.33000000000000002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82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6008</v>
      </c>
    </row>
    <row r="145" s="13" customFormat="1">
      <c r="A145" s="13"/>
      <c r="B145" s="241"/>
      <c r="C145" s="242"/>
      <c r="D145" s="243" t="s">
        <v>232</v>
      </c>
      <c r="E145" s="244" t="s">
        <v>1</v>
      </c>
      <c r="F145" s="245" t="s">
        <v>5583</v>
      </c>
      <c r="G145" s="242"/>
      <c r="H145" s="246">
        <v>3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232</v>
      </c>
      <c r="AU145" s="252" t="s">
        <v>82</v>
      </c>
      <c r="AV145" s="13" t="s">
        <v>82</v>
      </c>
      <c r="AW145" s="13" t="s">
        <v>30</v>
      </c>
      <c r="AX145" s="13" t="s">
        <v>80</v>
      </c>
      <c r="AY145" s="252" t="s">
        <v>223</v>
      </c>
    </row>
    <row r="146" s="12" customFormat="1" ht="22.8" customHeight="1">
      <c r="A146" s="12"/>
      <c r="B146" s="212"/>
      <c r="C146" s="213"/>
      <c r="D146" s="214" t="s">
        <v>72</v>
      </c>
      <c r="E146" s="226" t="s">
        <v>2798</v>
      </c>
      <c r="F146" s="226" t="s">
        <v>5584</v>
      </c>
      <c r="G146" s="213"/>
      <c r="H146" s="213"/>
      <c r="I146" s="216"/>
      <c r="J146" s="227">
        <f>BK146</f>
        <v>0</v>
      </c>
      <c r="K146" s="213"/>
      <c r="L146" s="218"/>
      <c r="M146" s="219"/>
      <c r="N146" s="220"/>
      <c r="O146" s="220"/>
      <c r="P146" s="221">
        <f>SUM(P147:P151)</f>
        <v>0</v>
      </c>
      <c r="Q146" s="220"/>
      <c r="R146" s="221">
        <f>SUM(R147:R151)</f>
        <v>0</v>
      </c>
      <c r="S146" s="220"/>
      <c r="T146" s="222">
        <f>SUM(T147:T151)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3" t="s">
        <v>80</v>
      </c>
      <c r="AT146" s="224" t="s">
        <v>72</v>
      </c>
      <c r="AU146" s="224" t="s">
        <v>80</v>
      </c>
      <c r="AY146" s="223" t="s">
        <v>223</v>
      </c>
      <c r="BK146" s="225">
        <f>SUM(BK147:BK151)</f>
        <v>0</v>
      </c>
    </row>
    <row r="147" s="2" customFormat="1" ht="37.8" customHeight="1">
      <c r="A147" s="39"/>
      <c r="B147" s="40"/>
      <c r="C147" s="228" t="s">
        <v>249</v>
      </c>
      <c r="D147" s="228" t="s">
        <v>225</v>
      </c>
      <c r="E147" s="229" t="s">
        <v>5585</v>
      </c>
      <c r="F147" s="230" t="s">
        <v>5586</v>
      </c>
      <c r="G147" s="231" t="s">
        <v>265</v>
      </c>
      <c r="H147" s="232">
        <v>13.958</v>
      </c>
      <c r="I147" s="233"/>
      <c r="J147" s="234">
        <f>ROUND(I147*H147,2)</f>
        <v>0</v>
      </c>
      <c r="K147" s="230" t="s">
        <v>229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6009</v>
      </c>
    </row>
    <row r="148" s="2" customFormat="1" ht="44.25" customHeight="1">
      <c r="A148" s="39"/>
      <c r="B148" s="40"/>
      <c r="C148" s="228" t="s">
        <v>253</v>
      </c>
      <c r="D148" s="228" t="s">
        <v>225</v>
      </c>
      <c r="E148" s="229" t="s">
        <v>5588</v>
      </c>
      <c r="F148" s="230" t="s">
        <v>5589</v>
      </c>
      <c r="G148" s="231" t="s">
        <v>265</v>
      </c>
      <c r="H148" s="232">
        <v>61.494999999999997</v>
      </c>
      <c r="I148" s="233"/>
      <c r="J148" s="234">
        <f>ROUND(I148*H148,2)</f>
        <v>0</v>
      </c>
      <c r="K148" s="230" t="s">
        <v>229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82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6010</v>
      </c>
    </row>
    <row r="149" s="13" customFormat="1">
      <c r="A149" s="13"/>
      <c r="B149" s="241"/>
      <c r="C149" s="242"/>
      <c r="D149" s="243" t="s">
        <v>232</v>
      </c>
      <c r="E149" s="244" t="s">
        <v>1</v>
      </c>
      <c r="F149" s="245" t="s">
        <v>6011</v>
      </c>
      <c r="G149" s="242"/>
      <c r="H149" s="246">
        <v>61.494999999999997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232</v>
      </c>
      <c r="AU149" s="252" t="s">
        <v>82</v>
      </c>
      <c r="AV149" s="13" t="s">
        <v>82</v>
      </c>
      <c r="AW149" s="13" t="s">
        <v>30</v>
      </c>
      <c r="AX149" s="13" t="s">
        <v>80</v>
      </c>
      <c r="AY149" s="252" t="s">
        <v>223</v>
      </c>
    </row>
    <row r="150" s="2" customFormat="1" ht="55.5" customHeight="1">
      <c r="A150" s="39"/>
      <c r="B150" s="40"/>
      <c r="C150" s="228" t="s">
        <v>258</v>
      </c>
      <c r="D150" s="228" t="s">
        <v>225</v>
      </c>
      <c r="E150" s="229" t="s">
        <v>2842</v>
      </c>
      <c r="F150" s="230" t="s">
        <v>2843</v>
      </c>
      <c r="G150" s="231" t="s">
        <v>265</v>
      </c>
      <c r="H150" s="232">
        <v>12.299</v>
      </c>
      <c r="I150" s="233"/>
      <c r="J150" s="234">
        <f>ROUND(I150*H150,2)</f>
        <v>0</v>
      </c>
      <c r="K150" s="230" t="s">
        <v>229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82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6012</v>
      </c>
    </row>
    <row r="151" s="2" customFormat="1" ht="55.5" customHeight="1">
      <c r="A151" s="39"/>
      <c r="B151" s="40"/>
      <c r="C151" s="228" t="s">
        <v>262</v>
      </c>
      <c r="D151" s="228" t="s">
        <v>225</v>
      </c>
      <c r="E151" s="229" t="s">
        <v>2834</v>
      </c>
      <c r="F151" s="230" t="s">
        <v>2835</v>
      </c>
      <c r="G151" s="231" t="s">
        <v>265</v>
      </c>
      <c r="H151" s="232">
        <v>12.299</v>
      </c>
      <c r="I151" s="233"/>
      <c r="J151" s="234">
        <f>ROUND(I151*H151,2)</f>
        <v>0</v>
      </c>
      <c r="K151" s="230" t="s">
        <v>229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6013</v>
      </c>
    </row>
    <row r="152" s="12" customFormat="1" ht="25.92" customHeight="1">
      <c r="A152" s="12"/>
      <c r="B152" s="212"/>
      <c r="C152" s="213"/>
      <c r="D152" s="214" t="s">
        <v>72</v>
      </c>
      <c r="E152" s="215" t="s">
        <v>2898</v>
      </c>
      <c r="F152" s="215" t="s">
        <v>2899</v>
      </c>
      <c r="G152" s="213"/>
      <c r="H152" s="213"/>
      <c r="I152" s="216"/>
      <c r="J152" s="217">
        <f>BK152</f>
        <v>0</v>
      </c>
      <c r="K152" s="213"/>
      <c r="L152" s="218"/>
      <c r="M152" s="219"/>
      <c r="N152" s="220"/>
      <c r="O152" s="220"/>
      <c r="P152" s="221">
        <f>P153+P164+P169+P182+P253+P302+P330+P372</f>
        <v>0</v>
      </c>
      <c r="Q152" s="220"/>
      <c r="R152" s="221">
        <f>R153+R164+R169+R182+R253+R302+R330+R372</f>
        <v>5.5700900000000013</v>
      </c>
      <c r="S152" s="220"/>
      <c r="T152" s="222">
        <f>T153+T164+T169+T182+T253+T302+T330+T372</f>
        <v>13.40218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82</v>
      </c>
      <c r="AT152" s="224" t="s">
        <v>72</v>
      </c>
      <c r="AU152" s="224" t="s">
        <v>73</v>
      </c>
      <c r="AY152" s="223" t="s">
        <v>223</v>
      </c>
      <c r="BK152" s="225">
        <f>BK153+BK164+BK169+BK182+BK253+BK302+BK330+BK372</f>
        <v>0</v>
      </c>
    </row>
    <row r="153" s="12" customFormat="1" ht="22.8" customHeight="1">
      <c r="A153" s="12"/>
      <c r="B153" s="212"/>
      <c r="C153" s="213"/>
      <c r="D153" s="214" t="s">
        <v>72</v>
      </c>
      <c r="E153" s="226" t="s">
        <v>3140</v>
      </c>
      <c r="F153" s="226" t="s">
        <v>3141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SUM(P154:P163)</f>
        <v>0</v>
      </c>
      <c r="Q153" s="220"/>
      <c r="R153" s="221">
        <f>SUM(R154:R163)</f>
        <v>0.55447999999999997</v>
      </c>
      <c r="S153" s="220"/>
      <c r="T153" s="222">
        <f>SUM(T154:T163)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82</v>
      </c>
      <c r="AT153" s="224" t="s">
        <v>72</v>
      </c>
      <c r="AU153" s="224" t="s">
        <v>80</v>
      </c>
      <c r="AY153" s="223" t="s">
        <v>223</v>
      </c>
      <c r="BK153" s="225">
        <f>SUM(BK154:BK163)</f>
        <v>0</v>
      </c>
    </row>
    <row r="154" s="2" customFormat="1" ht="66.75" customHeight="1">
      <c r="A154" s="39"/>
      <c r="B154" s="40"/>
      <c r="C154" s="228" t="s">
        <v>269</v>
      </c>
      <c r="D154" s="228" t="s">
        <v>225</v>
      </c>
      <c r="E154" s="229" t="s">
        <v>6014</v>
      </c>
      <c r="F154" s="230" t="s">
        <v>6015</v>
      </c>
      <c r="G154" s="231" t="s">
        <v>351</v>
      </c>
      <c r="H154" s="232">
        <v>698</v>
      </c>
      <c r="I154" s="233"/>
      <c r="J154" s="234">
        <f>ROUND(I154*H154,2)</f>
        <v>0</v>
      </c>
      <c r="K154" s="230" t="s">
        <v>229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0.00019000000000000001</v>
      </c>
      <c r="R154" s="237">
        <f>Q154*H154</f>
        <v>0.13262000000000002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310</v>
      </c>
      <c r="AT154" s="239" t="s">
        <v>225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310</v>
      </c>
      <c r="BM154" s="239" t="s">
        <v>6016</v>
      </c>
    </row>
    <row r="155" s="13" customFormat="1">
      <c r="A155" s="13"/>
      <c r="B155" s="241"/>
      <c r="C155" s="242"/>
      <c r="D155" s="243" t="s">
        <v>232</v>
      </c>
      <c r="E155" s="244" t="s">
        <v>1</v>
      </c>
      <c r="F155" s="245" t="s">
        <v>6017</v>
      </c>
      <c r="G155" s="242"/>
      <c r="H155" s="246">
        <v>698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232</v>
      </c>
      <c r="AU155" s="252" t="s">
        <v>82</v>
      </c>
      <c r="AV155" s="13" t="s">
        <v>82</v>
      </c>
      <c r="AW155" s="13" t="s">
        <v>30</v>
      </c>
      <c r="AX155" s="13" t="s">
        <v>80</v>
      </c>
      <c r="AY155" s="252" t="s">
        <v>223</v>
      </c>
    </row>
    <row r="156" s="2" customFormat="1" ht="24.15" customHeight="1">
      <c r="A156" s="39"/>
      <c r="B156" s="40"/>
      <c r="C156" s="274" t="s">
        <v>275</v>
      </c>
      <c r="D156" s="274" t="s">
        <v>285</v>
      </c>
      <c r="E156" s="275" t="s">
        <v>6018</v>
      </c>
      <c r="F156" s="276" t="s">
        <v>6019</v>
      </c>
      <c r="G156" s="277" t="s">
        <v>351</v>
      </c>
      <c r="H156" s="278">
        <v>80</v>
      </c>
      <c r="I156" s="279"/>
      <c r="J156" s="280">
        <f>ROUND(I156*H156,2)</f>
        <v>0</v>
      </c>
      <c r="K156" s="276" t="s">
        <v>229</v>
      </c>
      <c r="L156" s="281"/>
      <c r="M156" s="282" t="s">
        <v>1</v>
      </c>
      <c r="N156" s="283" t="s">
        <v>38</v>
      </c>
      <c r="O156" s="92"/>
      <c r="P156" s="237">
        <f>O156*H156</f>
        <v>0</v>
      </c>
      <c r="Q156" s="237">
        <v>0.00027</v>
      </c>
      <c r="R156" s="237">
        <f>Q156*H156</f>
        <v>0.021600000000000001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402</v>
      </c>
      <c r="AT156" s="239" t="s">
        <v>285</v>
      </c>
      <c r="AU156" s="239" t="s">
        <v>82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310</v>
      </c>
      <c r="BM156" s="239" t="s">
        <v>6020</v>
      </c>
    </row>
    <row r="157" s="13" customFormat="1">
      <c r="A157" s="13"/>
      <c r="B157" s="241"/>
      <c r="C157" s="242"/>
      <c r="D157" s="243" t="s">
        <v>232</v>
      </c>
      <c r="E157" s="244" t="s">
        <v>1</v>
      </c>
      <c r="F157" s="245" t="s">
        <v>6021</v>
      </c>
      <c r="G157" s="242"/>
      <c r="H157" s="246">
        <v>80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232</v>
      </c>
      <c r="AU157" s="252" t="s">
        <v>82</v>
      </c>
      <c r="AV157" s="13" t="s">
        <v>82</v>
      </c>
      <c r="AW157" s="13" t="s">
        <v>30</v>
      </c>
      <c r="AX157" s="13" t="s">
        <v>80</v>
      </c>
      <c r="AY157" s="252" t="s">
        <v>223</v>
      </c>
    </row>
    <row r="158" s="2" customFormat="1" ht="24.15" customHeight="1">
      <c r="A158" s="39"/>
      <c r="B158" s="40"/>
      <c r="C158" s="274" t="s">
        <v>279</v>
      </c>
      <c r="D158" s="274" t="s">
        <v>285</v>
      </c>
      <c r="E158" s="275" t="s">
        <v>6022</v>
      </c>
      <c r="F158" s="276" t="s">
        <v>6023</v>
      </c>
      <c r="G158" s="277" t="s">
        <v>351</v>
      </c>
      <c r="H158" s="278">
        <v>56</v>
      </c>
      <c r="I158" s="279"/>
      <c r="J158" s="280">
        <f>ROUND(I158*H158,2)</f>
        <v>0</v>
      </c>
      <c r="K158" s="276" t="s">
        <v>229</v>
      </c>
      <c r="L158" s="281"/>
      <c r="M158" s="282" t="s">
        <v>1</v>
      </c>
      <c r="N158" s="283" t="s">
        <v>38</v>
      </c>
      <c r="O158" s="92"/>
      <c r="P158" s="237">
        <f>O158*H158</f>
        <v>0</v>
      </c>
      <c r="Q158" s="237">
        <v>0.00029</v>
      </c>
      <c r="R158" s="237">
        <f>Q158*H158</f>
        <v>0.016240000000000001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402</v>
      </c>
      <c r="AT158" s="239" t="s">
        <v>285</v>
      </c>
      <c r="AU158" s="239" t="s">
        <v>82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310</v>
      </c>
      <c r="BM158" s="239" t="s">
        <v>6024</v>
      </c>
    </row>
    <row r="159" s="13" customFormat="1">
      <c r="A159" s="13"/>
      <c r="B159" s="241"/>
      <c r="C159" s="242"/>
      <c r="D159" s="243" t="s">
        <v>232</v>
      </c>
      <c r="E159" s="244" t="s">
        <v>1</v>
      </c>
      <c r="F159" s="245" t="s">
        <v>6025</v>
      </c>
      <c r="G159" s="242"/>
      <c r="H159" s="246">
        <v>56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232</v>
      </c>
      <c r="AU159" s="252" t="s">
        <v>82</v>
      </c>
      <c r="AV159" s="13" t="s">
        <v>82</v>
      </c>
      <c r="AW159" s="13" t="s">
        <v>30</v>
      </c>
      <c r="AX159" s="13" t="s">
        <v>80</v>
      </c>
      <c r="AY159" s="252" t="s">
        <v>223</v>
      </c>
    </row>
    <row r="160" s="2" customFormat="1" ht="24.15" customHeight="1">
      <c r="A160" s="39"/>
      <c r="B160" s="40"/>
      <c r="C160" s="274" t="s">
        <v>8</v>
      </c>
      <c r="D160" s="274" t="s">
        <v>285</v>
      </c>
      <c r="E160" s="275" t="s">
        <v>6026</v>
      </c>
      <c r="F160" s="276" t="s">
        <v>6027</v>
      </c>
      <c r="G160" s="277" t="s">
        <v>351</v>
      </c>
      <c r="H160" s="278">
        <v>510</v>
      </c>
      <c r="I160" s="279"/>
      <c r="J160" s="280">
        <f>ROUND(I160*H160,2)</f>
        <v>0</v>
      </c>
      <c r="K160" s="276" t="s">
        <v>229</v>
      </c>
      <c r="L160" s="281"/>
      <c r="M160" s="282" t="s">
        <v>1</v>
      </c>
      <c r="N160" s="283" t="s">
        <v>38</v>
      </c>
      <c r="O160" s="92"/>
      <c r="P160" s="237">
        <f>O160*H160</f>
        <v>0</v>
      </c>
      <c r="Q160" s="237">
        <v>0.00064999999999999997</v>
      </c>
      <c r="R160" s="237">
        <f>Q160*H160</f>
        <v>0.33149999999999996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402</v>
      </c>
      <c r="AT160" s="239" t="s">
        <v>285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310</v>
      </c>
      <c r="BM160" s="239" t="s">
        <v>6028</v>
      </c>
    </row>
    <row r="161" s="13" customFormat="1">
      <c r="A161" s="13"/>
      <c r="B161" s="241"/>
      <c r="C161" s="242"/>
      <c r="D161" s="243" t="s">
        <v>232</v>
      </c>
      <c r="E161" s="244" t="s">
        <v>1</v>
      </c>
      <c r="F161" s="245" t="s">
        <v>6029</v>
      </c>
      <c r="G161" s="242"/>
      <c r="H161" s="246">
        <v>510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232</v>
      </c>
      <c r="AU161" s="252" t="s">
        <v>82</v>
      </c>
      <c r="AV161" s="13" t="s">
        <v>82</v>
      </c>
      <c r="AW161" s="13" t="s">
        <v>30</v>
      </c>
      <c r="AX161" s="13" t="s">
        <v>80</v>
      </c>
      <c r="AY161" s="252" t="s">
        <v>223</v>
      </c>
    </row>
    <row r="162" s="2" customFormat="1" ht="24.15" customHeight="1">
      <c r="A162" s="39"/>
      <c r="B162" s="40"/>
      <c r="C162" s="274" t="s">
        <v>290</v>
      </c>
      <c r="D162" s="274" t="s">
        <v>285</v>
      </c>
      <c r="E162" s="275" t="s">
        <v>6030</v>
      </c>
      <c r="F162" s="276" t="s">
        <v>6031</v>
      </c>
      <c r="G162" s="277" t="s">
        <v>351</v>
      </c>
      <c r="H162" s="278">
        <v>52</v>
      </c>
      <c r="I162" s="279"/>
      <c r="J162" s="280">
        <f>ROUND(I162*H162,2)</f>
        <v>0</v>
      </c>
      <c r="K162" s="276" t="s">
        <v>229</v>
      </c>
      <c r="L162" s="281"/>
      <c r="M162" s="282" t="s">
        <v>1</v>
      </c>
      <c r="N162" s="283" t="s">
        <v>38</v>
      </c>
      <c r="O162" s="92"/>
      <c r="P162" s="237">
        <f>O162*H162</f>
        <v>0</v>
      </c>
      <c r="Q162" s="237">
        <v>0.0010100000000000001</v>
      </c>
      <c r="R162" s="237">
        <f>Q162*H162</f>
        <v>0.052520000000000004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402</v>
      </c>
      <c r="AT162" s="239" t="s">
        <v>285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310</v>
      </c>
      <c r="BM162" s="239" t="s">
        <v>6032</v>
      </c>
    </row>
    <row r="163" s="13" customFormat="1">
      <c r="A163" s="13"/>
      <c r="B163" s="241"/>
      <c r="C163" s="242"/>
      <c r="D163" s="243" t="s">
        <v>232</v>
      </c>
      <c r="E163" s="244" t="s">
        <v>1</v>
      </c>
      <c r="F163" s="245" t="s">
        <v>6033</v>
      </c>
      <c r="G163" s="242"/>
      <c r="H163" s="246">
        <v>52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232</v>
      </c>
      <c r="AU163" s="252" t="s">
        <v>82</v>
      </c>
      <c r="AV163" s="13" t="s">
        <v>82</v>
      </c>
      <c r="AW163" s="13" t="s">
        <v>30</v>
      </c>
      <c r="AX163" s="13" t="s">
        <v>80</v>
      </c>
      <c r="AY163" s="252" t="s">
        <v>223</v>
      </c>
    </row>
    <row r="164" s="12" customFormat="1" ht="22.8" customHeight="1">
      <c r="A164" s="12"/>
      <c r="B164" s="212"/>
      <c r="C164" s="213"/>
      <c r="D164" s="214" t="s">
        <v>72</v>
      </c>
      <c r="E164" s="226" t="s">
        <v>5095</v>
      </c>
      <c r="F164" s="226" t="s">
        <v>5955</v>
      </c>
      <c r="G164" s="213"/>
      <c r="H164" s="213"/>
      <c r="I164" s="216"/>
      <c r="J164" s="227">
        <f>BK164</f>
        <v>0</v>
      </c>
      <c r="K164" s="213"/>
      <c r="L164" s="218"/>
      <c r="M164" s="219"/>
      <c r="N164" s="220"/>
      <c r="O164" s="220"/>
      <c r="P164" s="221">
        <f>SUM(P165:P168)</f>
        <v>0</v>
      </c>
      <c r="Q164" s="220"/>
      <c r="R164" s="221">
        <f>SUM(R165:R168)</f>
        <v>0.042119999999999998</v>
      </c>
      <c r="S164" s="220"/>
      <c r="T164" s="222">
        <f>SUM(T165:T168)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82</v>
      </c>
      <c r="AT164" s="224" t="s">
        <v>72</v>
      </c>
      <c r="AU164" s="224" t="s">
        <v>80</v>
      </c>
      <c r="AY164" s="223" t="s">
        <v>223</v>
      </c>
      <c r="BK164" s="225">
        <f>SUM(BK165:BK168)</f>
        <v>0</v>
      </c>
    </row>
    <row r="165" s="2" customFormat="1" ht="37.8" customHeight="1">
      <c r="A165" s="39"/>
      <c r="B165" s="40"/>
      <c r="C165" s="228" t="s">
        <v>297</v>
      </c>
      <c r="D165" s="228" t="s">
        <v>225</v>
      </c>
      <c r="E165" s="229" t="s">
        <v>6034</v>
      </c>
      <c r="F165" s="230" t="s">
        <v>6035</v>
      </c>
      <c r="G165" s="231" t="s">
        <v>475</v>
      </c>
      <c r="H165" s="232">
        <v>18</v>
      </c>
      <c r="I165" s="233"/>
      <c r="J165" s="234">
        <f>ROUND(I165*H165,2)</f>
        <v>0</v>
      </c>
      <c r="K165" s="230" t="s">
        <v>229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0.00172</v>
      </c>
      <c r="R165" s="237">
        <f>Q165*H165</f>
        <v>0.030959999999999998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310</v>
      </c>
      <c r="AT165" s="239" t="s">
        <v>225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310</v>
      </c>
      <c r="BM165" s="239" t="s">
        <v>6036</v>
      </c>
    </row>
    <row r="166" s="13" customFormat="1">
      <c r="A166" s="13"/>
      <c r="B166" s="241"/>
      <c r="C166" s="242"/>
      <c r="D166" s="243" t="s">
        <v>232</v>
      </c>
      <c r="E166" s="244" t="s">
        <v>1</v>
      </c>
      <c r="F166" s="245" t="s">
        <v>6037</v>
      </c>
      <c r="G166" s="242"/>
      <c r="H166" s="246">
        <v>18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232</v>
      </c>
      <c r="AU166" s="252" t="s">
        <v>82</v>
      </c>
      <c r="AV166" s="13" t="s">
        <v>82</v>
      </c>
      <c r="AW166" s="13" t="s">
        <v>30</v>
      </c>
      <c r="AX166" s="13" t="s">
        <v>80</v>
      </c>
      <c r="AY166" s="252" t="s">
        <v>223</v>
      </c>
    </row>
    <row r="167" s="2" customFormat="1" ht="37.8" customHeight="1">
      <c r="A167" s="39"/>
      <c r="B167" s="40"/>
      <c r="C167" s="228" t="s">
        <v>304</v>
      </c>
      <c r="D167" s="228" t="s">
        <v>225</v>
      </c>
      <c r="E167" s="229" t="s">
        <v>6038</v>
      </c>
      <c r="F167" s="230" t="s">
        <v>6039</v>
      </c>
      <c r="G167" s="231" t="s">
        <v>475</v>
      </c>
      <c r="H167" s="232">
        <v>6</v>
      </c>
      <c r="I167" s="233"/>
      <c r="J167" s="234">
        <f>ROUND(I167*H167,2)</f>
        <v>0</v>
      </c>
      <c r="K167" s="230" t="s">
        <v>229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0.0018600000000000001</v>
      </c>
      <c r="R167" s="237">
        <f>Q167*H167</f>
        <v>0.01116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310</v>
      </c>
      <c r="AT167" s="239" t="s">
        <v>225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310</v>
      </c>
      <c r="BM167" s="239" t="s">
        <v>6040</v>
      </c>
    </row>
    <row r="168" s="13" customFormat="1">
      <c r="A168" s="13"/>
      <c r="B168" s="241"/>
      <c r="C168" s="242"/>
      <c r="D168" s="243" t="s">
        <v>232</v>
      </c>
      <c r="E168" s="244" t="s">
        <v>1</v>
      </c>
      <c r="F168" s="245" t="s">
        <v>6041</v>
      </c>
      <c r="G168" s="242"/>
      <c r="H168" s="246">
        <v>6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232</v>
      </c>
      <c r="AU168" s="252" t="s">
        <v>82</v>
      </c>
      <c r="AV168" s="13" t="s">
        <v>82</v>
      </c>
      <c r="AW168" s="13" t="s">
        <v>30</v>
      </c>
      <c r="AX168" s="13" t="s">
        <v>80</v>
      </c>
      <c r="AY168" s="252" t="s">
        <v>223</v>
      </c>
    </row>
    <row r="169" s="12" customFormat="1" ht="22.8" customHeight="1">
      <c r="A169" s="12"/>
      <c r="B169" s="212"/>
      <c r="C169" s="213"/>
      <c r="D169" s="214" t="s">
        <v>72</v>
      </c>
      <c r="E169" s="226" t="s">
        <v>5116</v>
      </c>
      <c r="F169" s="226" t="s">
        <v>6042</v>
      </c>
      <c r="G169" s="213"/>
      <c r="H169" s="213"/>
      <c r="I169" s="216"/>
      <c r="J169" s="227">
        <f>BK169</f>
        <v>0</v>
      </c>
      <c r="K169" s="213"/>
      <c r="L169" s="218"/>
      <c r="M169" s="219"/>
      <c r="N169" s="220"/>
      <c r="O169" s="220"/>
      <c r="P169" s="221">
        <f>SUM(P170:P181)</f>
        <v>0</v>
      </c>
      <c r="Q169" s="220"/>
      <c r="R169" s="221">
        <f>SUM(R170:R181)</f>
        <v>0.11448</v>
      </c>
      <c r="S169" s="220"/>
      <c r="T169" s="222">
        <f>SUM(T170:T181)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82</v>
      </c>
      <c r="AT169" s="224" t="s">
        <v>72</v>
      </c>
      <c r="AU169" s="224" t="s">
        <v>80</v>
      </c>
      <c r="AY169" s="223" t="s">
        <v>223</v>
      </c>
      <c r="BK169" s="225">
        <f>SUM(BK170:BK181)</f>
        <v>0</v>
      </c>
    </row>
    <row r="170" s="2" customFormat="1" ht="37.8" customHeight="1">
      <c r="A170" s="39"/>
      <c r="B170" s="40"/>
      <c r="C170" s="228" t="s">
        <v>310</v>
      </c>
      <c r="D170" s="228" t="s">
        <v>225</v>
      </c>
      <c r="E170" s="229" t="s">
        <v>6043</v>
      </c>
      <c r="F170" s="230" t="s">
        <v>6044</v>
      </c>
      <c r="G170" s="231" t="s">
        <v>4689</v>
      </c>
      <c r="H170" s="232">
        <v>2</v>
      </c>
      <c r="I170" s="233"/>
      <c r="J170" s="234">
        <f>ROUND(I170*H170,2)</f>
        <v>0</v>
      </c>
      <c r="K170" s="230" t="s">
        <v>229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0.0025200000000000001</v>
      </c>
      <c r="R170" s="237">
        <f>Q170*H170</f>
        <v>0.0050400000000000002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310</v>
      </c>
      <c r="AT170" s="239" t="s">
        <v>225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310</v>
      </c>
      <c r="BM170" s="239" t="s">
        <v>6045</v>
      </c>
    </row>
    <row r="171" s="2" customFormat="1" ht="90.75" customHeight="1">
      <c r="A171" s="39"/>
      <c r="B171" s="40"/>
      <c r="C171" s="274" t="s">
        <v>314</v>
      </c>
      <c r="D171" s="274" t="s">
        <v>285</v>
      </c>
      <c r="E171" s="275" t="s">
        <v>6046</v>
      </c>
      <c r="F171" s="276" t="s">
        <v>6047</v>
      </c>
      <c r="G171" s="277" t="s">
        <v>475</v>
      </c>
      <c r="H171" s="278">
        <v>2</v>
      </c>
      <c r="I171" s="279"/>
      <c r="J171" s="280">
        <f>ROUND(I171*H171,2)</f>
        <v>0</v>
      </c>
      <c r="K171" s="276" t="s">
        <v>229</v>
      </c>
      <c r="L171" s="281"/>
      <c r="M171" s="282" t="s">
        <v>1</v>
      </c>
      <c r="N171" s="283" t="s">
        <v>38</v>
      </c>
      <c r="O171" s="92"/>
      <c r="P171" s="237">
        <f>O171*H171</f>
        <v>0</v>
      </c>
      <c r="Q171" s="237">
        <v>0.054719999999999998</v>
      </c>
      <c r="R171" s="237">
        <f>Q171*H171</f>
        <v>0.10944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402</v>
      </c>
      <c r="AT171" s="239" t="s">
        <v>285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310</v>
      </c>
      <c r="BM171" s="239" t="s">
        <v>6048</v>
      </c>
    </row>
    <row r="172" s="14" customFormat="1">
      <c r="A172" s="14"/>
      <c r="B172" s="253"/>
      <c r="C172" s="254"/>
      <c r="D172" s="243" t="s">
        <v>232</v>
      </c>
      <c r="E172" s="255" t="s">
        <v>1</v>
      </c>
      <c r="F172" s="256" t="s">
        <v>6049</v>
      </c>
      <c r="G172" s="254"/>
      <c r="H172" s="255" t="s">
        <v>1</v>
      </c>
      <c r="I172" s="257"/>
      <c r="J172" s="254"/>
      <c r="K172" s="254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232</v>
      </c>
      <c r="AU172" s="262" t="s">
        <v>82</v>
      </c>
      <c r="AV172" s="14" t="s">
        <v>80</v>
      </c>
      <c r="AW172" s="14" t="s">
        <v>30</v>
      </c>
      <c r="AX172" s="14" t="s">
        <v>73</v>
      </c>
      <c r="AY172" s="262" t="s">
        <v>223</v>
      </c>
    </row>
    <row r="173" s="14" customFormat="1">
      <c r="A173" s="14"/>
      <c r="B173" s="253"/>
      <c r="C173" s="254"/>
      <c r="D173" s="243" t="s">
        <v>232</v>
      </c>
      <c r="E173" s="255" t="s">
        <v>1</v>
      </c>
      <c r="F173" s="256" t="s">
        <v>6050</v>
      </c>
      <c r="G173" s="254"/>
      <c r="H173" s="255" t="s">
        <v>1</v>
      </c>
      <c r="I173" s="257"/>
      <c r="J173" s="254"/>
      <c r="K173" s="254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232</v>
      </c>
      <c r="AU173" s="262" t="s">
        <v>82</v>
      </c>
      <c r="AV173" s="14" t="s">
        <v>80</v>
      </c>
      <c r="AW173" s="14" t="s">
        <v>30</v>
      </c>
      <c r="AX173" s="14" t="s">
        <v>73</v>
      </c>
      <c r="AY173" s="262" t="s">
        <v>223</v>
      </c>
    </row>
    <row r="174" s="14" customFormat="1">
      <c r="A174" s="14"/>
      <c r="B174" s="253"/>
      <c r="C174" s="254"/>
      <c r="D174" s="243" t="s">
        <v>232</v>
      </c>
      <c r="E174" s="255" t="s">
        <v>1</v>
      </c>
      <c r="F174" s="256" t="s">
        <v>6051</v>
      </c>
      <c r="G174" s="254"/>
      <c r="H174" s="255" t="s">
        <v>1</v>
      </c>
      <c r="I174" s="257"/>
      <c r="J174" s="254"/>
      <c r="K174" s="254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232</v>
      </c>
      <c r="AU174" s="262" t="s">
        <v>82</v>
      </c>
      <c r="AV174" s="14" t="s">
        <v>80</v>
      </c>
      <c r="AW174" s="14" t="s">
        <v>30</v>
      </c>
      <c r="AX174" s="14" t="s">
        <v>73</v>
      </c>
      <c r="AY174" s="262" t="s">
        <v>223</v>
      </c>
    </row>
    <row r="175" s="14" customFormat="1">
      <c r="A175" s="14"/>
      <c r="B175" s="253"/>
      <c r="C175" s="254"/>
      <c r="D175" s="243" t="s">
        <v>232</v>
      </c>
      <c r="E175" s="255" t="s">
        <v>1</v>
      </c>
      <c r="F175" s="256" t="s">
        <v>6052</v>
      </c>
      <c r="G175" s="254"/>
      <c r="H175" s="255" t="s">
        <v>1</v>
      </c>
      <c r="I175" s="257"/>
      <c r="J175" s="254"/>
      <c r="K175" s="254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232</v>
      </c>
      <c r="AU175" s="262" t="s">
        <v>82</v>
      </c>
      <c r="AV175" s="14" t="s">
        <v>80</v>
      </c>
      <c r="AW175" s="14" t="s">
        <v>30</v>
      </c>
      <c r="AX175" s="14" t="s">
        <v>73</v>
      </c>
      <c r="AY175" s="262" t="s">
        <v>223</v>
      </c>
    </row>
    <row r="176" s="14" customFormat="1">
      <c r="A176" s="14"/>
      <c r="B176" s="253"/>
      <c r="C176" s="254"/>
      <c r="D176" s="243" t="s">
        <v>232</v>
      </c>
      <c r="E176" s="255" t="s">
        <v>1</v>
      </c>
      <c r="F176" s="256" t="s">
        <v>6053</v>
      </c>
      <c r="G176" s="254"/>
      <c r="H176" s="255" t="s">
        <v>1</v>
      </c>
      <c r="I176" s="257"/>
      <c r="J176" s="254"/>
      <c r="K176" s="254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232</v>
      </c>
      <c r="AU176" s="262" t="s">
        <v>82</v>
      </c>
      <c r="AV176" s="14" t="s">
        <v>80</v>
      </c>
      <c r="AW176" s="14" t="s">
        <v>30</v>
      </c>
      <c r="AX176" s="14" t="s">
        <v>73</v>
      </c>
      <c r="AY176" s="262" t="s">
        <v>223</v>
      </c>
    </row>
    <row r="177" s="14" customFormat="1">
      <c r="A177" s="14"/>
      <c r="B177" s="253"/>
      <c r="C177" s="254"/>
      <c r="D177" s="243" t="s">
        <v>232</v>
      </c>
      <c r="E177" s="255" t="s">
        <v>1</v>
      </c>
      <c r="F177" s="256" t="s">
        <v>6054</v>
      </c>
      <c r="G177" s="254"/>
      <c r="H177" s="255" t="s">
        <v>1</v>
      </c>
      <c r="I177" s="257"/>
      <c r="J177" s="254"/>
      <c r="K177" s="254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232</v>
      </c>
      <c r="AU177" s="262" t="s">
        <v>82</v>
      </c>
      <c r="AV177" s="14" t="s">
        <v>80</v>
      </c>
      <c r="AW177" s="14" t="s">
        <v>30</v>
      </c>
      <c r="AX177" s="14" t="s">
        <v>73</v>
      </c>
      <c r="AY177" s="262" t="s">
        <v>223</v>
      </c>
    </row>
    <row r="178" s="14" customFormat="1">
      <c r="A178" s="14"/>
      <c r="B178" s="253"/>
      <c r="C178" s="254"/>
      <c r="D178" s="243" t="s">
        <v>232</v>
      </c>
      <c r="E178" s="255" t="s">
        <v>1</v>
      </c>
      <c r="F178" s="256" t="s">
        <v>6055</v>
      </c>
      <c r="G178" s="254"/>
      <c r="H178" s="255" t="s">
        <v>1</v>
      </c>
      <c r="I178" s="257"/>
      <c r="J178" s="254"/>
      <c r="K178" s="254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232</v>
      </c>
      <c r="AU178" s="262" t="s">
        <v>82</v>
      </c>
      <c r="AV178" s="14" t="s">
        <v>80</v>
      </c>
      <c r="AW178" s="14" t="s">
        <v>30</v>
      </c>
      <c r="AX178" s="14" t="s">
        <v>73</v>
      </c>
      <c r="AY178" s="262" t="s">
        <v>223</v>
      </c>
    </row>
    <row r="179" s="13" customFormat="1">
      <c r="A179" s="13"/>
      <c r="B179" s="241"/>
      <c r="C179" s="242"/>
      <c r="D179" s="243" t="s">
        <v>232</v>
      </c>
      <c r="E179" s="244" t="s">
        <v>1</v>
      </c>
      <c r="F179" s="245" t="s">
        <v>82</v>
      </c>
      <c r="G179" s="242"/>
      <c r="H179" s="246">
        <v>2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232</v>
      </c>
      <c r="AU179" s="252" t="s">
        <v>82</v>
      </c>
      <c r="AV179" s="13" t="s">
        <v>82</v>
      </c>
      <c r="AW179" s="13" t="s">
        <v>30</v>
      </c>
      <c r="AX179" s="13" t="s">
        <v>80</v>
      </c>
      <c r="AY179" s="252" t="s">
        <v>223</v>
      </c>
    </row>
    <row r="180" s="2" customFormat="1" ht="44.25" customHeight="1">
      <c r="A180" s="39"/>
      <c r="B180" s="40"/>
      <c r="C180" s="228" t="s">
        <v>320</v>
      </c>
      <c r="D180" s="228" t="s">
        <v>225</v>
      </c>
      <c r="E180" s="229" t="s">
        <v>6056</v>
      </c>
      <c r="F180" s="230" t="s">
        <v>6057</v>
      </c>
      <c r="G180" s="231" t="s">
        <v>265</v>
      </c>
      <c r="H180" s="232">
        <v>0.114</v>
      </c>
      <c r="I180" s="233"/>
      <c r="J180" s="234">
        <f>ROUND(I180*H180,2)</f>
        <v>0</v>
      </c>
      <c r="K180" s="230" t="s">
        <v>229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310</v>
      </c>
      <c r="AT180" s="239" t="s">
        <v>225</v>
      </c>
      <c r="AU180" s="239" t="s">
        <v>82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310</v>
      </c>
      <c r="BM180" s="239" t="s">
        <v>6058</v>
      </c>
    </row>
    <row r="181" s="2" customFormat="1" ht="24.15" customHeight="1">
      <c r="A181" s="39"/>
      <c r="B181" s="40"/>
      <c r="C181" s="228" t="s">
        <v>325</v>
      </c>
      <c r="D181" s="228" t="s">
        <v>225</v>
      </c>
      <c r="E181" s="229" t="s">
        <v>6059</v>
      </c>
      <c r="F181" s="230" t="s">
        <v>6060</v>
      </c>
      <c r="G181" s="231" t="s">
        <v>4486</v>
      </c>
      <c r="H181" s="232">
        <v>8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310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310</v>
      </c>
      <c r="BM181" s="239" t="s">
        <v>6061</v>
      </c>
    </row>
    <row r="182" s="12" customFormat="1" ht="22.8" customHeight="1">
      <c r="A182" s="12"/>
      <c r="B182" s="212"/>
      <c r="C182" s="213"/>
      <c r="D182" s="214" t="s">
        <v>72</v>
      </c>
      <c r="E182" s="226" t="s">
        <v>5171</v>
      </c>
      <c r="F182" s="226" t="s">
        <v>5984</v>
      </c>
      <c r="G182" s="213"/>
      <c r="H182" s="213"/>
      <c r="I182" s="216"/>
      <c r="J182" s="227">
        <f>BK182</f>
        <v>0</v>
      </c>
      <c r="K182" s="213"/>
      <c r="L182" s="218"/>
      <c r="M182" s="219"/>
      <c r="N182" s="220"/>
      <c r="O182" s="220"/>
      <c r="P182" s="221">
        <f>SUM(P183:P252)</f>
        <v>0</v>
      </c>
      <c r="Q182" s="220"/>
      <c r="R182" s="221">
        <f>SUM(R183:R252)</f>
        <v>0.18633</v>
      </c>
      <c r="S182" s="220"/>
      <c r="T182" s="222">
        <f>SUM(T183:T252)</f>
        <v>3.40768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82</v>
      </c>
      <c r="AT182" s="224" t="s">
        <v>72</v>
      </c>
      <c r="AU182" s="224" t="s">
        <v>80</v>
      </c>
      <c r="AY182" s="223" t="s">
        <v>223</v>
      </c>
      <c r="BK182" s="225">
        <f>SUM(BK183:BK252)</f>
        <v>0</v>
      </c>
    </row>
    <row r="183" s="2" customFormat="1" ht="24.15" customHeight="1">
      <c r="A183" s="39"/>
      <c r="B183" s="40"/>
      <c r="C183" s="228" t="s">
        <v>330</v>
      </c>
      <c r="D183" s="228" t="s">
        <v>225</v>
      </c>
      <c r="E183" s="229" t="s">
        <v>6062</v>
      </c>
      <c r="F183" s="230" t="s">
        <v>6063</v>
      </c>
      <c r="G183" s="231" t="s">
        <v>351</v>
      </c>
      <c r="H183" s="232">
        <v>16</v>
      </c>
      <c r="I183" s="233"/>
      <c r="J183" s="234">
        <f>ROUND(I183*H183,2)</f>
        <v>0</v>
      </c>
      <c r="K183" s="230" t="s">
        <v>229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0.20748</v>
      </c>
      <c r="T183" s="238">
        <f>S183*H183</f>
        <v>3.31968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310</v>
      </c>
      <c r="AT183" s="239" t="s">
        <v>225</v>
      </c>
      <c r="AU183" s="239" t="s">
        <v>82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310</v>
      </c>
      <c r="BM183" s="239" t="s">
        <v>6064</v>
      </c>
    </row>
    <row r="184" s="14" customFormat="1">
      <c r="A184" s="14"/>
      <c r="B184" s="253"/>
      <c r="C184" s="254"/>
      <c r="D184" s="243" t="s">
        <v>232</v>
      </c>
      <c r="E184" s="255" t="s">
        <v>1</v>
      </c>
      <c r="F184" s="256" t="s">
        <v>6065</v>
      </c>
      <c r="G184" s="254"/>
      <c r="H184" s="255" t="s">
        <v>1</v>
      </c>
      <c r="I184" s="257"/>
      <c r="J184" s="254"/>
      <c r="K184" s="254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232</v>
      </c>
      <c r="AU184" s="262" t="s">
        <v>82</v>
      </c>
      <c r="AV184" s="14" t="s">
        <v>80</v>
      </c>
      <c r="AW184" s="14" t="s">
        <v>30</v>
      </c>
      <c r="AX184" s="14" t="s">
        <v>73</v>
      </c>
      <c r="AY184" s="262" t="s">
        <v>223</v>
      </c>
    </row>
    <row r="185" s="13" customFormat="1">
      <c r="A185" s="13"/>
      <c r="B185" s="241"/>
      <c r="C185" s="242"/>
      <c r="D185" s="243" t="s">
        <v>232</v>
      </c>
      <c r="E185" s="244" t="s">
        <v>1</v>
      </c>
      <c r="F185" s="245" t="s">
        <v>6066</v>
      </c>
      <c r="G185" s="242"/>
      <c r="H185" s="246">
        <v>16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232</v>
      </c>
      <c r="AU185" s="252" t="s">
        <v>82</v>
      </c>
      <c r="AV185" s="13" t="s">
        <v>82</v>
      </c>
      <c r="AW185" s="13" t="s">
        <v>30</v>
      </c>
      <c r="AX185" s="13" t="s">
        <v>80</v>
      </c>
      <c r="AY185" s="252" t="s">
        <v>223</v>
      </c>
    </row>
    <row r="186" s="2" customFormat="1" ht="37.8" customHeight="1">
      <c r="A186" s="39"/>
      <c r="B186" s="40"/>
      <c r="C186" s="228" t="s">
        <v>7</v>
      </c>
      <c r="D186" s="228" t="s">
        <v>225</v>
      </c>
      <c r="E186" s="229" t="s">
        <v>6067</v>
      </c>
      <c r="F186" s="230" t="s">
        <v>6068</v>
      </c>
      <c r="G186" s="231" t="s">
        <v>4689</v>
      </c>
      <c r="H186" s="232">
        <v>1</v>
      </c>
      <c r="I186" s="233"/>
      <c r="J186" s="234">
        <f>ROUND(I186*H186,2)</f>
        <v>0</v>
      </c>
      <c r="K186" s="230" t="s">
        <v>229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0.15337000000000001</v>
      </c>
      <c r="R186" s="237">
        <f>Q186*H186</f>
        <v>0.15337000000000001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310</v>
      </c>
      <c r="AT186" s="239" t="s">
        <v>225</v>
      </c>
      <c r="AU186" s="239" t="s">
        <v>82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310</v>
      </c>
      <c r="BM186" s="239" t="s">
        <v>6069</v>
      </c>
    </row>
    <row r="187" s="2" customFormat="1" ht="37.8" customHeight="1">
      <c r="A187" s="39"/>
      <c r="B187" s="40"/>
      <c r="C187" s="228" t="s">
        <v>338</v>
      </c>
      <c r="D187" s="228" t="s">
        <v>225</v>
      </c>
      <c r="E187" s="229" t="s">
        <v>6070</v>
      </c>
      <c r="F187" s="230" t="s">
        <v>6071</v>
      </c>
      <c r="G187" s="231" t="s">
        <v>4689</v>
      </c>
      <c r="H187" s="232">
        <v>1</v>
      </c>
      <c r="I187" s="233"/>
      <c r="J187" s="234">
        <f>ROUND(I187*H187,2)</f>
        <v>0</v>
      </c>
      <c r="K187" s="230" t="s">
        <v>229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0.01137</v>
      </c>
      <c r="R187" s="237">
        <f>Q187*H187</f>
        <v>0.01137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310</v>
      </c>
      <c r="AT187" s="239" t="s">
        <v>225</v>
      </c>
      <c r="AU187" s="239" t="s">
        <v>82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310</v>
      </c>
      <c r="BM187" s="239" t="s">
        <v>6072</v>
      </c>
    </row>
    <row r="188" s="14" customFormat="1">
      <c r="A188" s="14"/>
      <c r="B188" s="253"/>
      <c r="C188" s="254"/>
      <c r="D188" s="243" t="s">
        <v>232</v>
      </c>
      <c r="E188" s="255" t="s">
        <v>1</v>
      </c>
      <c r="F188" s="256" t="s">
        <v>6073</v>
      </c>
      <c r="G188" s="254"/>
      <c r="H188" s="255" t="s">
        <v>1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232</v>
      </c>
      <c r="AU188" s="262" t="s">
        <v>82</v>
      </c>
      <c r="AV188" s="14" t="s">
        <v>80</v>
      </c>
      <c r="AW188" s="14" t="s">
        <v>30</v>
      </c>
      <c r="AX188" s="14" t="s">
        <v>73</v>
      </c>
      <c r="AY188" s="262" t="s">
        <v>223</v>
      </c>
    </row>
    <row r="189" s="13" customFormat="1">
      <c r="A189" s="13"/>
      <c r="B189" s="241"/>
      <c r="C189" s="242"/>
      <c r="D189" s="243" t="s">
        <v>232</v>
      </c>
      <c r="E189" s="244" t="s">
        <v>1</v>
      </c>
      <c r="F189" s="245" t="s">
        <v>80</v>
      </c>
      <c r="G189" s="242"/>
      <c r="H189" s="246">
        <v>1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232</v>
      </c>
      <c r="AU189" s="252" t="s">
        <v>82</v>
      </c>
      <c r="AV189" s="13" t="s">
        <v>82</v>
      </c>
      <c r="AW189" s="13" t="s">
        <v>30</v>
      </c>
      <c r="AX189" s="13" t="s">
        <v>80</v>
      </c>
      <c r="AY189" s="252" t="s">
        <v>223</v>
      </c>
    </row>
    <row r="190" s="2" customFormat="1" ht="37.8" customHeight="1">
      <c r="A190" s="39"/>
      <c r="B190" s="40"/>
      <c r="C190" s="228" t="s">
        <v>343</v>
      </c>
      <c r="D190" s="228" t="s">
        <v>225</v>
      </c>
      <c r="E190" s="229" t="s">
        <v>6074</v>
      </c>
      <c r="F190" s="230" t="s">
        <v>6075</v>
      </c>
      <c r="G190" s="231" t="s">
        <v>4689</v>
      </c>
      <c r="H190" s="232">
        <v>2</v>
      </c>
      <c r="I190" s="233"/>
      <c r="J190" s="234">
        <f>ROUND(I190*H190,2)</f>
        <v>0</v>
      </c>
      <c r="K190" s="230" t="s">
        <v>229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0.0074900000000000001</v>
      </c>
      <c r="R190" s="237">
        <f>Q190*H190</f>
        <v>0.01498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310</v>
      </c>
      <c r="AT190" s="239" t="s">
        <v>225</v>
      </c>
      <c r="AU190" s="239" t="s">
        <v>82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310</v>
      </c>
      <c r="BM190" s="239" t="s">
        <v>6076</v>
      </c>
    </row>
    <row r="191" s="2" customFormat="1" ht="16.5" customHeight="1">
      <c r="A191" s="39"/>
      <c r="B191" s="40"/>
      <c r="C191" s="274" t="s">
        <v>348</v>
      </c>
      <c r="D191" s="274" t="s">
        <v>285</v>
      </c>
      <c r="E191" s="275" t="s">
        <v>5682</v>
      </c>
      <c r="F191" s="276" t="s">
        <v>5683</v>
      </c>
      <c r="G191" s="277" t="s">
        <v>475</v>
      </c>
      <c r="H191" s="278">
        <v>4</v>
      </c>
      <c r="I191" s="279"/>
      <c r="J191" s="280">
        <f>ROUND(I191*H191,2)</f>
        <v>0</v>
      </c>
      <c r="K191" s="276" t="s">
        <v>229</v>
      </c>
      <c r="L191" s="281"/>
      <c r="M191" s="282" t="s">
        <v>1</v>
      </c>
      <c r="N191" s="283" t="s">
        <v>38</v>
      </c>
      <c r="O191" s="92"/>
      <c r="P191" s="237">
        <f>O191*H191</f>
        <v>0</v>
      </c>
      <c r="Q191" s="237">
        <v>0.00106</v>
      </c>
      <c r="R191" s="237">
        <f>Q191*H191</f>
        <v>0.0042399999999999998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402</v>
      </c>
      <c r="AT191" s="239" t="s">
        <v>285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310</v>
      </c>
      <c r="BM191" s="239" t="s">
        <v>6077</v>
      </c>
    </row>
    <row r="192" s="2" customFormat="1" ht="37.8" customHeight="1">
      <c r="A192" s="39"/>
      <c r="B192" s="40"/>
      <c r="C192" s="228" t="s">
        <v>354</v>
      </c>
      <c r="D192" s="228" t="s">
        <v>225</v>
      </c>
      <c r="E192" s="229" t="s">
        <v>5991</v>
      </c>
      <c r="F192" s="230" t="s">
        <v>5992</v>
      </c>
      <c r="G192" s="231" t="s">
        <v>475</v>
      </c>
      <c r="H192" s="232">
        <v>2</v>
      </c>
      <c r="I192" s="233"/>
      <c r="J192" s="234">
        <f>ROUND(I192*H192,2)</f>
        <v>0</v>
      </c>
      <c r="K192" s="230" t="s">
        <v>229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0.00067000000000000002</v>
      </c>
      <c r="R192" s="237">
        <f>Q192*H192</f>
        <v>0.0013400000000000001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310</v>
      </c>
      <c r="AT192" s="239" t="s">
        <v>225</v>
      </c>
      <c r="AU192" s="239" t="s">
        <v>82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310</v>
      </c>
      <c r="BM192" s="239" t="s">
        <v>6078</v>
      </c>
    </row>
    <row r="193" s="2" customFormat="1" ht="37.8" customHeight="1">
      <c r="A193" s="39"/>
      <c r="B193" s="40"/>
      <c r="C193" s="228" t="s">
        <v>359</v>
      </c>
      <c r="D193" s="228" t="s">
        <v>225</v>
      </c>
      <c r="E193" s="229" t="s">
        <v>6079</v>
      </c>
      <c r="F193" s="230" t="s">
        <v>6080</v>
      </c>
      <c r="G193" s="231" t="s">
        <v>475</v>
      </c>
      <c r="H193" s="232">
        <v>1</v>
      </c>
      <c r="I193" s="233"/>
      <c r="J193" s="234">
        <f>ROUND(I193*H193,2)</f>
        <v>0</v>
      </c>
      <c r="K193" s="230" t="s">
        <v>229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0.00075000000000000002</v>
      </c>
      <c r="R193" s="237">
        <f>Q193*H193</f>
        <v>0.00075000000000000002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310</v>
      </c>
      <c r="AT193" s="239" t="s">
        <v>225</v>
      </c>
      <c r="AU193" s="239" t="s">
        <v>82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310</v>
      </c>
      <c r="BM193" s="239" t="s">
        <v>6081</v>
      </c>
    </row>
    <row r="194" s="14" customFormat="1">
      <c r="A194" s="14"/>
      <c r="B194" s="253"/>
      <c r="C194" s="254"/>
      <c r="D194" s="243" t="s">
        <v>232</v>
      </c>
      <c r="E194" s="255" t="s">
        <v>1</v>
      </c>
      <c r="F194" s="256" t="s">
        <v>6082</v>
      </c>
      <c r="G194" s="254"/>
      <c r="H194" s="255" t="s">
        <v>1</v>
      </c>
      <c r="I194" s="257"/>
      <c r="J194" s="254"/>
      <c r="K194" s="254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232</v>
      </c>
      <c r="AU194" s="262" t="s">
        <v>82</v>
      </c>
      <c r="AV194" s="14" t="s">
        <v>80</v>
      </c>
      <c r="AW194" s="14" t="s">
        <v>30</v>
      </c>
      <c r="AX194" s="14" t="s">
        <v>73</v>
      </c>
      <c r="AY194" s="262" t="s">
        <v>223</v>
      </c>
    </row>
    <row r="195" s="13" customFormat="1">
      <c r="A195" s="13"/>
      <c r="B195" s="241"/>
      <c r="C195" s="242"/>
      <c r="D195" s="243" t="s">
        <v>232</v>
      </c>
      <c r="E195" s="244" t="s">
        <v>1</v>
      </c>
      <c r="F195" s="245" t="s">
        <v>80</v>
      </c>
      <c r="G195" s="242"/>
      <c r="H195" s="246">
        <v>1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232</v>
      </c>
      <c r="AU195" s="252" t="s">
        <v>82</v>
      </c>
      <c r="AV195" s="13" t="s">
        <v>82</v>
      </c>
      <c r="AW195" s="13" t="s">
        <v>30</v>
      </c>
      <c r="AX195" s="13" t="s">
        <v>80</v>
      </c>
      <c r="AY195" s="252" t="s">
        <v>223</v>
      </c>
    </row>
    <row r="196" s="2" customFormat="1" ht="24.15" customHeight="1">
      <c r="A196" s="39"/>
      <c r="B196" s="40"/>
      <c r="C196" s="228" t="s">
        <v>366</v>
      </c>
      <c r="D196" s="228" t="s">
        <v>225</v>
      </c>
      <c r="E196" s="229" t="s">
        <v>6083</v>
      </c>
      <c r="F196" s="230" t="s">
        <v>6084</v>
      </c>
      <c r="G196" s="231" t="s">
        <v>475</v>
      </c>
      <c r="H196" s="232">
        <v>4</v>
      </c>
      <c r="I196" s="233"/>
      <c r="J196" s="234">
        <f>ROUND(I196*H196,2)</f>
        <v>0</v>
      </c>
      <c r="K196" s="230" t="s">
        <v>229</v>
      </c>
      <c r="L196" s="45"/>
      <c r="M196" s="235" t="s">
        <v>1</v>
      </c>
      <c r="N196" s="236" t="s">
        <v>38</v>
      </c>
      <c r="O196" s="92"/>
      <c r="P196" s="237">
        <f>O196*H196</f>
        <v>0</v>
      </c>
      <c r="Q196" s="237">
        <v>6.9999999999999994E-05</v>
      </c>
      <c r="R196" s="237">
        <f>Q196*H196</f>
        <v>0.00027999999999999998</v>
      </c>
      <c r="S196" s="237">
        <v>0.021999999999999999</v>
      </c>
      <c r="T196" s="238">
        <f>S196*H196</f>
        <v>0.087999999999999995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310</v>
      </c>
      <c r="AT196" s="239" t="s">
        <v>225</v>
      </c>
      <c r="AU196" s="239" t="s">
        <v>82</v>
      </c>
      <c r="AY196" s="18" t="s">
        <v>223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80</v>
      </c>
      <c r="BK196" s="240">
        <f>ROUND(I196*H196,2)</f>
        <v>0</v>
      </c>
      <c r="BL196" s="18" t="s">
        <v>310</v>
      </c>
      <c r="BM196" s="239" t="s">
        <v>6085</v>
      </c>
    </row>
    <row r="197" s="2" customFormat="1" ht="44.25" customHeight="1">
      <c r="A197" s="39"/>
      <c r="B197" s="40"/>
      <c r="C197" s="228" t="s">
        <v>377</v>
      </c>
      <c r="D197" s="228" t="s">
        <v>225</v>
      </c>
      <c r="E197" s="229" t="s">
        <v>6086</v>
      </c>
      <c r="F197" s="230" t="s">
        <v>6087</v>
      </c>
      <c r="G197" s="231" t="s">
        <v>265</v>
      </c>
      <c r="H197" s="232">
        <v>0.186</v>
      </c>
      <c r="I197" s="233"/>
      <c r="J197" s="234">
        <f>ROUND(I197*H197,2)</f>
        <v>0</v>
      </c>
      <c r="K197" s="230" t="s">
        <v>229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310</v>
      </c>
      <c r="AT197" s="239" t="s">
        <v>225</v>
      </c>
      <c r="AU197" s="239" t="s">
        <v>82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310</v>
      </c>
      <c r="BM197" s="239" t="s">
        <v>6088</v>
      </c>
    </row>
    <row r="198" s="2" customFormat="1" ht="49.05" customHeight="1">
      <c r="A198" s="39"/>
      <c r="B198" s="40"/>
      <c r="C198" s="228" t="s">
        <v>383</v>
      </c>
      <c r="D198" s="228" t="s">
        <v>225</v>
      </c>
      <c r="E198" s="229" t="s">
        <v>6089</v>
      </c>
      <c r="F198" s="230" t="s">
        <v>6090</v>
      </c>
      <c r="G198" s="231" t="s">
        <v>475</v>
      </c>
      <c r="H198" s="232">
        <v>1</v>
      </c>
      <c r="I198" s="233"/>
      <c r="J198" s="234">
        <f>ROUND(I198*H198,2)</f>
        <v>0</v>
      </c>
      <c r="K198" s="230" t="s">
        <v>229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310</v>
      </c>
      <c r="AT198" s="239" t="s">
        <v>225</v>
      </c>
      <c r="AU198" s="239" t="s">
        <v>82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310</v>
      </c>
      <c r="BM198" s="239" t="s">
        <v>6091</v>
      </c>
    </row>
    <row r="199" s="14" customFormat="1">
      <c r="A199" s="14"/>
      <c r="B199" s="253"/>
      <c r="C199" s="254"/>
      <c r="D199" s="243" t="s">
        <v>232</v>
      </c>
      <c r="E199" s="255" t="s">
        <v>1</v>
      </c>
      <c r="F199" s="256" t="s">
        <v>6092</v>
      </c>
      <c r="G199" s="254"/>
      <c r="H199" s="255" t="s">
        <v>1</v>
      </c>
      <c r="I199" s="257"/>
      <c r="J199" s="254"/>
      <c r="K199" s="254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232</v>
      </c>
      <c r="AU199" s="262" t="s">
        <v>82</v>
      </c>
      <c r="AV199" s="14" t="s">
        <v>80</v>
      </c>
      <c r="AW199" s="14" t="s">
        <v>30</v>
      </c>
      <c r="AX199" s="14" t="s">
        <v>73</v>
      </c>
      <c r="AY199" s="262" t="s">
        <v>223</v>
      </c>
    </row>
    <row r="200" s="13" customFormat="1">
      <c r="A200" s="13"/>
      <c r="B200" s="241"/>
      <c r="C200" s="242"/>
      <c r="D200" s="243" t="s">
        <v>232</v>
      </c>
      <c r="E200" s="244" t="s">
        <v>1</v>
      </c>
      <c r="F200" s="245" t="s">
        <v>80</v>
      </c>
      <c r="G200" s="242"/>
      <c r="H200" s="246">
        <v>1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232</v>
      </c>
      <c r="AU200" s="252" t="s">
        <v>82</v>
      </c>
      <c r="AV200" s="13" t="s">
        <v>82</v>
      </c>
      <c r="AW200" s="13" t="s">
        <v>30</v>
      </c>
      <c r="AX200" s="13" t="s">
        <v>80</v>
      </c>
      <c r="AY200" s="252" t="s">
        <v>223</v>
      </c>
    </row>
    <row r="201" s="2" customFormat="1" ht="16.5" customHeight="1">
      <c r="A201" s="39"/>
      <c r="B201" s="40"/>
      <c r="C201" s="228" t="s">
        <v>389</v>
      </c>
      <c r="D201" s="228" t="s">
        <v>225</v>
      </c>
      <c r="E201" s="229" t="s">
        <v>6093</v>
      </c>
      <c r="F201" s="230" t="s">
        <v>6094</v>
      </c>
      <c r="G201" s="231" t="s">
        <v>475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38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310</v>
      </c>
      <c r="AT201" s="239" t="s">
        <v>225</v>
      </c>
      <c r="AU201" s="239" t="s">
        <v>82</v>
      </c>
      <c r="AY201" s="18" t="s">
        <v>223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80</v>
      </c>
      <c r="BK201" s="240">
        <f>ROUND(I201*H201,2)</f>
        <v>0</v>
      </c>
      <c r="BL201" s="18" t="s">
        <v>310</v>
      </c>
      <c r="BM201" s="239" t="s">
        <v>6095</v>
      </c>
    </row>
    <row r="202" s="2" customFormat="1" ht="49.05" customHeight="1">
      <c r="A202" s="39"/>
      <c r="B202" s="40"/>
      <c r="C202" s="228" t="s">
        <v>397</v>
      </c>
      <c r="D202" s="228" t="s">
        <v>225</v>
      </c>
      <c r="E202" s="229" t="s">
        <v>6096</v>
      </c>
      <c r="F202" s="230" t="s">
        <v>6097</v>
      </c>
      <c r="G202" s="231" t="s">
        <v>475</v>
      </c>
      <c r="H202" s="232">
        <v>3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310</v>
      </c>
      <c r="AT202" s="239" t="s">
        <v>225</v>
      </c>
      <c r="AU202" s="239" t="s">
        <v>82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310</v>
      </c>
      <c r="BM202" s="239" t="s">
        <v>6098</v>
      </c>
    </row>
    <row r="203" s="2" customFormat="1" ht="44.25" customHeight="1">
      <c r="A203" s="39"/>
      <c r="B203" s="40"/>
      <c r="C203" s="228" t="s">
        <v>402</v>
      </c>
      <c r="D203" s="228" t="s">
        <v>225</v>
      </c>
      <c r="E203" s="229" t="s">
        <v>6099</v>
      </c>
      <c r="F203" s="230" t="s">
        <v>6100</v>
      </c>
      <c r="G203" s="231" t="s">
        <v>475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310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310</v>
      </c>
      <c r="BM203" s="239" t="s">
        <v>6101</v>
      </c>
    </row>
    <row r="204" s="2" customFormat="1" ht="37.8" customHeight="1">
      <c r="A204" s="39"/>
      <c r="B204" s="40"/>
      <c r="C204" s="228" t="s">
        <v>414</v>
      </c>
      <c r="D204" s="228" t="s">
        <v>225</v>
      </c>
      <c r="E204" s="229" t="s">
        <v>6102</v>
      </c>
      <c r="F204" s="230" t="s">
        <v>6103</v>
      </c>
      <c r="G204" s="231" t="s">
        <v>475</v>
      </c>
      <c r="H204" s="232">
        <v>2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310</v>
      </c>
      <c r="AT204" s="239" t="s">
        <v>225</v>
      </c>
      <c r="AU204" s="239" t="s">
        <v>82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310</v>
      </c>
      <c r="BM204" s="239" t="s">
        <v>6104</v>
      </c>
    </row>
    <row r="205" s="2" customFormat="1" ht="44.25" customHeight="1">
      <c r="A205" s="39"/>
      <c r="B205" s="40"/>
      <c r="C205" s="228" t="s">
        <v>419</v>
      </c>
      <c r="D205" s="228" t="s">
        <v>225</v>
      </c>
      <c r="E205" s="229" t="s">
        <v>6105</v>
      </c>
      <c r="F205" s="230" t="s">
        <v>6106</v>
      </c>
      <c r="G205" s="231" t="s">
        <v>475</v>
      </c>
      <c r="H205" s="232">
        <v>1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38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310</v>
      </c>
      <c r="AT205" s="239" t="s">
        <v>225</v>
      </c>
      <c r="AU205" s="239" t="s">
        <v>82</v>
      </c>
      <c r="AY205" s="18" t="s">
        <v>223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80</v>
      </c>
      <c r="BK205" s="240">
        <f>ROUND(I205*H205,2)</f>
        <v>0</v>
      </c>
      <c r="BL205" s="18" t="s">
        <v>310</v>
      </c>
      <c r="BM205" s="239" t="s">
        <v>6107</v>
      </c>
    </row>
    <row r="206" s="2" customFormat="1" ht="62.7" customHeight="1">
      <c r="A206" s="39"/>
      <c r="B206" s="40"/>
      <c r="C206" s="228" t="s">
        <v>425</v>
      </c>
      <c r="D206" s="228" t="s">
        <v>225</v>
      </c>
      <c r="E206" s="229" t="s">
        <v>6108</v>
      </c>
      <c r="F206" s="230" t="s">
        <v>6109</v>
      </c>
      <c r="G206" s="231" t="s">
        <v>475</v>
      </c>
      <c r="H206" s="232">
        <v>1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310</v>
      </c>
      <c r="AT206" s="239" t="s">
        <v>225</v>
      </c>
      <c r="AU206" s="239" t="s">
        <v>82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310</v>
      </c>
      <c r="BM206" s="239" t="s">
        <v>6110</v>
      </c>
    </row>
    <row r="207" s="2" customFormat="1" ht="24.15" customHeight="1">
      <c r="A207" s="39"/>
      <c r="B207" s="40"/>
      <c r="C207" s="228" t="s">
        <v>446</v>
      </c>
      <c r="D207" s="228" t="s">
        <v>225</v>
      </c>
      <c r="E207" s="229" t="s">
        <v>6111</v>
      </c>
      <c r="F207" s="230" t="s">
        <v>6112</v>
      </c>
      <c r="G207" s="231" t="s">
        <v>475</v>
      </c>
      <c r="H207" s="232">
        <v>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38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310</v>
      </c>
      <c r="AT207" s="239" t="s">
        <v>225</v>
      </c>
      <c r="AU207" s="239" t="s">
        <v>82</v>
      </c>
      <c r="AY207" s="18" t="s">
        <v>223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80</v>
      </c>
      <c r="BK207" s="240">
        <f>ROUND(I207*H207,2)</f>
        <v>0</v>
      </c>
      <c r="BL207" s="18" t="s">
        <v>310</v>
      </c>
      <c r="BM207" s="239" t="s">
        <v>6113</v>
      </c>
    </row>
    <row r="208" s="14" customFormat="1">
      <c r="A208" s="14"/>
      <c r="B208" s="253"/>
      <c r="C208" s="254"/>
      <c r="D208" s="243" t="s">
        <v>232</v>
      </c>
      <c r="E208" s="255" t="s">
        <v>1</v>
      </c>
      <c r="F208" s="256" t="s">
        <v>6114</v>
      </c>
      <c r="G208" s="254"/>
      <c r="H208" s="255" t="s">
        <v>1</v>
      </c>
      <c r="I208" s="257"/>
      <c r="J208" s="254"/>
      <c r="K208" s="254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232</v>
      </c>
      <c r="AU208" s="262" t="s">
        <v>82</v>
      </c>
      <c r="AV208" s="14" t="s">
        <v>80</v>
      </c>
      <c r="AW208" s="14" t="s">
        <v>30</v>
      </c>
      <c r="AX208" s="14" t="s">
        <v>73</v>
      </c>
      <c r="AY208" s="262" t="s">
        <v>223</v>
      </c>
    </row>
    <row r="209" s="14" customFormat="1">
      <c r="A209" s="14"/>
      <c r="B209" s="253"/>
      <c r="C209" s="254"/>
      <c r="D209" s="243" t="s">
        <v>232</v>
      </c>
      <c r="E209" s="255" t="s">
        <v>1</v>
      </c>
      <c r="F209" s="256" t="s">
        <v>6115</v>
      </c>
      <c r="G209" s="254"/>
      <c r="H209" s="255" t="s">
        <v>1</v>
      </c>
      <c r="I209" s="257"/>
      <c r="J209" s="254"/>
      <c r="K209" s="254"/>
      <c r="L209" s="258"/>
      <c r="M209" s="259"/>
      <c r="N209" s="260"/>
      <c r="O209" s="260"/>
      <c r="P209" s="260"/>
      <c r="Q209" s="260"/>
      <c r="R209" s="260"/>
      <c r="S209" s="260"/>
      <c r="T209" s="26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2" t="s">
        <v>232</v>
      </c>
      <c r="AU209" s="262" t="s">
        <v>82</v>
      </c>
      <c r="AV209" s="14" t="s">
        <v>80</v>
      </c>
      <c r="AW209" s="14" t="s">
        <v>30</v>
      </c>
      <c r="AX209" s="14" t="s">
        <v>73</v>
      </c>
      <c r="AY209" s="262" t="s">
        <v>223</v>
      </c>
    </row>
    <row r="210" s="14" customFormat="1">
      <c r="A210" s="14"/>
      <c r="B210" s="253"/>
      <c r="C210" s="254"/>
      <c r="D210" s="243" t="s">
        <v>232</v>
      </c>
      <c r="E210" s="255" t="s">
        <v>1</v>
      </c>
      <c r="F210" s="256" t="s">
        <v>6116</v>
      </c>
      <c r="G210" s="254"/>
      <c r="H210" s="255" t="s">
        <v>1</v>
      </c>
      <c r="I210" s="257"/>
      <c r="J210" s="254"/>
      <c r="K210" s="254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232</v>
      </c>
      <c r="AU210" s="262" t="s">
        <v>82</v>
      </c>
      <c r="AV210" s="14" t="s">
        <v>80</v>
      </c>
      <c r="AW210" s="14" t="s">
        <v>30</v>
      </c>
      <c r="AX210" s="14" t="s">
        <v>73</v>
      </c>
      <c r="AY210" s="262" t="s">
        <v>223</v>
      </c>
    </row>
    <row r="211" s="14" customFormat="1">
      <c r="A211" s="14"/>
      <c r="B211" s="253"/>
      <c r="C211" s="254"/>
      <c r="D211" s="243" t="s">
        <v>232</v>
      </c>
      <c r="E211" s="255" t="s">
        <v>1</v>
      </c>
      <c r="F211" s="256" t="s">
        <v>6117</v>
      </c>
      <c r="G211" s="254"/>
      <c r="H211" s="255" t="s">
        <v>1</v>
      </c>
      <c r="I211" s="257"/>
      <c r="J211" s="254"/>
      <c r="K211" s="254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232</v>
      </c>
      <c r="AU211" s="262" t="s">
        <v>82</v>
      </c>
      <c r="AV211" s="14" t="s">
        <v>80</v>
      </c>
      <c r="AW211" s="14" t="s">
        <v>30</v>
      </c>
      <c r="AX211" s="14" t="s">
        <v>73</v>
      </c>
      <c r="AY211" s="262" t="s">
        <v>223</v>
      </c>
    </row>
    <row r="212" s="14" customFormat="1">
      <c r="A212" s="14"/>
      <c r="B212" s="253"/>
      <c r="C212" s="254"/>
      <c r="D212" s="243" t="s">
        <v>232</v>
      </c>
      <c r="E212" s="255" t="s">
        <v>1</v>
      </c>
      <c r="F212" s="256" t="s">
        <v>6118</v>
      </c>
      <c r="G212" s="254"/>
      <c r="H212" s="255" t="s">
        <v>1</v>
      </c>
      <c r="I212" s="257"/>
      <c r="J212" s="254"/>
      <c r="K212" s="254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232</v>
      </c>
      <c r="AU212" s="262" t="s">
        <v>82</v>
      </c>
      <c r="AV212" s="14" t="s">
        <v>80</v>
      </c>
      <c r="AW212" s="14" t="s">
        <v>30</v>
      </c>
      <c r="AX212" s="14" t="s">
        <v>73</v>
      </c>
      <c r="AY212" s="262" t="s">
        <v>223</v>
      </c>
    </row>
    <row r="213" s="14" customFormat="1">
      <c r="A213" s="14"/>
      <c r="B213" s="253"/>
      <c r="C213" s="254"/>
      <c r="D213" s="243" t="s">
        <v>232</v>
      </c>
      <c r="E213" s="255" t="s">
        <v>1</v>
      </c>
      <c r="F213" s="256" t="s">
        <v>6119</v>
      </c>
      <c r="G213" s="254"/>
      <c r="H213" s="255" t="s">
        <v>1</v>
      </c>
      <c r="I213" s="257"/>
      <c r="J213" s="254"/>
      <c r="K213" s="254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232</v>
      </c>
      <c r="AU213" s="262" t="s">
        <v>82</v>
      </c>
      <c r="AV213" s="14" t="s">
        <v>80</v>
      </c>
      <c r="AW213" s="14" t="s">
        <v>30</v>
      </c>
      <c r="AX213" s="14" t="s">
        <v>73</v>
      </c>
      <c r="AY213" s="262" t="s">
        <v>223</v>
      </c>
    </row>
    <row r="214" s="13" customFormat="1">
      <c r="A214" s="13"/>
      <c r="B214" s="241"/>
      <c r="C214" s="242"/>
      <c r="D214" s="243" t="s">
        <v>232</v>
      </c>
      <c r="E214" s="244" t="s">
        <v>1</v>
      </c>
      <c r="F214" s="245" t="s">
        <v>80</v>
      </c>
      <c r="G214" s="242"/>
      <c r="H214" s="246">
        <v>1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232</v>
      </c>
      <c r="AU214" s="252" t="s">
        <v>82</v>
      </c>
      <c r="AV214" s="13" t="s">
        <v>82</v>
      </c>
      <c r="AW214" s="13" t="s">
        <v>30</v>
      </c>
      <c r="AX214" s="13" t="s">
        <v>80</v>
      </c>
      <c r="AY214" s="252" t="s">
        <v>223</v>
      </c>
    </row>
    <row r="215" s="2" customFormat="1" ht="24.15" customHeight="1">
      <c r="A215" s="39"/>
      <c r="B215" s="40"/>
      <c r="C215" s="228" t="s">
        <v>456</v>
      </c>
      <c r="D215" s="228" t="s">
        <v>225</v>
      </c>
      <c r="E215" s="229" t="s">
        <v>6120</v>
      </c>
      <c r="F215" s="230" t="s">
        <v>6121</v>
      </c>
      <c r="G215" s="231" t="s">
        <v>6122</v>
      </c>
      <c r="H215" s="232">
        <v>1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38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310</v>
      </c>
      <c r="AT215" s="239" t="s">
        <v>225</v>
      </c>
      <c r="AU215" s="239" t="s">
        <v>82</v>
      </c>
      <c r="AY215" s="18" t="s">
        <v>223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80</v>
      </c>
      <c r="BK215" s="240">
        <f>ROUND(I215*H215,2)</f>
        <v>0</v>
      </c>
      <c r="BL215" s="18" t="s">
        <v>310</v>
      </c>
      <c r="BM215" s="239" t="s">
        <v>6123</v>
      </c>
    </row>
    <row r="216" s="14" customFormat="1">
      <c r="A216" s="14"/>
      <c r="B216" s="253"/>
      <c r="C216" s="254"/>
      <c r="D216" s="243" t="s">
        <v>232</v>
      </c>
      <c r="E216" s="255" t="s">
        <v>1</v>
      </c>
      <c r="F216" s="256" t="s">
        <v>6124</v>
      </c>
      <c r="G216" s="254"/>
      <c r="H216" s="255" t="s">
        <v>1</v>
      </c>
      <c r="I216" s="257"/>
      <c r="J216" s="254"/>
      <c r="K216" s="254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232</v>
      </c>
      <c r="AU216" s="262" t="s">
        <v>82</v>
      </c>
      <c r="AV216" s="14" t="s">
        <v>80</v>
      </c>
      <c r="AW216" s="14" t="s">
        <v>30</v>
      </c>
      <c r="AX216" s="14" t="s">
        <v>73</v>
      </c>
      <c r="AY216" s="262" t="s">
        <v>223</v>
      </c>
    </row>
    <row r="217" s="14" customFormat="1">
      <c r="A217" s="14"/>
      <c r="B217" s="253"/>
      <c r="C217" s="254"/>
      <c r="D217" s="243" t="s">
        <v>232</v>
      </c>
      <c r="E217" s="255" t="s">
        <v>1</v>
      </c>
      <c r="F217" s="256" t="s">
        <v>6125</v>
      </c>
      <c r="G217" s="254"/>
      <c r="H217" s="255" t="s">
        <v>1</v>
      </c>
      <c r="I217" s="257"/>
      <c r="J217" s="254"/>
      <c r="K217" s="254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232</v>
      </c>
      <c r="AU217" s="262" t="s">
        <v>82</v>
      </c>
      <c r="AV217" s="14" t="s">
        <v>80</v>
      </c>
      <c r="AW217" s="14" t="s">
        <v>30</v>
      </c>
      <c r="AX217" s="14" t="s">
        <v>73</v>
      </c>
      <c r="AY217" s="262" t="s">
        <v>223</v>
      </c>
    </row>
    <row r="218" s="14" customFormat="1">
      <c r="A218" s="14"/>
      <c r="B218" s="253"/>
      <c r="C218" s="254"/>
      <c r="D218" s="243" t="s">
        <v>232</v>
      </c>
      <c r="E218" s="255" t="s">
        <v>1</v>
      </c>
      <c r="F218" s="256" t="s">
        <v>6126</v>
      </c>
      <c r="G218" s="254"/>
      <c r="H218" s="255" t="s">
        <v>1</v>
      </c>
      <c r="I218" s="257"/>
      <c r="J218" s="254"/>
      <c r="K218" s="254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232</v>
      </c>
      <c r="AU218" s="262" t="s">
        <v>82</v>
      </c>
      <c r="AV218" s="14" t="s">
        <v>80</v>
      </c>
      <c r="AW218" s="14" t="s">
        <v>30</v>
      </c>
      <c r="AX218" s="14" t="s">
        <v>73</v>
      </c>
      <c r="AY218" s="262" t="s">
        <v>223</v>
      </c>
    </row>
    <row r="219" s="14" customFormat="1">
      <c r="A219" s="14"/>
      <c r="B219" s="253"/>
      <c r="C219" s="254"/>
      <c r="D219" s="243" t="s">
        <v>232</v>
      </c>
      <c r="E219" s="255" t="s">
        <v>1</v>
      </c>
      <c r="F219" s="256" t="s">
        <v>6127</v>
      </c>
      <c r="G219" s="254"/>
      <c r="H219" s="255" t="s">
        <v>1</v>
      </c>
      <c r="I219" s="257"/>
      <c r="J219" s="254"/>
      <c r="K219" s="254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232</v>
      </c>
      <c r="AU219" s="262" t="s">
        <v>82</v>
      </c>
      <c r="AV219" s="14" t="s">
        <v>80</v>
      </c>
      <c r="AW219" s="14" t="s">
        <v>30</v>
      </c>
      <c r="AX219" s="14" t="s">
        <v>73</v>
      </c>
      <c r="AY219" s="262" t="s">
        <v>223</v>
      </c>
    </row>
    <row r="220" s="14" customFormat="1">
      <c r="A220" s="14"/>
      <c r="B220" s="253"/>
      <c r="C220" s="254"/>
      <c r="D220" s="243" t="s">
        <v>232</v>
      </c>
      <c r="E220" s="255" t="s">
        <v>1</v>
      </c>
      <c r="F220" s="256" t="s">
        <v>6128</v>
      </c>
      <c r="G220" s="254"/>
      <c r="H220" s="255" t="s">
        <v>1</v>
      </c>
      <c r="I220" s="257"/>
      <c r="J220" s="254"/>
      <c r="K220" s="254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232</v>
      </c>
      <c r="AU220" s="262" t="s">
        <v>82</v>
      </c>
      <c r="AV220" s="14" t="s">
        <v>80</v>
      </c>
      <c r="AW220" s="14" t="s">
        <v>30</v>
      </c>
      <c r="AX220" s="14" t="s">
        <v>73</v>
      </c>
      <c r="AY220" s="262" t="s">
        <v>223</v>
      </c>
    </row>
    <row r="221" s="14" customFormat="1">
      <c r="A221" s="14"/>
      <c r="B221" s="253"/>
      <c r="C221" s="254"/>
      <c r="D221" s="243" t="s">
        <v>232</v>
      </c>
      <c r="E221" s="255" t="s">
        <v>1</v>
      </c>
      <c r="F221" s="256" t="s">
        <v>6129</v>
      </c>
      <c r="G221" s="254"/>
      <c r="H221" s="255" t="s">
        <v>1</v>
      </c>
      <c r="I221" s="257"/>
      <c r="J221" s="254"/>
      <c r="K221" s="254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232</v>
      </c>
      <c r="AU221" s="262" t="s">
        <v>82</v>
      </c>
      <c r="AV221" s="14" t="s">
        <v>80</v>
      </c>
      <c r="AW221" s="14" t="s">
        <v>30</v>
      </c>
      <c r="AX221" s="14" t="s">
        <v>73</v>
      </c>
      <c r="AY221" s="262" t="s">
        <v>223</v>
      </c>
    </row>
    <row r="222" s="14" customFormat="1">
      <c r="A222" s="14"/>
      <c r="B222" s="253"/>
      <c r="C222" s="254"/>
      <c r="D222" s="243" t="s">
        <v>232</v>
      </c>
      <c r="E222" s="255" t="s">
        <v>1</v>
      </c>
      <c r="F222" s="256" t="s">
        <v>6130</v>
      </c>
      <c r="G222" s="254"/>
      <c r="H222" s="255" t="s">
        <v>1</v>
      </c>
      <c r="I222" s="257"/>
      <c r="J222" s="254"/>
      <c r="K222" s="254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232</v>
      </c>
      <c r="AU222" s="262" t="s">
        <v>82</v>
      </c>
      <c r="AV222" s="14" t="s">
        <v>80</v>
      </c>
      <c r="AW222" s="14" t="s">
        <v>30</v>
      </c>
      <c r="AX222" s="14" t="s">
        <v>73</v>
      </c>
      <c r="AY222" s="262" t="s">
        <v>223</v>
      </c>
    </row>
    <row r="223" s="14" customFormat="1">
      <c r="A223" s="14"/>
      <c r="B223" s="253"/>
      <c r="C223" s="254"/>
      <c r="D223" s="243" t="s">
        <v>232</v>
      </c>
      <c r="E223" s="255" t="s">
        <v>1</v>
      </c>
      <c r="F223" s="256" t="s">
        <v>6131</v>
      </c>
      <c r="G223" s="254"/>
      <c r="H223" s="255" t="s">
        <v>1</v>
      </c>
      <c r="I223" s="257"/>
      <c r="J223" s="254"/>
      <c r="K223" s="254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232</v>
      </c>
      <c r="AU223" s="262" t="s">
        <v>82</v>
      </c>
      <c r="AV223" s="14" t="s">
        <v>80</v>
      </c>
      <c r="AW223" s="14" t="s">
        <v>30</v>
      </c>
      <c r="AX223" s="14" t="s">
        <v>73</v>
      </c>
      <c r="AY223" s="262" t="s">
        <v>223</v>
      </c>
    </row>
    <row r="224" s="14" customFormat="1">
      <c r="A224" s="14"/>
      <c r="B224" s="253"/>
      <c r="C224" s="254"/>
      <c r="D224" s="243" t="s">
        <v>232</v>
      </c>
      <c r="E224" s="255" t="s">
        <v>1</v>
      </c>
      <c r="F224" s="256" t="s">
        <v>6129</v>
      </c>
      <c r="G224" s="254"/>
      <c r="H224" s="255" t="s">
        <v>1</v>
      </c>
      <c r="I224" s="257"/>
      <c r="J224" s="254"/>
      <c r="K224" s="254"/>
      <c r="L224" s="258"/>
      <c r="M224" s="259"/>
      <c r="N224" s="260"/>
      <c r="O224" s="260"/>
      <c r="P224" s="260"/>
      <c r="Q224" s="260"/>
      <c r="R224" s="260"/>
      <c r="S224" s="260"/>
      <c r="T224" s="26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2" t="s">
        <v>232</v>
      </c>
      <c r="AU224" s="262" t="s">
        <v>82</v>
      </c>
      <c r="AV224" s="14" t="s">
        <v>80</v>
      </c>
      <c r="AW224" s="14" t="s">
        <v>30</v>
      </c>
      <c r="AX224" s="14" t="s">
        <v>73</v>
      </c>
      <c r="AY224" s="262" t="s">
        <v>223</v>
      </c>
    </row>
    <row r="225" s="14" customFormat="1">
      <c r="A225" s="14"/>
      <c r="B225" s="253"/>
      <c r="C225" s="254"/>
      <c r="D225" s="243" t="s">
        <v>232</v>
      </c>
      <c r="E225" s="255" t="s">
        <v>1</v>
      </c>
      <c r="F225" s="256" t="s">
        <v>6132</v>
      </c>
      <c r="G225" s="254"/>
      <c r="H225" s="255" t="s">
        <v>1</v>
      </c>
      <c r="I225" s="257"/>
      <c r="J225" s="254"/>
      <c r="K225" s="254"/>
      <c r="L225" s="258"/>
      <c r="M225" s="259"/>
      <c r="N225" s="260"/>
      <c r="O225" s="260"/>
      <c r="P225" s="260"/>
      <c r="Q225" s="260"/>
      <c r="R225" s="260"/>
      <c r="S225" s="260"/>
      <c r="T225" s="261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2" t="s">
        <v>232</v>
      </c>
      <c r="AU225" s="262" t="s">
        <v>82</v>
      </c>
      <c r="AV225" s="14" t="s">
        <v>80</v>
      </c>
      <c r="AW225" s="14" t="s">
        <v>30</v>
      </c>
      <c r="AX225" s="14" t="s">
        <v>73</v>
      </c>
      <c r="AY225" s="262" t="s">
        <v>223</v>
      </c>
    </row>
    <row r="226" s="14" customFormat="1">
      <c r="A226" s="14"/>
      <c r="B226" s="253"/>
      <c r="C226" s="254"/>
      <c r="D226" s="243" t="s">
        <v>232</v>
      </c>
      <c r="E226" s="255" t="s">
        <v>1</v>
      </c>
      <c r="F226" s="256" t="s">
        <v>6129</v>
      </c>
      <c r="G226" s="254"/>
      <c r="H226" s="255" t="s">
        <v>1</v>
      </c>
      <c r="I226" s="257"/>
      <c r="J226" s="254"/>
      <c r="K226" s="254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232</v>
      </c>
      <c r="AU226" s="262" t="s">
        <v>82</v>
      </c>
      <c r="AV226" s="14" t="s">
        <v>80</v>
      </c>
      <c r="AW226" s="14" t="s">
        <v>30</v>
      </c>
      <c r="AX226" s="14" t="s">
        <v>73</v>
      </c>
      <c r="AY226" s="262" t="s">
        <v>223</v>
      </c>
    </row>
    <row r="227" s="14" customFormat="1">
      <c r="A227" s="14"/>
      <c r="B227" s="253"/>
      <c r="C227" s="254"/>
      <c r="D227" s="243" t="s">
        <v>232</v>
      </c>
      <c r="E227" s="255" t="s">
        <v>1</v>
      </c>
      <c r="F227" s="256" t="s">
        <v>6133</v>
      </c>
      <c r="G227" s="254"/>
      <c r="H227" s="255" t="s">
        <v>1</v>
      </c>
      <c r="I227" s="257"/>
      <c r="J227" s="254"/>
      <c r="K227" s="254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232</v>
      </c>
      <c r="AU227" s="262" t="s">
        <v>82</v>
      </c>
      <c r="AV227" s="14" t="s">
        <v>80</v>
      </c>
      <c r="AW227" s="14" t="s">
        <v>30</v>
      </c>
      <c r="AX227" s="14" t="s">
        <v>73</v>
      </c>
      <c r="AY227" s="262" t="s">
        <v>223</v>
      </c>
    </row>
    <row r="228" s="14" customFormat="1">
      <c r="A228" s="14"/>
      <c r="B228" s="253"/>
      <c r="C228" s="254"/>
      <c r="D228" s="243" t="s">
        <v>232</v>
      </c>
      <c r="E228" s="255" t="s">
        <v>1</v>
      </c>
      <c r="F228" s="256" t="s">
        <v>6129</v>
      </c>
      <c r="G228" s="254"/>
      <c r="H228" s="255" t="s">
        <v>1</v>
      </c>
      <c r="I228" s="257"/>
      <c r="J228" s="254"/>
      <c r="K228" s="254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232</v>
      </c>
      <c r="AU228" s="262" t="s">
        <v>82</v>
      </c>
      <c r="AV228" s="14" t="s">
        <v>80</v>
      </c>
      <c r="AW228" s="14" t="s">
        <v>30</v>
      </c>
      <c r="AX228" s="14" t="s">
        <v>73</v>
      </c>
      <c r="AY228" s="262" t="s">
        <v>223</v>
      </c>
    </row>
    <row r="229" s="14" customFormat="1">
      <c r="A229" s="14"/>
      <c r="B229" s="253"/>
      <c r="C229" s="254"/>
      <c r="D229" s="243" t="s">
        <v>232</v>
      </c>
      <c r="E229" s="255" t="s">
        <v>1</v>
      </c>
      <c r="F229" s="256" t="s">
        <v>6134</v>
      </c>
      <c r="G229" s="254"/>
      <c r="H229" s="255" t="s">
        <v>1</v>
      </c>
      <c r="I229" s="257"/>
      <c r="J229" s="254"/>
      <c r="K229" s="254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232</v>
      </c>
      <c r="AU229" s="262" t="s">
        <v>82</v>
      </c>
      <c r="AV229" s="14" t="s">
        <v>80</v>
      </c>
      <c r="AW229" s="14" t="s">
        <v>30</v>
      </c>
      <c r="AX229" s="14" t="s">
        <v>73</v>
      </c>
      <c r="AY229" s="262" t="s">
        <v>223</v>
      </c>
    </row>
    <row r="230" s="14" customFormat="1">
      <c r="A230" s="14"/>
      <c r="B230" s="253"/>
      <c r="C230" s="254"/>
      <c r="D230" s="243" t="s">
        <v>232</v>
      </c>
      <c r="E230" s="255" t="s">
        <v>1</v>
      </c>
      <c r="F230" s="256" t="s">
        <v>6135</v>
      </c>
      <c r="G230" s="254"/>
      <c r="H230" s="255" t="s">
        <v>1</v>
      </c>
      <c r="I230" s="257"/>
      <c r="J230" s="254"/>
      <c r="K230" s="254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232</v>
      </c>
      <c r="AU230" s="262" t="s">
        <v>82</v>
      </c>
      <c r="AV230" s="14" t="s">
        <v>80</v>
      </c>
      <c r="AW230" s="14" t="s">
        <v>30</v>
      </c>
      <c r="AX230" s="14" t="s">
        <v>73</v>
      </c>
      <c r="AY230" s="262" t="s">
        <v>223</v>
      </c>
    </row>
    <row r="231" s="14" customFormat="1">
      <c r="A231" s="14"/>
      <c r="B231" s="253"/>
      <c r="C231" s="254"/>
      <c r="D231" s="243" t="s">
        <v>232</v>
      </c>
      <c r="E231" s="255" t="s">
        <v>1</v>
      </c>
      <c r="F231" s="256" t="s">
        <v>6129</v>
      </c>
      <c r="G231" s="254"/>
      <c r="H231" s="255" t="s">
        <v>1</v>
      </c>
      <c r="I231" s="257"/>
      <c r="J231" s="254"/>
      <c r="K231" s="254"/>
      <c r="L231" s="258"/>
      <c r="M231" s="259"/>
      <c r="N231" s="260"/>
      <c r="O231" s="260"/>
      <c r="P231" s="260"/>
      <c r="Q231" s="260"/>
      <c r="R231" s="260"/>
      <c r="S231" s="260"/>
      <c r="T231" s="26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2" t="s">
        <v>232</v>
      </c>
      <c r="AU231" s="262" t="s">
        <v>82</v>
      </c>
      <c r="AV231" s="14" t="s">
        <v>80</v>
      </c>
      <c r="AW231" s="14" t="s">
        <v>30</v>
      </c>
      <c r="AX231" s="14" t="s">
        <v>73</v>
      </c>
      <c r="AY231" s="262" t="s">
        <v>223</v>
      </c>
    </row>
    <row r="232" s="13" customFormat="1">
      <c r="A232" s="13"/>
      <c r="B232" s="241"/>
      <c r="C232" s="242"/>
      <c r="D232" s="243" t="s">
        <v>232</v>
      </c>
      <c r="E232" s="244" t="s">
        <v>1</v>
      </c>
      <c r="F232" s="245" t="s">
        <v>80</v>
      </c>
      <c r="G232" s="242"/>
      <c r="H232" s="246">
        <v>1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232</v>
      </c>
      <c r="AU232" s="252" t="s">
        <v>82</v>
      </c>
      <c r="AV232" s="13" t="s">
        <v>82</v>
      </c>
      <c r="AW232" s="13" t="s">
        <v>30</v>
      </c>
      <c r="AX232" s="13" t="s">
        <v>80</v>
      </c>
      <c r="AY232" s="252" t="s">
        <v>223</v>
      </c>
    </row>
    <row r="233" s="2" customFormat="1" ht="24.15" customHeight="1">
      <c r="A233" s="39"/>
      <c r="B233" s="40"/>
      <c r="C233" s="228" t="s">
        <v>467</v>
      </c>
      <c r="D233" s="228" t="s">
        <v>225</v>
      </c>
      <c r="E233" s="229" t="s">
        <v>6136</v>
      </c>
      <c r="F233" s="230" t="s">
        <v>6137</v>
      </c>
      <c r="G233" s="231" t="s">
        <v>475</v>
      </c>
      <c r="H233" s="232">
        <v>1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310</v>
      </c>
      <c r="AT233" s="239" t="s">
        <v>225</v>
      </c>
      <c r="AU233" s="239" t="s">
        <v>82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310</v>
      </c>
      <c r="BM233" s="239" t="s">
        <v>6138</v>
      </c>
    </row>
    <row r="234" s="14" customFormat="1">
      <c r="A234" s="14"/>
      <c r="B234" s="253"/>
      <c r="C234" s="254"/>
      <c r="D234" s="243" t="s">
        <v>232</v>
      </c>
      <c r="E234" s="255" t="s">
        <v>1</v>
      </c>
      <c r="F234" s="256" t="s">
        <v>6139</v>
      </c>
      <c r="G234" s="254"/>
      <c r="H234" s="255" t="s">
        <v>1</v>
      </c>
      <c r="I234" s="257"/>
      <c r="J234" s="254"/>
      <c r="K234" s="254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232</v>
      </c>
      <c r="AU234" s="262" t="s">
        <v>82</v>
      </c>
      <c r="AV234" s="14" t="s">
        <v>80</v>
      </c>
      <c r="AW234" s="14" t="s">
        <v>30</v>
      </c>
      <c r="AX234" s="14" t="s">
        <v>73</v>
      </c>
      <c r="AY234" s="262" t="s">
        <v>223</v>
      </c>
    </row>
    <row r="235" s="14" customFormat="1">
      <c r="A235" s="14"/>
      <c r="B235" s="253"/>
      <c r="C235" s="254"/>
      <c r="D235" s="243" t="s">
        <v>232</v>
      </c>
      <c r="E235" s="255" t="s">
        <v>1</v>
      </c>
      <c r="F235" s="256" t="s">
        <v>6140</v>
      </c>
      <c r="G235" s="254"/>
      <c r="H235" s="255" t="s">
        <v>1</v>
      </c>
      <c r="I235" s="257"/>
      <c r="J235" s="254"/>
      <c r="K235" s="254"/>
      <c r="L235" s="258"/>
      <c r="M235" s="259"/>
      <c r="N235" s="260"/>
      <c r="O235" s="260"/>
      <c r="P235" s="260"/>
      <c r="Q235" s="260"/>
      <c r="R235" s="260"/>
      <c r="S235" s="260"/>
      <c r="T235" s="261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2" t="s">
        <v>232</v>
      </c>
      <c r="AU235" s="262" t="s">
        <v>82</v>
      </c>
      <c r="AV235" s="14" t="s">
        <v>80</v>
      </c>
      <c r="AW235" s="14" t="s">
        <v>30</v>
      </c>
      <c r="AX235" s="14" t="s">
        <v>73</v>
      </c>
      <c r="AY235" s="262" t="s">
        <v>223</v>
      </c>
    </row>
    <row r="236" s="14" customFormat="1">
      <c r="A236" s="14"/>
      <c r="B236" s="253"/>
      <c r="C236" s="254"/>
      <c r="D236" s="243" t="s">
        <v>232</v>
      </c>
      <c r="E236" s="255" t="s">
        <v>1</v>
      </c>
      <c r="F236" s="256" t="s">
        <v>6141</v>
      </c>
      <c r="G236" s="254"/>
      <c r="H236" s="255" t="s">
        <v>1</v>
      </c>
      <c r="I236" s="257"/>
      <c r="J236" s="254"/>
      <c r="K236" s="254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232</v>
      </c>
      <c r="AU236" s="262" t="s">
        <v>82</v>
      </c>
      <c r="AV236" s="14" t="s">
        <v>80</v>
      </c>
      <c r="AW236" s="14" t="s">
        <v>30</v>
      </c>
      <c r="AX236" s="14" t="s">
        <v>73</v>
      </c>
      <c r="AY236" s="262" t="s">
        <v>223</v>
      </c>
    </row>
    <row r="237" s="14" customFormat="1">
      <c r="A237" s="14"/>
      <c r="B237" s="253"/>
      <c r="C237" s="254"/>
      <c r="D237" s="243" t="s">
        <v>232</v>
      </c>
      <c r="E237" s="255" t="s">
        <v>1</v>
      </c>
      <c r="F237" s="256" t="s">
        <v>6140</v>
      </c>
      <c r="G237" s="254"/>
      <c r="H237" s="255" t="s">
        <v>1</v>
      </c>
      <c r="I237" s="257"/>
      <c r="J237" s="254"/>
      <c r="K237" s="254"/>
      <c r="L237" s="258"/>
      <c r="M237" s="259"/>
      <c r="N237" s="260"/>
      <c r="O237" s="260"/>
      <c r="P237" s="260"/>
      <c r="Q237" s="260"/>
      <c r="R237" s="260"/>
      <c r="S237" s="260"/>
      <c r="T237" s="261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2" t="s">
        <v>232</v>
      </c>
      <c r="AU237" s="262" t="s">
        <v>82</v>
      </c>
      <c r="AV237" s="14" t="s">
        <v>80</v>
      </c>
      <c r="AW237" s="14" t="s">
        <v>30</v>
      </c>
      <c r="AX237" s="14" t="s">
        <v>73</v>
      </c>
      <c r="AY237" s="262" t="s">
        <v>223</v>
      </c>
    </row>
    <row r="238" s="14" customFormat="1">
      <c r="A238" s="14"/>
      <c r="B238" s="253"/>
      <c r="C238" s="254"/>
      <c r="D238" s="243" t="s">
        <v>232</v>
      </c>
      <c r="E238" s="255" t="s">
        <v>1</v>
      </c>
      <c r="F238" s="256" t="s">
        <v>6142</v>
      </c>
      <c r="G238" s="254"/>
      <c r="H238" s="255" t="s">
        <v>1</v>
      </c>
      <c r="I238" s="257"/>
      <c r="J238" s="254"/>
      <c r="K238" s="254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232</v>
      </c>
      <c r="AU238" s="262" t="s">
        <v>82</v>
      </c>
      <c r="AV238" s="14" t="s">
        <v>80</v>
      </c>
      <c r="AW238" s="14" t="s">
        <v>30</v>
      </c>
      <c r="AX238" s="14" t="s">
        <v>73</v>
      </c>
      <c r="AY238" s="262" t="s">
        <v>223</v>
      </c>
    </row>
    <row r="239" s="14" customFormat="1">
      <c r="A239" s="14"/>
      <c r="B239" s="253"/>
      <c r="C239" s="254"/>
      <c r="D239" s="243" t="s">
        <v>232</v>
      </c>
      <c r="E239" s="255" t="s">
        <v>1</v>
      </c>
      <c r="F239" s="256" t="s">
        <v>6143</v>
      </c>
      <c r="G239" s="254"/>
      <c r="H239" s="255" t="s">
        <v>1</v>
      </c>
      <c r="I239" s="257"/>
      <c r="J239" s="254"/>
      <c r="K239" s="254"/>
      <c r="L239" s="258"/>
      <c r="M239" s="259"/>
      <c r="N239" s="260"/>
      <c r="O239" s="260"/>
      <c r="P239" s="260"/>
      <c r="Q239" s="260"/>
      <c r="R239" s="260"/>
      <c r="S239" s="260"/>
      <c r="T239" s="261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2" t="s">
        <v>232</v>
      </c>
      <c r="AU239" s="262" t="s">
        <v>82</v>
      </c>
      <c r="AV239" s="14" t="s">
        <v>80</v>
      </c>
      <c r="AW239" s="14" t="s">
        <v>30</v>
      </c>
      <c r="AX239" s="14" t="s">
        <v>73</v>
      </c>
      <c r="AY239" s="262" t="s">
        <v>223</v>
      </c>
    </row>
    <row r="240" s="14" customFormat="1">
      <c r="A240" s="14"/>
      <c r="B240" s="253"/>
      <c r="C240" s="254"/>
      <c r="D240" s="243" t="s">
        <v>232</v>
      </c>
      <c r="E240" s="255" t="s">
        <v>1</v>
      </c>
      <c r="F240" s="256" t="s">
        <v>6144</v>
      </c>
      <c r="G240" s="254"/>
      <c r="H240" s="255" t="s">
        <v>1</v>
      </c>
      <c r="I240" s="257"/>
      <c r="J240" s="254"/>
      <c r="K240" s="254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232</v>
      </c>
      <c r="AU240" s="262" t="s">
        <v>82</v>
      </c>
      <c r="AV240" s="14" t="s">
        <v>80</v>
      </c>
      <c r="AW240" s="14" t="s">
        <v>30</v>
      </c>
      <c r="AX240" s="14" t="s">
        <v>73</v>
      </c>
      <c r="AY240" s="262" t="s">
        <v>223</v>
      </c>
    </row>
    <row r="241" s="14" customFormat="1">
      <c r="A241" s="14"/>
      <c r="B241" s="253"/>
      <c r="C241" s="254"/>
      <c r="D241" s="243" t="s">
        <v>232</v>
      </c>
      <c r="E241" s="255" t="s">
        <v>1</v>
      </c>
      <c r="F241" s="256" t="s">
        <v>6140</v>
      </c>
      <c r="G241" s="254"/>
      <c r="H241" s="255" t="s">
        <v>1</v>
      </c>
      <c r="I241" s="257"/>
      <c r="J241" s="254"/>
      <c r="K241" s="254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232</v>
      </c>
      <c r="AU241" s="262" t="s">
        <v>82</v>
      </c>
      <c r="AV241" s="14" t="s">
        <v>80</v>
      </c>
      <c r="AW241" s="14" t="s">
        <v>30</v>
      </c>
      <c r="AX241" s="14" t="s">
        <v>73</v>
      </c>
      <c r="AY241" s="262" t="s">
        <v>223</v>
      </c>
    </row>
    <row r="242" s="14" customFormat="1">
      <c r="A242" s="14"/>
      <c r="B242" s="253"/>
      <c r="C242" s="254"/>
      <c r="D242" s="243" t="s">
        <v>232</v>
      </c>
      <c r="E242" s="255" t="s">
        <v>1</v>
      </c>
      <c r="F242" s="256" t="s">
        <v>6145</v>
      </c>
      <c r="G242" s="254"/>
      <c r="H242" s="255" t="s">
        <v>1</v>
      </c>
      <c r="I242" s="257"/>
      <c r="J242" s="254"/>
      <c r="K242" s="254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232</v>
      </c>
      <c r="AU242" s="262" t="s">
        <v>82</v>
      </c>
      <c r="AV242" s="14" t="s">
        <v>80</v>
      </c>
      <c r="AW242" s="14" t="s">
        <v>30</v>
      </c>
      <c r="AX242" s="14" t="s">
        <v>73</v>
      </c>
      <c r="AY242" s="262" t="s">
        <v>223</v>
      </c>
    </row>
    <row r="243" s="14" customFormat="1">
      <c r="A243" s="14"/>
      <c r="B243" s="253"/>
      <c r="C243" s="254"/>
      <c r="D243" s="243" t="s">
        <v>232</v>
      </c>
      <c r="E243" s="255" t="s">
        <v>1</v>
      </c>
      <c r="F243" s="256" t="s">
        <v>6140</v>
      </c>
      <c r="G243" s="254"/>
      <c r="H243" s="255" t="s">
        <v>1</v>
      </c>
      <c r="I243" s="257"/>
      <c r="J243" s="254"/>
      <c r="K243" s="254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232</v>
      </c>
      <c r="AU243" s="262" t="s">
        <v>82</v>
      </c>
      <c r="AV243" s="14" t="s">
        <v>80</v>
      </c>
      <c r="AW243" s="14" t="s">
        <v>30</v>
      </c>
      <c r="AX243" s="14" t="s">
        <v>73</v>
      </c>
      <c r="AY243" s="262" t="s">
        <v>223</v>
      </c>
    </row>
    <row r="244" s="14" customFormat="1">
      <c r="A244" s="14"/>
      <c r="B244" s="253"/>
      <c r="C244" s="254"/>
      <c r="D244" s="243" t="s">
        <v>232</v>
      </c>
      <c r="E244" s="255" t="s">
        <v>1</v>
      </c>
      <c r="F244" s="256" t="s">
        <v>6146</v>
      </c>
      <c r="G244" s="254"/>
      <c r="H244" s="255" t="s">
        <v>1</v>
      </c>
      <c r="I244" s="257"/>
      <c r="J244" s="254"/>
      <c r="K244" s="254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232</v>
      </c>
      <c r="AU244" s="262" t="s">
        <v>82</v>
      </c>
      <c r="AV244" s="14" t="s">
        <v>80</v>
      </c>
      <c r="AW244" s="14" t="s">
        <v>30</v>
      </c>
      <c r="AX244" s="14" t="s">
        <v>73</v>
      </c>
      <c r="AY244" s="262" t="s">
        <v>223</v>
      </c>
    </row>
    <row r="245" s="14" customFormat="1">
      <c r="A245" s="14"/>
      <c r="B245" s="253"/>
      <c r="C245" s="254"/>
      <c r="D245" s="243" t="s">
        <v>232</v>
      </c>
      <c r="E245" s="255" t="s">
        <v>1</v>
      </c>
      <c r="F245" s="256" t="s">
        <v>6140</v>
      </c>
      <c r="G245" s="254"/>
      <c r="H245" s="255" t="s">
        <v>1</v>
      </c>
      <c r="I245" s="257"/>
      <c r="J245" s="254"/>
      <c r="K245" s="254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232</v>
      </c>
      <c r="AU245" s="262" t="s">
        <v>82</v>
      </c>
      <c r="AV245" s="14" t="s">
        <v>80</v>
      </c>
      <c r="AW245" s="14" t="s">
        <v>30</v>
      </c>
      <c r="AX245" s="14" t="s">
        <v>73</v>
      </c>
      <c r="AY245" s="262" t="s">
        <v>223</v>
      </c>
    </row>
    <row r="246" s="14" customFormat="1">
      <c r="A246" s="14"/>
      <c r="B246" s="253"/>
      <c r="C246" s="254"/>
      <c r="D246" s="243" t="s">
        <v>232</v>
      </c>
      <c r="E246" s="255" t="s">
        <v>1</v>
      </c>
      <c r="F246" s="256" t="s">
        <v>6147</v>
      </c>
      <c r="G246" s="254"/>
      <c r="H246" s="255" t="s">
        <v>1</v>
      </c>
      <c r="I246" s="257"/>
      <c r="J246" s="254"/>
      <c r="K246" s="254"/>
      <c r="L246" s="258"/>
      <c r="M246" s="259"/>
      <c r="N246" s="260"/>
      <c r="O246" s="260"/>
      <c r="P246" s="260"/>
      <c r="Q246" s="260"/>
      <c r="R246" s="260"/>
      <c r="S246" s="260"/>
      <c r="T246" s="26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2" t="s">
        <v>232</v>
      </c>
      <c r="AU246" s="262" t="s">
        <v>82</v>
      </c>
      <c r="AV246" s="14" t="s">
        <v>80</v>
      </c>
      <c r="AW246" s="14" t="s">
        <v>30</v>
      </c>
      <c r="AX246" s="14" t="s">
        <v>73</v>
      </c>
      <c r="AY246" s="262" t="s">
        <v>223</v>
      </c>
    </row>
    <row r="247" s="14" customFormat="1">
      <c r="A247" s="14"/>
      <c r="B247" s="253"/>
      <c r="C247" s="254"/>
      <c r="D247" s="243" t="s">
        <v>232</v>
      </c>
      <c r="E247" s="255" t="s">
        <v>1</v>
      </c>
      <c r="F247" s="256" t="s">
        <v>6140</v>
      </c>
      <c r="G247" s="254"/>
      <c r="H247" s="255" t="s">
        <v>1</v>
      </c>
      <c r="I247" s="257"/>
      <c r="J247" s="254"/>
      <c r="K247" s="254"/>
      <c r="L247" s="258"/>
      <c r="M247" s="259"/>
      <c r="N247" s="260"/>
      <c r="O247" s="260"/>
      <c r="P247" s="260"/>
      <c r="Q247" s="260"/>
      <c r="R247" s="260"/>
      <c r="S247" s="260"/>
      <c r="T247" s="261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2" t="s">
        <v>232</v>
      </c>
      <c r="AU247" s="262" t="s">
        <v>82</v>
      </c>
      <c r="AV247" s="14" t="s">
        <v>80</v>
      </c>
      <c r="AW247" s="14" t="s">
        <v>30</v>
      </c>
      <c r="AX247" s="14" t="s">
        <v>73</v>
      </c>
      <c r="AY247" s="262" t="s">
        <v>223</v>
      </c>
    </row>
    <row r="248" s="14" customFormat="1">
      <c r="A248" s="14"/>
      <c r="B248" s="253"/>
      <c r="C248" s="254"/>
      <c r="D248" s="243" t="s">
        <v>232</v>
      </c>
      <c r="E248" s="255" t="s">
        <v>1</v>
      </c>
      <c r="F248" s="256" t="s">
        <v>6148</v>
      </c>
      <c r="G248" s="254"/>
      <c r="H248" s="255" t="s">
        <v>1</v>
      </c>
      <c r="I248" s="257"/>
      <c r="J248" s="254"/>
      <c r="K248" s="254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232</v>
      </c>
      <c r="AU248" s="262" t="s">
        <v>82</v>
      </c>
      <c r="AV248" s="14" t="s">
        <v>80</v>
      </c>
      <c r="AW248" s="14" t="s">
        <v>30</v>
      </c>
      <c r="AX248" s="14" t="s">
        <v>73</v>
      </c>
      <c r="AY248" s="262" t="s">
        <v>223</v>
      </c>
    </row>
    <row r="249" s="14" customFormat="1">
      <c r="A249" s="14"/>
      <c r="B249" s="253"/>
      <c r="C249" s="254"/>
      <c r="D249" s="243" t="s">
        <v>232</v>
      </c>
      <c r="E249" s="255" t="s">
        <v>1</v>
      </c>
      <c r="F249" s="256" t="s">
        <v>6149</v>
      </c>
      <c r="G249" s="254"/>
      <c r="H249" s="255" t="s">
        <v>1</v>
      </c>
      <c r="I249" s="257"/>
      <c r="J249" s="254"/>
      <c r="K249" s="254"/>
      <c r="L249" s="258"/>
      <c r="M249" s="259"/>
      <c r="N249" s="260"/>
      <c r="O249" s="260"/>
      <c r="P249" s="260"/>
      <c r="Q249" s="260"/>
      <c r="R249" s="260"/>
      <c r="S249" s="260"/>
      <c r="T249" s="26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2" t="s">
        <v>232</v>
      </c>
      <c r="AU249" s="262" t="s">
        <v>82</v>
      </c>
      <c r="AV249" s="14" t="s">
        <v>80</v>
      </c>
      <c r="AW249" s="14" t="s">
        <v>30</v>
      </c>
      <c r="AX249" s="14" t="s">
        <v>73</v>
      </c>
      <c r="AY249" s="262" t="s">
        <v>223</v>
      </c>
    </row>
    <row r="250" s="14" customFormat="1">
      <c r="A250" s="14"/>
      <c r="B250" s="253"/>
      <c r="C250" s="254"/>
      <c r="D250" s="243" t="s">
        <v>232</v>
      </c>
      <c r="E250" s="255" t="s">
        <v>1</v>
      </c>
      <c r="F250" s="256" t="s">
        <v>6150</v>
      </c>
      <c r="G250" s="254"/>
      <c r="H250" s="255" t="s">
        <v>1</v>
      </c>
      <c r="I250" s="257"/>
      <c r="J250" s="254"/>
      <c r="K250" s="254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232</v>
      </c>
      <c r="AU250" s="262" t="s">
        <v>82</v>
      </c>
      <c r="AV250" s="14" t="s">
        <v>80</v>
      </c>
      <c r="AW250" s="14" t="s">
        <v>30</v>
      </c>
      <c r="AX250" s="14" t="s">
        <v>73</v>
      </c>
      <c r="AY250" s="262" t="s">
        <v>223</v>
      </c>
    </row>
    <row r="251" s="14" customFormat="1">
      <c r="A251" s="14"/>
      <c r="B251" s="253"/>
      <c r="C251" s="254"/>
      <c r="D251" s="243" t="s">
        <v>232</v>
      </c>
      <c r="E251" s="255" t="s">
        <v>1</v>
      </c>
      <c r="F251" s="256" t="s">
        <v>6151</v>
      </c>
      <c r="G251" s="254"/>
      <c r="H251" s="255" t="s">
        <v>1</v>
      </c>
      <c r="I251" s="257"/>
      <c r="J251" s="254"/>
      <c r="K251" s="254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232</v>
      </c>
      <c r="AU251" s="262" t="s">
        <v>82</v>
      </c>
      <c r="AV251" s="14" t="s">
        <v>80</v>
      </c>
      <c r="AW251" s="14" t="s">
        <v>30</v>
      </c>
      <c r="AX251" s="14" t="s">
        <v>73</v>
      </c>
      <c r="AY251" s="262" t="s">
        <v>223</v>
      </c>
    </row>
    <row r="252" s="13" customFormat="1">
      <c r="A252" s="13"/>
      <c r="B252" s="241"/>
      <c r="C252" s="242"/>
      <c r="D252" s="243" t="s">
        <v>232</v>
      </c>
      <c r="E252" s="244" t="s">
        <v>1</v>
      </c>
      <c r="F252" s="245" t="s">
        <v>80</v>
      </c>
      <c r="G252" s="242"/>
      <c r="H252" s="246">
        <v>1</v>
      </c>
      <c r="I252" s="247"/>
      <c r="J252" s="242"/>
      <c r="K252" s="242"/>
      <c r="L252" s="248"/>
      <c r="M252" s="249"/>
      <c r="N252" s="250"/>
      <c r="O252" s="250"/>
      <c r="P252" s="250"/>
      <c r="Q252" s="250"/>
      <c r="R252" s="250"/>
      <c r="S252" s="250"/>
      <c r="T252" s="25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2" t="s">
        <v>232</v>
      </c>
      <c r="AU252" s="252" t="s">
        <v>82</v>
      </c>
      <c r="AV252" s="13" t="s">
        <v>82</v>
      </c>
      <c r="AW252" s="13" t="s">
        <v>30</v>
      </c>
      <c r="AX252" s="13" t="s">
        <v>80</v>
      </c>
      <c r="AY252" s="252" t="s">
        <v>223</v>
      </c>
    </row>
    <row r="253" s="12" customFormat="1" ht="22.8" customHeight="1">
      <c r="A253" s="12"/>
      <c r="B253" s="212"/>
      <c r="C253" s="213"/>
      <c r="D253" s="214" t="s">
        <v>72</v>
      </c>
      <c r="E253" s="226" t="s">
        <v>5185</v>
      </c>
      <c r="F253" s="226" t="s">
        <v>6152</v>
      </c>
      <c r="G253" s="213"/>
      <c r="H253" s="213"/>
      <c r="I253" s="216"/>
      <c r="J253" s="227">
        <f>BK253</f>
        <v>0</v>
      </c>
      <c r="K253" s="213"/>
      <c r="L253" s="218"/>
      <c r="M253" s="219"/>
      <c r="N253" s="220"/>
      <c r="O253" s="220"/>
      <c r="P253" s="221">
        <f>SUM(P254:P301)</f>
        <v>0</v>
      </c>
      <c r="Q253" s="220"/>
      <c r="R253" s="221">
        <f>SUM(R254:R301)</f>
        <v>3.3179799999999999</v>
      </c>
      <c r="S253" s="220"/>
      <c r="T253" s="222">
        <f>SUM(T254:T301)</f>
        <v>6.5350000000000001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3" t="s">
        <v>82</v>
      </c>
      <c r="AT253" s="224" t="s">
        <v>72</v>
      </c>
      <c r="AU253" s="224" t="s">
        <v>80</v>
      </c>
      <c r="AY253" s="223" t="s">
        <v>223</v>
      </c>
      <c r="BK253" s="225">
        <f>SUM(BK254:BK301)</f>
        <v>0</v>
      </c>
    </row>
    <row r="254" s="2" customFormat="1" ht="37.8" customHeight="1">
      <c r="A254" s="39"/>
      <c r="B254" s="40"/>
      <c r="C254" s="228" t="s">
        <v>472</v>
      </c>
      <c r="D254" s="228" t="s">
        <v>225</v>
      </c>
      <c r="E254" s="229" t="s">
        <v>6153</v>
      </c>
      <c r="F254" s="230" t="s">
        <v>6154</v>
      </c>
      <c r="G254" s="231" t="s">
        <v>351</v>
      </c>
      <c r="H254" s="232">
        <v>80</v>
      </c>
      <c r="I254" s="233"/>
      <c r="J254" s="234">
        <f>ROUND(I254*H254,2)</f>
        <v>0</v>
      </c>
      <c r="K254" s="230" t="s">
        <v>229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0.00189</v>
      </c>
      <c r="R254" s="237">
        <f>Q254*H254</f>
        <v>0.1512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310</v>
      </c>
      <c r="AT254" s="239" t="s">
        <v>225</v>
      </c>
      <c r="AU254" s="239" t="s">
        <v>82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310</v>
      </c>
      <c r="BM254" s="239" t="s">
        <v>6155</v>
      </c>
    </row>
    <row r="255" s="14" customFormat="1">
      <c r="A255" s="14"/>
      <c r="B255" s="253"/>
      <c r="C255" s="254"/>
      <c r="D255" s="243" t="s">
        <v>232</v>
      </c>
      <c r="E255" s="255" t="s">
        <v>1</v>
      </c>
      <c r="F255" s="256" t="s">
        <v>6156</v>
      </c>
      <c r="G255" s="254"/>
      <c r="H255" s="255" t="s">
        <v>1</v>
      </c>
      <c r="I255" s="257"/>
      <c r="J255" s="254"/>
      <c r="K255" s="254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232</v>
      </c>
      <c r="AU255" s="262" t="s">
        <v>82</v>
      </c>
      <c r="AV255" s="14" t="s">
        <v>80</v>
      </c>
      <c r="AW255" s="14" t="s">
        <v>30</v>
      </c>
      <c r="AX255" s="14" t="s">
        <v>73</v>
      </c>
      <c r="AY255" s="262" t="s">
        <v>223</v>
      </c>
    </row>
    <row r="256" s="13" customFormat="1">
      <c r="A256" s="13"/>
      <c r="B256" s="241"/>
      <c r="C256" s="242"/>
      <c r="D256" s="243" t="s">
        <v>232</v>
      </c>
      <c r="E256" s="244" t="s">
        <v>1</v>
      </c>
      <c r="F256" s="245" t="s">
        <v>6157</v>
      </c>
      <c r="G256" s="242"/>
      <c r="H256" s="246">
        <v>80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232</v>
      </c>
      <c r="AU256" s="252" t="s">
        <v>82</v>
      </c>
      <c r="AV256" s="13" t="s">
        <v>82</v>
      </c>
      <c r="AW256" s="13" t="s">
        <v>30</v>
      </c>
      <c r="AX256" s="13" t="s">
        <v>80</v>
      </c>
      <c r="AY256" s="252" t="s">
        <v>223</v>
      </c>
    </row>
    <row r="257" s="2" customFormat="1" ht="37.8" customHeight="1">
      <c r="A257" s="39"/>
      <c r="B257" s="40"/>
      <c r="C257" s="228" t="s">
        <v>479</v>
      </c>
      <c r="D257" s="228" t="s">
        <v>225</v>
      </c>
      <c r="E257" s="229" t="s">
        <v>6158</v>
      </c>
      <c r="F257" s="230" t="s">
        <v>6159</v>
      </c>
      <c r="G257" s="231" t="s">
        <v>351</v>
      </c>
      <c r="H257" s="232">
        <v>56</v>
      </c>
      <c r="I257" s="233"/>
      <c r="J257" s="234">
        <f>ROUND(I257*H257,2)</f>
        <v>0</v>
      </c>
      <c r="K257" s="230" t="s">
        <v>229</v>
      </c>
      <c r="L257" s="45"/>
      <c r="M257" s="235" t="s">
        <v>1</v>
      </c>
      <c r="N257" s="236" t="s">
        <v>38</v>
      </c>
      <c r="O257" s="92"/>
      <c r="P257" s="237">
        <f>O257*H257</f>
        <v>0</v>
      </c>
      <c r="Q257" s="237">
        <v>0.0028400000000000001</v>
      </c>
      <c r="R257" s="237">
        <f>Q257*H257</f>
        <v>0.15904000000000002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310</v>
      </c>
      <c r="AT257" s="239" t="s">
        <v>225</v>
      </c>
      <c r="AU257" s="239" t="s">
        <v>82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310</v>
      </c>
      <c r="BM257" s="239" t="s">
        <v>6160</v>
      </c>
    </row>
    <row r="258" s="14" customFormat="1">
      <c r="A258" s="14"/>
      <c r="B258" s="253"/>
      <c r="C258" s="254"/>
      <c r="D258" s="243" t="s">
        <v>232</v>
      </c>
      <c r="E258" s="255" t="s">
        <v>1</v>
      </c>
      <c r="F258" s="256" t="s">
        <v>6161</v>
      </c>
      <c r="G258" s="254"/>
      <c r="H258" s="255" t="s">
        <v>1</v>
      </c>
      <c r="I258" s="257"/>
      <c r="J258" s="254"/>
      <c r="K258" s="254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232</v>
      </c>
      <c r="AU258" s="262" t="s">
        <v>82</v>
      </c>
      <c r="AV258" s="14" t="s">
        <v>80</v>
      </c>
      <c r="AW258" s="14" t="s">
        <v>30</v>
      </c>
      <c r="AX258" s="14" t="s">
        <v>73</v>
      </c>
      <c r="AY258" s="262" t="s">
        <v>223</v>
      </c>
    </row>
    <row r="259" s="13" customFormat="1">
      <c r="A259" s="13"/>
      <c r="B259" s="241"/>
      <c r="C259" s="242"/>
      <c r="D259" s="243" t="s">
        <v>232</v>
      </c>
      <c r="E259" s="244" t="s">
        <v>1</v>
      </c>
      <c r="F259" s="245" t="s">
        <v>6162</v>
      </c>
      <c r="G259" s="242"/>
      <c r="H259" s="246">
        <v>40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232</v>
      </c>
      <c r="AU259" s="252" t="s">
        <v>82</v>
      </c>
      <c r="AV259" s="13" t="s">
        <v>82</v>
      </c>
      <c r="AW259" s="13" t="s">
        <v>30</v>
      </c>
      <c r="AX259" s="13" t="s">
        <v>73</v>
      </c>
      <c r="AY259" s="252" t="s">
        <v>223</v>
      </c>
    </row>
    <row r="260" s="14" customFormat="1">
      <c r="A260" s="14"/>
      <c r="B260" s="253"/>
      <c r="C260" s="254"/>
      <c r="D260" s="243" t="s">
        <v>232</v>
      </c>
      <c r="E260" s="255" t="s">
        <v>1</v>
      </c>
      <c r="F260" s="256" t="s">
        <v>6163</v>
      </c>
      <c r="G260" s="254"/>
      <c r="H260" s="255" t="s">
        <v>1</v>
      </c>
      <c r="I260" s="257"/>
      <c r="J260" s="254"/>
      <c r="K260" s="254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232</v>
      </c>
      <c r="AU260" s="262" t="s">
        <v>82</v>
      </c>
      <c r="AV260" s="14" t="s">
        <v>80</v>
      </c>
      <c r="AW260" s="14" t="s">
        <v>30</v>
      </c>
      <c r="AX260" s="14" t="s">
        <v>73</v>
      </c>
      <c r="AY260" s="262" t="s">
        <v>223</v>
      </c>
    </row>
    <row r="261" s="13" customFormat="1">
      <c r="A261" s="13"/>
      <c r="B261" s="241"/>
      <c r="C261" s="242"/>
      <c r="D261" s="243" t="s">
        <v>232</v>
      </c>
      <c r="E261" s="244" t="s">
        <v>1</v>
      </c>
      <c r="F261" s="245" t="s">
        <v>6066</v>
      </c>
      <c r="G261" s="242"/>
      <c r="H261" s="246">
        <v>16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232</v>
      </c>
      <c r="AU261" s="252" t="s">
        <v>82</v>
      </c>
      <c r="AV261" s="13" t="s">
        <v>82</v>
      </c>
      <c r="AW261" s="13" t="s">
        <v>30</v>
      </c>
      <c r="AX261" s="13" t="s">
        <v>73</v>
      </c>
      <c r="AY261" s="252" t="s">
        <v>223</v>
      </c>
    </row>
    <row r="262" s="15" customFormat="1">
      <c r="A262" s="15"/>
      <c r="B262" s="263"/>
      <c r="C262" s="264"/>
      <c r="D262" s="243" t="s">
        <v>232</v>
      </c>
      <c r="E262" s="265" t="s">
        <v>1</v>
      </c>
      <c r="F262" s="266" t="s">
        <v>245</v>
      </c>
      <c r="G262" s="264"/>
      <c r="H262" s="267">
        <v>56</v>
      </c>
      <c r="I262" s="268"/>
      <c r="J262" s="264"/>
      <c r="K262" s="264"/>
      <c r="L262" s="269"/>
      <c r="M262" s="270"/>
      <c r="N262" s="271"/>
      <c r="O262" s="271"/>
      <c r="P262" s="271"/>
      <c r="Q262" s="271"/>
      <c r="R262" s="271"/>
      <c r="S262" s="271"/>
      <c r="T262" s="272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3" t="s">
        <v>232</v>
      </c>
      <c r="AU262" s="273" t="s">
        <v>82</v>
      </c>
      <c r="AV262" s="15" t="s">
        <v>230</v>
      </c>
      <c r="AW262" s="15" t="s">
        <v>30</v>
      </c>
      <c r="AX262" s="15" t="s">
        <v>80</v>
      </c>
      <c r="AY262" s="273" t="s">
        <v>223</v>
      </c>
    </row>
    <row r="263" s="2" customFormat="1" ht="37.8" customHeight="1">
      <c r="A263" s="39"/>
      <c r="B263" s="40"/>
      <c r="C263" s="228" t="s">
        <v>485</v>
      </c>
      <c r="D263" s="228" t="s">
        <v>225</v>
      </c>
      <c r="E263" s="229" t="s">
        <v>6164</v>
      </c>
      <c r="F263" s="230" t="s">
        <v>6165</v>
      </c>
      <c r="G263" s="231" t="s">
        <v>351</v>
      </c>
      <c r="H263" s="232">
        <v>510</v>
      </c>
      <c r="I263" s="233"/>
      <c r="J263" s="234">
        <f>ROUND(I263*H263,2)</f>
        <v>0</v>
      </c>
      <c r="K263" s="230" t="s">
        <v>229</v>
      </c>
      <c r="L263" s="45"/>
      <c r="M263" s="235" t="s">
        <v>1</v>
      </c>
      <c r="N263" s="236" t="s">
        <v>38</v>
      </c>
      <c r="O263" s="92"/>
      <c r="P263" s="237">
        <f>O263*H263</f>
        <v>0</v>
      </c>
      <c r="Q263" s="237">
        <v>0.0036700000000000001</v>
      </c>
      <c r="R263" s="237">
        <f>Q263*H263</f>
        <v>1.8717000000000001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310</v>
      </c>
      <c r="AT263" s="239" t="s">
        <v>225</v>
      </c>
      <c r="AU263" s="239" t="s">
        <v>82</v>
      </c>
      <c r="AY263" s="18" t="s">
        <v>223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80</v>
      </c>
      <c r="BK263" s="240">
        <f>ROUND(I263*H263,2)</f>
        <v>0</v>
      </c>
      <c r="BL263" s="18" t="s">
        <v>310</v>
      </c>
      <c r="BM263" s="239" t="s">
        <v>6166</v>
      </c>
    </row>
    <row r="264" s="14" customFormat="1">
      <c r="A264" s="14"/>
      <c r="B264" s="253"/>
      <c r="C264" s="254"/>
      <c r="D264" s="243" t="s">
        <v>232</v>
      </c>
      <c r="E264" s="255" t="s">
        <v>1</v>
      </c>
      <c r="F264" s="256" t="s">
        <v>6163</v>
      </c>
      <c r="G264" s="254"/>
      <c r="H264" s="255" t="s">
        <v>1</v>
      </c>
      <c r="I264" s="257"/>
      <c r="J264" s="254"/>
      <c r="K264" s="254"/>
      <c r="L264" s="258"/>
      <c r="M264" s="259"/>
      <c r="N264" s="260"/>
      <c r="O264" s="260"/>
      <c r="P264" s="260"/>
      <c r="Q264" s="260"/>
      <c r="R264" s="260"/>
      <c r="S264" s="260"/>
      <c r="T264" s="26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2" t="s">
        <v>232</v>
      </c>
      <c r="AU264" s="262" t="s">
        <v>82</v>
      </c>
      <c r="AV264" s="14" t="s">
        <v>80</v>
      </c>
      <c r="AW264" s="14" t="s">
        <v>30</v>
      </c>
      <c r="AX264" s="14" t="s">
        <v>73</v>
      </c>
      <c r="AY264" s="262" t="s">
        <v>223</v>
      </c>
    </row>
    <row r="265" s="13" customFormat="1">
      <c r="A265" s="13"/>
      <c r="B265" s="241"/>
      <c r="C265" s="242"/>
      <c r="D265" s="243" t="s">
        <v>232</v>
      </c>
      <c r="E265" s="244" t="s">
        <v>1</v>
      </c>
      <c r="F265" s="245" t="s">
        <v>6167</v>
      </c>
      <c r="G265" s="242"/>
      <c r="H265" s="246">
        <v>220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232</v>
      </c>
      <c r="AU265" s="252" t="s">
        <v>82</v>
      </c>
      <c r="AV265" s="13" t="s">
        <v>82</v>
      </c>
      <c r="AW265" s="13" t="s">
        <v>30</v>
      </c>
      <c r="AX265" s="13" t="s">
        <v>73</v>
      </c>
      <c r="AY265" s="252" t="s">
        <v>223</v>
      </c>
    </row>
    <row r="266" s="14" customFormat="1">
      <c r="A266" s="14"/>
      <c r="B266" s="253"/>
      <c r="C266" s="254"/>
      <c r="D266" s="243" t="s">
        <v>232</v>
      </c>
      <c r="E266" s="255" t="s">
        <v>1</v>
      </c>
      <c r="F266" s="256" t="s">
        <v>6161</v>
      </c>
      <c r="G266" s="254"/>
      <c r="H266" s="255" t="s">
        <v>1</v>
      </c>
      <c r="I266" s="257"/>
      <c r="J266" s="254"/>
      <c r="K266" s="254"/>
      <c r="L266" s="258"/>
      <c r="M266" s="259"/>
      <c r="N266" s="260"/>
      <c r="O266" s="260"/>
      <c r="P266" s="260"/>
      <c r="Q266" s="260"/>
      <c r="R266" s="260"/>
      <c r="S266" s="260"/>
      <c r="T266" s="261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2" t="s">
        <v>232</v>
      </c>
      <c r="AU266" s="262" t="s">
        <v>82</v>
      </c>
      <c r="AV266" s="14" t="s">
        <v>80</v>
      </c>
      <c r="AW266" s="14" t="s">
        <v>30</v>
      </c>
      <c r="AX266" s="14" t="s">
        <v>73</v>
      </c>
      <c r="AY266" s="262" t="s">
        <v>223</v>
      </c>
    </row>
    <row r="267" s="13" customFormat="1">
      <c r="A267" s="13"/>
      <c r="B267" s="241"/>
      <c r="C267" s="242"/>
      <c r="D267" s="243" t="s">
        <v>232</v>
      </c>
      <c r="E267" s="244" t="s">
        <v>1</v>
      </c>
      <c r="F267" s="245" t="s">
        <v>6168</v>
      </c>
      <c r="G267" s="242"/>
      <c r="H267" s="246">
        <v>290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232</v>
      </c>
      <c r="AU267" s="252" t="s">
        <v>82</v>
      </c>
      <c r="AV267" s="13" t="s">
        <v>82</v>
      </c>
      <c r="AW267" s="13" t="s">
        <v>30</v>
      </c>
      <c r="AX267" s="13" t="s">
        <v>73</v>
      </c>
      <c r="AY267" s="252" t="s">
        <v>223</v>
      </c>
    </row>
    <row r="268" s="15" customFormat="1">
      <c r="A268" s="15"/>
      <c r="B268" s="263"/>
      <c r="C268" s="264"/>
      <c r="D268" s="243" t="s">
        <v>232</v>
      </c>
      <c r="E268" s="265" t="s">
        <v>1</v>
      </c>
      <c r="F268" s="266" t="s">
        <v>245</v>
      </c>
      <c r="G268" s="264"/>
      <c r="H268" s="267">
        <v>510</v>
      </c>
      <c r="I268" s="268"/>
      <c r="J268" s="264"/>
      <c r="K268" s="264"/>
      <c r="L268" s="269"/>
      <c r="M268" s="270"/>
      <c r="N268" s="271"/>
      <c r="O268" s="271"/>
      <c r="P268" s="271"/>
      <c r="Q268" s="271"/>
      <c r="R268" s="271"/>
      <c r="S268" s="271"/>
      <c r="T268" s="272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3" t="s">
        <v>232</v>
      </c>
      <c r="AU268" s="273" t="s">
        <v>82</v>
      </c>
      <c r="AV268" s="15" t="s">
        <v>230</v>
      </c>
      <c r="AW268" s="15" t="s">
        <v>30</v>
      </c>
      <c r="AX268" s="15" t="s">
        <v>80</v>
      </c>
      <c r="AY268" s="273" t="s">
        <v>223</v>
      </c>
    </row>
    <row r="269" s="2" customFormat="1" ht="37.8" customHeight="1">
      <c r="A269" s="39"/>
      <c r="B269" s="40"/>
      <c r="C269" s="228" t="s">
        <v>491</v>
      </c>
      <c r="D269" s="228" t="s">
        <v>225</v>
      </c>
      <c r="E269" s="229" t="s">
        <v>6169</v>
      </c>
      <c r="F269" s="230" t="s">
        <v>6170</v>
      </c>
      <c r="G269" s="231" t="s">
        <v>351</v>
      </c>
      <c r="H269" s="232">
        <v>52</v>
      </c>
      <c r="I269" s="233"/>
      <c r="J269" s="234">
        <f>ROUND(I269*H269,2)</f>
        <v>0</v>
      </c>
      <c r="K269" s="230" t="s">
        <v>229</v>
      </c>
      <c r="L269" s="45"/>
      <c r="M269" s="235" t="s">
        <v>1</v>
      </c>
      <c r="N269" s="236" t="s">
        <v>38</v>
      </c>
      <c r="O269" s="92"/>
      <c r="P269" s="237">
        <f>O269*H269</f>
        <v>0</v>
      </c>
      <c r="Q269" s="237">
        <v>0.00428</v>
      </c>
      <c r="R269" s="237">
        <f>Q269*H269</f>
        <v>0.22256000000000001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310</v>
      </c>
      <c r="AT269" s="239" t="s">
        <v>225</v>
      </c>
      <c r="AU269" s="239" t="s">
        <v>82</v>
      </c>
      <c r="AY269" s="18" t="s">
        <v>223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80</v>
      </c>
      <c r="BK269" s="240">
        <f>ROUND(I269*H269,2)</f>
        <v>0</v>
      </c>
      <c r="BL269" s="18" t="s">
        <v>310</v>
      </c>
      <c r="BM269" s="239" t="s">
        <v>6171</v>
      </c>
    </row>
    <row r="270" s="13" customFormat="1">
      <c r="A270" s="13"/>
      <c r="B270" s="241"/>
      <c r="C270" s="242"/>
      <c r="D270" s="243" t="s">
        <v>232</v>
      </c>
      <c r="E270" s="244" t="s">
        <v>1</v>
      </c>
      <c r="F270" s="245" t="s">
        <v>6172</v>
      </c>
      <c r="G270" s="242"/>
      <c r="H270" s="246">
        <v>52</v>
      </c>
      <c r="I270" s="247"/>
      <c r="J270" s="242"/>
      <c r="K270" s="242"/>
      <c r="L270" s="248"/>
      <c r="M270" s="249"/>
      <c r="N270" s="250"/>
      <c r="O270" s="250"/>
      <c r="P270" s="250"/>
      <c r="Q270" s="250"/>
      <c r="R270" s="250"/>
      <c r="S270" s="250"/>
      <c r="T270" s="251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2" t="s">
        <v>232</v>
      </c>
      <c r="AU270" s="252" t="s">
        <v>82</v>
      </c>
      <c r="AV270" s="13" t="s">
        <v>82</v>
      </c>
      <c r="AW270" s="13" t="s">
        <v>30</v>
      </c>
      <c r="AX270" s="13" t="s">
        <v>80</v>
      </c>
      <c r="AY270" s="252" t="s">
        <v>223</v>
      </c>
    </row>
    <row r="271" s="2" customFormat="1" ht="24.15" customHeight="1">
      <c r="A271" s="39"/>
      <c r="B271" s="40"/>
      <c r="C271" s="228" t="s">
        <v>497</v>
      </c>
      <c r="D271" s="228" t="s">
        <v>225</v>
      </c>
      <c r="E271" s="229" t="s">
        <v>6173</v>
      </c>
      <c r="F271" s="230" t="s">
        <v>6174</v>
      </c>
      <c r="G271" s="231" t="s">
        <v>351</v>
      </c>
      <c r="H271" s="232">
        <v>200</v>
      </c>
      <c r="I271" s="233"/>
      <c r="J271" s="234">
        <f>ROUND(I271*H271,2)</f>
        <v>0</v>
      </c>
      <c r="K271" s="230" t="s">
        <v>229</v>
      </c>
      <c r="L271" s="45"/>
      <c r="M271" s="235" t="s">
        <v>1</v>
      </c>
      <c r="N271" s="236" t="s">
        <v>38</v>
      </c>
      <c r="O271" s="92"/>
      <c r="P271" s="237">
        <f>O271*H271</f>
        <v>0</v>
      </c>
      <c r="Q271" s="237">
        <v>5.0000000000000002E-05</v>
      </c>
      <c r="R271" s="237">
        <f>Q271*H271</f>
        <v>0.01</v>
      </c>
      <c r="S271" s="237">
        <v>0.0047299999999999998</v>
      </c>
      <c r="T271" s="238">
        <f>S271*H271</f>
        <v>0.94599999999999995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310</v>
      </c>
      <c r="AT271" s="239" t="s">
        <v>225</v>
      </c>
      <c r="AU271" s="239" t="s">
        <v>82</v>
      </c>
      <c r="AY271" s="18" t="s">
        <v>223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80</v>
      </c>
      <c r="BK271" s="240">
        <f>ROUND(I271*H271,2)</f>
        <v>0</v>
      </c>
      <c r="BL271" s="18" t="s">
        <v>310</v>
      </c>
      <c r="BM271" s="239" t="s">
        <v>6175</v>
      </c>
    </row>
    <row r="272" s="14" customFormat="1">
      <c r="A272" s="14"/>
      <c r="B272" s="253"/>
      <c r="C272" s="254"/>
      <c r="D272" s="243" t="s">
        <v>232</v>
      </c>
      <c r="E272" s="255" t="s">
        <v>1</v>
      </c>
      <c r="F272" s="256" t="s">
        <v>6065</v>
      </c>
      <c r="G272" s="254"/>
      <c r="H272" s="255" t="s">
        <v>1</v>
      </c>
      <c r="I272" s="257"/>
      <c r="J272" s="254"/>
      <c r="K272" s="254"/>
      <c r="L272" s="258"/>
      <c r="M272" s="259"/>
      <c r="N272" s="260"/>
      <c r="O272" s="260"/>
      <c r="P272" s="260"/>
      <c r="Q272" s="260"/>
      <c r="R272" s="260"/>
      <c r="S272" s="260"/>
      <c r="T272" s="26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2" t="s">
        <v>232</v>
      </c>
      <c r="AU272" s="262" t="s">
        <v>82</v>
      </c>
      <c r="AV272" s="14" t="s">
        <v>80</v>
      </c>
      <c r="AW272" s="14" t="s">
        <v>30</v>
      </c>
      <c r="AX272" s="14" t="s">
        <v>73</v>
      </c>
      <c r="AY272" s="262" t="s">
        <v>223</v>
      </c>
    </row>
    <row r="273" s="13" customFormat="1">
      <c r="A273" s="13"/>
      <c r="B273" s="241"/>
      <c r="C273" s="242"/>
      <c r="D273" s="243" t="s">
        <v>232</v>
      </c>
      <c r="E273" s="244" t="s">
        <v>1</v>
      </c>
      <c r="F273" s="245" t="s">
        <v>1747</v>
      </c>
      <c r="G273" s="242"/>
      <c r="H273" s="246">
        <v>200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232</v>
      </c>
      <c r="AU273" s="252" t="s">
        <v>82</v>
      </c>
      <c r="AV273" s="13" t="s">
        <v>82</v>
      </c>
      <c r="AW273" s="13" t="s">
        <v>30</v>
      </c>
      <c r="AX273" s="13" t="s">
        <v>80</v>
      </c>
      <c r="AY273" s="252" t="s">
        <v>223</v>
      </c>
    </row>
    <row r="274" s="2" customFormat="1" ht="24.15" customHeight="1">
      <c r="A274" s="39"/>
      <c r="B274" s="40"/>
      <c r="C274" s="228" t="s">
        <v>503</v>
      </c>
      <c r="D274" s="228" t="s">
        <v>225</v>
      </c>
      <c r="E274" s="229" t="s">
        <v>6176</v>
      </c>
      <c r="F274" s="230" t="s">
        <v>6177</v>
      </c>
      <c r="G274" s="231" t="s">
        <v>351</v>
      </c>
      <c r="H274" s="232">
        <v>500</v>
      </c>
      <c r="I274" s="233"/>
      <c r="J274" s="234">
        <f>ROUND(I274*H274,2)</f>
        <v>0</v>
      </c>
      <c r="K274" s="230" t="s">
        <v>229</v>
      </c>
      <c r="L274" s="45"/>
      <c r="M274" s="235" t="s">
        <v>1</v>
      </c>
      <c r="N274" s="236" t="s">
        <v>38</v>
      </c>
      <c r="O274" s="92"/>
      <c r="P274" s="237">
        <f>O274*H274</f>
        <v>0</v>
      </c>
      <c r="Q274" s="237">
        <v>6.0000000000000002E-05</v>
      </c>
      <c r="R274" s="237">
        <f>Q274*H274</f>
        <v>0.030000000000000002</v>
      </c>
      <c r="S274" s="237">
        <v>0.0084100000000000008</v>
      </c>
      <c r="T274" s="238">
        <f>S274*H274</f>
        <v>4.2050000000000001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310</v>
      </c>
      <c r="AT274" s="239" t="s">
        <v>225</v>
      </c>
      <c r="AU274" s="239" t="s">
        <v>82</v>
      </c>
      <c r="AY274" s="18" t="s">
        <v>223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80</v>
      </c>
      <c r="BK274" s="240">
        <f>ROUND(I274*H274,2)</f>
        <v>0</v>
      </c>
      <c r="BL274" s="18" t="s">
        <v>310</v>
      </c>
      <c r="BM274" s="239" t="s">
        <v>6178</v>
      </c>
    </row>
    <row r="275" s="14" customFormat="1">
      <c r="A275" s="14"/>
      <c r="B275" s="253"/>
      <c r="C275" s="254"/>
      <c r="D275" s="243" t="s">
        <v>232</v>
      </c>
      <c r="E275" s="255" t="s">
        <v>1</v>
      </c>
      <c r="F275" s="256" t="s">
        <v>6065</v>
      </c>
      <c r="G275" s="254"/>
      <c r="H275" s="255" t="s">
        <v>1</v>
      </c>
      <c r="I275" s="257"/>
      <c r="J275" s="254"/>
      <c r="K275" s="254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232</v>
      </c>
      <c r="AU275" s="262" t="s">
        <v>82</v>
      </c>
      <c r="AV275" s="14" t="s">
        <v>80</v>
      </c>
      <c r="AW275" s="14" t="s">
        <v>30</v>
      </c>
      <c r="AX275" s="14" t="s">
        <v>73</v>
      </c>
      <c r="AY275" s="262" t="s">
        <v>223</v>
      </c>
    </row>
    <row r="276" s="13" customFormat="1">
      <c r="A276" s="13"/>
      <c r="B276" s="241"/>
      <c r="C276" s="242"/>
      <c r="D276" s="243" t="s">
        <v>232</v>
      </c>
      <c r="E276" s="244" t="s">
        <v>1</v>
      </c>
      <c r="F276" s="245" t="s">
        <v>3705</v>
      </c>
      <c r="G276" s="242"/>
      <c r="H276" s="246">
        <v>500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232</v>
      </c>
      <c r="AU276" s="252" t="s">
        <v>82</v>
      </c>
      <c r="AV276" s="13" t="s">
        <v>82</v>
      </c>
      <c r="AW276" s="13" t="s">
        <v>30</v>
      </c>
      <c r="AX276" s="13" t="s">
        <v>80</v>
      </c>
      <c r="AY276" s="252" t="s">
        <v>223</v>
      </c>
    </row>
    <row r="277" s="2" customFormat="1" ht="24.15" customHeight="1">
      <c r="A277" s="39"/>
      <c r="B277" s="40"/>
      <c r="C277" s="228" t="s">
        <v>512</v>
      </c>
      <c r="D277" s="228" t="s">
        <v>225</v>
      </c>
      <c r="E277" s="229" t="s">
        <v>6179</v>
      </c>
      <c r="F277" s="230" t="s">
        <v>6180</v>
      </c>
      <c r="G277" s="231" t="s">
        <v>351</v>
      </c>
      <c r="H277" s="232">
        <v>100</v>
      </c>
      <c r="I277" s="233"/>
      <c r="J277" s="234">
        <f>ROUND(I277*H277,2)</f>
        <v>0</v>
      </c>
      <c r="K277" s="230" t="s">
        <v>229</v>
      </c>
      <c r="L277" s="45"/>
      <c r="M277" s="235" t="s">
        <v>1</v>
      </c>
      <c r="N277" s="236" t="s">
        <v>38</v>
      </c>
      <c r="O277" s="92"/>
      <c r="P277" s="237">
        <f>O277*H277</f>
        <v>0</v>
      </c>
      <c r="Q277" s="237">
        <v>0.00010000000000000001</v>
      </c>
      <c r="R277" s="237">
        <f>Q277*H277</f>
        <v>0.01</v>
      </c>
      <c r="S277" s="237">
        <v>0.01384</v>
      </c>
      <c r="T277" s="238">
        <f>S277*H277</f>
        <v>1.3839999999999999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310</v>
      </c>
      <c r="AT277" s="239" t="s">
        <v>225</v>
      </c>
      <c r="AU277" s="239" t="s">
        <v>82</v>
      </c>
      <c r="AY277" s="18" t="s">
        <v>223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80</v>
      </c>
      <c r="BK277" s="240">
        <f>ROUND(I277*H277,2)</f>
        <v>0</v>
      </c>
      <c r="BL277" s="18" t="s">
        <v>310</v>
      </c>
      <c r="BM277" s="239" t="s">
        <v>6181</v>
      </c>
    </row>
    <row r="278" s="14" customFormat="1">
      <c r="A278" s="14"/>
      <c r="B278" s="253"/>
      <c r="C278" s="254"/>
      <c r="D278" s="243" t="s">
        <v>232</v>
      </c>
      <c r="E278" s="255" t="s">
        <v>1</v>
      </c>
      <c r="F278" s="256" t="s">
        <v>6065</v>
      </c>
      <c r="G278" s="254"/>
      <c r="H278" s="255" t="s">
        <v>1</v>
      </c>
      <c r="I278" s="257"/>
      <c r="J278" s="254"/>
      <c r="K278" s="254"/>
      <c r="L278" s="258"/>
      <c r="M278" s="259"/>
      <c r="N278" s="260"/>
      <c r="O278" s="260"/>
      <c r="P278" s="260"/>
      <c r="Q278" s="260"/>
      <c r="R278" s="260"/>
      <c r="S278" s="260"/>
      <c r="T278" s="261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2" t="s">
        <v>232</v>
      </c>
      <c r="AU278" s="262" t="s">
        <v>82</v>
      </c>
      <c r="AV278" s="14" t="s">
        <v>80</v>
      </c>
      <c r="AW278" s="14" t="s">
        <v>30</v>
      </c>
      <c r="AX278" s="14" t="s">
        <v>73</v>
      </c>
      <c r="AY278" s="262" t="s">
        <v>223</v>
      </c>
    </row>
    <row r="279" s="13" customFormat="1">
      <c r="A279" s="13"/>
      <c r="B279" s="241"/>
      <c r="C279" s="242"/>
      <c r="D279" s="243" t="s">
        <v>232</v>
      </c>
      <c r="E279" s="244" t="s">
        <v>1</v>
      </c>
      <c r="F279" s="245" t="s">
        <v>887</v>
      </c>
      <c r="G279" s="242"/>
      <c r="H279" s="246">
        <v>100</v>
      </c>
      <c r="I279" s="247"/>
      <c r="J279" s="242"/>
      <c r="K279" s="242"/>
      <c r="L279" s="248"/>
      <c r="M279" s="249"/>
      <c r="N279" s="250"/>
      <c r="O279" s="250"/>
      <c r="P279" s="250"/>
      <c r="Q279" s="250"/>
      <c r="R279" s="250"/>
      <c r="S279" s="250"/>
      <c r="T279" s="251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2" t="s">
        <v>232</v>
      </c>
      <c r="AU279" s="252" t="s">
        <v>82</v>
      </c>
      <c r="AV279" s="13" t="s">
        <v>82</v>
      </c>
      <c r="AW279" s="13" t="s">
        <v>30</v>
      </c>
      <c r="AX279" s="13" t="s">
        <v>80</v>
      </c>
      <c r="AY279" s="252" t="s">
        <v>223</v>
      </c>
    </row>
    <row r="280" s="2" customFormat="1" ht="44.25" customHeight="1">
      <c r="A280" s="39"/>
      <c r="B280" s="40"/>
      <c r="C280" s="228" t="s">
        <v>521</v>
      </c>
      <c r="D280" s="228" t="s">
        <v>225</v>
      </c>
      <c r="E280" s="229" t="s">
        <v>6182</v>
      </c>
      <c r="F280" s="230" t="s">
        <v>6183</v>
      </c>
      <c r="G280" s="231" t="s">
        <v>351</v>
      </c>
      <c r="H280" s="232">
        <v>698</v>
      </c>
      <c r="I280" s="233"/>
      <c r="J280" s="234">
        <f>ROUND(I280*H280,2)</f>
        <v>0</v>
      </c>
      <c r="K280" s="230" t="s">
        <v>229</v>
      </c>
      <c r="L280" s="45"/>
      <c r="M280" s="235" t="s">
        <v>1</v>
      </c>
      <c r="N280" s="236" t="s">
        <v>38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310</v>
      </c>
      <c r="AT280" s="239" t="s">
        <v>225</v>
      </c>
      <c r="AU280" s="239" t="s">
        <v>82</v>
      </c>
      <c r="AY280" s="18" t="s">
        <v>223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80</v>
      </c>
      <c r="BK280" s="240">
        <f>ROUND(I280*H280,2)</f>
        <v>0</v>
      </c>
      <c r="BL280" s="18" t="s">
        <v>310</v>
      </c>
      <c r="BM280" s="239" t="s">
        <v>6184</v>
      </c>
    </row>
    <row r="281" s="13" customFormat="1">
      <c r="A281" s="13"/>
      <c r="B281" s="241"/>
      <c r="C281" s="242"/>
      <c r="D281" s="243" t="s">
        <v>232</v>
      </c>
      <c r="E281" s="244" t="s">
        <v>1</v>
      </c>
      <c r="F281" s="245" t="s">
        <v>6185</v>
      </c>
      <c r="G281" s="242"/>
      <c r="H281" s="246">
        <v>698</v>
      </c>
      <c r="I281" s="247"/>
      <c r="J281" s="242"/>
      <c r="K281" s="242"/>
      <c r="L281" s="248"/>
      <c r="M281" s="249"/>
      <c r="N281" s="250"/>
      <c r="O281" s="250"/>
      <c r="P281" s="250"/>
      <c r="Q281" s="250"/>
      <c r="R281" s="250"/>
      <c r="S281" s="250"/>
      <c r="T281" s="25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2" t="s">
        <v>232</v>
      </c>
      <c r="AU281" s="252" t="s">
        <v>82</v>
      </c>
      <c r="AV281" s="13" t="s">
        <v>82</v>
      </c>
      <c r="AW281" s="13" t="s">
        <v>30</v>
      </c>
      <c r="AX281" s="13" t="s">
        <v>80</v>
      </c>
      <c r="AY281" s="252" t="s">
        <v>223</v>
      </c>
    </row>
    <row r="282" s="2" customFormat="1" ht="33" customHeight="1">
      <c r="A282" s="39"/>
      <c r="B282" s="40"/>
      <c r="C282" s="228" t="s">
        <v>527</v>
      </c>
      <c r="D282" s="228" t="s">
        <v>225</v>
      </c>
      <c r="E282" s="229" t="s">
        <v>6186</v>
      </c>
      <c r="F282" s="230" t="s">
        <v>6187</v>
      </c>
      <c r="G282" s="231" t="s">
        <v>351</v>
      </c>
      <c r="H282" s="232">
        <v>322</v>
      </c>
      <c r="I282" s="233"/>
      <c r="J282" s="234">
        <f>ROUND(I282*H282,2)</f>
        <v>0</v>
      </c>
      <c r="K282" s="230" t="s">
        <v>229</v>
      </c>
      <c r="L282" s="45"/>
      <c r="M282" s="235" t="s">
        <v>1</v>
      </c>
      <c r="N282" s="236" t="s">
        <v>38</v>
      </c>
      <c r="O282" s="92"/>
      <c r="P282" s="237">
        <f>O282*H282</f>
        <v>0</v>
      </c>
      <c r="Q282" s="237">
        <v>0.00046000000000000001</v>
      </c>
      <c r="R282" s="237">
        <f>Q282*H282</f>
        <v>0.14812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310</v>
      </c>
      <c r="AT282" s="239" t="s">
        <v>225</v>
      </c>
      <c r="AU282" s="239" t="s">
        <v>82</v>
      </c>
      <c r="AY282" s="18" t="s">
        <v>223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80</v>
      </c>
      <c r="BK282" s="240">
        <f>ROUND(I282*H282,2)</f>
        <v>0</v>
      </c>
      <c r="BL282" s="18" t="s">
        <v>310</v>
      </c>
      <c r="BM282" s="239" t="s">
        <v>6188</v>
      </c>
    </row>
    <row r="283" s="13" customFormat="1">
      <c r="A283" s="13"/>
      <c r="B283" s="241"/>
      <c r="C283" s="242"/>
      <c r="D283" s="243" t="s">
        <v>232</v>
      </c>
      <c r="E283" s="244" t="s">
        <v>1</v>
      </c>
      <c r="F283" s="245" t="s">
        <v>6189</v>
      </c>
      <c r="G283" s="242"/>
      <c r="H283" s="246">
        <v>322</v>
      </c>
      <c r="I283" s="247"/>
      <c r="J283" s="242"/>
      <c r="K283" s="242"/>
      <c r="L283" s="248"/>
      <c r="M283" s="249"/>
      <c r="N283" s="250"/>
      <c r="O283" s="250"/>
      <c r="P283" s="250"/>
      <c r="Q283" s="250"/>
      <c r="R283" s="250"/>
      <c r="S283" s="250"/>
      <c r="T283" s="25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2" t="s">
        <v>232</v>
      </c>
      <c r="AU283" s="252" t="s">
        <v>82</v>
      </c>
      <c r="AV283" s="13" t="s">
        <v>82</v>
      </c>
      <c r="AW283" s="13" t="s">
        <v>30</v>
      </c>
      <c r="AX283" s="13" t="s">
        <v>80</v>
      </c>
      <c r="AY283" s="252" t="s">
        <v>223</v>
      </c>
    </row>
    <row r="284" s="2" customFormat="1" ht="33" customHeight="1">
      <c r="A284" s="39"/>
      <c r="B284" s="40"/>
      <c r="C284" s="228" t="s">
        <v>533</v>
      </c>
      <c r="D284" s="228" t="s">
        <v>225</v>
      </c>
      <c r="E284" s="229" t="s">
        <v>6190</v>
      </c>
      <c r="F284" s="230" t="s">
        <v>6191</v>
      </c>
      <c r="G284" s="231" t="s">
        <v>351</v>
      </c>
      <c r="H284" s="232">
        <v>338</v>
      </c>
      <c r="I284" s="233"/>
      <c r="J284" s="234">
        <f>ROUND(I284*H284,2)</f>
        <v>0</v>
      </c>
      <c r="K284" s="230" t="s">
        <v>229</v>
      </c>
      <c r="L284" s="45"/>
      <c r="M284" s="235" t="s">
        <v>1</v>
      </c>
      <c r="N284" s="236" t="s">
        <v>38</v>
      </c>
      <c r="O284" s="92"/>
      <c r="P284" s="237">
        <f>O284*H284</f>
        <v>0</v>
      </c>
      <c r="Q284" s="237">
        <v>0.00055000000000000003</v>
      </c>
      <c r="R284" s="237">
        <f>Q284*H284</f>
        <v>0.18590000000000001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310</v>
      </c>
      <c r="AT284" s="239" t="s">
        <v>225</v>
      </c>
      <c r="AU284" s="239" t="s">
        <v>82</v>
      </c>
      <c r="AY284" s="18" t="s">
        <v>223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80</v>
      </c>
      <c r="BK284" s="240">
        <f>ROUND(I284*H284,2)</f>
        <v>0</v>
      </c>
      <c r="BL284" s="18" t="s">
        <v>310</v>
      </c>
      <c r="BM284" s="239" t="s">
        <v>6192</v>
      </c>
    </row>
    <row r="285" s="13" customFormat="1">
      <c r="A285" s="13"/>
      <c r="B285" s="241"/>
      <c r="C285" s="242"/>
      <c r="D285" s="243" t="s">
        <v>232</v>
      </c>
      <c r="E285" s="244" t="s">
        <v>1</v>
      </c>
      <c r="F285" s="245" t="s">
        <v>6193</v>
      </c>
      <c r="G285" s="242"/>
      <c r="H285" s="246">
        <v>338</v>
      </c>
      <c r="I285" s="247"/>
      <c r="J285" s="242"/>
      <c r="K285" s="242"/>
      <c r="L285" s="248"/>
      <c r="M285" s="249"/>
      <c r="N285" s="250"/>
      <c r="O285" s="250"/>
      <c r="P285" s="250"/>
      <c r="Q285" s="250"/>
      <c r="R285" s="250"/>
      <c r="S285" s="250"/>
      <c r="T285" s="25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2" t="s">
        <v>232</v>
      </c>
      <c r="AU285" s="252" t="s">
        <v>82</v>
      </c>
      <c r="AV285" s="13" t="s">
        <v>82</v>
      </c>
      <c r="AW285" s="13" t="s">
        <v>30</v>
      </c>
      <c r="AX285" s="13" t="s">
        <v>80</v>
      </c>
      <c r="AY285" s="252" t="s">
        <v>223</v>
      </c>
    </row>
    <row r="286" s="2" customFormat="1" ht="33" customHeight="1">
      <c r="A286" s="39"/>
      <c r="B286" s="40"/>
      <c r="C286" s="228" t="s">
        <v>539</v>
      </c>
      <c r="D286" s="228" t="s">
        <v>225</v>
      </c>
      <c r="E286" s="229" t="s">
        <v>6194</v>
      </c>
      <c r="F286" s="230" t="s">
        <v>6195</v>
      </c>
      <c r="G286" s="231" t="s">
        <v>351</v>
      </c>
      <c r="H286" s="232">
        <v>278</v>
      </c>
      <c r="I286" s="233"/>
      <c r="J286" s="234">
        <f>ROUND(I286*H286,2)</f>
        <v>0</v>
      </c>
      <c r="K286" s="230" t="s">
        <v>229</v>
      </c>
      <c r="L286" s="45"/>
      <c r="M286" s="235" t="s">
        <v>1</v>
      </c>
      <c r="N286" s="236" t="s">
        <v>38</v>
      </c>
      <c r="O286" s="92"/>
      <c r="P286" s="237">
        <f>O286*H286</f>
        <v>0</v>
      </c>
      <c r="Q286" s="237">
        <v>0.00069999999999999999</v>
      </c>
      <c r="R286" s="237">
        <f>Q286*H286</f>
        <v>0.1946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310</v>
      </c>
      <c r="AT286" s="239" t="s">
        <v>225</v>
      </c>
      <c r="AU286" s="239" t="s">
        <v>82</v>
      </c>
      <c r="AY286" s="18" t="s">
        <v>223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80</v>
      </c>
      <c r="BK286" s="240">
        <f>ROUND(I286*H286,2)</f>
        <v>0</v>
      </c>
      <c r="BL286" s="18" t="s">
        <v>310</v>
      </c>
      <c r="BM286" s="239" t="s">
        <v>6196</v>
      </c>
    </row>
    <row r="287" s="13" customFormat="1">
      <c r="A287" s="13"/>
      <c r="B287" s="241"/>
      <c r="C287" s="242"/>
      <c r="D287" s="243" t="s">
        <v>232</v>
      </c>
      <c r="E287" s="244" t="s">
        <v>1</v>
      </c>
      <c r="F287" s="245" t="s">
        <v>6197</v>
      </c>
      <c r="G287" s="242"/>
      <c r="H287" s="246">
        <v>278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232</v>
      </c>
      <c r="AU287" s="252" t="s">
        <v>82</v>
      </c>
      <c r="AV287" s="13" t="s">
        <v>82</v>
      </c>
      <c r="AW287" s="13" t="s">
        <v>30</v>
      </c>
      <c r="AX287" s="13" t="s">
        <v>80</v>
      </c>
      <c r="AY287" s="252" t="s">
        <v>223</v>
      </c>
    </row>
    <row r="288" s="2" customFormat="1" ht="24.15" customHeight="1">
      <c r="A288" s="39"/>
      <c r="B288" s="40"/>
      <c r="C288" s="228" t="s">
        <v>545</v>
      </c>
      <c r="D288" s="228" t="s">
        <v>225</v>
      </c>
      <c r="E288" s="229" t="s">
        <v>6198</v>
      </c>
      <c r="F288" s="230" t="s">
        <v>6199</v>
      </c>
      <c r="G288" s="231" t="s">
        <v>351</v>
      </c>
      <c r="H288" s="232">
        <v>52</v>
      </c>
      <c r="I288" s="233"/>
      <c r="J288" s="234">
        <f>ROUND(I288*H288,2)</f>
        <v>0</v>
      </c>
      <c r="K288" s="230" t="s">
        <v>229</v>
      </c>
      <c r="L288" s="45"/>
      <c r="M288" s="235" t="s">
        <v>1</v>
      </c>
      <c r="N288" s="236" t="s">
        <v>38</v>
      </c>
      <c r="O288" s="92"/>
      <c r="P288" s="237">
        <f>O288*H288</f>
        <v>0</v>
      </c>
      <c r="Q288" s="237">
        <v>0.00124</v>
      </c>
      <c r="R288" s="237">
        <f>Q288*H288</f>
        <v>0.064479999999999996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310</v>
      </c>
      <c r="AT288" s="239" t="s">
        <v>225</v>
      </c>
      <c r="AU288" s="239" t="s">
        <v>82</v>
      </c>
      <c r="AY288" s="18" t="s">
        <v>223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80</v>
      </c>
      <c r="BK288" s="240">
        <f>ROUND(I288*H288,2)</f>
        <v>0</v>
      </c>
      <c r="BL288" s="18" t="s">
        <v>310</v>
      </c>
      <c r="BM288" s="239" t="s">
        <v>6200</v>
      </c>
    </row>
    <row r="289" s="13" customFormat="1">
      <c r="A289" s="13"/>
      <c r="B289" s="241"/>
      <c r="C289" s="242"/>
      <c r="D289" s="243" t="s">
        <v>232</v>
      </c>
      <c r="E289" s="244" t="s">
        <v>1</v>
      </c>
      <c r="F289" s="245" t="s">
        <v>6201</v>
      </c>
      <c r="G289" s="242"/>
      <c r="H289" s="246">
        <v>52</v>
      </c>
      <c r="I289" s="247"/>
      <c r="J289" s="242"/>
      <c r="K289" s="242"/>
      <c r="L289" s="248"/>
      <c r="M289" s="249"/>
      <c r="N289" s="250"/>
      <c r="O289" s="250"/>
      <c r="P289" s="250"/>
      <c r="Q289" s="250"/>
      <c r="R289" s="250"/>
      <c r="S289" s="250"/>
      <c r="T289" s="25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2" t="s">
        <v>232</v>
      </c>
      <c r="AU289" s="252" t="s">
        <v>82</v>
      </c>
      <c r="AV289" s="13" t="s">
        <v>82</v>
      </c>
      <c r="AW289" s="13" t="s">
        <v>30</v>
      </c>
      <c r="AX289" s="13" t="s">
        <v>80</v>
      </c>
      <c r="AY289" s="252" t="s">
        <v>223</v>
      </c>
    </row>
    <row r="290" s="2" customFormat="1" ht="24.15" customHeight="1">
      <c r="A290" s="39"/>
      <c r="B290" s="40"/>
      <c r="C290" s="228" t="s">
        <v>554</v>
      </c>
      <c r="D290" s="228" t="s">
        <v>225</v>
      </c>
      <c r="E290" s="229" t="s">
        <v>6202</v>
      </c>
      <c r="F290" s="230" t="s">
        <v>6203</v>
      </c>
      <c r="G290" s="231" t="s">
        <v>351</v>
      </c>
      <c r="H290" s="232">
        <v>38</v>
      </c>
      <c r="I290" s="233"/>
      <c r="J290" s="234">
        <f>ROUND(I290*H290,2)</f>
        <v>0</v>
      </c>
      <c r="K290" s="230" t="s">
        <v>229</v>
      </c>
      <c r="L290" s="45"/>
      <c r="M290" s="235" t="s">
        <v>1</v>
      </c>
      <c r="N290" s="236" t="s">
        <v>38</v>
      </c>
      <c r="O290" s="92"/>
      <c r="P290" s="237">
        <f>O290*H290</f>
        <v>0</v>
      </c>
      <c r="Q290" s="237">
        <v>0.0016100000000000001</v>
      </c>
      <c r="R290" s="237">
        <f>Q290*H290</f>
        <v>0.061180000000000005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310</v>
      </c>
      <c r="AT290" s="239" t="s">
        <v>225</v>
      </c>
      <c r="AU290" s="239" t="s">
        <v>82</v>
      </c>
      <c r="AY290" s="18" t="s">
        <v>223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80</v>
      </c>
      <c r="BK290" s="240">
        <f>ROUND(I290*H290,2)</f>
        <v>0</v>
      </c>
      <c r="BL290" s="18" t="s">
        <v>310</v>
      </c>
      <c r="BM290" s="239" t="s">
        <v>6204</v>
      </c>
    </row>
    <row r="291" s="14" customFormat="1">
      <c r="A291" s="14"/>
      <c r="B291" s="253"/>
      <c r="C291" s="254"/>
      <c r="D291" s="243" t="s">
        <v>232</v>
      </c>
      <c r="E291" s="255" t="s">
        <v>1</v>
      </c>
      <c r="F291" s="256" t="s">
        <v>6205</v>
      </c>
      <c r="G291" s="254"/>
      <c r="H291" s="255" t="s">
        <v>1</v>
      </c>
      <c r="I291" s="257"/>
      <c r="J291" s="254"/>
      <c r="K291" s="254"/>
      <c r="L291" s="258"/>
      <c r="M291" s="259"/>
      <c r="N291" s="260"/>
      <c r="O291" s="260"/>
      <c r="P291" s="260"/>
      <c r="Q291" s="260"/>
      <c r="R291" s="260"/>
      <c r="S291" s="260"/>
      <c r="T291" s="261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2" t="s">
        <v>232</v>
      </c>
      <c r="AU291" s="262" t="s">
        <v>82</v>
      </c>
      <c r="AV291" s="14" t="s">
        <v>80</v>
      </c>
      <c r="AW291" s="14" t="s">
        <v>30</v>
      </c>
      <c r="AX291" s="14" t="s">
        <v>73</v>
      </c>
      <c r="AY291" s="262" t="s">
        <v>223</v>
      </c>
    </row>
    <row r="292" s="13" customFormat="1">
      <c r="A292" s="13"/>
      <c r="B292" s="241"/>
      <c r="C292" s="242"/>
      <c r="D292" s="243" t="s">
        <v>232</v>
      </c>
      <c r="E292" s="244" t="s">
        <v>1</v>
      </c>
      <c r="F292" s="245" t="s">
        <v>6206</v>
      </c>
      <c r="G292" s="242"/>
      <c r="H292" s="246">
        <v>38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232</v>
      </c>
      <c r="AU292" s="252" t="s">
        <v>82</v>
      </c>
      <c r="AV292" s="13" t="s">
        <v>82</v>
      </c>
      <c r="AW292" s="13" t="s">
        <v>30</v>
      </c>
      <c r="AX292" s="13" t="s">
        <v>80</v>
      </c>
      <c r="AY292" s="252" t="s">
        <v>223</v>
      </c>
    </row>
    <row r="293" s="2" customFormat="1" ht="24.15" customHeight="1">
      <c r="A293" s="39"/>
      <c r="B293" s="40"/>
      <c r="C293" s="228" t="s">
        <v>560</v>
      </c>
      <c r="D293" s="228" t="s">
        <v>225</v>
      </c>
      <c r="E293" s="229" t="s">
        <v>6207</v>
      </c>
      <c r="F293" s="230" t="s">
        <v>6208</v>
      </c>
      <c r="G293" s="231" t="s">
        <v>351</v>
      </c>
      <c r="H293" s="232">
        <v>1028</v>
      </c>
      <c r="I293" s="233"/>
      <c r="J293" s="234">
        <f>ROUND(I293*H293,2)</f>
        <v>0</v>
      </c>
      <c r="K293" s="230" t="s">
        <v>229</v>
      </c>
      <c r="L293" s="45"/>
      <c r="M293" s="235" t="s">
        <v>1</v>
      </c>
      <c r="N293" s="236" t="s">
        <v>38</v>
      </c>
      <c r="O293" s="92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310</v>
      </c>
      <c r="AT293" s="239" t="s">
        <v>225</v>
      </c>
      <c r="AU293" s="239" t="s">
        <v>82</v>
      </c>
      <c r="AY293" s="18" t="s">
        <v>223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80</v>
      </c>
      <c r="BK293" s="240">
        <f>ROUND(I293*H293,2)</f>
        <v>0</v>
      </c>
      <c r="BL293" s="18" t="s">
        <v>310</v>
      </c>
      <c r="BM293" s="239" t="s">
        <v>6209</v>
      </c>
    </row>
    <row r="294" s="13" customFormat="1">
      <c r="A294" s="13"/>
      <c r="B294" s="241"/>
      <c r="C294" s="242"/>
      <c r="D294" s="243" t="s">
        <v>232</v>
      </c>
      <c r="E294" s="244" t="s">
        <v>1</v>
      </c>
      <c r="F294" s="245" t="s">
        <v>6210</v>
      </c>
      <c r="G294" s="242"/>
      <c r="H294" s="246">
        <v>1028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232</v>
      </c>
      <c r="AU294" s="252" t="s">
        <v>82</v>
      </c>
      <c r="AV294" s="13" t="s">
        <v>82</v>
      </c>
      <c r="AW294" s="13" t="s">
        <v>30</v>
      </c>
      <c r="AX294" s="13" t="s">
        <v>80</v>
      </c>
      <c r="AY294" s="252" t="s">
        <v>223</v>
      </c>
    </row>
    <row r="295" s="2" customFormat="1" ht="55.5" customHeight="1">
      <c r="A295" s="39"/>
      <c r="B295" s="40"/>
      <c r="C295" s="228" t="s">
        <v>565</v>
      </c>
      <c r="D295" s="228" t="s">
        <v>225</v>
      </c>
      <c r="E295" s="229" t="s">
        <v>6211</v>
      </c>
      <c r="F295" s="230" t="s">
        <v>5772</v>
      </c>
      <c r="G295" s="231" t="s">
        <v>351</v>
      </c>
      <c r="H295" s="232">
        <v>938</v>
      </c>
      <c r="I295" s="233"/>
      <c r="J295" s="234">
        <f>ROUND(I295*H295,2)</f>
        <v>0</v>
      </c>
      <c r="K295" s="230" t="s">
        <v>229</v>
      </c>
      <c r="L295" s="45"/>
      <c r="M295" s="235" t="s">
        <v>1</v>
      </c>
      <c r="N295" s="236" t="s">
        <v>38</v>
      </c>
      <c r="O295" s="92"/>
      <c r="P295" s="237">
        <f>O295*H295</f>
        <v>0</v>
      </c>
      <c r="Q295" s="237">
        <v>0.00020000000000000001</v>
      </c>
      <c r="R295" s="237">
        <f>Q295*H295</f>
        <v>0.18760000000000002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310</v>
      </c>
      <c r="AT295" s="239" t="s">
        <v>225</v>
      </c>
      <c r="AU295" s="239" t="s">
        <v>82</v>
      </c>
      <c r="AY295" s="18" t="s">
        <v>223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80</v>
      </c>
      <c r="BK295" s="240">
        <f>ROUND(I295*H295,2)</f>
        <v>0</v>
      </c>
      <c r="BL295" s="18" t="s">
        <v>310</v>
      </c>
      <c r="BM295" s="239" t="s">
        <v>6212</v>
      </c>
    </row>
    <row r="296" s="13" customFormat="1">
      <c r="A296" s="13"/>
      <c r="B296" s="241"/>
      <c r="C296" s="242"/>
      <c r="D296" s="243" t="s">
        <v>232</v>
      </c>
      <c r="E296" s="244" t="s">
        <v>1</v>
      </c>
      <c r="F296" s="245" t="s">
        <v>6213</v>
      </c>
      <c r="G296" s="242"/>
      <c r="H296" s="246">
        <v>938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232</v>
      </c>
      <c r="AU296" s="252" t="s">
        <v>82</v>
      </c>
      <c r="AV296" s="13" t="s">
        <v>82</v>
      </c>
      <c r="AW296" s="13" t="s">
        <v>30</v>
      </c>
      <c r="AX296" s="13" t="s">
        <v>80</v>
      </c>
      <c r="AY296" s="252" t="s">
        <v>223</v>
      </c>
    </row>
    <row r="297" s="2" customFormat="1" ht="55.5" customHeight="1">
      <c r="A297" s="39"/>
      <c r="B297" s="40"/>
      <c r="C297" s="228" t="s">
        <v>577</v>
      </c>
      <c r="D297" s="228" t="s">
        <v>225</v>
      </c>
      <c r="E297" s="229" t="s">
        <v>6214</v>
      </c>
      <c r="F297" s="230" t="s">
        <v>5775</v>
      </c>
      <c r="G297" s="231" t="s">
        <v>351</v>
      </c>
      <c r="H297" s="232">
        <v>90</v>
      </c>
      <c r="I297" s="233"/>
      <c r="J297" s="234">
        <f>ROUND(I297*H297,2)</f>
        <v>0</v>
      </c>
      <c r="K297" s="230" t="s">
        <v>229</v>
      </c>
      <c r="L297" s="45"/>
      <c r="M297" s="235" t="s">
        <v>1</v>
      </c>
      <c r="N297" s="236" t="s">
        <v>38</v>
      </c>
      <c r="O297" s="92"/>
      <c r="P297" s="237">
        <f>O297*H297</f>
        <v>0</v>
      </c>
      <c r="Q297" s="237">
        <v>0.00024000000000000001</v>
      </c>
      <c r="R297" s="237">
        <f>Q297*H297</f>
        <v>0.021600000000000001</v>
      </c>
      <c r="S297" s="237">
        <v>0</v>
      </c>
      <c r="T297" s="238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9" t="s">
        <v>310</v>
      </c>
      <c r="AT297" s="239" t="s">
        <v>225</v>
      </c>
      <c r="AU297" s="239" t="s">
        <v>82</v>
      </c>
      <c r="AY297" s="18" t="s">
        <v>223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8" t="s">
        <v>80</v>
      </c>
      <c r="BK297" s="240">
        <f>ROUND(I297*H297,2)</f>
        <v>0</v>
      </c>
      <c r="BL297" s="18" t="s">
        <v>310</v>
      </c>
      <c r="BM297" s="239" t="s">
        <v>6215</v>
      </c>
    </row>
    <row r="298" s="13" customFormat="1">
      <c r="A298" s="13"/>
      <c r="B298" s="241"/>
      <c r="C298" s="242"/>
      <c r="D298" s="243" t="s">
        <v>232</v>
      </c>
      <c r="E298" s="244" t="s">
        <v>1</v>
      </c>
      <c r="F298" s="245" t="s">
        <v>6216</v>
      </c>
      <c r="G298" s="242"/>
      <c r="H298" s="246">
        <v>90</v>
      </c>
      <c r="I298" s="247"/>
      <c r="J298" s="242"/>
      <c r="K298" s="242"/>
      <c r="L298" s="248"/>
      <c r="M298" s="249"/>
      <c r="N298" s="250"/>
      <c r="O298" s="250"/>
      <c r="P298" s="250"/>
      <c r="Q298" s="250"/>
      <c r="R298" s="250"/>
      <c r="S298" s="250"/>
      <c r="T298" s="251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2" t="s">
        <v>232</v>
      </c>
      <c r="AU298" s="252" t="s">
        <v>82</v>
      </c>
      <c r="AV298" s="13" t="s">
        <v>82</v>
      </c>
      <c r="AW298" s="13" t="s">
        <v>30</v>
      </c>
      <c r="AX298" s="13" t="s">
        <v>80</v>
      </c>
      <c r="AY298" s="252" t="s">
        <v>223</v>
      </c>
    </row>
    <row r="299" s="2" customFormat="1" ht="44.25" customHeight="1">
      <c r="A299" s="39"/>
      <c r="B299" s="40"/>
      <c r="C299" s="228" t="s">
        <v>592</v>
      </c>
      <c r="D299" s="228" t="s">
        <v>225</v>
      </c>
      <c r="E299" s="229" t="s">
        <v>6217</v>
      </c>
      <c r="F299" s="230" t="s">
        <v>6218</v>
      </c>
      <c r="G299" s="231" t="s">
        <v>265</v>
      </c>
      <c r="H299" s="232">
        <v>3.3180000000000001</v>
      </c>
      <c r="I299" s="233"/>
      <c r="J299" s="234">
        <f>ROUND(I299*H299,2)</f>
        <v>0</v>
      </c>
      <c r="K299" s="230" t="s">
        <v>229</v>
      </c>
      <c r="L299" s="45"/>
      <c r="M299" s="235" t="s">
        <v>1</v>
      </c>
      <c r="N299" s="236" t="s">
        <v>38</v>
      </c>
      <c r="O299" s="92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310</v>
      </c>
      <c r="AT299" s="239" t="s">
        <v>225</v>
      </c>
      <c r="AU299" s="239" t="s">
        <v>82</v>
      </c>
      <c r="AY299" s="18" t="s">
        <v>223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80</v>
      </c>
      <c r="BK299" s="240">
        <f>ROUND(I299*H299,2)</f>
        <v>0</v>
      </c>
      <c r="BL299" s="18" t="s">
        <v>310</v>
      </c>
      <c r="BM299" s="239" t="s">
        <v>6219</v>
      </c>
    </row>
    <row r="300" s="2" customFormat="1" ht="24.15" customHeight="1">
      <c r="A300" s="39"/>
      <c r="B300" s="40"/>
      <c r="C300" s="228" t="s">
        <v>610</v>
      </c>
      <c r="D300" s="228" t="s">
        <v>225</v>
      </c>
      <c r="E300" s="229" t="s">
        <v>6220</v>
      </c>
      <c r="F300" s="230" t="s">
        <v>6221</v>
      </c>
      <c r="G300" s="231" t="s">
        <v>475</v>
      </c>
      <c r="H300" s="232">
        <v>1</v>
      </c>
      <c r="I300" s="233"/>
      <c r="J300" s="234">
        <f>ROUND(I300*H300,2)</f>
        <v>0</v>
      </c>
      <c r="K300" s="230" t="s">
        <v>1</v>
      </c>
      <c r="L300" s="45"/>
      <c r="M300" s="235" t="s">
        <v>1</v>
      </c>
      <c r="N300" s="236" t="s">
        <v>38</v>
      </c>
      <c r="O300" s="92"/>
      <c r="P300" s="237">
        <f>O300*H300</f>
        <v>0</v>
      </c>
      <c r="Q300" s="237">
        <v>0</v>
      </c>
      <c r="R300" s="237">
        <f>Q300*H300</f>
        <v>0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310</v>
      </c>
      <c r="AT300" s="239" t="s">
        <v>225</v>
      </c>
      <c r="AU300" s="239" t="s">
        <v>82</v>
      </c>
      <c r="AY300" s="18" t="s">
        <v>223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80</v>
      </c>
      <c r="BK300" s="240">
        <f>ROUND(I300*H300,2)</f>
        <v>0</v>
      </c>
      <c r="BL300" s="18" t="s">
        <v>310</v>
      </c>
      <c r="BM300" s="239" t="s">
        <v>6222</v>
      </c>
    </row>
    <row r="301" s="2" customFormat="1" ht="16.5" customHeight="1">
      <c r="A301" s="39"/>
      <c r="B301" s="40"/>
      <c r="C301" s="228" t="s">
        <v>615</v>
      </c>
      <c r="D301" s="228" t="s">
        <v>225</v>
      </c>
      <c r="E301" s="229" t="s">
        <v>6223</v>
      </c>
      <c r="F301" s="230" t="s">
        <v>6224</v>
      </c>
      <c r="G301" s="231" t="s">
        <v>4486</v>
      </c>
      <c r="H301" s="232">
        <v>32</v>
      </c>
      <c r="I301" s="233"/>
      <c r="J301" s="234">
        <f>ROUND(I301*H301,2)</f>
        <v>0</v>
      </c>
      <c r="K301" s="230" t="s">
        <v>1</v>
      </c>
      <c r="L301" s="45"/>
      <c r="M301" s="235" t="s">
        <v>1</v>
      </c>
      <c r="N301" s="236" t="s">
        <v>38</v>
      </c>
      <c r="O301" s="92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310</v>
      </c>
      <c r="AT301" s="239" t="s">
        <v>225</v>
      </c>
      <c r="AU301" s="239" t="s">
        <v>82</v>
      </c>
      <c r="AY301" s="18" t="s">
        <v>223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80</v>
      </c>
      <c r="BK301" s="240">
        <f>ROUND(I301*H301,2)</f>
        <v>0</v>
      </c>
      <c r="BL301" s="18" t="s">
        <v>310</v>
      </c>
      <c r="BM301" s="239" t="s">
        <v>6225</v>
      </c>
    </row>
    <row r="302" s="12" customFormat="1" ht="22.8" customHeight="1">
      <c r="A302" s="12"/>
      <c r="B302" s="212"/>
      <c r="C302" s="213"/>
      <c r="D302" s="214" t="s">
        <v>72</v>
      </c>
      <c r="E302" s="226" t="s">
        <v>5193</v>
      </c>
      <c r="F302" s="226" t="s">
        <v>6226</v>
      </c>
      <c r="G302" s="213"/>
      <c r="H302" s="213"/>
      <c r="I302" s="216"/>
      <c r="J302" s="227">
        <f>BK302</f>
        <v>0</v>
      </c>
      <c r="K302" s="213"/>
      <c r="L302" s="218"/>
      <c r="M302" s="219"/>
      <c r="N302" s="220"/>
      <c r="O302" s="220"/>
      <c r="P302" s="221">
        <f>SUM(P303:P329)</f>
        <v>0</v>
      </c>
      <c r="Q302" s="220"/>
      <c r="R302" s="221">
        <f>SUM(R303:R329)</f>
        <v>0.091980000000000006</v>
      </c>
      <c r="S302" s="220"/>
      <c r="T302" s="222">
        <f>SUM(T303:T329)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23" t="s">
        <v>82</v>
      </c>
      <c r="AT302" s="224" t="s">
        <v>72</v>
      </c>
      <c r="AU302" s="224" t="s">
        <v>80</v>
      </c>
      <c r="AY302" s="223" t="s">
        <v>223</v>
      </c>
      <c r="BK302" s="225">
        <f>SUM(BK303:BK329)</f>
        <v>0</v>
      </c>
    </row>
    <row r="303" s="2" customFormat="1" ht="24.15" customHeight="1">
      <c r="A303" s="39"/>
      <c r="B303" s="40"/>
      <c r="C303" s="228" t="s">
        <v>620</v>
      </c>
      <c r="D303" s="228" t="s">
        <v>225</v>
      </c>
      <c r="E303" s="229" t="s">
        <v>6227</v>
      </c>
      <c r="F303" s="230" t="s">
        <v>6228</v>
      </c>
      <c r="G303" s="231" t="s">
        <v>475</v>
      </c>
      <c r="H303" s="232">
        <v>10</v>
      </c>
      <c r="I303" s="233"/>
      <c r="J303" s="234">
        <f>ROUND(I303*H303,2)</f>
        <v>0</v>
      </c>
      <c r="K303" s="230" t="s">
        <v>229</v>
      </c>
      <c r="L303" s="45"/>
      <c r="M303" s="235" t="s">
        <v>1</v>
      </c>
      <c r="N303" s="236" t="s">
        <v>38</v>
      </c>
      <c r="O303" s="92"/>
      <c r="P303" s="237">
        <f>O303*H303</f>
        <v>0</v>
      </c>
      <c r="Q303" s="237">
        <v>0.00022000000000000001</v>
      </c>
      <c r="R303" s="237">
        <f>Q303*H303</f>
        <v>0.0022000000000000001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310</v>
      </c>
      <c r="AT303" s="239" t="s">
        <v>225</v>
      </c>
      <c r="AU303" s="239" t="s">
        <v>82</v>
      </c>
      <c r="AY303" s="18" t="s">
        <v>223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80</v>
      </c>
      <c r="BK303" s="240">
        <f>ROUND(I303*H303,2)</f>
        <v>0</v>
      </c>
      <c r="BL303" s="18" t="s">
        <v>310</v>
      </c>
      <c r="BM303" s="239" t="s">
        <v>6229</v>
      </c>
    </row>
    <row r="304" s="2" customFormat="1" ht="24.15" customHeight="1">
      <c r="A304" s="39"/>
      <c r="B304" s="40"/>
      <c r="C304" s="228" t="s">
        <v>626</v>
      </c>
      <c r="D304" s="228" t="s">
        <v>225</v>
      </c>
      <c r="E304" s="229" t="s">
        <v>6230</v>
      </c>
      <c r="F304" s="230" t="s">
        <v>6231</v>
      </c>
      <c r="G304" s="231" t="s">
        <v>475</v>
      </c>
      <c r="H304" s="232">
        <v>2</v>
      </c>
      <c r="I304" s="233"/>
      <c r="J304" s="234">
        <f>ROUND(I304*H304,2)</f>
        <v>0</v>
      </c>
      <c r="K304" s="230" t="s">
        <v>229</v>
      </c>
      <c r="L304" s="45"/>
      <c r="M304" s="235" t="s">
        <v>1</v>
      </c>
      <c r="N304" s="236" t="s">
        <v>38</v>
      </c>
      <c r="O304" s="92"/>
      <c r="P304" s="237">
        <f>O304*H304</f>
        <v>0</v>
      </c>
      <c r="Q304" s="237">
        <v>0.00077999999999999999</v>
      </c>
      <c r="R304" s="237">
        <f>Q304*H304</f>
        <v>0.00156</v>
      </c>
      <c r="S304" s="237">
        <v>0</v>
      </c>
      <c r="T304" s="238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9" t="s">
        <v>310</v>
      </c>
      <c r="AT304" s="239" t="s">
        <v>225</v>
      </c>
      <c r="AU304" s="239" t="s">
        <v>82</v>
      </c>
      <c r="AY304" s="18" t="s">
        <v>223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8" t="s">
        <v>80</v>
      </c>
      <c r="BK304" s="240">
        <f>ROUND(I304*H304,2)</f>
        <v>0</v>
      </c>
      <c r="BL304" s="18" t="s">
        <v>310</v>
      </c>
      <c r="BM304" s="239" t="s">
        <v>6232</v>
      </c>
    </row>
    <row r="305" s="2" customFormat="1" ht="24.15" customHeight="1">
      <c r="A305" s="39"/>
      <c r="B305" s="40"/>
      <c r="C305" s="228" t="s">
        <v>633</v>
      </c>
      <c r="D305" s="228" t="s">
        <v>225</v>
      </c>
      <c r="E305" s="229" t="s">
        <v>6233</v>
      </c>
      <c r="F305" s="230" t="s">
        <v>6234</v>
      </c>
      <c r="G305" s="231" t="s">
        <v>475</v>
      </c>
      <c r="H305" s="232">
        <v>2</v>
      </c>
      <c r="I305" s="233"/>
      <c r="J305" s="234">
        <f>ROUND(I305*H305,2)</f>
        <v>0</v>
      </c>
      <c r="K305" s="230" t="s">
        <v>229</v>
      </c>
      <c r="L305" s="45"/>
      <c r="M305" s="235" t="s">
        <v>1</v>
      </c>
      <c r="N305" s="236" t="s">
        <v>38</v>
      </c>
      <c r="O305" s="92"/>
      <c r="P305" s="237">
        <f>O305*H305</f>
        <v>0</v>
      </c>
      <c r="Q305" s="237">
        <v>0.00088999999999999995</v>
      </c>
      <c r="R305" s="237">
        <f>Q305*H305</f>
        <v>0.0017799999999999999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310</v>
      </c>
      <c r="AT305" s="239" t="s">
        <v>225</v>
      </c>
      <c r="AU305" s="239" t="s">
        <v>82</v>
      </c>
      <c r="AY305" s="18" t="s">
        <v>223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80</v>
      </c>
      <c r="BK305" s="240">
        <f>ROUND(I305*H305,2)</f>
        <v>0</v>
      </c>
      <c r="BL305" s="18" t="s">
        <v>310</v>
      </c>
      <c r="BM305" s="239" t="s">
        <v>6235</v>
      </c>
    </row>
    <row r="306" s="2" customFormat="1" ht="37.8" customHeight="1">
      <c r="A306" s="39"/>
      <c r="B306" s="40"/>
      <c r="C306" s="228" t="s">
        <v>638</v>
      </c>
      <c r="D306" s="228" t="s">
        <v>225</v>
      </c>
      <c r="E306" s="229" t="s">
        <v>6236</v>
      </c>
      <c r="F306" s="230" t="s">
        <v>6237</v>
      </c>
      <c r="G306" s="231" t="s">
        <v>475</v>
      </c>
      <c r="H306" s="232">
        <v>42</v>
      </c>
      <c r="I306" s="233"/>
      <c r="J306" s="234">
        <f>ROUND(I306*H306,2)</f>
        <v>0</v>
      </c>
      <c r="K306" s="230" t="s">
        <v>229</v>
      </c>
      <c r="L306" s="45"/>
      <c r="M306" s="235" t="s">
        <v>1</v>
      </c>
      <c r="N306" s="236" t="s">
        <v>38</v>
      </c>
      <c r="O306" s="92"/>
      <c r="P306" s="237">
        <f>O306*H306</f>
        <v>0</v>
      </c>
      <c r="Q306" s="237">
        <v>0.00013999999999999999</v>
      </c>
      <c r="R306" s="237">
        <f>Q306*H306</f>
        <v>0.0058799999999999998</v>
      </c>
      <c r="S306" s="237">
        <v>0</v>
      </c>
      <c r="T306" s="238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9" t="s">
        <v>310</v>
      </c>
      <c r="AT306" s="239" t="s">
        <v>225</v>
      </c>
      <c r="AU306" s="239" t="s">
        <v>82</v>
      </c>
      <c r="AY306" s="18" t="s">
        <v>223</v>
      </c>
      <c r="BE306" s="240">
        <f>IF(N306="základní",J306,0)</f>
        <v>0</v>
      </c>
      <c r="BF306" s="240">
        <f>IF(N306="snížená",J306,0)</f>
        <v>0</v>
      </c>
      <c r="BG306" s="240">
        <f>IF(N306="zákl. přenesená",J306,0)</f>
        <v>0</v>
      </c>
      <c r="BH306" s="240">
        <f>IF(N306="sníž. přenesená",J306,0)</f>
        <v>0</v>
      </c>
      <c r="BI306" s="240">
        <f>IF(N306="nulová",J306,0)</f>
        <v>0</v>
      </c>
      <c r="BJ306" s="18" t="s">
        <v>80</v>
      </c>
      <c r="BK306" s="240">
        <f>ROUND(I306*H306,2)</f>
        <v>0</v>
      </c>
      <c r="BL306" s="18" t="s">
        <v>310</v>
      </c>
      <c r="BM306" s="239" t="s">
        <v>6238</v>
      </c>
    </row>
    <row r="307" s="2" customFormat="1" ht="21.75" customHeight="1">
      <c r="A307" s="39"/>
      <c r="B307" s="40"/>
      <c r="C307" s="228" t="s">
        <v>643</v>
      </c>
      <c r="D307" s="228" t="s">
        <v>225</v>
      </c>
      <c r="E307" s="229" t="s">
        <v>6239</v>
      </c>
      <c r="F307" s="230" t="s">
        <v>6240</v>
      </c>
      <c r="G307" s="231" t="s">
        <v>475</v>
      </c>
      <c r="H307" s="232">
        <v>2</v>
      </c>
      <c r="I307" s="233"/>
      <c r="J307" s="234">
        <f>ROUND(I307*H307,2)</f>
        <v>0</v>
      </c>
      <c r="K307" s="230" t="s">
        <v>229</v>
      </c>
      <c r="L307" s="45"/>
      <c r="M307" s="235" t="s">
        <v>1</v>
      </c>
      <c r="N307" s="236" t="s">
        <v>38</v>
      </c>
      <c r="O307" s="92"/>
      <c r="P307" s="237">
        <f>O307*H307</f>
        <v>0</v>
      </c>
      <c r="Q307" s="237">
        <v>0.00052999999999999998</v>
      </c>
      <c r="R307" s="237">
        <f>Q307*H307</f>
        <v>0.00106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310</v>
      </c>
      <c r="AT307" s="239" t="s">
        <v>225</v>
      </c>
      <c r="AU307" s="239" t="s">
        <v>82</v>
      </c>
      <c r="AY307" s="18" t="s">
        <v>223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80</v>
      </c>
      <c r="BK307" s="240">
        <f>ROUND(I307*H307,2)</f>
        <v>0</v>
      </c>
      <c r="BL307" s="18" t="s">
        <v>310</v>
      </c>
      <c r="BM307" s="239" t="s">
        <v>6241</v>
      </c>
    </row>
    <row r="308" s="2" customFormat="1" ht="33" customHeight="1">
      <c r="A308" s="39"/>
      <c r="B308" s="40"/>
      <c r="C308" s="228" t="s">
        <v>647</v>
      </c>
      <c r="D308" s="228" t="s">
        <v>225</v>
      </c>
      <c r="E308" s="229" t="s">
        <v>6242</v>
      </c>
      <c r="F308" s="230" t="s">
        <v>6243</v>
      </c>
      <c r="G308" s="231" t="s">
        <v>475</v>
      </c>
      <c r="H308" s="232">
        <v>42</v>
      </c>
      <c r="I308" s="233"/>
      <c r="J308" s="234">
        <f>ROUND(I308*H308,2)</f>
        <v>0</v>
      </c>
      <c r="K308" s="230" t="s">
        <v>229</v>
      </c>
      <c r="L308" s="45"/>
      <c r="M308" s="235" t="s">
        <v>1</v>
      </c>
      <c r="N308" s="236" t="s">
        <v>38</v>
      </c>
      <c r="O308" s="92"/>
      <c r="P308" s="237">
        <f>O308*H308</f>
        <v>0</v>
      </c>
      <c r="Q308" s="237">
        <v>0.00069999999999999999</v>
      </c>
      <c r="R308" s="237">
        <f>Q308*H308</f>
        <v>0.029399999999999999</v>
      </c>
      <c r="S308" s="237">
        <v>0</v>
      </c>
      <c r="T308" s="238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9" t="s">
        <v>310</v>
      </c>
      <c r="AT308" s="239" t="s">
        <v>225</v>
      </c>
      <c r="AU308" s="239" t="s">
        <v>82</v>
      </c>
      <c r="AY308" s="18" t="s">
        <v>223</v>
      </c>
      <c r="BE308" s="240">
        <f>IF(N308="základní",J308,0)</f>
        <v>0</v>
      </c>
      <c r="BF308" s="240">
        <f>IF(N308="snížená",J308,0)</f>
        <v>0</v>
      </c>
      <c r="BG308" s="240">
        <f>IF(N308="zákl. přenesená",J308,0)</f>
        <v>0</v>
      </c>
      <c r="BH308" s="240">
        <f>IF(N308="sníž. přenesená",J308,0)</f>
        <v>0</v>
      </c>
      <c r="BI308" s="240">
        <f>IF(N308="nulová",J308,0)</f>
        <v>0</v>
      </c>
      <c r="BJ308" s="18" t="s">
        <v>80</v>
      </c>
      <c r="BK308" s="240">
        <f>ROUND(I308*H308,2)</f>
        <v>0</v>
      </c>
      <c r="BL308" s="18" t="s">
        <v>310</v>
      </c>
      <c r="BM308" s="239" t="s">
        <v>6244</v>
      </c>
    </row>
    <row r="309" s="2" customFormat="1" ht="24.15" customHeight="1">
      <c r="A309" s="39"/>
      <c r="B309" s="40"/>
      <c r="C309" s="228" t="s">
        <v>652</v>
      </c>
      <c r="D309" s="228" t="s">
        <v>225</v>
      </c>
      <c r="E309" s="229" t="s">
        <v>6245</v>
      </c>
      <c r="F309" s="230" t="s">
        <v>6246</v>
      </c>
      <c r="G309" s="231" t="s">
        <v>475</v>
      </c>
      <c r="H309" s="232">
        <v>8</v>
      </c>
      <c r="I309" s="233"/>
      <c r="J309" s="234">
        <f>ROUND(I309*H309,2)</f>
        <v>0</v>
      </c>
      <c r="K309" s="230" t="s">
        <v>229</v>
      </c>
      <c r="L309" s="45"/>
      <c r="M309" s="235" t="s">
        <v>1</v>
      </c>
      <c r="N309" s="236" t="s">
        <v>38</v>
      </c>
      <c r="O309" s="92"/>
      <c r="P309" s="237">
        <f>O309*H309</f>
        <v>0</v>
      </c>
      <c r="Q309" s="237">
        <v>0.00022000000000000001</v>
      </c>
      <c r="R309" s="237">
        <f>Q309*H309</f>
        <v>0.0017600000000000001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310</v>
      </c>
      <c r="AT309" s="239" t="s">
        <v>225</v>
      </c>
      <c r="AU309" s="239" t="s">
        <v>82</v>
      </c>
      <c r="AY309" s="18" t="s">
        <v>223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80</v>
      </c>
      <c r="BK309" s="240">
        <f>ROUND(I309*H309,2)</f>
        <v>0</v>
      </c>
      <c r="BL309" s="18" t="s">
        <v>310</v>
      </c>
      <c r="BM309" s="239" t="s">
        <v>6247</v>
      </c>
    </row>
    <row r="310" s="13" customFormat="1">
      <c r="A310" s="13"/>
      <c r="B310" s="241"/>
      <c r="C310" s="242"/>
      <c r="D310" s="243" t="s">
        <v>232</v>
      </c>
      <c r="E310" s="244" t="s">
        <v>1</v>
      </c>
      <c r="F310" s="245" t="s">
        <v>6248</v>
      </c>
      <c r="G310" s="242"/>
      <c r="H310" s="246">
        <v>8</v>
      </c>
      <c r="I310" s="247"/>
      <c r="J310" s="242"/>
      <c r="K310" s="242"/>
      <c r="L310" s="248"/>
      <c r="M310" s="249"/>
      <c r="N310" s="250"/>
      <c r="O310" s="250"/>
      <c r="P310" s="250"/>
      <c r="Q310" s="250"/>
      <c r="R310" s="250"/>
      <c r="S310" s="250"/>
      <c r="T310" s="25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2" t="s">
        <v>232</v>
      </c>
      <c r="AU310" s="252" t="s">
        <v>82</v>
      </c>
      <c r="AV310" s="13" t="s">
        <v>82</v>
      </c>
      <c r="AW310" s="13" t="s">
        <v>30</v>
      </c>
      <c r="AX310" s="13" t="s">
        <v>80</v>
      </c>
      <c r="AY310" s="252" t="s">
        <v>223</v>
      </c>
    </row>
    <row r="311" s="2" customFormat="1" ht="33" customHeight="1">
      <c r="A311" s="39"/>
      <c r="B311" s="40"/>
      <c r="C311" s="228" t="s">
        <v>656</v>
      </c>
      <c r="D311" s="228" t="s">
        <v>225</v>
      </c>
      <c r="E311" s="229" t="s">
        <v>6249</v>
      </c>
      <c r="F311" s="230" t="s">
        <v>6250</v>
      </c>
      <c r="G311" s="231" t="s">
        <v>475</v>
      </c>
      <c r="H311" s="232">
        <v>2</v>
      </c>
      <c r="I311" s="233"/>
      <c r="J311" s="234">
        <f>ROUND(I311*H311,2)</f>
        <v>0</v>
      </c>
      <c r="K311" s="230" t="s">
        <v>229</v>
      </c>
      <c r="L311" s="45"/>
      <c r="M311" s="235" t="s">
        <v>1</v>
      </c>
      <c r="N311" s="236" t="s">
        <v>38</v>
      </c>
      <c r="O311" s="92"/>
      <c r="P311" s="237">
        <f>O311*H311</f>
        <v>0</v>
      </c>
      <c r="Q311" s="237">
        <v>0.00056999999999999998</v>
      </c>
      <c r="R311" s="237">
        <f>Q311*H311</f>
        <v>0.00114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310</v>
      </c>
      <c r="AT311" s="239" t="s">
        <v>225</v>
      </c>
      <c r="AU311" s="239" t="s">
        <v>82</v>
      </c>
      <c r="AY311" s="18" t="s">
        <v>223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80</v>
      </c>
      <c r="BK311" s="240">
        <f>ROUND(I311*H311,2)</f>
        <v>0</v>
      </c>
      <c r="BL311" s="18" t="s">
        <v>310</v>
      </c>
      <c r="BM311" s="239" t="s">
        <v>6251</v>
      </c>
    </row>
    <row r="312" s="2" customFormat="1" ht="37.8" customHeight="1">
      <c r="A312" s="39"/>
      <c r="B312" s="40"/>
      <c r="C312" s="228" t="s">
        <v>661</v>
      </c>
      <c r="D312" s="228" t="s">
        <v>225</v>
      </c>
      <c r="E312" s="229" t="s">
        <v>6252</v>
      </c>
      <c r="F312" s="230" t="s">
        <v>6253</v>
      </c>
      <c r="G312" s="231" t="s">
        <v>475</v>
      </c>
      <c r="H312" s="232">
        <v>2</v>
      </c>
      <c r="I312" s="233"/>
      <c r="J312" s="234">
        <f>ROUND(I312*H312,2)</f>
        <v>0</v>
      </c>
      <c r="K312" s="230" t="s">
        <v>229</v>
      </c>
      <c r="L312" s="45"/>
      <c r="M312" s="235" t="s">
        <v>1</v>
      </c>
      <c r="N312" s="236" t="s">
        <v>38</v>
      </c>
      <c r="O312" s="92"/>
      <c r="P312" s="237">
        <f>O312*H312</f>
        <v>0</v>
      </c>
      <c r="Q312" s="237">
        <v>0.00056999999999999998</v>
      </c>
      <c r="R312" s="237">
        <f>Q312*H312</f>
        <v>0.00114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310</v>
      </c>
      <c r="AT312" s="239" t="s">
        <v>225</v>
      </c>
      <c r="AU312" s="239" t="s">
        <v>82</v>
      </c>
      <c r="AY312" s="18" t="s">
        <v>223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80</v>
      </c>
      <c r="BK312" s="240">
        <f>ROUND(I312*H312,2)</f>
        <v>0</v>
      </c>
      <c r="BL312" s="18" t="s">
        <v>310</v>
      </c>
      <c r="BM312" s="239" t="s">
        <v>6254</v>
      </c>
    </row>
    <row r="313" s="2" customFormat="1" ht="24.15" customHeight="1">
      <c r="A313" s="39"/>
      <c r="B313" s="40"/>
      <c r="C313" s="228" t="s">
        <v>670</v>
      </c>
      <c r="D313" s="228" t="s">
        <v>225</v>
      </c>
      <c r="E313" s="229" t="s">
        <v>6255</v>
      </c>
      <c r="F313" s="230" t="s">
        <v>6256</v>
      </c>
      <c r="G313" s="231" t="s">
        <v>475</v>
      </c>
      <c r="H313" s="232">
        <v>2</v>
      </c>
      <c r="I313" s="233"/>
      <c r="J313" s="234">
        <f>ROUND(I313*H313,2)</f>
        <v>0</v>
      </c>
      <c r="K313" s="230" t="s">
        <v>229</v>
      </c>
      <c r="L313" s="45"/>
      <c r="M313" s="235" t="s">
        <v>1</v>
      </c>
      <c r="N313" s="236" t="s">
        <v>38</v>
      </c>
      <c r="O313" s="92"/>
      <c r="P313" s="237">
        <f>O313*H313</f>
        <v>0</v>
      </c>
      <c r="Q313" s="237">
        <v>0.0011199999999999999</v>
      </c>
      <c r="R313" s="237">
        <f>Q313*H313</f>
        <v>0.0022399999999999998</v>
      </c>
      <c r="S313" s="237">
        <v>0</v>
      </c>
      <c r="T313" s="238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9" t="s">
        <v>310</v>
      </c>
      <c r="AT313" s="239" t="s">
        <v>225</v>
      </c>
      <c r="AU313" s="239" t="s">
        <v>82</v>
      </c>
      <c r="AY313" s="18" t="s">
        <v>223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8" t="s">
        <v>80</v>
      </c>
      <c r="BK313" s="240">
        <f>ROUND(I313*H313,2)</f>
        <v>0</v>
      </c>
      <c r="BL313" s="18" t="s">
        <v>310</v>
      </c>
      <c r="BM313" s="239" t="s">
        <v>6257</v>
      </c>
    </row>
    <row r="314" s="2" customFormat="1" ht="24.15" customHeight="1">
      <c r="A314" s="39"/>
      <c r="B314" s="40"/>
      <c r="C314" s="228" t="s">
        <v>677</v>
      </c>
      <c r="D314" s="228" t="s">
        <v>225</v>
      </c>
      <c r="E314" s="229" t="s">
        <v>6258</v>
      </c>
      <c r="F314" s="230" t="s">
        <v>6259</v>
      </c>
      <c r="G314" s="231" t="s">
        <v>475</v>
      </c>
      <c r="H314" s="232">
        <v>28</v>
      </c>
      <c r="I314" s="233"/>
      <c r="J314" s="234">
        <f>ROUND(I314*H314,2)</f>
        <v>0</v>
      </c>
      <c r="K314" s="230" t="s">
        <v>229</v>
      </c>
      <c r="L314" s="45"/>
      <c r="M314" s="235" t="s">
        <v>1</v>
      </c>
      <c r="N314" s="236" t="s">
        <v>38</v>
      </c>
      <c r="O314" s="92"/>
      <c r="P314" s="237">
        <f>O314*H314</f>
        <v>0</v>
      </c>
      <c r="Q314" s="237">
        <v>0.00034000000000000002</v>
      </c>
      <c r="R314" s="237">
        <f>Q314*H314</f>
        <v>0.0095200000000000007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310</v>
      </c>
      <c r="AT314" s="239" t="s">
        <v>225</v>
      </c>
      <c r="AU314" s="239" t="s">
        <v>82</v>
      </c>
      <c r="AY314" s="18" t="s">
        <v>223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80</v>
      </c>
      <c r="BK314" s="240">
        <f>ROUND(I314*H314,2)</f>
        <v>0</v>
      </c>
      <c r="BL314" s="18" t="s">
        <v>310</v>
      </c>
      <c r="BM314" s="239" t="s">
        <v>6260</v>
      </c>
    </row>
    <row r="315" s="13" customFormat="1">
      <c r="A315" s="13"/>
      <c r="B315" s="241"/>
      <c r="C315" s="242"/>
      <c r="D315" s="243" t="s">
        <v>232</v>
      </c>
      <c r="E315" s="244" t="s">
        <v>1</v>
      </c>
      <c r="F315" s="245" t="s">
        <v>262</v>
      </c>
      <c r="G315" s="242"/>
      <c r="H315" s="246">
        <v>8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232</v>
      </c>
      <c r="AU315" s="252" t="s">
        <v>82</v>
      </c>
      <c r="AV315" s="13" t="s">
        <v>82</v>
      </c>
      <c r="AW315" s="13" t="s">
        <v>30</v>
      </c>
      <c r="AX315" s="13" t="s">
        <v>73</v>
      </c>
      <c r="AY315" s="252" t="s">
        <v>223</v>
      </c>
    </row>
    <row r="316" s="13" customFormat="1">
      <c r="A316" s="13"/>
      <c r="B316" s="241"/>
      <c r="C316" s="242"/>
      <c r="D316" s="243" t="s">
        <v>232</v>
      </c>
      <c r="E316" s="244" t="s">
        <v>1</v>
      </c>
      <c r="F316" s="245" t="s">
        <v>6261</v>
      </c>
      <c r="G316" s="242"/>
      <c r="H316" s="246">
        <v>20</v>
      </c>
      <c r="I316" s="247"/>
      <c r="J316" s="242"/>
      <c r="K316" s="242"/>
      <c r="L316" s="248"/>
      <c r="M316" s="249"/>
      <c r="N316" s="250"/>
      <c r="O316" s="250"/>
      <c r="P316" s="250"/>
      <c r="Q316" s="250"/>
      <c r="R316" s="250"/>
      <c r="S316" s="250"/>
      <c r="T316" s="251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2" t="s">
        <v>232</v>
      </c>
      <c r="AU316" s="252" t="s">
        <v>82</v>
      </c>
      <c r="AV316" s="13" t="s">
        <v>82</v>
      </c>
      <c r="AW316" s="13" t="s">
        <v>30</v>
      </c>
      <c r="AX316" s="13" t="s">
        <v>73</v>
      </c>
      <c r="AY316" s="252" t="s">
        <v>223</v>
      </c>
    </row>
    <row r="317" s="15" customFormat="1">
      <c r="A317" s="15"/>
      <c r="B317" s="263"/>
      <c r="C317" s="264"/>
      <c r="D317" s="243" t="s">
        <v>232</v>
      </c>
      <c r="E317" s="265" t="s">
        <v>1</v>
      </c>
      <c r="F317" s="266" t="s">
        <v>245</v>
      </c>
      <c r="G317" s="264"/>
      <c r="H317" s="267">
        <v>28</v>
      </c>
      <c r="I317" s="268"/>
      <c r="J317" s="264"/>
      <c r="K317" s="264"/>
      <c r="L317" s="269"/>
      <c r="M317" s="270"/>
      <c r="N317" s="271"/>
      <c r="O317" s="271"/>
      <c r="P317" s="271"/>
      <c r="Q317" s="271"/>
      <c r="R317" s="271"/>
      <c r="S317" s="271"/>
      <c r="T317" s="272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3" t="s">
        <v>232</v>
      </c>
      <c r="AU317" s="273" t="s">
        <v>82</v>
      </c>
      <c r="AV317" s="15" t="s">
        <v>230</v>
      </c>
      <c r="AW317" s="15" t="s">
        <v>30</v>
      </c>
      <c r="AX317" s="15" t="s">
        <v>80</v>
      </c>
      <c r="AY317" s="273" t="s">
        <v>223</v>
      </c>
    </row>
    <row r="318" s="2" customFormat="1" ht="24.15" customHeight="1">
      <c r="A318" s="39"/>
      <c r="B318" s="40"/>
      <c r="C318" s="228" t="s">
        <v>689</v>
      </c>
      <c r="D318" s="228" t="s">
        <v>225</v>
      </c>
      <c r="E318" s="229" t="s">
        <v>6262</v>
      </c>
      <c r="F318" s="230" t="s">
        <v>6263</v>
      </c>
      <c r="G318" s="231" t="s">
        <v>475</v>
      </c>
      <c r="H318" s="232">
        <v>18</v>
      </c>
      <c r="I318" s="233"/>
      <c r="J318" s="234">
        <f>ROUND(I318*H318,2)</f>
        <v>0</v>
      </c>
      <c r="K318" s="230" t="s">
        <v>229</v>
      </c>
      <c r="L318" s="45"/>
      <c r="M318" s="235" t="s">
        <v>1</v>
      </c>
      <c r="N318" s="236" t="s">
        <v>38</v>
      </c>
      <c r="O318" s="92"/>
      <c r="P318" s="237">
        <f>O318*H318</f>
        <v>0</v>
      </c>
      <c r="Q318" s="237">
        <v>0.00050000000000000001</v>
      </c>
      <c r="R318" s="237">
        <f>Q318*H318</f>
        <v>0.0090000000000000011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310</v>
      </c>
      <c r="AT318" s="239" t="s">
        <v>225</v>
      </c>
      <c r="AU318" s="239" t="s">
        <v>82</v>
      </c>
      <c r="AY318" s="18" t="s">
        <v>223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80</v>
      </c>
      <c r="BK318" s="240">
        <f>ROUND(I318*H318,2)</f>
        <v>0</v>
      </c>
      <c r="BL318" s="18" t="s">
        <v>310</v>
      </c>
      <c r="BM318" s="239" t="s">
        <v>6264</v>
      </c>
    </row>
    <row r="319" s="13" customFormat="1">
      <c r="A319" s="13"/>
      <c r="B319" s="241"/>
      <c r="C319" s="242"/>
      <c r="D319" s="243" t="s">
        <v>232</v>
      </c>
      <c r="E319" s="244" t="s">
        <v>1</v>
      </c>
      <c r="F319" s="245" t="s">
        <v>6041</v>
      </c>
      <c r="G319" s="242"/>
      <c r="H319" s="246">
        <v>6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232</v>
      </c>
      <c r="AU319" s="252" t="s">
        <v>82</v>
      </c>
      <c r="AV319" s="13" t="s">
        <v>82</v>
      </c>
      <c r="AW319" s="13" t="s">
        <v>30</v>
      </c>
      <c r="AX319" s="13" t="s">
        <v>73</v>
      </c>
      <c r="AY319" s="252" t="s">
        <v>223</v>
      </c>
    </row>
    <row r="320" s="13" customFormat="1">
      <c r="A320" s="13"/>
      <c r="B320" s="241"/>
      <c r="C320" s="242"/>
      <c r="D320" s="243" t="s">
        <v>232</v>
      </c>
      <c r="E320" s="244" t="s">
        <v>1</v>
      </c>
      <c r="F320" s="245" t="s">
        <v>5822</v>
      </c>
      <c r="G320" s="242"/>
      <c r="H320" s="246">
        <v>8</v>
      </c>
      <c r="I320" s="247"/>
      <c r="J320" s="242"/>
      <c r="K320" s="242"/>
      <c r="L320" s="248"/>
      <c r="M320" s="249"/>
      <c r="N320" s="250"/>
      <c r="O320" s="250"/>
      <c r="P320" s="250"/>
      <c r="Q320" s="250"/>
      <c r="R320" s="250"/>
      <c r="S320" s="250"/>
      <c r="T320" s="251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2" t="s">
        <v>232</v>
      </c>
      <c r="AU320" s="252" t="s">
        <v>82</v>
      </c>
      <c r="AV320" s="13" t="s">
        <v>82</v>
      </c>
      <c r="AW320" s="13" t="s">
        <v>30</v>
      </c>
      <c r="AX320" s="13" t="s">
        <v>73</v>
      </c>
      <c r="AY320" s="252" t="s">
        <v>223</v>
      </c>
    </row>
    <row r="321" s="13" customFormat="1">
      <c r="A321" s="13"/>
      <c r="B321" s="241"/>
      <c r="C321" s="242"/>
      <c r="D321" s="243" t="s">
        <v>232</v>
      </c>
      <c r="E321" s="244" t="s">
        <v>1</v>
      </c>
      <c r="F321" s="245" t="s">
        <v>5525</v>
      </c>
      <c r="G321" s="242"/>
      <c r="H321" s="246">
        <v>4</v>
      </c>
      <c r="I321" s="247"/>
      <c r="J321" s="242"/>
      <c r="K321" s="242"/>
      <c r="L321" s="248"/>
      <c r="M321" s="249"/>
      <c r="N321" s="250"/>
      <c r="O321" s="250"/>
      <c r="P321" s="250"/>
      <c r="Q321" s="250"/>
      <c r="R321" s="250"/>
      <c r="S321" s="250"/>
      <c r="T321" s="251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2" t="s">
        <v>232</v>
      </c>
      <c r="AU321" s="252" t="s">
        <v>82</v>
      </c>
      <c r="AV321" s="13" t="s">
        <v>82</v>
      </c>
      <c r="AW321" s="13" t="s">
        <v>30</v>
      </c>
      <c r="AX321" s="13" t="s">
        <v>73</v>
      </c>
      <c r="AY321" s="252" t="s">
        <v>223</v>
      </c>
    </row>
    <row r="322" s="15" customFormat="1">
      <c r="A322" s="15"/>
      <c r="B322" s="263"/>
      <c r="C322" s="264"/>
      <c r="D322" s="243" t="s">
        <v>232</v>
      </c>
      <c r="E322" s="265" t="s">
        <v>1</v>
      </c>
      <c r="F322" s="266" t="s">
        <v>245</v>
      </c>
      <c r="G322" s="264"/>
      <c r="H322" s="267">
        <v>18</v>
      </c>
      <c r="I322" s="268"/>
      <c r="J322" s="264"/>
      <c r="K322" s="264"/>
      <c r="L322" s="269"/>
      <c r="M322" s="270"/>
      <c r="N322" s="271"/>
      <c r="O322" s="271"/>
      <c r="P322" s="271"/>
      <c r="Q322" s="271"/>
      <c r="R322" s="271"/>
      <c r="S322" s="271"/>
      <c r="T322" s="272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3" t="s">
        <v>232</v>
      </c>
      <c r="AU322" s="273" t="s">
        <v>82</v>
      </c>
      <c r="AV322" s="15" t="s">
        <v>230</v>
      </c>
      <c r="AW322" s="15" t="s">
        <v>30</v>
      </c>
      <c r="AX322" s="15" t="s">
        <v>80</v>
      </c>
      <c r="AY322" s="273" t="s">
        <v>223</v>
      </c>
    </row>
    <row r="323" s="2" customFormat="1" ht="24.15" customHeight="1">
      <c r="A323" s="39"/>
      <c r="B323" s="40"/>
      <c r="C323" s="228" t="s">
        <v>700</v>
      </c>
      <c r="D323" s="228" t="s">
        <v>225</v>
      </c>
      <c r="E323" s="229" t="s">
        <v>6265</v>
      </c>
      <c r="F323" s="230" t="s">
        <v>6266</v>
      </c>
      <c r="G323" s="231" t="s">
        <v>475</v>
      </c>
      <c r="H323" s="232">
        <v>4</v>
      </c>
      <c r="I323" s="233"/>
      <c r="J323" s="234">
        <f>ROUND(I323*H323,2)</f>
        <v>0</v>
      </c>
      <c r="K323" s="230" t="s">
        <v>229</v>
      </c>
      <c r="L323" s="45"/>
      <c r="M323" s="235" t="s">
        <v>1</v>
      </c>
      <c r="N323" s="236" t="s">
        <v>38</v>
      </c>
      <c r="O323" s="92"/>
      <c r="P323" s="237">
        <f>O323*H323</f>
        <v>0</v>
      </c>
      <c r="Q323" s="237">
        <v>0.00069999999999999999</v>
      </c>
      <c r="R323" s="237">
        <f>Q323*H323</f>
        <v>0.0028</v>
      </c>
      <c r="S323" s="237">
        <v>0</v>
      </c>
      <c r="T323" s="238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9" t="s">
        <v>310</v>
      </c>
      <c r="AT323" s="239" t="s">
        <v>225</v>
      </c>
      <c r="AU323" s="239" t="s">
        <v>82</v>
      </c>
      <c r="AY323" s="18" t="s">
        <v>223</v>
      </c>
      <c r="BE323" s="240">
        <f>IF(N323="základní",J323,0)</f>
        <v>0</v>
      </c>
      <c r="BF323" s="240">
        <f>IF(N323="snížená",J323,0)</f>
        <v>0</v>
      </c>
      <c r="BG323" s="240">
        <f>IF(N323="zákl. přenesená",J323,0)</f>
        <v>0</v>
      </c>
      <c r="BH323" s="240">
        <f>IF(N323="sníž. přenesená",J323,0)</f>
        <v>0</v>
      </c>
      <c r="BI323" s="240">
        <f>IF(N323="nulová",J323,0)</f>
        <v>0</v>
      </c>
      <c r="BJ323" s="18" t="s">
        <v>80</v>
      </c>
      <c r="BK323" s="240">
        <f>ROUND(I323*H323,2)</f>
        <v>0</v>
      </c>
      <c r="BL323" s="18" t="s">
        <v>310</v>
      </c>
      <c r="BM323" s="239" t="s">
        <v>6267</v>
      </c>
    </row>
    <row r="324" s="2" customFormat="1" ht="24.15" customHeight="1">
      <c r="A324" s="39"/>
      <c r="B324" s="40"/>
      <c r="C324" s="228" t="s">
        <v>707</v>
      </c>
      <c r="D324" s="228" t="s">
        <v>225</v>
      </c>
      <c r="E324" s="229" t="s">
        <v>6268</v>
      </c>
      <c r="F324" s="230" t="s">
        <v>6269</v>
      </c>
      <c r="G324" s="231" t="s">
        <v>475</v>
      </c>
      <c r="H324" s="232">
        <v>20</v>
      </c>
      <c r="I324" s="233"/>
      <c r="J324" s="234">
        <f>ROUND(I324*H324,2)</f>
        <v>0</v>
      </c>
      <c r="K324" s="230" t="s">
        <v>229</v>
      </c>
      <c r="L324" s="45"/>
      <c r="M324" s="235" t="s">
        <v>1</v>
      </c>
      <c r="N324" s="236" t="s">
        <v>38</v>
      </c>
      <c r="O324" s="92"/>
      <c r="P324" s="237">
        <f>O324*H324</f>
        <v>0</v>
      </c>
      <c r="Q324" s="237">
        <v>0.00040000000000000002</v>
      </c>
      <c r="R324" s="237">
        <f>Q324*H324</f>
        <v>0.0080000000000000002</v>
      </c>
      <c r="S324" s="237">
        <v>0</v>
      </c>
      <c r="T324" s="238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9" t="s">
        <v>310</v>
      </c>
      <c r="AT324" s="239" t="s">
        <v>225</v>
      </c>
      <c r="AU324" s="239" t="s">
        <v>82</v>
      </c>
      <c r="AY324" s="18" t="s">
        <v>223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8" t="s">
        <v>80</v>
      </c>
      <c r="BK324" s="240">
        <f>ROUND(I324*H324,2)</f>
        <v>0</v>
      </c>
      <c r="BL324" s="18" t="s">
        <v>310</v>
      </c>
      <c r="BM324" s="239" t="s">
        <v>6270</v>
      </c>
    </row>
    <row r="325" s="2" customFormat="1" ht="37.8" customHeight="1">
      <c r="A325" s="39"/>
      <c r="B325" s="40"/>
      <c r="C325" s="228" t="s">
        <v>712</v>
      </c>
      <c r="D325" s="228" t="s">
        <v>225</v>
      </c>
      <c r="E325" s="229" t="s">
        <v>6271</v>
      </c>
      <c r="F325" s="230" t="s">
        <v>6272</v>
      </c>
      <c r="G325" s="231" t="s">
        <v>475</v>
      </c>
      <c r="H325" s="232">
        <v>10</v>
      </c>
      <c r="I325" s="233"/>
      <c r="J325" s="234">
        <f>ROUND(I325*H325,2)</f>
        <v>0</v>
      </c>
      <c r="K325" s="230" t="s">
        <v>229</v>
      </c>
      <c r="L325" s="45"/>
      <c r="M325" s="235" t="s">
        <v>1</v>
      </c>
      <c r="N325" s="236" t="s">
        <v>38</v>
      </c>
      <c r="O325" s="92"/>
      <c r="P325" s="237">
        <f>O325*H325</f>
        <v>0</v>
      </c>
      <c r="Q325" s="237">
        <v>0.0014499999999999999</v>
      </c>
      <c r="R325" s="237">
        <f>Q325*H325</f>
        <v>0.014499999999999999</v>
      </c>
      <c r="S325" s="237">
        <v>0</v>
      </c>
      <c r="T325" s="238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9" t="s">
        <v>310</v>
      </c>
      <c r="AT325" s="239" t="s">
        <v>225</v>
      </c>
      <c r="AU325" s="239" t="s">
        <v>82</v>
      </c>
      <c r="AY325" s="18" t="s">
        <v>223</v>
      </c>
      <c r="BE325" s="240">
        <f>IF(N325="základní",J325,0)</f>
        <v>0</v>
      </c>
      <c r="BF325" s="240">
        <f>IF(N325="snížená",J325,0)</f>
        <v>0</v>
      </c>
      <c r="BG325" s="240">
        <f>IF(N325="zákl. přenesená",J325,0)</f>
        <v>0</v>
      </c>
      <c r="BH325" s="240">
        <f>IF(N325="sníž. přenesená",J325,0)</f>
        <v>0</v>
      </c>
      <c r="BI325" s="240">
        <f>IF(N325="nulová",J325,0)</f>
        <v>0</v>
      </c>
      <c r="BJ325" s="18" t="s">
        <v>80</v>
      </c>
      <c r="BK325" s="240">
        <f>ROUND(I325*H325,2)</f>
        <v>0</v>
      </c>
      <c r="BL325" s="18" t="s">
        <v>310</v>
      </c>
      <c r="BM325" s="239" t="s">
        <v>6273</v>
      </c>
    </row>
    <row r="326" s="14" customFormat="1">
      <c r="A326" s="14"/>
      <c r="B326" s="253"/>
      <c r="C326" s="254"/>
      <c r="D326" s="243" t="s">
        <v>232</v>
      </c>
      <c r="E326" s="255" t="s">
        <v>1</v>
      </c>
      <c r="F326" s="256" t="s">
        <v>6274</v>
      </c>
      <c r="G326" s="254"/>
      <c r="H326" s="255" t="s">
        <v>1</v>
      </c>
      <c r="I326" s="257"/>
      <c r="J326" s="254"/>
      <c r="K326" s="254"/>
      <c r="L326" s="258"/>
      <c r="M326" s="259"/>
      <c r="N326" s="260"/>
      <c r="O326" s="260"/>
      <c r="P326" s="260"/>
      <c r="Q326" s="260"/>
      <c r="R326" s="260"/>
      <c r="S326" s="260"/>
      <c r="T326" s="26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2" t="s">
        <v>232</v>
      </c>
      <c r="AU326" s="262" t="s">
        <v>82</v>
      </c>
      <c r="AV326" s="14" t="s">
        <v>80</v>
      </c>
      <c r="AW326" s="14" t="s">
        <v>30</v>
      </c>
      <c r="AX326" s="14" t="s">
        <v>73</v>
      </c>
      <c r="AY326" s="262" t="s">
        <v>223</v>
      </c>
    </row>
    <row r="327" s="13" customFormat="1">
      <c r="A327" s="13"/>
      <c r="B327" s="241"/>
      <c r="C327" s="242"/>
      <c r="D327" s="243" t="s">
        <v>232</v>
      </c>
      <c r="E327" s="244" t="s">
        <v>1</v>
      </c>
      <c r="F327" s="245" t="s">
        <v>275</v>
      </c>
      <c r="G327" s="242"/>
      <c r="H327" s="246">
        <v>10</v>
      </c>
      <c r="I327" s="247"/>
      <c r="J327" s="242"/>
      <c r="K327" s="242"/>
      <c r="L327" s="248"/>
      <c r="M327" s="249"/>
      <c r="N327" s="250"/>
      <c r="O327" s="250"/>
      <c r="P327" s="250"/>
      <c r="Q327" s="250"/>
      <c r="R327" s="250"/>
      <c r="S327" s="250"/>
      <c r="T327" s="25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2" t="s">
        <v>232</v>
      </c>
      <c r="AU327" s="252" t="s">
        <v>82</v>
      </c>
      <c r="AV327" s="13" t="s">
        <v>82</v>
      </c>
      <c r="AW327" s="13" t="s">
        <v>30</v>
      </c>
      <c r="AX327" s="13" t="s">
        <v>80</v>
      </c>
      <c r="AY327" s="252" t="s">
        <v>223</v>
      </c>
    </row>
    <row r="328" s="2" customFormat="1" ht="44.25" customHeight="1">
      <c r="A328" s="39"/>
      <c r="B328" s="40"/>
      <c r="C328" s="228" t="s">
        <v>726</v>
      </c>
      <c r="D328" s="228" t="s">
        <v>225</v>
      </c>
      <c r="E328" s="229" t="s">
        <v>6275</v>
      </c>
      <c r="F328" s="230" t="s">
        <v>6276</v>
      </c>
      <c r="G328" s="231" t="s">
        <v>265</v>
      </c>
      <c r="H328" s="232">
        <v>0.091999999999999998</v>
      </c>
      <c r="I328" s="233"/>
      <c r="J328" s="234">
        <f>ROUND(I328*H328,2)</f>
        <v>0</v>
      </c>
      <c r="K328" s="230" t="s">
        <v>229</v>
      </c>
      <c r="L328" s="45"/>
      <c r="M328" s="235" t="s">
        <v>1</v>
      </c>
      <c r="N328" s="236" t="s">
        <v>38</v>
      </c>
      <c r="O328" s="92"/>
      <c r="P328" s="237">
        <f>O328*H328</f>
        <v>0</v>
      </c>
      <c r="Q328" s="237">
        <v>0</v>
      </c>
      <c r="R328" s="237">
        <f>Q328*H328</f>
        <v>0</v>
      </c>
      <c r="S328" s="237">
        <v>0</v>
      </c>
      <c r="T328" s="238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9" t="s">
        <v>310</v>
      </c>
      <c r="AT328" s="239" t="s">
        <v>225</v>
      </c>
      <c r="AU328" s="239" t="s">
        <v>82</v>
      </c>
      <c r="AY328" s="18" t="s">
        <v>223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8" t="s">
        <v>80</v>
      </c>
      <c r="BK328" s="240">
        <f>ROUND(I328*H328,2)</f>
        <v>0</v>
      </c>
      <c r="BL328" s="18" t="s">
        <v>310</v>
      </c>
      <c r="BM328" s="239" t="s">
        <v>6277</v>
      </c>
    </row>
    <row r="329" s="2" customFormat="1" ht="16.5" customHeight="1">
      <c r="A329" s="39"/>
      <c r="B329" s="40"/>
      <c r="C329" s="228" t="s">
        <v>731</v>
      </c>
      <c r="D329" s="228" t="s">
        <v>225</v>
      </c>
      <c r="E329" s="229" t="s">
        <v>6278</v>
      </c>
      <c r="F329" s="230" t="s">
        <v>6279</v>
      </c>
      <c r="G329" s="231" t="s">
        <v>4486</v>
      </c>
      <c r="H329" s="232">
        <v>72</v>
      </c>
      <c r="I329" s="233"/>
      <c r="J329" s="234">
        <f>ROUND(I329*H329,2)</f>
        <v>0</v>
      </c>
      <c r="K329" s="230" t="s">
        <v>1</v>
      </c>
      <c r="L329" s="45"/>
      <c r="M329" s="235" t="s">
        <v>1</v>
      </c>
      <c r="N329" s="236" t="s">
        <v>38</v>
      </c>
      <c r="O329" s="92"/>
      <c r="P329" s="237">
        <f>O329*H329</f>
        <v>0</v>
      </c>
      <c r="Q329" s="237">
        <v>0</v>
      </c>
      <c r="R329" s="237">
        <f>Q329*H329</f>
        <v>0</v>
      </c>
      <c r="S329" s="237">
        <v>0</v>
      </c>
      <c r="T329" s="238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9" t="s">
        <v>310</v>
      </c>
      <c r="AT329" s="239" t="s">
        <v>225</v>
      </c>
      <c r="AU329" s="239" t="s">
        <v>82</v>
      </c>
      <c r="AY329" s="18" t="s">
        <v>223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8" t="s">
        <v>80</v>
      </c>
      <c r="BK329" s="240">
        <f>ROUND(I329*H329,2)</f>
        <v>0</v>
      </c>
      <c r="BL329" s="18" t="s">
        <v>310</v>
      </c>
      <c r="BM329" s="239" t="s">
        <v>6280</v>
      </c>
    </row>
    <row r="330" s="12" customFormat="1" ht="22.8" customHeight="1">
      <c r="A330" s="12"/>
      <c r="B330" s="212"/>
      <c r="C330" s="213"/>
      <c r="D330" s="214" t="s">
        <v>72</v>
      </c>
      <c r="E330" s="226" t="s">
        <v>5198</v>
      </c>
      <c r="F330" s="226" t="s">
        <v>6281</v>
      </c>
      <c r="G330" s="213"/>
      <c r="H330" s="213"/>
      <c r="I330" s="216"/>
      <c r="J330" s="227">
        <f>BK330</f>
        <v>0</v>
      </c>
      <c r="K330" s="213"/>
      <c r="L330" s="218"/>
      <c r="M330" s="219"/>
      <c r="N330" s="220"/>
      <c r="O330" s="220"/>
      <c r="P330" s="221">
        <f>SUM(P331:P371)</f>
        <v>0</v>
      </c>
      <c r="Q330" s="220"/>
      <c r="R330" s="221">
        <f>SUM(R331:R371)</f>
        <v>1.2138599999999999</v>
      </c>
      <c r="S330" s="220"/>
      <c r="T330" s="222">
        <f>SUM(T331:T371)</f>
        <v>3.4594999999999998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23" t="s">
        <v>82</v>
      </c>
      <c r="AT330" s="224" t="s">
        <v>72</v>
      </c>
      <c r="AU330" s="224" t="s">
        <v>80</v>
      </c>
      <c r="AY330" s="223" t="s">
        <v>223</v>
      </c>
      <c r="BK330" s="225">
        <f>SUM(BK331:BK371)</f>
        <v>0</v>
      </c>
    </row>
    <row r="331" s="2" customFormat="1" ht="37.8" customHeight="1">
      <c r="A331" s="39"/>
      <c r="B331" s="40"/>
      <c r="C331" s="228" t="s">
        <v>738</v>
      </c>
      <c r="D331" s="228" t="s">
        <v>225</v>
      </c>
      <c r="E331" s="229" t="s">
        <v>6282</v>
      </c>
      <c r="F331" s="230" t="s">
        <v>6283</v>
      </c>
      <c r="G331" s="231" t="s">
        <v>475</v>
      </c>
      <c r="H331" s="232">
        <v>50</v>
      </c>
      <c r="I331" s="233"/>
      <c r="J331" s="234">
        <f>ROUND(I331*H331,2)</f>
        <v>0</v>
      </c>
      <c r="K331" s="230" t="s">
        <v>229</v>
      </c>
      <c r="L331" s="45"/>
      <c r="M331" s="235" t="s">
        <v>1</v>
      </c>
      <c r="N331" s="236" t="s">
        <v>38</v>
      </c>
      <c r="O331" s="92"/>
      <c r="P331" s="237">
        <f>O331*H331</f>
        <v>0</v>
      </c>
      <c r="Q331" s="237">
        <v>0</v>
      </c>
      <c r="R331" s="237">
        <f>Q331*H331</f>
        <v>0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310</v>
      </c>
      <c r="AT331" s="239" t="s">
        <v>225</v>
      </c>
      <c r="AU331" s="239" t="s">
        <v>82</v>
      </c>
      <c r="AY331" s="18" t="s">
        <v>223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80</v>
      </c>
      <c r="BK331" s="240">
        <f>ROUND(I331*H331,2)</f>
        <v>0</v>
      </c>
      <c r="BL331" s="18" t="s">
        <v>310</v>
      </c>
      <c r="BM331" s="239" t="s">
        <v>6284</v>
      </c>
    </row>
    <row r="332" s="2" customFormat="1" ht="24.15" customHeight="1">
      <c r="A332" s="39"/>
      <c r="B332" s="40"/>
      <c r="C332" s="228" t="s">
        <v>753</v>
      </c>
      <c r="D332" s="228" t="s">
        <v>225</v>
      </c>
      <c r="E332" s="229" t="s">
        <v>6285</v>
      </c>
      <c r="F332" s="230" t="s">
        <v>6286</v>
      </c>
      <c r="G332" s="231" t="s">
        <v>475</v>
      </c>
      <c r="H332" s="232">
        <v>74</v>
      </c>
      <c r="I332" s="233"/>
      <c r="J332" s="234">
        <f>ROUND(I332*H332,2)</f>
        <v>0</v>
      </c>
      <c r="K332" s="230" t="s">
        <v>229</v>
      </c>
      <c r="L332" s="45"/>
      <c r="M332" s="235" t="s">
        <v>1</v>
      </c>
      <c r="N332" s="236" t="s">
        <v>38</v>
      </c>
      <c r="O332" s="92"/>
      <c r="P332" s="237">
        <f>O332*H332</f>
        <v>0</v>
      </c>
      <c r="Q332" s="237">
        <v>8.0000000000000007E-05</v>
      </c>
      <c r="R332" s="237">
        <f>Q332*H332</f>
        <v>0.0059200000000000008</v>
      </c>
      <c r="S332" s="237">
        <v>0.04675</v>
      </c>
      <c r="T332" s="238">
        <f>S332*H332</f>
        <v>3.4594999999999998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9" t="s">
        <v>310</v>
      </c>
      <c r="AT332" s="239" t="s">
        <v>225</v>
      </c>
      <c r="AU332" s="239" t="s">
        <v>82</v>
      </c>
      <c r="AY332" s="18" t="s">
        <v>223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8" t="s">
        <v>80</v>
      </c>
      <c r="BK332" s="240">
        <f>ROUND(I332*H332,2)</f>
        <v>0</v>
      </c>
      <c r="BL332" s="18" t="s">
        <v>310</v>
      </c>
      <c r="BM332" s="239" t="s">
        <v>6287</v>
      </c>
    </row>
    <row r="333" s="14" customFormat="1">
      <c r="A333" s="14"/>
      <c r="B333" s="253"/>
      <c r="C333" s="254"/>
      <c r="D333" s="243" t="s">
        <v>232</v>
      </c>
      <c r="E333" s="255" t="s">
        <v>1</v>
      </c>
      <c r="F333" s="256" t="s">
        <v>6288</v>
      </c>
      <c r="G333" s="254"/>
      <c r="H333" s="255" t="s">
        <v>1</v>
      </c>
      <c r="I333" s="257"/>
      <c r="J333" s="254"/>
      <c r="K333" s="254"/>
      <c r="L333" s="258"/>
      <c r="M333" s="259"/>
      <c r="N333" s="260"/>
      <c r="O333" s="260"/>
      <c r="P333" s="260"/>
      <c r="Q333" s="260"/>
      <c r="R333" s="260"/>
      <c r="S333" s="260"/>
      <c r="T333" s="261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2" t="s">
        <v>232</v>
      </c>
      <c r="AU333" s="262" t="s">
        <v>82</v>
      </c>
      <c r="AV333" s="14" t="s">
        <v>80</v>
      </c>
      <c r="AW333" s="14" t="s">
        <v>30</v>
      </c>
      <c r="AX333" s="14" t="s">
        <v>73</v>
      </c>
      <c r="AY333" s="262" t="s">
        <v>223</v>
      </c>
    </row>
    <row r="334" s="13" customFormat="1">
      <c r="A334" s="13"/>
      <c r="B334" s="241"/>
      <c r="C334" s="242"/>
      <c r="D334" s="243" t="s">
        <v>232</v>
      </c>
      <c r="E334" s="244" t="s">
        <v>1</v>
      </c>
      <c r="F334" s="245" t="s">
        <v>731</v>
      </c>
      <c r="G334" s="242"/>
      <c r="H334" s="246">
        <v>74</v>
      </c>
      <c r="I334" s="247"/>
      <c r="J334" s="242"/>
      <c r="K334" s="242"/>
      <c r="L334" s="248"/>
      <c r="M334" s="249"/>
      <c r="N334" s="250"/>
      <c r="O334" s="250"/>
      <c r="P334" s="250"/>
      <c r="Q334" s="250"/>
      <c r="R334" s="250"/>
      <c r="S334" s="250"/>
      <c r="T334" s="251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2" t="s">
        <v>232</v>
      </c>
      <c r="AU334" s="252" t="s">
        <v>82</v>
      </c>
      <c r="AV334" s="13" t="s">
        <v>82</v>
      </c>
      <c r="AW334" s="13" t="s">
        <v>30</v>
      </c>
      <c r="AX334" s="13" t="s">
        <v>80</v>
      </c>
      <c r="AY334" s="252" t="s">
        <v>223</v>
      </c>
    </row>
    <row r="335" s="2" customFormat="1" ht="44.25" customHeight="1">
      <c r="A335" s="39"/>
      <c r="B335" s="40"/>
      <c r="C335" s="228" t="s">
        <v>762</v>
      </c>
      <c r="D335" s="228" t="s">
        <v>225</v>
      </c>
      <c r="E335" s="229" t="s">
        <v>6289</v>
      </c>
      <c r="F335" s="230" t="s">
        <v>6290</v>
      </c>
      <c r="G335" s="231" t="s">
        <v>475</v>
      </c>
      <c r="H335" s="232">
        <v>2</v>
      </c>
      <c r="I335" s="233"/>
      <c r="J335" s="234">
        <f>ROUND(I335*H335,2)</f>
        <v>0</v>
      </c>
      <c r="K335" s="230" t="s">
        <v>229</v>
      </c>
      <c r="L335" s="45"/>
      <c r="M335" s="235" t="s">
        <v>1</v>
      </c>
      <c r="N335" s="236" t="s">
        <v>38</v>
      </c>
      <c r="O335" s="92"/>
      <c r="P335" s="237">
        <f>O335*H335</f>
        <v>0</v>
      </c>
      <c r="Q335" s="237">
        <v>0.023699999999999999</v>
      </c>
      <c r="R335" s="237">
        <f>Q335*H335</f>
        <v>0.047399999999999998</v>
      </c>
      <c r="S335" s="237">
        <v>0</v>
      </c>
      <c r="T335" s="238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9" t="s">
        <v>310</v>
      </c>
      <c r="AT335" s="239" t="s">
        <v>225</v>
      </c>
      <c r="AU335" s="239" t="s">
        <v>82</v>
      </c>
      <c r="AY335" s="18" t="s">
        <v>223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8" t="s">
        <v>80</v>
      </c>
      <c r="BK335" s="240">
        <f>ROUND(I335*H335,2)</f>
        <v>0</v>
      </c>
      <c r="BL335" s="18" t="s">
        <v>310</v>
      </c>
      <c r="BM335" s="239" t="s">
        <v>6291</v>
      </c>
    </row>
    <row r="336" s="2" customFormat="1" ht="44.25" customHeight="1">
      <c r="A336" s="39"/>
      <c r="B336" s="40"/>
      <c r="C336" s="228" t="s">
        <v>767</v>
      </c>
      <c r="D336" s="228" t="s">
        <v>225</v>
      </c>
      <c r="E336" s="229" t="s">
        <v>6292</v>
      </c>
      <c r="F336" s="230" t="s">
        <v>6293</v>
      </c>
      <c r="G336" s="231" t="s">
        <v>475</v>
      </c>
      <c r="H336" s="232">
        <v>2</v>
      </c>
      <c r="I336" s="233"/>
      <c r="J336" s="234">
        <f>ROUND(I336*H336,2)</f>
        <v>0</v>
      </c>
      <c r="K336" s="230" t="s">
        <v>229</v>
      </c>
      <c r="L336" s="45"/>
      <c r="M336" s="235" t="s">
        <v>1</v>
      </c>
      <c r="N336" s="236" t="s">
        <v>38</v>
      </c>
      <c r="O336" s="92"/>
      <c r="P336" s="237">
        <f>O336*H336</f>
        <v>0</v>
      </c>
      <c r="Q336" s="237">
        <v>0.036600000000000001</v>
      </c>
      <c r="R336" s="237">
        <f>Q336*H336</f>
        <v>0.073200000000000001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310</v>
      </c>
      <c r="AT336" s="239" t="s">
        <v>225</v>
      </c>
      <c r="AU336" s="239" t="s">
        <v>82</v>
      </c>
      <c r="AY336" s="18" t="s">
        <v>223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80</v>
      </c>
      <c r="BK336" s="240">
        <f>ROUND(I336*H336,2)</f>
        <v>0</v>
      </c>
      <c r="BL336" s="18" t="s">
        <v>310</v>
      </c>
      <c r="BM336" s="239" t="s">
        <v>6294</v>
      </c>
    </row>
    <row r="337" s="2" customFormat="1" ht="44.25" customHeight="1">
      <c r="A337" s="39"/>
      <c r="B337" s="40"/>
      <c r="C337" s="228" t="s">
        <v>772</v>
      </c>
      <c r="D337" s="228" t="s">
        <v>225</v>
      </c>
      <c r="E337" s="229" t="s">
        <v>6295</v>
      </c>
      <c r="F337" s="230" t="s">
        <v>6296</v>
      </c>
      <c r="G337" s="231" t="s">
        <v>475</v>
      </c>
      <c r="H337" s="232">
        <v>3</v>
      </c>
      <c r="I337" s="233"/>
      <c r="J337" s="234">
        <f>ROUND(I337*H337,2)</f>
        <v>0</v>
      </c>
      <c r="K337" s="230" t="s">
        <v>229</v>
      </c>
      <c r="L337" s="45"/>
      <c r="M337" s="235" t="s">
        <v>1</v>
      </c>
      <c r="N337" s="236" t="s">
        <v>38</v>
      </c>
      <c r="O337" s="92"/>
      <c r="P337" s="237">
        <f>O337*H337</f>
        <v>0</v>
      </c>
      <c r="Q337" s="237">
        <v>0.0146</v>
      </c>
      <c r="R337" s="237">
        <f>Q337*H337</f>
        <v>0.043799999999999999</v>
      </c>
      <c r="S337" s="237">
        <v>0</v>
      </c>
      <c r="T337" s="238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9" t="s">
        <v>310</v>
      </c>
      <c r="AT337" s="239" t="s">
        <v>225</v>
      </c>
      <c r="AU337" s="239" t="s">
        <v>82</v>
      </c>
      <c r="AY337" s="18" t="s">
        <v>223</v>
      </c>
      <c r="BE337" s="240">
        <f>IF(N337="základní",J337,0)</f>
        <v>0</v>
      </c>
      <c r="BF337" s="240">
        <f>IF(N337="snížená",J337,0)</f>
        <v>0</v>
      </c>
      <c r="BG337" s="240">
        <f>IF(N337="zákl. přenesená",J337,0)</f>
        <v>0</v>
      </c>
      <c r="BH337" s="240">
        <f>IF(N337="sníž. přenesená",J337,0)</f>
        <v>0</v>
      </c>
      <c r="BI337" s="240">
        <f>IF(N337="nulová",J337,0)</f>
        <v>0</v>
      </c>
      <c r="BJ337" s="18" t="s">
        <v>80</v>
      </c>
      <c r="BK337" s="240">
        <f>ROUND(I337*H337,2)</f>
        <v>0</v>
      </c>
      <c r="BL337" s="18" t="s">
        <v>310</v>
      </c>
      <c r="BM337" s="239" t="s">
        <v>6297</v>
      </c>
    </row>
    <row r="338" s="2" customFormat="1" ht="44.25" customHeight="1">
      <c r="A338" s="39"/>
      <c r="B338" s="40"/>
      <c r="C338" s="228" t="s">
        <v>776</v>
      </c>
      <c r="D338" s="228" t="s">
        <v>225</v>
      </c>
      <c r="E338" s="229" t="s">
        <v>6298</v>
      </c>
      <c r="F338" s="230" t="s">
        <v>6299</v>
      </c>
      <c r="G338" s="231" t="s">
        <v>475</v>
      </c>
      <c r="H338" s="232">
        <v>2</v>
      </c>
      <c r="I338" s="233"/>
      <c r="J338" s="234">
        <f>ROUND(I338*H338,2)</f>
        <v>0</v>
      </c>
      <c r="K338" s="230" t="s">
        <v>229</v>
      </c>
      <c r="L338" s="45"/>
      <c r="M338" s="235" t="s">
        <v>1</v>
      </c>
      <c r="N338" s="236" t="s">
        <v>38</v>
      </c>
      <c r="O338" s="92"/>
      <c r="P338" s="237">
        <f>O338*H338</f>
        <v>0</v>
      </c>
      <c r="Q338" s="237">
        <v>0.036920000000000001</v>
      </c>
      <c r="R338" s="237">
        <f>Q338*H338</f>
        <v>0.073840000000000003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310</v>
      </c>
      <c r="AT338" s="239" t="s">
        <v>225</v>
      </c>
      <c r="AU338" s="239" t="s">
        <v>82</v>
      </c>
      <c r="AY338" s="18" t="s">
        <v>223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80</v>
      </c>
      <c r="BK338" s="240">
        <f>ROUND(I338*H338,2)</f>
        <v>0</v>
      </c>
      <c r="BL338" s="18" t="s">
        <v>310</v>
      </c>
      <c r="BM338" s="239" t="s">
        <v>6300</v>
      </c>
    </row>
    <row r="339" s="2" customFormat="1" ht="49.05" customHeight="1">
      <c r="A339" s="39"/>
      <c r="B339" s="40"/>
      <c r="C339" s="228" t="s">
        <v>781</v>
      </c>
      <c r="D339" s="228" t="s">
        <v>225</v>
      </c>
      <c r="E339" s="229" t="s">
        <v>6301</v>
      </c>
      <c r="F339" s="230" t="s">
        <v>6302</v>
      </c>
      <c r="G339" s="231" t="s">
        <v>475</v>
      </c>
      <c r="H339" s="232">
        <v>5</v>
      </c>
      <c r="I339" s="233"/>
      <c r="J339" s="234">
        <f>ROUND(I339*H339,2)</f>
        <v>0</v>
      </c>
      <c r="K339" s="230" t="s">
        <v>229</v>
      </c>
      <c r="L339" s="45"/>
      <c r="M339" s="235" t="s">
        <v>1</v>
      </c>
      <c r="N339" s="236" t="s">
        <v>38</v>
      </c>
      <c r="O339" s="92"/>
      <c r="P339" s="237">
        <f>O339*H339</f>
        <v>0</v>
      </c>
      <c r="Q339" s="237">
        <v>0.026100000000000002</v>
      </c>
      <c r="R339" s="237">
        <f>Q339*H339</f>
        <v>0.13050000000000001</v>
      </c>
      <c r="S339" s="237">
        <v>0</v>
      </c>
      <c r="T339" s="238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9" t="s">
        <v>310</v>
      </c>
      <c r="AT339" s="239" t="s">
        <v>225</v>
      </c>
      <c r="AU339" s="239" t="s">
        <v>82</v>
      </c>
      <c r="AY339" s="18" t="s">
        <v>223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8" t="s">
        <v>80</v>
      </c>
      <c r="BK339" s="240">
        <f>ROUND(I339*H339,2)</f>
        <v>0</v>
      </c>
      <c r="BL339" s="18" t="s">
        <v>310</v>
      </c>
      <c r="BM339" s="239" t="s">
        <v>6303</v>
      </c>
    </row>
    <row r="340" s="2" customFormat="1" ht="49.05" customHeight="1">
      <c r="A340" s="39"/>
      <c r="B340" s="40"/>
      <c r="C340" s="228" t="s">
        <v>786</v>
      </c>
      <c r="D340" s="228" t="s">
        <v>225</v>
      </c>
      <c r="E340" s="229" t="s">
        <v>6304</v>
      </c>
      <c r="F340" s="230" t="s">
        <v>6305</v>
      </c>
      <c r="G340" s="231" t="s">
        <v>475</v>
      </c>
      <c r="H340" s="232">
        <v>2</v>
      </c>
      <c r="I340" s="233"/>
      <c r="J340" s="234">
        <f>ROUND(I340*H340,2)</f>
        <v>0</v>
      </c>
      <c r="K340" s="230" t="s">
        <v>229</v>
      </c>
      <c r="L340" s="45"/>
      <c r="M340" s="235" t="s">
        <v>1</v>
      </c>
      <c r="N340" s="236" t="s">
        <v>38</v>
      </c>
      <c r="O340" s="92"/>
      <c r="P340" s="237">
        <f>O340*H340</f>
        <v>0</v>
      </c>
      <c r="Q340" s="237">
        <v>0.022290000000000001</v>
      </c>
      <c r="R340" s="237">
        <f>Q340*H340</f>
        <v>0.044580000000000002</v>
      </c>
      <c r="S340" s="237">
        <v>0</v>
      </c>
      <c r="T340" s="238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9" t="s">
        <v>310</v>
      </c>
      <c r="AT340" s="239" t="s">
        <v>225</v>
      </c>
      <c r="AU340" s="239" t="s">
        <v>82</v>
      </c>
      <c r="AY340" s="18" t="s">
        <v>223</v>
      </c>
      <c r="BE340" s="240">
        <f>IF(N340="základní",J340,0)</f>
        <v>0</v>
      </c>
      <c r="BF340" s="240">
        <f>IF(N340="snížená",J340,0)</f>
        <v>0</v>
      </c>
      <c r="BG340" s="240">
        <f>IF(N340="zákl. přenesená",J340,0)</f>
        <v>0</v>
      </c>
      <c r="BH340" s="240">
        <f>IF(N340="sníž. přenesená",J340,0)</f>
        <v>0</v>
      </c>
      <c r="BI340" s="240">
        <f>IF(N340="nulová",J340,0)</f>
        <v>0</v>
      </c>
      <c r="BJ340" s="18" t="s">
        <v>80</v>
      </c>
      <c r="BK340" s="240">
        <f>ROUND(I340*H340,2)</f>
        <v>0</v>
      </c>
      <c r="BL340" s="18" t="s">
        <v>310</v>
      </c>
      <c r="BM340" s="239" t="s">
        <v>6306</v>
      </c>
    </row>
    <row r="341" s="2" customFormat="1" ht="49.05" customHeight="1">
      <c r="A341" s="39"/>
      <c r="B341" s="40"/>
      <c r="C341" s="228" t="s">
        <v>791</v>
      </c>
      <c r="D341" s="228" t="s">
        <v>225</v>
      </c>
      <c r="E341" s="229" t="s">
        <v>6307</v>
      </c>
      <c r="F341" s="230" t="s">
        <v>6308</v>
      </c>
      <c r="G341" s="231" t="s">
        <v>475</v>
      </c>
      <c r="H341" s="232">
        <v>4</v>
      </c>
      <c r="I341" s="233"/>
      <c r="J341" s="234">
        <f>ROUND(I341*H341,2)</f>
        <v>0</v>
      </c>
      <c r="K341" s="230" t="s">
        <v>229</v>
      </c>
      <c r="L341" s="45"/>
      <c r="M341" s="235" t="s">
        <v>1</v>
      </c>
      <c r="N341" s="236" t="s">
        <v>38</v>
      </c>
      <c r="O341" s="92"/>
      <c r="P341" s="237">
        <f>O341*H341</f>
        <v>0</v>
      </c>
      <c r="Q341" s="237">
        <v>0.0309</v>
      </c>
      <c r="R341" s="237">
        <f>Q341*H341</f>
        <v>0.1236</v>
      </c>
      <c r="S341" s="237">
        <v>0</v>
      </c>
      <c r="T341" s="238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9" t="s">
        <v>310</v>
      </c>
      <c r="AT341" s="239" t="s">
        <v>225</v>
      </c>
      <c r="AU341" s="239" t="s">
        <v>82</v>
      </c>
      <c r="AY341" s="18" t="s">
        <v>223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8" t="s">
        <v>80</v>
      </c>
      <c r="BK341" s="240">
        <f>ROUND(I341*H341,2)</f>
        <v>0</v>
      </c>
      <c r="BL341" s="18" t="s">
        <v>310</v>
      </c>
      <c r="BM341" s="239" t="s">
        <v>6309</v>
      </c>
    </row>
    <row r="342" s="2" customFormat="1" ht="49.05" customHeight="1">
      <c r="A342" s="39"/>
      <c r="B342" s="40"/>
      <c r="C342" s="228" t="s">
        <v>796</v>
      </c>
      <c r="D342" s="228" t="s">
        <v>225</v>
      </c>
      <c r="E342" s="229" t="s">
        <v>6310</v>
      </c>
      <c r="F342" s="230" t="s">
        <v>6311</v>
      </c>
      <c r="G342" s="231" t="s">
        <v>475</v>
      </c>
      <c r="H342" s="232">
        <v>1</v>
      </c>
      <c r="I342" s="233"/>
      <c r="J342" s="234">
        <f>ROUND(I342*H342,2)</f>
        <v>0</v>
      </c>
      <c r="K342" s="230" t="s">
        <v>229</v>
      </c>
      <c r="L342" s="45"/>
      <c r="M342" s="235" t="s">
        <v>1</v>
      </c>
      <c r="N342" s="236" t="s">
        <v>38</v>
      </c>
      <c r="O342" s="92"/>
      <c r="P342" s="237">
        <f>O342*H342</f>
        <v>0</v>
      </c>
      <c r="Q342" s="237">
        <v>0.035520000000000003</v>
      </c>
      <c r="R342" s="237">
        <f>Q342*H342</f>
        <v>0.035520000000000003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310</v>
      </c>
      <c r="AT342" s="239" t="s">
        <v>225</v>
      </c>
      <c r="AU342" s="239" t="s">
        <v>82</v>
      </c>
      <c r="AY342" s="18" t="s">
        <v>223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80</v>
      </c>
      <c r="BK342" s="240">
        <f>ROUND(I342*H342,2)</f>
        <v>0</v>
      </c>
      <c r="BL342" s="18" t="s">
        <v>310</v>
      </c>
      <c r="BM342" s="239" t="s">
        <v>6312</v>
      </c>
    </row>
    <row r="343" s="2" customFormat="1" ht="49.05" customHeight="1">
      <c r="A343" s="39"/>
      <c r="B343" s="40"/>
      <c r="C343" s="228" t="s">
        <v>801</v>
      </c>
      <c r="D343" s="228" t="s">
        <v>225</v>
      </c>
      <c r="E343" s="229" t="s">
        <v>6313</v>
      </c>
      <c r="F343" s="230" t="s">
        <v>6314</v>
      </c>
      <c r="G343" s="231" t="s">
        <v>475</v>
      </c>
      <c r="H343" s="232">
        <v>1</v>
      </c>
      <c r="I343" s="233"/>
      <c r="J343" s="234">
        <f>ROUND(I343*H343,2)</f>
        <v>0</v>
      </c>
      <c r="K343" s="230" t="s">
        <v>229</v>
      </c>
      <c r="L343" s="45"/>
      <c r="M343" s="235" t="s">
        <v>1</v>
      </c>
      <c r="N343" s="236" t="s">
        <v>38</v>
      </c>
      <c r="O343" s="92"/>
      <c r="P343" s="237">
        <f>O343*H343</f>
        <v>0</v>
      </c>
      <c r="Q343" s="237">
        <v>0.039100000000000003</v>
      </c>
      <c r="R343" s="237">
        <f>Q343*H343</f>
        <v>0.039100000000000003</v>
      </c>
      <c r="S343" s="237">
        <v>0</v>
      </c>
      <c r="T343" s="238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9" t="s">
        <v>310</v>
      </c>
      <c r="AT343" s="239" t="s">
        <v>225</v>
      </c>
      <c r="AU343" s="239" t="s">
        <v>82</v>
      </c>
      <c r="AY343" s="18" t="s">
        <v>223</v>
      </c>
      <c r="BE343" s="240">
        <f>IF(N343="základní",J343,0)</f>
        <v>0</v>
      </c>
      <c r="BF343" s="240">
        <f>IF(N343="snížená",J343,0)</f>
        <v>0</v>
      </c>
      <c r="BG343" s="240">
        <f>IF(N343="zákl. přenesená",J343,0)</f>
        <v>0</v>
      </c>
      <c r="BH343" s="240">
        <f>IF(N343="sníž. přenesená",J343,0)</f>
        <v>0</v>
      </c>
      <c r="BI343" s="240">
        <f>IF(N343="nulová",J343,0)</f>
        <v>0</v>
      </c>
      <c r="BJ343" s="18" t="s">
        <v>80</v>
      </c>
      <c r="BK343" s="240">
        <f>ROUND(I343*H343,2)</f>
        <v>0</v>
      </c>
      <c r="BL343" s="18" t="s">
        <v>310</v>
      </c>
      <c r="BM343" s="239" t="s">
        <v>6315</v>
      </c>
    </row>
    <row r="344" s="2" customFormat="1" ht="49.05" customHeight="1">
      <c r="A344" s="39"/>
      <c r="B344" s="40"/>
      <c r="C344" s="228" t="s">
        <v>806</v>
      </c>
      <c r="D344" s="228" t="s">
        <v>225</v>
      </c>
      <c r="E344" s="229" t="s">
        <v>6316</v>
      </c>
      <c r="F344" s="230" t="s">
        <v>6317</v>
      </c>
      <c r="G344" s="231" t="s">
        <v>475</v>
      </c>
      <c r="H344" s="232">
        <v>1</v>
      </c>
      <c r="I344" s="233"/>
      <c r="J344" s="234">
        <f>ROUND(I344*H344,2)</f>
        <v>0</v>
      </c>
      <c r="K344" s="230" t="s">
        <v>229</v>
      </c>
      <c r="L344" s="45"/>
      <c r="M344" s="235" t="s">
        <v>1</v>
      </c>
      <c r="N344" s="236" t="s">
        <v>38</v>
      </c>
      <c r="O344" s="92"/>
      <c r="P344" s="237">
        <f>O344*H344</f>
        <v>0</v>
      </c>
      <c r="Q344" s="237">
        <v>0.0287</v>
      </c>
      <c r="R344" s="237">
        <f>Q344*H344</f>
        <v>0.0287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310</v>
      </c>
      <c r="AT344" s="239" t="s">
        <v>225</v>
      </c>
      <c r="AU344" s="239" t="s">
        <v>82</v>
      </c>
      <c r="AY344" s="18" t="s">
        <v>223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80</v>
      </c>
      <c r="BK344" s="240">
        <f>ROUND(I344*H344,2)</f>
        <v>0</v>
      </c>
      <c r="BL344" s="18" t="s">
        <v>310</v>
      </c>
      <c r="BM344" s="239" t="s">
        <v>6318</v>
      </c>
    </row>
    <row r="345" s="2" customFormat="1" ht="49.05" customHeight="1">
      <c r="A345" s="39"/>
      <c r="B345" s="40"/>
      <c r="C345" s="228" t="s">
        <v>811</v>
      </c>
      <c r="D345" s="228" t="s">
        <v>225</v>
      </c>
      <c r="E345" s="229" t="s">
        <v>6319</v>
      </c>
      <c r="F345" s="230" t="s">
        <v>6320</v>
      </c>
      <c r="G345" s="231" t="s">
        <v>475</v>
      </c>
      <c r="H345" s="232">
        <v>9</v>
      </c>
      <c r="I345" s="233"/>
      <c r="J345" s="234">
        <f>ROUND(I345*H345,2)</f>
        <v>0</v>
      </c>
      <c r="K345" s="230" t="s">
        <v>229</v>
      </c>
      <c r="L345" s="45"/>
      <c r="M345" s="235" t="s">
        <v>1</v>
      </c>
      <c r="N345" s="236" t="s">
        <v>38</v>
      </c>
      <c r="O345" s="92"/>
      <c r="P345" s="237">
        <f>O345*H345</f>
        <v>0</v>
      </c>
      <c r="Q345" s="237">
        <v>0.021760000000000002</v>
      </c>
      <c r="R345" s="237">
        <f>Q345*H345</f>
        <v>0.19584000000000001</v>
      </c>
      <c r="S345" s="237">
        <v>0</v>
      </c>
      <c r="T345" s="238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9" t="s">
        <v>310</v>
      </c>
      <c r="AT345" s="239" t="s">
        <v>225</v>
      </c>
      <c r="AU345" s="239" t="s">
        <v>82</v>
      </c>
      <c r="AY345" s="18" t="s">
        <v>223</v>
      </c>
      <c r="BE345" s="240">
        <f>IF(N345="základní",J345,0)</f>
        <v>0</v>
      </c>
      <c r="BF345" s="240">
        <f>IF(N345="snížená",J345,0)</f>
        <v>0</v>
      </c>
      <c r="BG345" s="240">
        <f>IF(N345="zákl. přenesená",J345,0)</f>
        <v>0</v>
      </c>
      <c r="BH345" s="240">
        <f>IF(N345="sníž. přenesená",J345,0)</f>
        <v>0</v>
      </c>
      <c r="BI345" s="240">
        <f>IF(N345="nulová",J345,0)</f>
        <v>0</v>
      </c>
      <c r="BJ345" s="18" t="s">
        <v>80</v>
      </c>
      <c r="BK345" s="240">
        <f>ROUND(I345*H345,2)</f>
        <v>0</v>
      </c>
      <c r="BL345" s="18" t="s">
        <v>310</v>
      </c>
      <c r="BM345" s="239" t="s">
        <v>6321</v>
      </c>
    </row>
    <row r="346" s="2" customFormat="1" ht="49.05" customHeight="1">
      <c r="A346" s="39"/>
      <c r="B346" s="40"/>
      <c r="C346" s="228" t="s">
        <v>828</v>
      </c>
      <c r="D346" s="228" t="s">
        <v>225</v>
      </c>
      <c r="E346" s="229" t="s">
        <v>6322</v>
      </c>
      <c r="F346" s="230" t="s">
        <v>6323</v>
      </c>
      <c r="G346" s="231" t="s">
        <v>475</v>
      </c>
      <c r="H346" s="232">
        <v>4</v>
      </c>
      <c r="I346" s="233"/>
      <c r="J346" s="234">
        <f>ROUND(I346*H346,2)</f>
        <v>0</v>
      </c>
      <c r="K346" s="230" t="s">
        <v>229</v>
      </c>
      <c r="L346" s="45"/>
      <c r="M346" s="235" t="s">
        <v>1</v>
      </c>
      <c r="N346" s="236" t="s">
        <v>38</v>
      </c>
      <c r="O346" s="92"/>
      <c r="P346" s="237">
        <f>O346*H346</f>
        <v>0</v>
      </c>
      <c r="Q346" s="237">
        <v>0.025020000000000001</v>
      </c>
      <c r="R346" s="237">
        <f>Q346*H346</f>
        <v>0.10008</v>
      </c>
      <c r="S346" s="237">
        <v>0</v>
      </c>
      <c r="T346" s="238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9" t="s">
        <v>310</v>
      </c>
      <c r="AT346" s="239" t="s">
        <v>225</v>
      </c>
      <c r="AU346" s="239" t="s">
        <v>82</v>
      </c>
      <c r="AY346" s="18" t="s">
        <v>223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8" t="s">
        <v>80</v>
      </c>
      <c r="BK346" s="240">
        <f>ROUND(I346*H346,2)</f>
        <v>0</v>
      </c>
      <c r="BL346" s="18" t="s">
        <v>310</v>
      </c>
      <c r="BM346" s="239" t="s">
        <v>6324</v>
      </c>
    </row>
    <row r="347" s="2" customFormat="1" ht="49.05" customHeight="1">
      <c r="A347" s="39"/>
      <c r="B347" s="40"/>
      <c r="C347" s="228" t="s">
        <v>835</v>
      </c>
      <c r="D347" s="228" t="s">
        <v>225</v>
      </c>
      <c r="E347" s="229" t="s">
        <v>6325</v>
      </c>
      <c r="F347" s="230" t="s">
        <v>6326</v>
      </c>
      <c r="G347" s="231" t="s">
        <v>475</v>
      </c>
      <c r="H347" s="232">
        <v>2</v>
      </c>
      <c r="I347" s="233"/>
      <c r="J347" s="234">
        <f>ROUND(I347*H347,2)</f>
        <v>0</v>
      </c>
      <c r="K347" s="230" t="s">
        <v>229</v>
      </c>
      <c r="L347" s="45"/>
      <c r="M347" s="235" t="s">
        <v>1</v>
      </c>
      <c r="N347" s="236" t="s">
        <v>38</v>
      </c>
      <c r="O347" s="92"/>
      <c r="P347" s="237">
        <f>O347*H347</f>
        <v>0</v>
      </c>
      <c r="Q347" s="237">
        <v>0.02828</v>
      </c>
      <c r="R347" s="237">
        <f>Q347*H347</f>
        <v>0.056559999999999999</v>
      </c>
      <c r="S347" s="237">
        <v>0</v>
      </c>
      <c r="T347" s="238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39" t="s">
        <v>310</v>
      </c>
      <c r="AT347" s="239" t="s">
        <v>225</v>
      </c>
      <c r="AU347" s="239" t="s">
        <v>82</v>
      </c>
      <c r="AY347" s="18" t="s">
        <v>223</v>
      </c>
      <c r="BE347" s="240">
        <f>IF(N347="základní",J347,0)</f>
        <v>0</v>
      </c>
      <c r="BF347" s="240">
        <f>IF(N347="snížená",J347,0)</f>
        <v>0</v>
      </c>
      <c r="BG347" s="240">
        <f>IF(N347="zákl. přenesená",J347,0)</f>
        <v>0</v>
      </c>
      <c r="BH347" s="240">
        <f>IF(N347="sníž. přenesená",J347,0)</f>
        <v>0</v>
      </c>
      <c r="BI347" s="240">
        <f>IF(N347="nulová",J347,0)</f>
        <v>0</v>
      </c>
      <c r="BJ347" s="18" t="s">
        <v>80</v>
      </c>
      <c r="BK347" s="240">
        <f>ROUND(I347*H347,2)</f>
        <v>0</v>
      </c>
      <c r="BL347" s="18" t="s">
        <v>310</v>
      </c>
      <c r="BM347" s="239" t="s">
        <v>6327</v>
      </c>
    </row>
    <row r="348" s="2" customFormat="1" ht="49.05" customHeight="1">
      <c r="A348" s="39"/>
      <c r="B348" s="40"/>
      <c r="C348" s="228" t="s">
        <v>839</v>
      </c>
      <c r="D348" s="228" t="s">
        <v>225</v>
      </c>
      <c r="E348" s="229" t="s">
        <v>6328</v>
      </c>
      <c r="F348" s="230" t="s">
        <v>6329</v>
      </c>
      <c r="G348" s="231" t="s">
        <v>475</v>
      </c>
      <c r="H348" s="232">
        <v>1</v>
      </c>
      <c r="I348" s="233"/>
      <c r="J348" s="234">
        <f>ROUND(I348*H348,2)</f>
        <v>0</v>
      </c>
      <c r="K348" s="230" t="s">
        <v>229</v>
      </c>
      <c r="L348" s="45"/>
      <c r="M348" s="235" t="s">
        <v>1</v>
      </c>
      <c r="N348" s="236" t="s">
        <v>38</v>
      </c>
      <c r="O348" s="92"/>
      <c r="P348" s="237">
        <f>O348*H348</f>
        <v>0</v>
      </c>
      <c r="Q348" s="237">
        <v>0.031539999999999999</v>
      </c>
      <c r="R348" s="237">
        <f>Q348*H348</f>
        <v>0.031539999999999999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310</v>
      </c>
      <c r="AT348" s="239" t="s">
        <v>225</v>
      </c>
      <c r="AU348" s="239" t="s">
        <v>82</v>
      </c>
      <c r="AY348" s="18" t="s">
        <v>223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80</v>
      </c>
      <c r="BK348" s="240">
        <f>ROUND(I348*H348,2)</f>
        <v>0</v>
      </c>
      <c r="BL348" s="18" t="s">
        <v>310</v>
      </c>
      <c r="BM348" s="239" t="s">
        <v>6330</v>
      </c>
    </row>
    <row r="349" s="2" customFormat="1" ht="49.05" customHeight="1">
      <c r="A349" s="39"/>
      <c r="B349" s="40"/>
      <c r="C349" s="228" t="s">
        <v>844</v>
      </c>
      <c r="D349" s="228" t="s">
        <v>225</v>
      </c>
      <c r="E349" s="229" t="s">
        <v>6331</v>
      </c>
      <c r="F349" s="230" t="s">
        <v>6332</v>
      </c>
      <c r="G349" s="231" t="s">
        <v>475</v>
      </c>
      <c r="H349" s="232">
        <v>1</v>
      </c>
      <c r="I349" s="233"/>
      <c r="J349" s="234">
        <f>ROUND(I349*H349,2)</f>
        <v>0</v>
      </c>
      <c r="K349" s="230" t="s">
        <v>229</v>
      </c>
      <c r="L349" s="45"/>
      <c r="M349" s="235" t="s">
        <v>1</v>
      </c>
      <c r="N349" s="236" t="s">
        <v>38</v>
      </c>
      <c r="O349" s="92"/>
      <c r="P349" s="237">
        <f>O349*H349</f>
        <v>0</v>
      </c>
      <c r="Q349" s="237">
        <v>0.037199999999999997</v>
      </c>
      <c r="R349" s="237">
        <f>Q349*H349</f>
        <v>0.037199999999999997</v>
      </c>
      <c r="S349" s="237">
        <v>0</v>
      </c>
      <c r="T349" s="238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9" t="s">
        <v>310</v>
      </c>
      <c r="AT349" s="239" t="s">
        <v>225</v>
      </c>
      <c r="AU349" s="239" t="s">
        <v>82</v>
      </c>
      <c r="AY349" s="18" t="s">
        <v>223</v>
      </c>
      <c r="BE349" s="240">
        <f>IF(N349="základní",J349,0)</f>
        <v>0</v>
      </c>
      <c r="BF349" s="240">
        <f>IF(N349="snížená",J349,0)</f>
        <v>0</v>
      </c>
      <c r="BG349" s="240">
        <f>IF(N349="zákl. přenesená",J349,0)</f>
        <v>0</v>
      </c>
      <c r="BH349" s="240">
        <f>IF(N349="sníž. přenesená",J349,0)</f>
        <v>0</v>
      </c>
      <c r="BI349" s="240">
        <f>IF(N349="nulová",J349,0)</f>
        <v>0</v>
      </c>
      <c r="BJ349" s="18" t="s">
        <v>80</v>
      </c>
      <c r="BK349" s="240">
        <f>ROUND(I349*H349,2)</f>
        <v>0</v>
      </c>
      <c r="BL349" s="18" t="s">
        <v>310</v>
      </c>
      <c r="BM349" s="239" t="s">
        <v>6333</v>
      </c>
    </row>
    <row r="350" s="2" customFormat="1" ht="49.05" customHeight="1">
      <c r="A350" s="39"/>
      <c r="B350" s="40"/>
      <c r="C350" s="228" t="s">
        <v>850</v>
      </c>
      <c r="D350" s="228" t="s">
        <v>225</v>
      </c>
      <c r="E350" s="229" t="s">
        <v>6334</v>
      </c>
      <c r="F350" s="230" t="s">
        <v>6335</v>
      </c>
      <c r="G350" s="231" t="s">
        <v>475</v>
      </c>
      <c r="H350" s="232">
        <v>2</v>
      </c>
      <c r="I350" s="233"/>
      <c r="J350" s="234">
        <f>ROUND(I350*H350,2)</f>
        <v>0</v>
      </c>
      <c r="K350" s="230" t="s">
        <v>229</v>
      </c>
      <c r="L350" s="45"/>
      <c r="M350" s="235" t="s">
        <v>1</v>
      </c>
      <c r="N350" s="236" t="s">
        <v>38</v>
      </c>
      <c r="O350" s="92"/>
      <c r="P350" s="237">
        <f>O350*H350</f>
        <v>0</v>
      </c>
      <c r="Q350" s="237">
        <v>0.07324</v>
      </c>
      <c r="R350" s="237">
        <f>Q350*H350</f>
        <v>0.14648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310</v>
      </c>
      <c r="AT350" s="239" t="s">
        <v>225</v>
      </c>
      <c r="AU350" s="239" t="s">
        <v>82</v>
      </c>
      <c r="AY350" s="18" t="s">
        <v>223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80</v>
      </c>
      <c r="BK350" s="240">
        <f>ROUND(I350*H350,2)</f>
        <v>0</v>
      </c>
      <c r="BL350" s="18" t="s">
        <v>310</v>
      </c>
      <c r="BM350" s="239" t="s">
        <v>6336</v>
      </c>
    </row>
    <row r="351" s="2" customFormat="1" ht="16.5" customHeight="1">
      <c r="A351" s="39"/>
      <c r="B351" s="40"/>
      <c r="C351" s="228" t="s">
        <v>855</v>
      </c>
      <c r="D351" s="228" t="s">
        <v>225</v>
      </c>
      <c r="E351" s="229" t="s">
        <v>6337</v>
      </c>
      <c r="F351" s="230" t="s">
        <v>6338</v>
      </c>
      <c r="G351" s="231" t="s">
        <v>475</v>
      </c>
      <c r="H351" s="232">
        <v>50</v>
      </c>
      <c r="I351" s="233"/>
      <c r="J351" s="234">
        <f>ROUND(I351*H351,2)</f>
        <v>0</v>
      </c>
      <c r="K351" s="230" t="s">
        <v>229</v>
      </c>
      <c r="L351" s="45"/>
      <c r="M351" s="235" t="s">
        <v>1</v>
      </c>
      <c r="N351" s="236" t="s">
        <v>38</v>
      </c>
      <c r="O351" s="92"/>
      <c r="P351" s="237">
        <f>O351*H351</f>
        <v>0</v>
      </c>
      <c r="Q351" s="237">
        <v>0</v>
      </c>
      <c r="R351" s="237">
        <f>Q351*H351</f>
        <v>0</v>
      </c>
      <c r="S351" s="237">
        <v>0</v>
      </c>
      <c r="T351" s="238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9" t="s">
        <v>310</v>
      </c>
      <c r="AT351" s="239" t="s">
        <v>225</v>
      </c>
      <c r="AU351" s="239" t="s">
        <v>82</v>
      </c>
      <c r="AY351" s="18" t="s">
        <v>223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8" t="s">
        <v>80</v>
      </c>
      <c r="BK351" s="240">
        <f>ROUND(I351*H351,2)</f>
        <v>0</v>
      </c>
      <c r="BL351" s="18" t="s">
        <v>310</v>
      </c>
      <c r="BM351" s="239" t="s">
        <v>6339</v>
      </c>
    </row>
    <row r="352" s="13" customFormat="1">
      <c r="A352" s="13"/>
      <c r="B352" s="241"/>
      <c r="C352" s="242"/>
      <c r="D352" s="243" t="s">
        <v>232</v>
      </c>
      <c r="E352" s="244" t="s">
        <v>1</v>
      </c>
      <c r="F352" s="245" t="s">
        <v>545</v>
      </c>
      <c r="G352" s="242"/>
      <c r="H352" s="246">
        <v>50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232</v>
      </c>
      <c r="AU352" s="252" t="s">
        <v>82</v>
      </c>
      <c r="AV352" s="13" t="s">
        <v>82</v>
      </c>
      <c r="AW352" s="13" t="s">
        <v>30</v>
      </c>
      <c r="AX352" s="13" t="s">
        <v>80</v>
      </c>
      <c r="AY352" s="252" t="s">
        <v>223</v>
      </c>
    </row>
    <row r="353" s="2" customFormat="1" ht="37.8" customHeight="1">
      <c r="A353" s="39"/>
      <c r="B353" s="40"/>
      <c r="C353" s="228" t="s">
        <v>859</v>
      </c>
      <c r="D353" s="228" t="s">
        <v>225</v>
      </c>
      <c r="E353" s="229" t="s">
        <v>6340</v>
      </c>
      <c r="F353" s="230" t="s">
        <v>6341</v>
      </c>
      <c r="G353" s="231" t="s">
        <v>293</v>
      </c>
      <c r="H353" s="232">
        <v>225</v>
      </c>
      <c r="I353" s="233"/>
      <c r="J353" s="234">
        <f>ROUND(I353*H353,2)</f>
        <v>0</v>
      </c>
      <c r="K353" s="230" t="s">
        <v>229</v>
      </c>
      <c r="L353" s="45"/>
      <c r="M353" s="235" t="s">
        <v>1</v>
      </c>
      <c r="N353" s="236" t="s">
        <v>38</v>
      </c>
      <c r="O353" s="92"/>
      <c r="P353" s="237">
        <f>O353*H353</f>
        <v>0</v>
      </c>
      <c r="Q353" s="237">
        <v>0</v>
      </c>
      <c r="R353" s="237">
        <f>Q353*H353</f>
        <v>0</v>
      </c>
      <c r="S353" s="237">
        <v>0</v>
      </c>
      <c r="T353" s="238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9" t="s">
        <v>310</v>
      </c>
      <c r="AT353" s="239" t="s">
        <v>225</v>
      </c>
      <c r="AU353" s="239" t="s">
        <v>82</v>
      </c>
      <c r="AY353" s="18" t="s">
        <v>223</v>
      </c>
      <c r="BE353" s="240">
        <f>IF(N353="základní",J353,0)</f>
        <v>0</v>
      </c>
      <c r="BF353" s="240">
        <f>IF(N353="snížená",J353,0)</f>
        <v>0</v>
      </c>
      <c r="BG353" s="240">
        <f>IF(N353="zákl. přenesená",J353,0)</f>
        <v>0</v>
      </c>
      <c r="BH353" s="240">
        <f>IF(N353="sníž. přenesená",J353,0)</f>
        <v>0</v>
      </c>
      <c r="BI353" s="240">
        <f>IF(N353="nulová",J353,0)</f>
        <v>0</v>
      </c>
      <c r="BJ353" s="18" t="s">
        <v>80</v>
      </c>
      <c r="BK353" s="240">
        <f>ROUND(I353*H353,2)</f>
        <v>0</v>
      </c>
      <c r="BL353" s="18" t="s">
        <v>310</v>
      </c>
      <c r="BM353" s="239" t="s">
        <v>6342</v>
      </c>
    </row>
    <row r="354" s="13" customFormat="1">
      <c r="A354" s="13"/>
      <c r="B354" s="241"/>
      <c r="C354" s="242"/>
      <c r="D354" s="243" t="s">
        <v>232</v>
      </c>
      <c r="E354" s="244" t="s">
        <v>1</v>
      </c>
      <c r="F354" s="245" t="s">
        <v>6343</v>
      </c>
      <c r="G354" s="242"/>
      <c r="H354" s="246">
        <v>225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232</v>
      </c>
      <c r="AU354" s="252" t="s">
        <v>82</v>
      </c>
      <c r="AV354" s="13" t="s">
        <v>82</v>
      </c>
      <c r="AW354" s="13" t="s">
        <v>30</v>
      </c>
      <c r="AX354" s="13" t="s">
        <v>80</v>
      </c>
      <c r="AY354" s="252" t="s">
        <v>223</v>
      </c>
    </row>
    <row r="355" s="2" customFormat="1" ht="24.15" customHeight="1">
      <c r="A355" s="39"/>
      <c r="B355" s="40"/>
      <c r="C355" s="228" t="s">
        <v>864</v>
      </c>
      <c r="D355" s="228" t="s">
        <v>225</v>
      </c>
      <c r="E355" s="229" t="s">
        <v>6344</v>
      </c>
      <c r="F355" s="230" t="s">
        <v>6345</v>
      </c>
      <c r="G355" s="231" t="s">
        <v>293</v>
      </c>
      <c r="H355" s="232">
        <v>300</v>
      </c>
      <c r="I355" s="233"/>
      <c r="J355" s="234">
        <f>ROUND(I355*H355,2)</f>
        <v>0</v>
      </c>
      <c r="K355" s="230" t="s">
        <v>229</v>
      </c>
      <c r="L355" s="45"/>
      <c r="M355" s="235" t="s">
        <v>1</v>
      </c>
      <c r="N355" s="236" t="s">
        <v>38</v>
      </c>
      <c r="O355" s="92"/>
      <c r="P355" s="237">
        <f>O355*H355</f>
        <v>0</v>
      </c>
      <c r="Q355" s="237">
        <v>0</v>
      </c>
      <c r="R355" s="237">
        <f>Q355*H355</f>
        <v>0</v>
      </c>
      <c r="S355" s="237">
        <v>0</v>
      </c>
      <c r="T355" s="238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9" t="s">
        <v>310</v>
      </c>
      <c r="AT355" s="239" t="s">
        <v>225</v>
      </c>
      <c r="AU355" s="239" t="s">
        <v>82</v>
      </c>
      <c r="AY355" s="18" t="s">
        <v>223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8" t="s">
        <v>80</v>
      </c>
      <c r="BK355" s="240">
        <f>ROUND(I355*H355,2)</f>
        <v>0</v>
      </c>
      <c r="BL355" s="18" t="s">
        <v>310</v>
      </c>
      <c r="BM355" s="239" t="s">
        <v>6346</v>
      </c>
    </row>
    <row r="356" s="2" customFormat="1" ht="44.25" customHeight="1">
      <c r="A356" s="39"/>
      <c r="B356" s="40"/>
      <c r="C356" s="228" t="s">
        <v>868</v>
      </c>
      <c r="D356" s="228" t="s">
        <v>225</v>
      </c>
      <c r="E356" s="229" t="s">
        <v>6347</v>
      </c>
      <c r="F356" s="230" t="s">
        <v>6348</v>
      </c>
      <c r="G356" s="231" t="s">
        <v>265</v>
      </c>
      <c r="H356" s="232">
        <v>1.214</v>
      </c>
      <c r="I356" s="233"/>
      <c r="J356" s="234">
        <f>ROUND(I356*H356,2)</f>
        <v>0</v>
      </c>
      <c r="K356" s="230" t="s">
        <v>229</v>
      </c>
      <c r="L356" s="45"/>
      <c r="M356" s="235" t="s">
        <v>1</v>
      </c>
      <c r="N356" s="236" t="s">
        <v>38</v>
      </c>
      <c r="O356" s="92"/>
      <c r="P356" s="237">
        <f>O356*H356</f>
        <v>0</v>
      </c>
      <c r="Q356" s="237">
        <v>0</v>
      </c>
      <c r="R356" s="237">
        <f>Q356*H356</f>
        <v>0</v>
      </c>
      <c r="S356" s="237">
        <v>0</v>
      </c>
      <c r="T356" s="238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9" t="s">
        <v>310</v>
      </c>
      <c r="AT356" s="239" t="s">
        <v>225</v>
      </c>
      <c r="AU356" s="239" t="s">
        <v>82</v>
      </c>
      <c r="AY356" s="18" t="s">
        <v>223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8" t="s">
        <v>80</v>
      </c>
      <c r="BK356" s="240">
        <f>ROUND(I356*H356,2)</f>
        <v>0</v>
      </c>
      <c r="BL356" s="18" t="s">
        <v>310</v>
      </c>
      <c r="BM356" s="239" t="s">
        <v>6349</v>
      </c>
    </row>
    <row r="357" s="2" customFormat="1" ht="44.25" customHeight="1">
      <c r="A357" s="39"/>
      <c r="B357" s="40"/>
      <c r="C357" s="228" t="s">
        <v>873</v>
      </c>
      <c r="D357" s="228" t="s">
        <v>225</v>
      </c>
      <c r="E357" s="229" t="s">
        <v>6350</v>
      </c>
      <c r="F357" s="230" t="s">
        <v>6351</v>
      </c>
      <c r="G357" s="231" t="s">
        <v>475</v>
      </c>
      <c r="H357" s="232">
        <v>2</v>
      </c>
      <c r="I357" s="233"/>
      <c r="J357" s="234">
        <f>ROUND(I357*H357,2)</f>
        <v>0</v>
      </c>
      <c r="K357" s="230" t="s">
        <v>229</v>
      </c>
      <c r="L357" s="45"/>
      <c r="M357" s="235" t="s">
        <v>1</v>
      </c>
      <c r="N357" s="236" t="s">
        <v>38</v>
      </c>
      <c r="O357" s="92"/>
      <c r="P357" s="237">
        <f>O357*H357</f>
        <v>0</v>
      </c>
      <c r="Q357" s="237">
        <v>0</v>
      </c>
      <c r="R357" s="237">
        <f>Q357*H357</f>
        <v>0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310</v>
      </c>
      <c r="AT357" s="239" t="s">
        <v>225</v>
      </c>
      <c r="AU357" s="239" t="s">
        <v>82</v>
      </c>
      <c r="AY357" s="18" t="s">
        <v>223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80</v>
      </c>
      <c r="BK357" s="240">
        <f>ROUND(I357*H357,2)</f>
        <v>0</v>
      </c>
      <c r="BL357" s="18" t="s">
        <v>310</v>
      </c>
      <c r="BM357" s="239" t="s">
        <v>6352</v>
      </c>
    </row>
    <row r="358" s="2" customFormat="1" ht="44.25" customHeight="1">
      <c r="A358" s="39"/>
      <c r="B358" s="40"/>
      <c r="C358" s="228" t="s">
        <v>877</v>
      </c>
      <c r="D358" s="228" t="s">
        <v>225</v>
      </c>
      <c r="E358" s="229" t="s">
        <v>6353</v>
      </c>
      <c r="F358" s="230" t="s">
        <v>6354</v>
      </c>
      <c r="G358" s="231" t="s">
        <v>475</v>
      </c>
      <c r="H358" s="232">
        <v>1</v>
      </c>
      <c r="I358" s="233"/>
      <c r="J358" s="234">
        <f>ROUND(I358*H358,2)</f>
        <v>0</v>
      </c>
      <c r="K358" s="230" t="s">
        <v>229</v>
      </c>
      <c r="L358" s="45"/>
      <c r="M358" s="235" t="s">
        <v>1</v>
      </c>
      <c r="N358" s="236" t="s">
        <v>38</v>
      </c>
      <c r="O358" s="92"/>
      <c r="P358" s="237">
        <f>O358*H358</f>
        <v>0</v>
      </c>
      <c r="Q358" s="237">
        <v>0</v>
      </c>
      <c r="R358" s="237">
        <f>Q358*H358</f>
        <v>0</v>
      </c>
      <c r="S358" s="237">
        <v>0</v>
      </c>
      <c r="T358" s="238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9" t="s">
        <v>310</v>
      </c>
      <c r="AT358" s="239" t="s">
        <v>225</v>
      </c>
      <c r="AU358" s="239" t="s">
        <v>82</v>
      </c>
      <c r="AY358" s="18" t="s">
        <v>223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8" t="s">
        <v>80</v>
      </c>
      <c r="BK358" s="240">
        <f>ROUND(I358*H358,2)</f>
        <v>0</v>
      </c>
      <c r="BL358" s="18" t="s">
        <v>310</v>
      </c>
      <c r="BM358" s="239" t="s">
        <v>6355</v>
      </c>
    </row>
    <row r="359" s="2" customFormat="1" ht="66.75" customHeight="1">
      <c r="A359" s="39"/>
      <c r="B359" s="40"/>
      <c r="C359" s="228" t="s">
        <v>883</v>
      </c>
      <c r="D359" s="228" t="s">
        <v>225</v>
      </c>
      <c r="E359" s="229" t="s">
        <v>6356</v>
      </c>
      <c r="F359" s="230" t="s">
        <v>6357</v>
      </c>
      <c r="G359" s="231" t="s">
        <v>475</v>
      </c>
      <c r="H359" s="232">
        <v>2</v>
      </c>
      <c r="I359" s="233"/>
      <c r="J359" s="234">
        <f>ROUND(I359*H359,2)</f>
        <v>0</v>
      </c>
      <c r="K359" s="230" t="s">
        <v>229</v>
      </c>
      <c r="L359" s="45"/>
      <c r="M359" s="235" t="s">
        <v>1</v>
      </c>
      <c r="N359" s="236" t="s">
        <v>38</v>
      </c>
      <c r="O359" s="92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310</v>
      </c>
      <c r="AT359" s="239" t="s">
        <v>225</v>
      </c>
      <c r="AU359" s="239" t="s">
        <v>82</v>
      </c>
      <c r="AY359" s="18" t="s">
        <v>223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80</v>
      </c>
      <c r="BK359" s="240">
        <f>ROUND(I359*H359,2)</f>
        <v>0</v>
      </c>
      <c r="BL359" s="18" t="s">
        <v>310</v>
      </c>
      <c r="BM359" s="239" t="s">
        <v>6358</v>
      </c>
    </row>
    <row r="360" s="2" customFormat="1" ht="66.75" customHeight="1">
      <c r="A360" s="39"/>
      <c r="B360" s="40"/>
      <c r="C360" s="228" t="s">
        <v>887</v>
      </c>
      <c r="D360" s="228" t="s">
        <v>225</v>
      </c>
      <c r="E360" s="229" t="s">
        <v>6359</v>
      </c>
      <c r="F360" s="230" t="s">
        <v>6360</v>
      </c>
      <c r="G360" s="231" t="s">
        <v>475</v>
      </c>
      <c r="H360" s="232">
        <v>1</v>
      </c>
      <c r="I360" s="233"/>
      <c r="J360" s="234">
        <f>ROUND(I360*H360,2)</f>
        <v>0</v>
      </c>
      <c r="K360" s="230" t="s">
        <v>229</v>
      </c>
      <c r="L360" s="45"/>
      <c r="M360" s="235" t="s">
        <v>1</v>
      </c>
      <c r="N360" s="236" t="s">
        <v>38</v>
      </c>
      <c r="O360" s="92"/>
      <c r="P360" s="237">
        <f>O360*H360</f>
        <v>0</v>
      </c>
      <c r="Q360" s="237">
        <v>0</v>
      </c>
      <c r="R360" s="237">
        <f>Q360*H360</f>
        <v>0</v>
      </c>
      <c r="S360" s="237">
        <v>0</v>
      </c>
      <c r="T360" s="238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9" t="s">
        <v>310</v>
      </c>
      <c r="AT360" s="239" t="s">
        <v>225</v>
      </c>
      <c r="AU360" s="239" t="s">
        <v>82</v>
      </c>
      <c r="AY360" s="18" t="s">
        <v>223</v>
      </c>
      <c r="BE360" s="240">
        <f>IF(N360="základní",J360,0)</f>
        <v>0</v>
      </c>
      <c r="BF360" s="240">
        <f>IF(N360="snížená",J360,0)</f>
        <v>0</v>
      </c>
      <c r="BG360" s="240">
        <f>IF(N360="zákl. přenesená",J360,0)</f>
        <v>0</v>
      </c>
      <c r="BH360" s="240">
        <f>IF(N360="sníž. přenesená",J360,0)</f>
        <v>0</v>
      </c>
      <c r="BI360" s="240">
        <f>IF(N360="nulová",J360,0)</f>
        <v>0</v>
      </c>
      <c r="BJ360" s="18" t="s">
        <v>80</v>
      </c>
      <c r="BK360" s="240">
        <f>ROUND(I360*H360,2)</f>
        <v>0</v>
      </c>
      <c r="BL360" s="18" t="s">
        <v>310</v>
      </c>
      <c r="BM360" s="239" t="s">
        <v>6361</v>
      </c>
    </row>
    <row r="361" s="2" customFormat="1" ht="66.75" customHeight="1">
      <c r="A361" s="39"/>
      <c r="B361" s="40"/>
      <c r="C361" s="228" t="s">
        <v>891</v>
      </c>
      <c r="D361" s="228" t="s">
        <v>225</v>
      </c>
      <c r="E361" s="229" t="s">
        <v>6362</v>
      </c>
      <c r="F361" s="230" t="s">
        <v>6363</v>
      </c>
      <c r="G361" s="231" t="s">
        <v>475</v>
      </c>
      <c r="H361" s="232">
        <v>1</v>
      </c>
      <c r="I361" s="233"/>
      <c r="J361" s="234">
        <f>ROUND(I361*H361,2)</f>
        <v>0</v>
      </c>
      <c r="K361" s="230" t="s">
        <v>229</v>
      </c>
      <c r="L361" s="45"/>
      <c r="M361" s="235" t="s">
        <v>1</v>
      </c>
      <c r="N361" s="236" t="s">
        <v>38</v>
      </c>
      <c r="O361" s="92"/>
      <c r="P361" s="237">
        <f>O361*H361</f>
        <v>0</v>
      </c>
      <c r="Q361" s="237">
        <v>0</v>
      </c>
      <c r="R361" s="237">
        <f>Q361*H361</f>
        <v>0</v>
      </c>
      <c r="S361" s="237">
        <v>0</v>
      </c>
      <c r="T361" s="238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9" t="s">
        <v>310</v>
      </c>
      <c r="AT361" s="239" t="s">
        <v>225</v>
      </c>
      <c r="AU361" s="239" t="s">
        <v>82</v>
      </c>
      <c r="AY361" s="18" t="s">
        <v>223</v>
      </c>
      <c r="BE361" s="240">
        <f>IF(N361="základní",J361,0)</f>
        <v>0</v>
      </c>
      <c r="BF361" s="240">
        <f>IF(N361="snížená",J361,0)</f>
        <v>0</v>
      </c>
      <c r="BG361" s="240">
        <f>IF(N361="zákl. přenesená",J361,0)</f>
        <v>0</v>
      </c>
      <c r="BH361" s="240">
        <f>IF(N361="sníž. přenesená",J361,0)</f>
        <v>0</v>
      </c>
      <c r="BI361" s="240">
        <f>IF(N361="nulová",J361,0)</f>
        <v>0</v>
      </c>
      <c r="BJ361" s="18" t="s">
        <v>80</v>
      </c>
      <c r="BK361" s="240">
        <f>ROUND(I361*H361,2)</f>
        <v>0</v>
      </c>
      <c r="BL361" s="18" t="s">
        <v>310</v>
      </c>
      <c r="BM361" s="239" t="s">
        <v>6364</v>
      </c>
    </row>
    <row r="362" s="2" customFormat="1" ht="62.7" customHeight="1">
      <c r="A362" s="39"/>
      <c r="B362" s="40"/>
      <c r="C362" s="228" t="s">
        <v>901</v>
      </c>
      <c r="D362" s="228" t="s">
        <v>225</v>
      </c>
      <c r="E362" s="229" t="s">
        <v>6365</v>
      </c>
      <c r="F362" s="230" t="s">
        <v>6366</v>
      </c>
      <c r="G362" s="231" t="s">
        <v>475</v>
      </c>
      <c r="H362" s="232">
        <v>1</v>
      </c>
      <c r="I362" s="233"/>
      <c r="J362" s="234">
        <f>ROUND(I362*H362,2)</f>
        <v>0</v>
      </c>
      <c r="K362" s="230" t="s">
        <v>229</v>
      </c>
      <c r="L362" s="45"/>
      <c r="M362" s="235" t="s">
        <v>1</v>
      </c>
      <c r="N362" s="236" t="s">
        <v>38</v>
      </c>
      <c r="O362" s="92"/>
      <c r="P362" s="237">
        <f>O362*H362</f>
        <v>0</v>
      </c>
      <c r="Q362" s="237">
        <v>0</v>
      </c>
      <c r="R362" s="237">
        <f>Q362*H362</f>
        <v>0</v>
      </c>
      <c r="S362" s="237">
        <v>0</v>
      </c>
      <c r="T362" s="238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9" t="s">
        <v>310</v>
      </c>
      <c r="AT362" s="239" t="s">
        <v>225</v>
      </c>
      <c r="AU362" s="239" t="s">
        <v>82</v>
      </c>
      <c r="AY362" s="18" t="s">
        <v>223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8" t="s">
        <v>80</v>
      </c>
      <c r="BK362" s="240">
        <f>ROUND(I362*H362,2)</f>
        <v>0</v>
      </c>
      <c r="BL362" s="18" t="s">
        <v>310</v>
      </c>
      <c r="BM362" s="239" t="s">
        <v>6367</v>
      </c>
    </row>
    <row r="363" s="2" customFormat="1" ht="55.5" customHeight="1">
      <c r="A363" s="39"/>
      <c r="B363" s="40"/>
      <c r="C363" s="228" t="s">
        <v>906</v>
      </c>
      <c r="D363" s="228" t="s">
        <v>225</v>
      </c>
      <c r="E363" s="229" t="s">
        <v>6368</v>
      </c>
      <c r="F363" s="230" t="s">
        <v>6369</v>
      </c>
      <c r="G363" s="231" t="s">
        <v>475</v>
      </c>
      <c r="H363" s="232">
        <v>10</v>
      </c>
      <c r="I363" s="233"/>
      <c r="J363" s="234">
        <f>ROUND(I363*H363,2)</f>
        <v>0</v>
      </c>
      <c r="K363" s="230" t="s">
        <v>1</v>
      </c>
      <c r="L363" s="45"/>
      <c r="M363" s="235" t="s">
        <v>1</v>
      </c>
      <c r="N363" s="236" t="s">
        <v>38</v>
      </c>
      <c r="O363" s="92"/>
      <c r="P363" s="237">
        <f>O363*H363</f>
        <v>0</v>
      </c>
      <c r="Q363" s="237">
        <v>0</v>
      </c>
      <c r="R363" s="237">
        <f>Q363*H363</f>
        <v>0</v>
      </c>
      <c r="S363" s="237">
        <v>0</v>
      </c>
      <c r="T363" s="238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9" t="s">
        <v>310</v>
      </c>
      <c r="AT363" s="239" t="s">
        <v>225</v>
      </c>
      <c r="AU363" s="239" t="s">
        <v>82</v>
      </c>
      <c r="AY363" s="18" t="s">
        <v>223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8" t="s">
        <v>80</v>
      </c>
      <c r="BK363" s="240">
        <f>ROUND(I363*H363,2)</f>
        <v>0</v>
      </c>
      <c r="BL363" s="18" t="s">
        <v>310</v>
      </c>
      <c r="BM363" s="239" t="s">
        <v>6370</v>
      </c>
    </row>
    <row r="364" s="14" customFormat="1">
      <c r="A364" s="14"/>
      <c r="B364" s="253"/>
      <c r="C364" s="254"/>
      <c r="D364" s="243" t="s">
        <v>232</v>
      </c>
      <c r="E364" s="255" t="s">
        <v>1</v>
      </c>
      <c r="F364" s="256" t="s">
        <v>6371</v>
      </c>
      <c r="G364" s="254"/>
      <c r="H364" s="255" t="s">
        <v>1</v>
      </c>
      <c r="I364" s="257"/>
      <c r="J364" s="254"/>
      <c r="K364" s="254"/>
      <c r="L364" s="258"/>
      <c r="M364" s="259"/>
      <c r="N364" s="260"/>
      <c r="O364" s="260"/>
      <c r="P364" s="260"/>
      <c r="Q364" s="260"/>
      <c r="R364" s="260"/>
      <c r="S364" s="260"/>
      <c r="T364" s="261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2" t="s">
        <v>232</v>
      </c>
      <c r="AU364" s="262" t="s">
        <v>82</v>
      </c>
      <c r="AV364" s="14" t="s">
        <v>80</v>
      </c>
      <c r="AW364" s="14" t="s">
        <v>30</v>
      </c>
      <c r="AX364" s="14" t="s">
        <v>73</v>
      </c>
      <c r="AY364" s="262" t="s">
        <v>223</v>
      </c>
    </row>
    <row r="365" s="14" customFormat="1">
      <c r="A365" s="14"/>
      <c r="B365" s="253"/>
      <c r="C365" s="254"/>
      <c r="D365" s="243" t="s">
        <v>232</v>
      </c>
      <c r="E365" s="255" t="s">
        <v>1</v>
      </c>
      <c r="F365" s="256" t="s">
        <v>6372</v>
      </c>
      <c r="G365" s="254"/>
      <c r="H365" s="255" t="s">
        <v>1</v>
      </c>
      <c r="I365" s="257"/>
      <c r="J365" s="254"/>
      <c r="K365" s="254"/>
      <c r="L365" s="258"/>
      <c r="M365" s="259"/>
      <c r="N365" s="260"/>
      <c r="O365" s="260"/>
      <c r="P365" s="260"/>
      <c r="Q365" s="260"/>
      <c r="R365" s="260"/>
      <c r="S365" s="260"/>
      <c r="T365" s="261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2" t="s">
        <v>232</v>
      </c>
      <c r="AU365" s="262" t="s">
        <v>82</v>
      </c>
      <c r="AV365" s="14" t="s">
        <v>80</v>
      </c>
      <c r="AW365" s="14" t="s">
        <v>30</v>
      </c>
      <c r="AX365" s="14" t="s">
        <v>73</v>
      </c>
      <c r="AY365" s="262" t="s">
        <v>223</v>
      </c>
    </row>
    <row r="366" s="14" customFormat="1">
      <c r="A366" s="14"/>
      <c r="B366" s="253"/>
      <c r="C366" s="254"/>
      <c r="D366" s="243" t="s">
        <v>232</v>
      </c>
      <c r="E366" s="255" t="s">
        <v>1</v>
      </c>
      <c r="F366" s="256" t="s">
        <v>6373</v>
      </c>
      <c r="G366" s="254"/>
      <c r="H366" s="255" t="s">
        <v>1</v>
      </c>
      <c r="I366" s="257"/>
      <c r="J366" s="254"/>
      <c r="K366" s="254"/>
      <c r="L366" s="258"/>
      <c r="M366" s="259"/>
      <c r="N366" s="260"/>
      <c r="O366" s="260"/>
      <c r="P366" s="260"/>
      <c r="Q366" s="260"/>
      <c r="R366" s="260"/>
      <c r="S366" s="260"/>
      <c r="T366" s="261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2" t="s">
        <v>232</v>
      </c>
      <c r="AU366" s="262" t="s">
        <v>82</v>
      </c>
      <c r="AV366" s="14" t="s">
        <v>80</v>
      </c>
      <c r="AW366" s="14" t="s">
        <v>30</v>
      </c>
      <c r="AX366" s="14" t="s">
        <v>73</v>
      </c>
      <c r="AY366" s="262" t="s">
        <v>223</v>
      </c>
    </row>
    <row r="367" s="14" customFormat="1">
      <c r="A367" s="14"/>
      <c r="B367" s="253"/>
      <c r="C367" s="254"/>
      <c r="D367" s="243" t="s">
        <v>232</v>
      </c>
      <c r="E367" s="255" t="s">
        <v>1</v>
      </c>
      <c r="F367" s="256" t="s">
        <v>6374</v>
      </c>
      <c r="G367" s="254"/>
      <c r="H367" s="255" t="s">
        <v>1</v>
      </c>
      <c r="I367" s="257"/>
      <c r="J367" s="254"/>
      <c r="K367" s="254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232</v>
      </c>
      <c r="AU367" s="262" t="s">
        <v>82</v>
      </c>
      <c r="AV367" s="14" t="s">
        <v>80</v>
      </c>
      <c r="AW367" s="14" t="s">
        <v>30</v>
      </c>
      <c r="AX367" s="14" t="s">
        <v>73</v>
      </c>
      <c r="AY367" s="262" t="s">
        <v>223</v>
      </c>
    </row>
    <row r="368" s="13" customFormat="1">
      <c r="A368" s="13"/>
      <c r="B368" s="241"/>
      <c r="C368" s="242"/>
      <c r="D368" s="243" t="s">
        <v>232</v>
      </c>
      <c r="E368" s="244" t="s">
        <v>1</v>
      </c>
      <c r="F368" s="245" t="s">
        <v>275</v>
      </c>
      <c r="G368" s="242"/>
      <c r="H368" s="246">
        <v>10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232</v>
      </c>
      <c r="AU368" s="252" t="s">
        <v>82</v>
      </c>
      <c r="AV368" s="13" t="s">
        <v>82</v>
      </c>
      <c r="AW368" s="13" t="s">
        <v>30</v>
      </c>
      <c r="AX368" s="13" t="s">
        <v>80</v>
      </c>
      <c r="AY368" s="252" t="s">
        <v>223</v>
      </c>
    </row>
    <row r="369" s="2" customFormat="1" ht="33" customHeight="1">
      <c r="A369" s="39"/>
      <c r="B369" s="40"/>
      <c r="C369" s="228" t="s">
        <v>912</v>
      </c>
      <c r="D369" s="228" t="s">
        <v>225</v>
      </c>
      <c r="E369" s="229" t="s">
        <v>6375</v>
      </c>
      <c r="F369" s="230" t="s">
        <v>6376</v>
      </c>
      <c r="G369" s="231" t="s">
        <v>475</v>
      </c>
      <c r="H369" s="232">
        <v>10</v>
      </c>
      <c r="I369" s="233"/>
      <c r="J369" s="234">
        <f>ROUND(I369*H369,2)</f>
        <v>0</v>
      </c>
      <c r="K369" s="230" t="s">
        <v>1</v>
      </c>
      <c r="L369" s="45"/>
      <c r="M369" s="235" t="s">
        <v>1</v>
      </c>
      <c r="N369" s="236" t="s">
        <v>38</v>
      </c>
      <c r="O369" s="92"/>
      <c r="P369" s="237">
        <f>O369*H369</f>
        <v>0</v>
      </c>
      <c r="Q369" s="237">
        <v>0</v>
      </c>
      <c r="R369" s="237">
        <f>Q369*H369</f>
        <v>0</v>
      </c>
      <c r="S369" s="237">
        <v>0</v>
      </c>
      <c r="T369" s="238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9" t="s">
        <v>310</v>
      </c>
      <c r="AT369" s="239" t="s">
        <v>225</v>
      </c>
      <c r="AU369" s="239" t="s">
        <v>82</v>
      </c>
      <c r="AY369" s="18" t="s">
        <v>223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8" t="s">
        <v>80</v>
      </c>
      <c r="BK369" s="240">
        <f>ROUND(I369*H369,2)</f>
        <v>0</v>
      </c>
      <c r="BL369" s="18" t="s">
        <v>310</v>
      </c>
      <c r="BM369" s="239" t="s">
        <v>6377</v>
      </c>
    </row>
    <row r="370" s="2" customFormat="1" ht="37.8" customHeight="1">
      <c r="A370" s="39"/>
      <c r="B370" s="40"/>
      <c r="C370" s="228" t="s">
        <v>918</v>
      </c>
      <c r="D370" s="228" t="s">
        <v>225</v>
      </c>
      <c r="E370" s="229" t="s">
        <v>6378</v>
      </c>
      <c r="F370" s="230" t="s">
        <v>6379</v>
      </c>
      <c r="G370" s="231" t="s">
        <v>351</v>
      </c>
      <c r="H370" s="232">
        <v>350</v>
      </c>
      <c r="I370" s="233"/>
      <c r="J370" s="234">
        <f>ROUND(I370*H370,2)</f>
        <v>0</v>
      </c>
      <c r="K370" s="230" t="s">
        <v>1</v>
      </c>
      <c r="L370" s="45"/>
      <c r="M370" s="235" t="s">
        <v>1</v>
      </c>
      <c r="N370" s="236" t="s">
        <v>38</v>
      </c>
      <c r="O370" s="92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310</v>
      </c>
      <c r="AT370" s="239" t="s">
        <v>225</v>
      </c>
      <c r="AU370" s="239" t="s">
        <v>82</v>
      </c>
      <c r="AY370" s="18" t="s">
        <v>223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80</v>
      </c>
      <c r="BK370" s="240">
        <f>ROUND(I370*H370,2)</f>
        <v>0</v>
      </c>
      <c r="BL370" s="18" t="s">
        <v>310</v>
      </c>
      <c r="BM370" s="239" t="s">
        <v>6380</v>
      </c>
    </row>
    <row r="371" s="2" customFormat="1" ht="33" customHeight="1">
      <c r="A371" s="39"/>
      <c r="B371" s="40"/>
      <c r="C371" s="228" t="s">
        <v>923</v>
      </c>
      <c r="D371" s="228" t="s">
        <v>225</v>
      </c>
      <c r="E371" s="229" t="s">
        <v>6381</v>
      </c>
      <c r="F371" s="230" t="s">
        <v>6382</v>
      </c>
      <c r="G371" s="231" t="s">
        <v>475</v>
      </c>
      <c r="H371" s="232">
        <v>1</v>
      </c>
      <c r="I371" s="233"/>
      <c r="J371" s="234">
        <f>ROUND(I371*H371,2)</f>
        <v>0</v>
      </c>
      <c r="K371" s="230" t="s">
        <v>1</v>
      </c>
      <c r="L371" s="45"/>
      <c r="M371" s="235" t="s">
        <v>1</v>
      </c>
      <c r="N371" s="236" t="s">
        <v>38</v>
      </c>
      <c r="O371" s="92"/>
      <c r="P371" s="237">
        <f>O371*H371</f>
        <v>0</v>
      </c>
      <c r="Q371" s="237">
        <v>0</v>
      </c>
      <c r="R371" s="237">
        <f>Q371*H371</f>
        <v>0</v>
      </c>
      <c r="S371" s="237">
        <v>0</v>
      </c>
      <c r="T371" s="238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9" t="s">
        <v>310</v>
      </c>
      <c r="AT371" s="239" t="s">
        <v>225</v>
      </c>
      <c r="AU371" s="239" t="s">
        <v>82</v>
      </c>
      <c r="AY371" s="18" t="s">
        <v>223</v>
      </c>
      <c r="BE371" s="240">
        <f>IF(N371="základní",J371,0)</f>
        <v>0</v>
      </c>
      <c r="BF371" s="240">
        <f>IF(N371="snížená",J371,0)</f>
        <v>0</v>
      </c>
      <c r="BG371" s="240">
        <f>IF(N371="zákl. přenesená",J371,0)</f>
        <v>0</v>
      </c>
      <c r="BH371" s="240">
        <f>IF(N371="sníž. přenesená",J371,0)</f>
        <v>0</v>
      </c>
      <c r="BI371" s="240">
        <f>IF(N371="nulová",J371,0)</f>
        <v>0</v>
      </c>
      <c r="BJ371" s="18" t="s">
        <v>80</v>
      </c>
      <c r="BK371" s="240">
        <f>ROUND(I371*H371,2)</f>
        <v>0</v>
      </c>
      <c r="BL371" s="18" t="s">
        <v>310</v>
      </c>
      <c r="BM371" s="239" t="s">
        <v>6383</v>
      </c>
    </row>
    <row r="372" s="12" customFormat="1" ht="22.8" customHeight="1">
      <c r="A372" s="12"/>
      <c r="B372" s="212"/>
      <c r="C372" s="213"/>
      <c r="D372" s="214" t="s">
        <v>72</v>
      </c>
      <c r="E372" s="226" t="s">
        <v>5042</v>
      </c>
      <c r="F372" s="226" t="s">
        <v>5043</v>
      </c>
      <c r="G372" s="213"/>
      <c r="H372" s="213"/>
      <c r="I372" s="216"/>
      <c r="J372" s="227">
        <f>BK372</f>
        <v>0</v>
      </c>
      <c r="K372" s="213"/>
      <c r="L372" s="218"/>
      <c r="M372" s="219"/>
      <c r="N372" s="220"/>
      <c r="O372" s="220"/>
      <c r="P372" s="221">
        <f>SUM(P373:P375)</f>
        <v>0</v>
      </c>
      <c r="Q372" s="220"/>
      <c r="R372" s="221">
        <f>SUM(R373:R375)</f>
        <v>0.048860000000000001</v>
      </c>
      <c r="S372" s="220"/>
      <c r="T372" s="222">
        <f>SUM(T373:T375)</f>
        <v>0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R372" s="223" t="s">
        <v>82</v>
      </c>
      <c r="AT372" s="224" t="s">
        <v>72</v>
      </c>
      <c r="AU372" s="224" t="s">
        <v>80</v>
      </c>
      <c r="AY372" s="223" t="s">
        <v>223</v>
      </c>
      <c r="BK372" s="225">
        <f>SUM(BK373:BK375)</f>
        <v>0</v>
      </c>
    </row>
    <row r="373" s="2" customFormat="1" ht="24.15" customHeight="1">
      <c r="A373" s="39"/>
      <c r="B373" s="40"/>
      <c r="C373" s="228" t="s">
        <v>927</v>
      </c>
      <c r="D373" s="228" t="s">
        <v>225</v>
      </c>
      <c r="E373" s="229" t="s">
        <v>6384</v>
      </c>
      <c r="F373" s="230" t="s">
        <v>6385</v>
      </c>
      <c r="G373" s="231" t="s">
        <v>351</v>
      </c>
      <c r="H373" s="232">
        <v>698</v>
      </c>
      <c r="I373" s="233"/>
      <c r="J373" s="234">
        <f>ROUND(I373*H373,2)</f>
        <v>0</v>
      </c>
      <c r="K373" s="230" t="s">
        <v>229</v>
      </c>
      <c r="L373" s="45"/>
      <c r="M373" s="235" t="s">
        <v>1</v>
      </c>
      <c r="N373" s="236" t="s">
        <v>38</v>
      </c>
      <c r="O373" s="92"/>
      <c r="P373" s="237">
        <f>O373*H373</f>
        <v>0</v>
      </c>
      <c r="Q373" s="237">
        <v>4.0000000000000003E-05</v>
      </c>
      <c r="R373" s="237">
        <f>Q373*H373</f>
        <v>0.027920000000000004</v>
      </c>
      <c r="S373" s="237">
        <v>0</v>
      </c>
      <c r="T373" s="238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9" t="s">
        <v>310</v>
      </c>
      <c r="AT373" s="239" t="s">
        <v>225</v>
      </c>
      <c r="AU373" s="239" t="s">
        <v>82</v>
      </c>
      <c r="AY373" s="18" t="s">
        <v>223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8" t="s">
        <v>80</v>
      </c>
      <c r="BK373" s="240">
        <f>ROUND(I373*H373,2)</f>
        <v>0</v>
      </c>
      <c r="BL373" s="18" t="s">
        <v>310</v>
      </c>
      <c r="BM373" s="239" t="s">
        <v>6386</v>
      </c>
    </row>
    <row r="374" s="13" customFormat="1">
      <c r="A374" s="13"/>
      <c r="B374" s="241"/>
      <c r="C374" s="242"/>
      <c r="D374" s="243" t="s">
        <v>232</v>
      </c>
      <c r="E374" s="244" t="s">
        <v>1</v>
      </c>
      <c r="F374" s="245" t="s">
        <v>6017</v>
      </c>
      <c r="G374" s="242"/>
      <c r="H374" s="246">
        <v>698</v>
      </c>
      <c r="I374" s="247"/>
      <c r="J374" s="242"/>
      <c r="K374" s="242"/>
      <c r="L374" s="248"/>
      <c r="M374" s="249"/>
      <c r="N374" s="250"/>
      <c r="O374" s="250"/>
      <c r="P374" s="250"/>
      <c r="Q374" s="250"/>
      <c r="R374" s="250"/>
      <c r="S374" s="250"/>
      <c r="T374" s="251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2" t="s">
        <v>232</v>
      </c>
      <c r="AU374" s="252" t="s">
        <v>82</v>
      </c>
      <c r="AV374" s="13" t="s">
        <v>82</v>
      </c>
      <c r="AW374" s="13" t="s">
        <v>30</v>
      </c>
      <c r="AX374" s="13" t="s">
        <v>80</v>
      </c>
      <c r="AY374" s="252" t="s">
        <v>223</v>
      </c>
    </row>
    <row r="375" s="2" customFormat="1" ht="24.15" customHeight="1">
      <c r="A375" s="39"/>
      <c r="B375" s="40"/>
      <c r="C375" s="228" t="s">
        <v>932</v>
      </c>
      <c r="D375" s="228" t="s">
        <v>225</v>
      </c>
      <c r="E375" s="229" t="s">
        <v>6387</v>
      </c>
      <c r="F375" s="230" t="s">
        <v>6388</v>
      </c>
      <c r="G375" s="231" t="s">
        <v>351</v>
      </c>
      <c r="H375" s="232">
        <v>698</v>
      </c>
      <c r="I375" s="233"/>
      <c r="J375" s="234">
        <f>ROUND(I375*H375,2)</f>
        <v>0</v>
      </c>
      <c r="K375" s="230" t="s">
        <v>229</v>
      </c>
      <c r="L375" s="45"/>
      <c r="M375" s="235" t="s">
        <v>1</v>
      </c>
      <c r="N375" s="236" t="s">
        <v>38</v>
      </c>
      <c r="O375" s="92"/>
      <c r="P375" s="237">
        <f>O375*H375</f>
        <v>0</v>
      </c>
      <c r="Q375" s="237">
        <v>3.0000000000000001E-05</v>
      </c>
      <c r="R375" s="237">
        <f>Q375*H375</f>
        <v>0.02094</v>
      </c>
      <c r="S375" s="237">
        <v>0</v>
      </c>
      <c r="T375" s="238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9" t="s">
        <v>310</v>
      </c>
      <c r="AT375" s="239" t="s">
        <v>225</v>
      </c>
      <c r="AU375" s="239" t="s">
        <v>82</v>
      </c>
      <c r="AY375" s="18" t="s">
        <v>223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8" t="s">
        <v>80</v>
      </c>
      <c r="BK375" s="240">
        <f>ROUND(I375*H375,2)</f>
        <v>0</v>
      </c>
      <c r="BL375" s="18" t="s">
        <v>310</v>
      </c>
      <c r="BM375" s="239" t="s">
        <v>6389</v>
      </c>
    </row>
    <row r="376" s="12" customFormat="1" ht="25.92" customHeight="1">
      <c r="A376" s="12"/>
      <c r="B376" s="212"/>
      <c r="C376" s="213"/>
      <c r="D376" s="214" t="s">
        <v>72</v>
      </c>
      <c r="E376" s="215" t="s">
        <v>5301</v>
      </c>
      <c r="F376" s="215" t="s">
        <v>5302</v>
      </c>
      <c r="G376" s="213"/>
      <c r="H376" s="213"/>
      <c r="I376" s="216"/>
      <c r="J376" s="217">
        <f>BK376</f>
        <v>0</v>
      </c>
      <c r="K376" s="213"/>
      <c r="L376" s="218"/>
      <c r="M376" s="219"/>
      <c r="N376" s="220"/>
      <c r="O376" s="220"/>
      <c r="P376" s="221">
        <f>P377</f>
        <v>0</v>
      </c>
      <c r="Q376" s="220"/>
      <c r="R376" s="221">
        <f>R377</f>
        <v>0</v>
      </c>
      <c r="S376" s="220"/>
      <c r="T376" s="222">
        <f>T377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23" t="s">
        <v>249</v>
      </c>
      <c r="AT376" s="224" t="s">
        <v>72</v>
      </c>
      <c r="AU376" s="224" t="s">
        <v>73</v>
      </c>
      <c r="AY376" s="223" t="s">
        <v>223</v>
      </c>
      <c r="BK376" s="225">
        <f>BK377</f>
        <v>0</v>
      </c>
    </row>
    <row r="377" s="12" customFormat="1" ht="22.8" customHeight="1">
      <c r="A377" s="12"/>
      <c r="B377" s="212"/>
      <c r="C377" s="213"/>
      <c r="D377" s="214" t="s">
        <v>72</v>
      </c>
      <c r="E377" s="226" t="s">
        <v>5303</v>
      </c>
      <c r="F377" s="226" t="s">
        <v>6390</v>
      </c>
      <c r="G377" s="213"/>
      <c r="H377" s="213"/>
      <c r="I377" s="216"/>
      <c r="J377" s="227">
        <f>BK377</f>
        <v>0</v>
      </c>
      <c r="K377" s="213"/>
      <c r="L377" s="218"/>
      <c r="M377" s="219"/>
      <c r="N377" s="220"/>
      <c r="O377" s="220"/>
      <c r="P377" s="221">
        <f>P378</f>
        <v>0</v>
      </c>
      <c r="Q377" s="220"/>
      <c r="R377" s="221">
        <f>R378</f>
        <v>0</v>
      </c>
      <c r="S377" s="220"/>
      <c r="T377" s="222">
        <f>T378</f>
        <v>0</v>
      </c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R377" s="223" t="s">
        <v>249</v>
      </c>
      <c r="AT377" s="224" t="s">
        <v>72</v>
      </c>
      <c r="AU377" s="224" t="s">
        <v>80</v>
      </c>
      <c r="AY377" s="223" t="s">
        <v>223</v>
      </c>
      <c r="BK377" s="225">
        <f>BK378</f>
        <v>0</v>
      </c>
    </row>
    <row r="378" s="2" customFormat="1" ht="24.15" customHeight="1">
      <c r="A378" s="39"/>
      <c r="B378" s="40"/>
      <c r="C378" s="228" t="s">
        <v>936</v>
      </c>
      <c r="D378" s="228" t="s">
        <v>225</v>
      </c>
      <c r="E378" s="229" t="s">
        <v>6391</v>
      </c>
      <c r="F378" s="230" t="s">
        <v>6392</v>
      </c>
      <c r="G378" s="231" t="s">
        <v>475</v>
      </c>
      <c r="H378" s="232">
        <v>1</v>
      </c>
      <c r="I378" s="233"/>
      <c r="J378" s="234">
        <f>ROUND(I378*H378,2)</f>
        <v>0</v>
      </c>
      <c r="K378" s="230" t="s">
        <v>229</v>
      </c>
      <c r="L378" s="45"/>
      <c r="M378" s="299" t="s">
        <v>1</v>
      </c>
      <c r="N378" s="300" t="s">
        <v>38</v>
      </c>
      <c r="O378" s="301"/>
      <c r="P378" s="302">
        <f>O378*H378</f>
        <v>0</v>
      </c>
      <c r="Q378" s="302">
        <v>0</v>
      </c>
      <c r="R378" s="302">
        <f>Q378*H378</f>
        <v>0</v>
      </c>
      <c r="S378" s="302">
        <v>0</v>
      </c>
      <c r="T378" s="303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9" t="s">
        <v>5308</v>
      </c>
      <c r="AT378" s="239" t="s">
        <v>225</v>
      </c>
      <c r="AU378" s="239" t="s">
        <v>82</v>
      </c>
      <c r="AY378" s="18" t="s">
        <v>223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8" t="s">
        <v>80</v>
      </c>
      <c r="BK378" s="240">
        <f>ROUND(I378*H378,2)</f>
        <v>0</v>
      </c>
      <c r="BL378" s="18" t="s">
        <v>5308</v>
      </c>
      <c r="BM378" s="239" t="s">
        <v>6393</v>
      </c>
    </row>
    <row r="379" s="2" customFormat="1" ht="6.96" customHeight="1">
      <c r="A379" s="39"/>
      <c r="B379" s="67"/>
      <c r="C379" s="68"/>
      <c r="D379" s="68"/>
      <c r="E379" s="68"/>
      <c r="F379" s="68"/>
      <c r="G379" s="68"/>
      <c r="H379" s="68"/>
      <c r="I379" s="68"/>
      <c r="J379" s="68"/>
      <c r="K379" s="68"/>
      <c r="L379" s="45"/>
      <c r="M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</sheetData>
  <sheetProtection sheet="1" autoFilter="0" formatColumns="0" formatRows="0" objects="1" scenarios="1" spinCount="100000" saltValue="UnnJqkQv5hNZQgnXLl9P912B5xUtnKNfJvWO0DwZ6iB0/4OufDW+NNwbp3m2upiDdmyzOWAcYF9ie6JgQ7cDvQ==" hashValue="oQcPSspnq6Vqek39N7Wt/aLmLjbQr4sXyf/qxjjneO9/WhCct7wIVsaqt9G1IREubEqBxIxTjESoZGmPV9WVag==" algorithmName="SHA-512" password="DDEF"/>
  <autoFilter ref="C134:K3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6394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6396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ROUND(J143,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ROUND((SUM(BE143:BE278)),  2)</f>
        <v>0</v>
      </c>
      <c r="G37" s="39"/>
      <c r="H37" s="39"/>
      <c r="I37" s="166">
        <v>0.20999999999999999</v>
      </c>
      <c r="J37" s="165">
        <f>ROUND(((SUM(BE143:BE278))*I37),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ROUND((SUM(BF143:BF278)),  2)</f>
        <v>0</v>
      </c>
      <c r="G38" s="39"/>
      <c r="H38" s="39"/>
      <c r="I38" s="166">
        <v>0.12</v>
      </c>
      <c r="J38" s="165">
        <f>ROUND(((SUM(BF143:BF278))*I38),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ROUND((SUM(BG143:BG278)),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ROUND((SUM(BH143:BH278)),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ROUND((SUM(BI143:BI278)),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6394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D1.4.3_1 - Silnoproud - elektroinstalace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J143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6397</v>
      </c>
      <c r="E101" s="193"/>
      <c r="F101" s="193"/>
      <c r="G101" s="193"/>
      <c r="H101" s="193"/>
      <c r="I101" s="193"/>
      <c r="J101" s="194">
        <f>J144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10" customFormat="1" ht="19.92" customHeight="1">
      <c r="A102" s="10"/>
      <c r="B102" s="196"/>
      <c r="C102" s="134"/>
      <c r="D102" s="197" t="s">
        <v>6398</v>
      </c>
      <c r="E102" s="198"/>
      <c r="F102" s="198"/>
      <c r="G102" s="198"/>
      <c r="H102" s="198"/>
      <c r="I102" s="198"/>
      <c r="J102" s="199">
        <f>J145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6399</v>
      </c>
      <c r="E103" s="198"/>
      <c r="F103" s="198"/>
      <c r="G103" s="198"/>
      <c r="H103" s="198"/>
      <c r="I103" s="198"/>
      <c r="J103" s="199">
        <f>J177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6400</v>
      </c>
      <c r="E104" s="198"/>
      <c r="F104" s="198"/>
      <c r="G104" s="198"/>
      <c r="H104" s="198"/>
      <c r="I104" s="198"/>
      <c r="J104" s="199">
        <f>J190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6401</v>
      </c>
      <c r="E105" s="198"/>
      <c r="F105" s="198"/>
      <c r="G105" s="198"/>
      <c r="H105" s="198"/>
      <c r="I105" s="198"/>
      <c r="J105" s="199">
        <f>J210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96"/>
      <c r="C106" s="134"/>
      <c r="D106" s="197" t="s">
        <v>6402</v>
      </c>
      <c r="E106" s="198"/>
      <c r="F106" s="198"/>
      <c r="G106" s="198"/>
      <c r="H106" s="198"/>
      <c r="I106" s="198"/>
      <c r="J106" s="199">
        <f>J239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96"/>
      <c r="C107" s="134"/>
      <c r="D107" s="197" t="s">
        <v>6403</v>
      </c>
      <c r="E107" s="198"/>
      <c r="F107" s="198"/>
      <c r="G107" s="198"/>
      <c r="H107" s="198"/>
      <c r="I107" s="198"/>
      <c r="J107" s="199">
        <f>J242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6404</v>
      </c>
      <c r="E108" s="198"/>
      <c r="F108" s="198"/>
      <c r="G108" s="198"/>
      <c r="H108" s="198"/>
      <c r="I108" s="198"/>
      <c r="J108" s="199">
        <f>J245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19.92" customHeight="1">
      <c r="A109" s="10"/>
      <c r="B109" s="196"/>
      <c r="C109" s="134"/>
      <c r="D109" s="197" t="s">
        <v>6405</v>
      </c>
      <c r="E109" s="198"/>
      <c r="F109" s="198"/>
      <c r="G109" s="198"/>
      <c r="H109" s="198"/>
      <c r="I109" s="198"/>
      <c r="J109" s="199">
        <f>J250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9.92" customHeight="1">
      <c r="A110" s="10"/>
      <c r="B110" s="196"/>
      <c r="C110" s="134"/>
      <c r="D110" s="197" t="s">
        <v>6406</v>
      </c>
      <c r="E110" s="198"/>
      <c r="F110" s="198"/>
      <c r="G110" s="198"/>
      <c r="H110" s="198"/>
      <c r="I110" s="198"/>
      <c r="J110" s="199">
        <f>J255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9" customFormat="1" ht="24.96" customHeight="1">
      <c r="A111" s="9"/>
      <c r="B111" s="190"/>
      <c r="C111" s="191"/>
      <c r="D111" s="192" t="s">
        <v>6407</v>
      </c>
      <c r="E111" s="193"/>
      <c r="F111" s="193"/>
      <c r="G111" s="193"/>
      <c r="H111" s="193"/>
      <c r="I111" s="193"/>
      <c r="J111" s="194">
        <f>J259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hidden="1" s="10" customFormat="1" ht="19.92" customHeight="1">
      <c r="A112" s="10"/>
      <c r="B112" s="196"/>
      <c r="C112" s="134"/>
      <c r="D112" s="197" t="s">
        <v>6408</v>
      </c>
      <c r="E112" s="198"/>
      <c r="F112" s="198"/>
      <c r="G112" s="198"/>
      <c r="H112" s="198"/>
      <c r="I112" s="198"/>
      <c r="J112" s="199">
        <f>J260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10" customFormat="1" ht="19.92" customHeight="1">
      <c r="A113" s="10"/>
      <c r="B113" s="196"/>
      <c r="C113" s="134"/>
      <c r="D113" s="197" t="s">
        <v>6409</v>
      </c>
      <c r="E113" s="198"/>
      <c r="F113" s="198"/>
      <c r="G113" s="198"/>
      <c r="H113" s="198"/>
      <c r="I113" s="198"/>
      <c r="J113" s="199">
        <f>J262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hidden="1" s="10" customFormat="1" ht="19.92" customHeight="1">
      <c r="A114" s="10"/>
      <c r="B114" s="196"/>
      <c r="C114" s="134"/>
      <c r="D114" s="197" t="s">
        <v>6410</v>
      </c>
      <c r="E114" s="198"/>
      <c r="F114" s="198"/>
      <c r="G114" s="198"/>
      <c r="H114" s="198"/>
      <c r="I114" s="198"/>
      <c r="J114" s="199">
        <f>J264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hidden="1" s="10" customFormat="1" ht="19.92" customHeight="1">
      <c r="A115" s="10"/>
      <c r="B115" s="196"/>
      <c r="C115" s="134"/>
      <c r="D115" s="197" t="s">
        <v>6411</v>
      </c>
      <c r="E115" s="198"/>
      <c r="F115" s="198"/>
      <c r="G115" s="198"/>
      <c r="H115" s="198"/>
      <c r="I115" s="198"/>
      <c r="J115" s="199">
        <f>J266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hidden="1" s="10" customFormat="1" ht="19.92" customHeight="1">
      <c r="A116" s="10"/>
      <c r="B116" s="196"/>
      <c r="C116" s="134"/>
      <c r="D116" s="197" t="s">
        <v>6412</v>
      </c>
      <c r="E116" s="198"/>
      <c r="F116" s="198"/>
      <c r="G116" s="198"/>
      <c r="H116" s="198"/>
      <c r="I116" s="198"/>
      <c r="J116" s="199">
        <f>J268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hidden="1" s="10" customFormat="1" ht="19.92" customHeight="1">
      <c r="A117" s="10"/>
      <c r="B117" s="196"/>
      <c r="C117" s="134"/>
      <c r="D117" s="197" t="s">
        <v>6413</v>
      </c>
      <c r="E117" s="198"/>
      <c r="F117" s="198"/>
      <c r="G117" s="198"/>
      <c r="H117" s="198"/>
      <c r="I117" s="198"/>
      <c r="J117" s="199">
        <f>J271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hidden="1" s="10" customFormat="1" ht="19.92" customHeight="1">
      <c r="A118" s="10"/>
      <c r="B118" s="196"/>
      <c r="C118" s="134"/>
      <c r="D118" s="197" t="s">
        <v>6414</v>
      </c>
      <c r="E118" s="198"/>
      <c r="F118" s="198"/>
      <c r="G118" s="198"/>
      <c r="H118" s="198"/>
      <c r="I118" s="198"/>
      <c r="J118" s="199">
        <f>J273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hidden="1" s="9" customFormat="1" ht="24.96" customHeight="1">
      <c r="A119" s="9"/>
      <c r="B119" s="190"/>
      <c r="C119" s="191"/>
      <c r="D119" s="192" t="s">
        <v>6415</v>
      </c>
      <c r="E119" s="193"/>
      <c r="F119" s="193"/>
      <c r="G119" s="193"/>
      <c r="H119" s="193"/>
      <c r="I119" s="193"/>
      <c r="J119" s="194">
        <f>J276</f>
        <v>0</v>
      </c>
      <c r="K119" s="191"/>
      <c r="L119" s="195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hidden="1" s="2" customFormat="1" ht="21.84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hidden="1" s="2" customFormat="1" ht="6.96" customHeight="1">
      <c r="A121" s="39"/>
      <c r="B121" s="67"/>
      <c r="C121" s="68"/>
      <c r="D121" s="68"/>
      <c r="E121" s="68"/>
      <c r="F121" s="68"/>
      <c r="G121" s="68"/>
      <c r="H121" s="68"/>
      <c r="I121" s="68"/>
      <c r="J121" s="68"/>
      <c r="K121" s="68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hidden="1"/>
    <row r="123" hidden="1"/>
    <row r="124" hidden="1"/>
    <row r="125" s="2" customFormat="1" ht="6.96" customHeight="1">
      <c r="A125" s="39"/>
      <c r="B125" s="69"/>
      <c r="C125" s="70"/>
      <c r="D125" s="70"/>
      <c r="E125" s="70"/>
      <c r="F125" s="70"/>
      <c r="G125" s="70"/>
      <c r="H125" s="70"/>
      <c r="I125" s="70"/>
      <c r="J125" s="70"/>
      <c r="K125" s="70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24.96" customHeight="1">
      <c r="A126" s="39"/>
      <c r="B126" s="40"/>
      <c r="C126" s="24" t="s">
        <v>208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16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185" t="str">
        <f>E7</f>
        <v>TŘEBOVSKO-ORLICKÝ PODNIKATELSKÝ INKUBÁTOR (TO-PINK)</v>
      </c>
      <c r="F129" s="33"/>
      <c r="G129" s="33"/>
      <c r="H129" s="33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" customFormat="1" ht="12" customHeight="1">
      <c r="B130" s="22"/>
      <c r="C130" s="33" t="s">
        <v>164</v>
      </c>
      <c r="D130" s="23"/>
      <c r="E130" s="23"/>
      <c r="F130" s="23"/>
      <c r="G130" s="23"/>
      <c r="H130" s="23"/>
      <c r="I130" s="23"/>
      <c r="J130" s="23"/>
      <c r="K130" s="23"/>
      <c r="L130" s="21"/>
    </row>
    <row r="131" s="1" customFormat="1" ht="16.5" customHeight="1">
      <c r="B131" s="22"/>
      <c r="C131" s="23"/>
      <c r="D131" s="23"/>
      <c r="E131" s="185" t="s">
        <v>165</v>
      </c>
      <c r="F131" s="23"/>
      <c r="G131" s="23"/>
      <c r="H131" s="23"/>
      <c r="I131" s="23"/>
      <c r="J131" s="23"/>
      <c r="K131" s="23"/>
      <c r="L131" s="21"/>
    </row>
    <row r="132" s="1" customFormat="1" ht="12" customHeight="1">
      <c r="B132" s="22"/>
      <c r="C132" s="33" t="s">
        <v>166</v>
      </c>
      <c r="D132" s="23"/>
      <c r="E132" s="23"/>
      <c r="F132" s="23"/>
      <c r="G132" s="23"/>
      <c r="H132" s="23"/>
      <c r="I132" s="23"/>
      <c r="J132" s="23"/>
      <c r="K132" s="23"/>
      <c r="L132" s="21"/>
    </row>
    <row r="133" s="2" customFormat="1" ht="16.5" customHeight="1">
      <c r="A133" s="39"/>
      <c r="B133" s="40"/>
      <c r="C133" s="41"/>
      <c r="D133" s="41"/>
      <c r="E133" s="304" t="s">
        <v>6394</v>
      </c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6395</v>
      </c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6.5" customHeight="1">
      <c r="A135" s="39"/>
      <c r="B135" s="40"/>
      <c r="C135" s="41"/>
      <c r="D135" s="41"/>
      <c r="E135" s="77" t="str">
        <f>E13</f>
        <v>D1.4.3_1 - Silnoproud - elektroinstalace</v>
      </c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2" customHeight="1">
      <c r="A137" s="39"/>
      <c r="B137" s="40"/>
      <c r="C137" s="33" t="s">
        <v>20</v>
      </c>
      <c r="D137" s="41"/>
      <c r="E137" s="41"/>
      <c r="F137" s="28" t="str">
        <f>F16</f>
        <v xml:space="preserve"> </v>
      </c>
      <c r="G137" s="41"/>
      <c r="H137" s="41"/>
      <c r="I137" s="33" t="s">
        <v>22</v>
      </c>
      <c r="J137" s="80" t="str">
        <f>IF(J16="","",J16)</f>
        <v>26. 5. 2025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24</v>
      </c>
      <c r="D139" s="41"/>
      <c r="E139" s="41"/>
      <c r="F139" s="28" t="str">
        <f>E19</f>
        <v xml:space="preserve"> </v>
      </c>
      <c r="G139" s="41"/>
      <c r="H139" s="41"/>
      <c r="I139" s="33" t="s">
        <v>29</v>
      </c>
      <c r="J139" s="37" t="str">
        <f>E25</f>
        <v xml:space="preserve"> 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27</v>
      </c>
      <c r="D140" s="41"/>
      <c r="E140" s="41"/>
      <c r="F140" s="28" t="str">
        <f>IF(E22="","",E22)</f>
        <v>Vyplň údaj</v>
      </c>
      <c r="G140" s="41"/>
      <c r="H140" s="41"/>
      <c r="I140" s="33" t="s">
        <v>31</v>
      </c>
      <c r="J140" s="37" t="str">
        <f>E28</f>
        <v xml:space="preserve"> 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0.32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1" customFormat="1" ht="29.28" customHeight="1">
      <c r="A142" s="201"/>
      <c r="B142" s="202"/>
      <c r="C142" s="203" t="s">
        <v>209</v>
      </c>
      <c r="D142" s="204" t="s">
        <v>58</v>
      </c>
      <c r="E142" s="204" t="s">
        <v>54</v>
      </c>
      <c r="F142" s="204" t="s">
        <v>55</v>
      </c>
      <c r="G142" s="204" t="s">
        <v>210</v>
      </c>
      <c r="H142" s="204" t="s">
        <v>211</v>
      </c>
      <c r="I142" s="204" t="s">
        <v>212</v>
      </c>
      <c r="J142" s="204" t="s">
        <v>170</v>
      </c>
      <c r="K142" s="205" t="s">
        <v>213</v>
      </c>
      <c r="L142" s="206"/>
      <c r="M142" s="101" t="s">
        <v>1</v>
      </c>
      <c r="N142" s="102" t="s">
        <v>37</v>
      </c>
      <c r="O142" s="102" t="s">
        <v>214</v>
      </c>
      <c r="P142" s="102" t="s">
        <v>215</v>
      </c>
      <c r="Q142" s="102" t="s">
        <v>216</v>
      </c>
      <c r="R142" s="102" t="s">
        <v>217</v>
      </c>
      <c r="S142" s="102" t="s">
        <v>218</v>
      </c>
      <c r="T142" s="103" t="s">
        <v>219</v>
      </c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</row>
    <row r="143" s="2" customFormat="1" ht="22.8" customHeight="1">
      <c r="A143" s="39"/>
      <c r="B143" s="40"/>
      <c r="C143" s="108" t="s">
        <v>220</v>
      </c>
      <c r="D143" s="41"/>
      <c r="E143" s="41"/>
      <c r="F143" s="41"/>
      <c r="G143" s="41"/>
      <c r="H143" s="41"/>
      <c r="I143" s="41"/>
      <c r="J143" s="207">
        <f>BK143</f>
        <v>0</v>
      </c>
      <c r="K143" s="41"/>
      <c r="L143" s="45"/>
      <c r="M143" s="104"/>
      <c r="N143" s="208"/>
      <c r="O143" s="105"/>
      <c r="P143" s="209">
        <f>P144+P259+P276</f>
        <v>0</v>
      </c>
      <c r="Q143" s="105"/>
      <c r="R143" s="209">
        <f>R144+R259+R276</f>
        <v>0</v>
      </c>
      <c r="S143" s="105"/>
      <c r="T143" s="210">
        <f>T144+T259+T276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72</v>
      </c>
      <c r="AU143" s="18" t="s">
        <v>172</v>
      </c>
      <c r="BK143" s="211">
        <f>BK144+BK259+BK276</f>
        <v>0</v>
      </c>
    </row>
    <row r="144" s="12" customFormat="1" ht="25.92" customHeight="1">
      <c r="A144" s="12"/>
      <c r="B144" s="212"/>
      <c r="C144" s="213"/>
      <c r="D144" s="214" t="s">
        <v>72</v>
      </c>
      <c r="E144" s="215" t="s">
        <v>6416</v>
      </c>
      <c r="F144" s="215" t="s">
        <v>6417</v>
      </c>
      <c r="G144" s="213"/>
      <c r="H144" s="213"/>
      <c r="I144" s="216"/>
      <c r="J144" s="217">
        <f>BK144</f>
        <v>0</v>
      </c>
      <c r="K144" s="213"/>
      <c r="L144" s="218"/>
      <c r="M144" s="219"/>
      <c r="N144" s="220"/>
      <c r="O144" s="220"/>
      <c r="P144" s="221">
        <f>P145+P177+P190+P210+P239+P242+P245+P250+P255</f>
        <v>0</v>
      </c>
      <c r="Q144" s="220"/>
      <c r="R144" s="221">
        <f>R145+R177+R190+R210+R239+R242+R245+R250+R255</f>
        <v>0</v>
      </c>
      <c r="S144" s="220"/>
      <c r="T144" s="222">
        <f>T145+T177+T190+T210+T239+T242+T245+T250+T255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80</v>
      </c>
      <c r="AT144" s="224" t="s">
        <v>72</v>
      </c>
      <c r="AU144" s="224" t="s">
        <v>73</v>
      </c>
      <c r="AY144" s="223" t="s">
        <v>223</v>
      </c>
      <c r="BK144" s="225">
        <f>BK145+BK177+BK190+BK210+BK239+BK242+BK245+BK250+BK255</f>
        <v>0</v>
      </c>
    </row>
    <row r="145" s="12" customFormat="1" ht="22.8" customHeight="1">
      <c r="A145" s="12"/>
      <c r="B145" s="212"/>
      <c r="C145" s="213"/>
      <c r="D145" s="214" t="s">
        <v>72</v>
      </c>
      <c r="E145" s="226" t="s">
        <v>6418</v>
      </c>
      <c r="F145" s="226" t="s">
        <v>6419</v>
      </c>
      <c r="G145" s="213"/>
      <c r="H145" s="213"/>
      <c r="I145" s="216"/>
      <c r="J145" s="227">
        <f>BK145</f>
        <v>0</v>
      </c>
      <c r="K145" s="213"/>
      <c r="L145" s="218"/>
      <c r="M145" s="219"/>
      <c r="N145" s="220"/>
      <c r="O145" s="220"/>
      <c r="P145" s="221">
        <f>SUM(P146:P176)</f>
        <v>0</v>
      </c>
      <c r="Q145" s="220"/>
      <c r="R145" s="221">
        <f>SUM(R146:R176)</f>
        <v>0</v>
      </c>
      <c r="S145" s="220"/>
      <c r="T145" s="222">
        <f>SUM(T146:T176)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3" t="s">
        <v>80</v>
      </c>
      <c r="AT145" s="224" t="s">
        <v>72</v>
      </c>
      <c r="AU145" s="224" t="s">
        <v>80</v>
      </c>
      <c r="AY145" s="223" t="s">
        <v>223</v>
      </c>
      <c r="BK145" s="225">
        <f>SUM(BK146:BK176)</f>
        <v>0</v>
      </c>
    </row>
    <row r="146" s="2" customFormat="1" ht="16.5" customHeight="1">
      <c r="A146" s="39"/>
      <c r="B146" s="40"/>
      <c r="C146" s="228" t="s">
        <v>80</v>
      </c>
      <c r="D146" s="228" t="s">
        <v>225</v>
      </c>
      <c r="E146" s="229" t="s">
        <v>6420</v>
      </c>
      <c r="F146" s="230" t="s">
        <v>6421</v>
      </c>
      <c r="G146" s="231" t="s">
        <v>1327</v>
      </c>
      <c r="H146" s="232">
        <v>14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82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82</v>
      </c>
    </row>
    <row r="147" s="2" customFormat="1" ht="16.5" customHeight="1">
      <c r="A147" s="39"/>
      <c r="B147" s="40"/>
      <c r="C147" s="228" t="s">
        <v>82</v>
      </c>
      <c r="D147" s="228" t="s">
        <v>225</v>
      </c>
      <c r="E147" s="229" t="s">
        <v>6422</v>
      </c>
      <c r="F147" s="230" t="s">
        <v>6423</v>
      </c>
      <c r="G147" s="231" t="s">
        <v>1327</v>
      </c>
      <c r="H147" s="232">
        <v>90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230</v>
      </c>
    </row>
    <row r="148" s="2" customFormat="1" ht="16.5" customHeight="1">
      <c r="A148" s="39"/>
      <c r="B148" s="40"/>
      <c r="C148" s="228" t="s">
        <v>102</v>
      </c>
      <c r="D148" s="228" t="s">
        <v>225</v>
      </c>
      <c r="E148" s="229" t="s">
        <v>6424</v>
      </c>
      <c r="F148" s="230" t="s">
        <v>6425</v>
      </c>
      <c r="G148" s="231" t="s">
        <v>1327</v>
      </c>
      <c r="H148" s="232">
        <v>16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82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253</v>
      </c>
    </row>
    <row r="149" s="2" customFormat="1" ht="16.5" customHeight="1">
      <c r="A149" s="39"/>
      <c r="B149" s="40"/>
      <c r="C149" s="228" t="s">
        <v>230</v>
      </c>
      <c r="D149" s="228" t="s">
        <v>225</v>
      </c>
      <c r="E149" s="229" t="s">
        <v>6426</v>
      </c>
      <c r="F149" s="230" t="s">
        <v>6427</v>
      </c>
      <c r="G149" s="231" t="s">
        <v>1327</v>
      </c>
      <c r="H149" s="232">
        <v>27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82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262</v>
      </c>
    </row>
    <row r="150" s="2" customFormat="1" ht="16.5" customHeight="1">
      <c r="A150" s="39"/>
      <c r="B150" s="40"/>
      <c r="C150" s="228" t="s">
        <v>249</v>
      </c>
      <c r="D150" s="228" t="s">
        <v>225</v>
      </c>
      <c r="E150" s="229" t="s">
        <v>6428</v>
      </c>
      <c r="F150" s="230" t="s">
        <v>6429</v>
      </c>
      <c r="G150" s="231" t="s">
        <v>1327</v>
      </c>
      <c r="H150" s="232">
        <v>25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82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275</v>
      </c>
    </row>
    <row r="151" s="2" customFormat="1" ht="16.5" customHeight="1">
      <c r="A151" s="39"/>
      <c r="B151" s="40"/>
      <c r="C151" s="228" t="s">
        <v>253</v>
      </c>
      <c r="D151" s="228" t="s">
        <v>225</v>
      </c>
      <c r="E151" s="229" t="s">
        <v>6430</v>
      </c>
      <c r="F151" s="230" t="s">
        <v>6431</v>
      </c>
      <c r="G151" s="231" t="s">
        <v>1327</v>
      </c>
      <c r="H151" s="232">
        <v>49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8</v>
      </c>
    </row>
    <row r="152" s="2" customFormat="1" ht="16.5" customHeight="1">
      <c r="A152" s="39"/>
      <c r="B152" s="40"/>
      <c r="C152" s="228" t="s">
        <v>258</v>
      </c>
      <c r="D152" s="228" t="s">
        <v>225</v>
      </c>
      <c r="E152" s="229" t="s">
        <v>6432</v>
      </c>
      <c r="F152" s="230" t="s">
        <v>6433</v>
      </c>
      <c r="G152" s="231" t="s">
        <v>1327</v>
      </c>
      <c r="H152" s="232">
        <v>17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82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297</v>
      </c>
    </row>
    <row r="153" s="2" customFormat="1" ht="16.5" customHeight="1">
      <c r="A153" s="39"/>
      <c r="B153" s="40"/>
      <c r="C153" s="228" t="s">
        <v>262</v>
      </c>
      <c r="D153" s="228" t="s">
        <v>225</v>
      </c>
      <c r="E153" s="229" t="s">
        <v>6434</v>
      </c>
      <c r="F153" s="230" t="s">
        <v>6435</v>
      </c>
      <c r="G153" s="231" t="s">
        <v>1327</v>
      </c>
      <c r="H153" s="232">
        <v>116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82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310</v>
      </c>
    </row>
    <row r="154" s="2" customFormat="1" ht="16.5" customHeight="1">
      <c r="A154" s="39"/>
      <c r="B154" s="40"/>
      <c r="C154" s="228" t="s">
        <v>269</v>
      </c>
      <c r="D154" s="228" t="s">
        <v>225</v>
      </c>
      <c r="E154" s="229" t="s">
        <v>6436</v>
      </c>
      <c r="F154" s="230" t="s">
        <v>6437</v>
      </c>
      <c r="G154" s="231" t="s">
        <v>1327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320</v>
      </c>
    </row>
    <row r="155" s="2" customFormat="1" ht="16.5" customHeight="1">
      <c r="A155" s="39"/>
      <c r="B155" s="40"/>
      <c r="C155" s="228" t="s">
        <v>275</v>
      </c>
      <c r="D155" s="228" t="s">
        <v>225</v>
      </c>
      <c r="E155" s="229" t="s">
        <v>6438</v>
      </c>
      <c r="F155" s="230" t="s">
        <v>6439</v>
      </c>
      <c r="G155" s="231" t="s">
        <v>1327</v>
      </c>
      <c r="H155" s="232">
        <v>28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230</v>
      </c>
      <c r="AT155" s="239" t="s">
        <v>225</v>
      </c>
      <c r="AU155" s="239" t="s">
        <v>82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330</v>
      </c>
    </row>
    <row r="156" s="2" customFormat="1" ht="16.5" customHeight="1">
      <c r="A156" s="39"/>
      <c r="B156" s="40"/>
      <c r="C156" s="228" t="s">
        <v>279</v>
      </c>
      <c r="D156" s="228" t="s">
        <v>225</v>
      </c>
      <c r="E156" s="229" t="s">
        <v>6440</v>
      </c>
      <c r="F156" s="230" t="s">
        <v>6441</v>
      </c>
      <c r="G156" s="231" t="s">
        <v>1327</v>
      </c>
      <c r="H156" s="232">
        <v>27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82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338</v>
      </c>
    </row>
    <row r="157" s="2" customFormat="1" ht="16.5" customHeight="1">
      <c r="A157" s="39"/>
      <c r="B157" s="40"/>
      <c r="C157" s="228" t="s">
        <v>8</v>
      </c>
      <c r="D157" s="228" t="s">
        <v>225</v>
      </c>
      <c r="E157" s="229" t="s">
        <v>6442</v>
      </c>
      <c r="F157" s="230" t="s">
        <v>6443</v>
      </c>
      <c r="G157" s="231" t="s">
        <v>1327</v>
      </c>
      <c r="H157" s="232">
        <v>30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348</v>
      </c>
    </row>
    <row r="158" s="2" customFormat="1" ht="16.5" customHeight="1">
      <c r="A158" s="39"/>
      <c r="B158" s="40"/>
      <c r="C158" s="228" t="s">
        <v>290</v>
      </c>
      <c r="D158" s="228" t="s">
        <v>225</v>
      </c>
      <c r="E158" s="229" t="s">
        <v>6444</v>
      </c>
      <c r="F158" s="230" t="s">
        <v>6445</v>
      </c>
      <c r="G158" s="231" t="s">
        <v>1327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82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359</v>
      </c>
    </row>
    <row r="159" s="2" customFormat="1">
      <c r="A159" s="39"/>
      <c r="B159" s="40"/>
      <c r="C159" s="41"/>
      <c r="D159" s="243" t="s">
        <v>370</v>
      </c>
      <c r="E159" s="41"/>
      <c r="F159" s="284" t="s">
        <v>6446</v>
      </c>
      <c r="G159" s="41"/>
      <c r="H159" s="41"/>
      <c r="I159" s="285"/>
      <c r="J159" s="41"/>
      <c r="K159" s="41"/>
      <c r="L159" s="45"/>
      <c r="M159" s="286"/>
      <c r="N159" s="287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370</v>
      </c>
      <c r="AU159" s="18" t="s">
        <v>82</v>
      </c>
    </row>
    <row r="160" s="2" customFormat="1" ht="16.5" customHeight="1">
      <c r="A160" s="39"/>
      <c r="B160" s="40"/>
      <c r="C160" s="228" t="s">
        <v>297</v>
      </c>
      <c r="D160" s="228" t="s">
        <v>225</v>
      </c>
      <c r="E160" s="229" t="s">
        <v>6447</v>
      </c>
      <c r="F160" s="230" t="s">
        <v>6448</v>
      </c>
      <c r="G160" s="231" t="s">
        <v>1327</v>
      </c>
      <c r="H160" s="232">
        <v>14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377</v>
      </c>
    </row>
    <row r="161" s="2" customFormat="1" ht="16.5" customHeight="1">
      <c r="A161" s="39"/>
      <c r="B161" s="40"/>
      <c r="C161" s="228" t="s">
        <v>304</v>
      </c>
      <c r="D161" s="228" t="s">
        <v>225</v>
      </c>
      <c r="E161" s="229" t="s">
        <v>6449</v>
      </c>
      <c r="F161" s="230" t="s">
        <v>6450</v>
      </c>
      <c r="G161" s="231" t="s">
        <v>1327</v>
      </c>
      <c r="H161" s="232">
        <v>27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389</v>
      </c>
    </row>
    <row r="162" s="2" customFormat="1" ht="16.5" customHeight="1">
      <c r="A162" s="39"/>
      <c r="B162" s="40"/>
      <c r="C162" s="228" t="s">
        <v>310</v>
      </c>
      <c r="D162" s="228" t="s">
        <v>225</v>
      </c>
      <c r="E162" s="229" t="s">
        <v>6451</v>
      </c>
      <c r="F162" s="230" t="s">
        <v>6452</v>
      </c>
      <c r="G162" s="231" t="s">
        <v>1327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82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402</v>
      </c>
    </row>
    <row r="163" s="2" customFormat="1" ht="16.5" customHeight="1">
      <c r="A163" s="39"/>
      <c r="B163" s="40"/>
      <c r="C163" s="228" t="s">
        <v>314</v>
      </c>
      <c r="D163" s="228" t="s">
        <v>225</v>
      </c>
      <c r="E163" s="229" t="s">
        <v>6453</v>
      </c>
      <c r="F163" s="230" t="s">
        <v>6454</v>
      </c>
      <c r="G163" s="231" t="s">
        <v>1327</v>
      </c>
      <c r="H163" s="232">
        <v>28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82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419</v>
      </c>
    </row>
    <row r="164" s="2" customFormat="1">
      <c r="A164" s="39"/>
      <c r="B164" s="40"/>
      <c r="C164" s="41"/>
      <c r="D164" s="243" t="s">
        <v>370</v>
      </c>
      <c r="E164" s="41"/>
      <c r="F164" s="284" t="s">
        <v>6455</v>
      </c>
      <c r="G164" s="41"/>
      <c r="H164" s="41"/>
      <c r="I164" s="285"/>
      <c r="J164" s="41"/>
      <c r="K164" s="41"/>
      <c r="L164" s="45"/>
      <c r="M164" s="286"/>
      <c r="N164" s="287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370</v>
      </c>
      <c r="AU164" s="18" t="s">
        <v>82</v>
      </c>
    </row>
    <row r="165" s="2" customFormat="1" ht="16.5" customHeight="1">
      <c r="A165" s="39"/>
      <c r="B165" s="40"/>
      <c r="C165" s="228" t="s">
        <v>320</v>
      </c>
      <c r="D165" s="228" t="s">
        <v>225</v>
      </c>
      <c r="E165" s="229" t="s">
        <v>6456</v>
      </c>
      <c r="F165" s="230" t="s">
        <v>6457</v>
      </c>
      <c r="G165" s="231" t="s">
        <v>1327</v>
      </c>
      <c r="H165" s="232">
        <v>6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446</v>
      </c>
    </row>
    <row r="166" s="2" customFormat="1" ht="16.5" customHeight="1">
      <c r="A166" s="39"/>
      <c r="B166" s="40"/>
      <c r="C166" s="228" t="s">
        <v>325</v>
      </c>
      <c r="D166" s="228" t="s">
        <v>225</v>
      </c>
      <c r="E166" s="229" t="s">
        <v>6458</v>
      </c>
      <c r="F166" s="230" t="s">
        <v>6459</v>
      </c>
      <c r="G166" s="231" t="s">
        <v>1327</v>
      </c>
      <c r="H166" s="232">
        <v>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82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467</v>
      </c>
    </row>
    <row r="167" s="2" customFormat="1" ht="16.5" customHeight="1">
      <c r="A167" s="39"/>
      <c r="B167" s="40"/>
      <c r="C167" s="228" t="s">
        <v>330</v>
      </c>
      <c r="D167" s="228" t="s">
        <v>225</v>
      </c>
      <c r="E167" s="229" t="s">
        <v>6460</v>
      </c>
      <c r="F167" s="230" t="s">
        <v>6461</v>
      </c>
      <c r="G167" s="231" t="s">
        <v>1327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479</v>
      </c>
    </row>
    <row r="168" s="2" customFormat="1" ht="16.5" customHeight="1">
      <c r="A168" s="39"/>
      <c r="B168" s="40"/>
      <c r="C168" s="228" t="s">
        <v>7</v>
      </c>
      <c r="D168" s="228" t="s">
        <v>225</v>
      </c>
      <c r="E168" s="229" t="s">
        <v>6462</v>
      </c>
      <c r="F168" s="230" t="s">
        <v>6463</v>
      </c>
      <c r="G168" s="231" t="s">
        <v>1327</v>
      </c>
      <c r="H168" s="232">
        <v>3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82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491</v>
      </c>
    </row>
    <row r="169" s="2" customFormat="1" ht="16.5" customHeight="1">
      <c r="A169" s="39"/>
      <c r="B169" s="40"/>
      <c r="C169" s="228" t="s">
        <v>338</v>
      </c>
      <c r="D169" s="228" t="s">
        <v>225</v>
      </c>
      <c r="E169" s="229" t="s">
        <v>6464</v>
      </c>
      <c r="F169" s="230" t="s">
        <v>6465</v>
      </c>
      <c r="G169" s="231" t="s">
        <v>1327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82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503</v>
      </c>
    </row>
    <row r="170" s="2" customFormat="1" ht="16.5" customHeight="1">
      <c r="A170" s="39"/>
      <c r="B170" s="40"/>
      <c r="C170" s="228" t="s">
        <v>343</v>
      </c>
      <c r="D170" s="228" t="s">
        <v>225</v>
      </c>
      <c r="E170" s="229" t="s">
        <v>6466</v>
      </c>
      <c r="F170" s="230" t="s">
        <v>6467</v>
      </c>
      <c r="G170" s="231" t="s">
        <v>1327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521</v>
      </c>
    </row>
    <row r="171" s="2" customFormat="1" ht="16.5" customHeight="1">
      <c r="A171" s="39"/>
      <c r="B171" s="40"/>
      <c r="C171" s="228" t="s">
        <v>348</v>
      </c>
      <c r="D171" s="228" t="s">
        <v>225</v>
      </c>
      <c r="E171" s="229" t="s">
        <v>6468</v>
      </c>
      <c r="F171" s="230" t="s">
        <v>6469</v>
      </c>
      <c r="G171" s="231" t="s">
        <v>1327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533</v>
      </c>
    </row>
    <row r="172" s="2" customFormat="1" ht="16.5" customHeight="1">
      <c r="A172" s="39"/>
      <c r="B172" s="40"/>
      <c r="C172" s="228" t="s">
        <v>354</v>
      </c>
      <c r="D172" s="228" t="s">
        <v>225</v>
      </c>
      <c r="E172" s="229" t="s">
        <v>6470</v>
      </c>
      <c r="F172" s="230" t="s">
        <v>6471</v>
      </c>
      <c r="G172" s="231" t="s">
        <v>1327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82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545</v>
      </c>
    </row>
    <row r="173" s="2" customFormat="1" ht="16.5" customHeight="1">
      <c r="A173" s="39"/>
      <c r="B173" s="40"/>
      <c r="C173" s="228" t="s">
        <v>359</v>
      </c>
      <c r="D173" s="228" t="s">
        <v>225</v>
      </c>
      <c r="E173" s="229" t="s">
        <v>6472</v>
      </c>
      <c r="F173" s="230" t="s">
        <v>6473</v>
      </c>
      <c r="G173" s="231" t="s">
        <v>1327</v>
      </c>
      <c r="H173" s="232">
        <v>1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82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560</v>
      </c>
    </row>
    <row r="174" s="2" customFormat="1" ht="16.5" customHeight="1">
      <c r="A174" s="39"/>
      <c r="B174" s="40"/>
      <c r="C174" s="228" t="s">
        <v>366</v>
      </c>
      <c r="D174" s="228" t="s">
        <v>225</v>
      </c>
      <c r="E174" s="229" t="s">
        <v>6474</v>
      </c>
      <c r="F174" s="230" t="s">
        <v>6475</v>
      </c>
      <c r="G174" s="231" t="s">
        <v>1327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38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230</v>
      </c>
      <c r="AT174" s="239" t="s">
        <v>225</v>
      </c>
      <c r="AU174" s="239" t="s">
        <v>82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230</v>
      </c>
      <c r="BM174" s="239" t="s">
        <v>577</v>
      </c>
    </row>
    <row r="175" s="2" customFormat="1" ht="16.5" customHeight="1">
      <c r="A175" s="39"/>
      <c r="B175" s="40"/>
      <c r="C175" s="228" t="s">
        <v>377</v>
      </c>
      <c r="D175" s="228" t="s">
        <v>225</v>
      </c>
      <c r="E175" s="229" t="s">
        <v>6476</v>
      </c>
      <c r="F175" s="230" t="s">
        <v>6477</v>
      </c>
      <c r="G175" s="231" t="s">
        <v>1327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82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610</v>
      </c>
    </row>
    <row r="176" s="2" customFormat="1" ht="16.5" customHeight="1">
      <c r="A176" s="39"/>
      <c r="B176" s="40"/>
      <c r="C176" s="228" t="s">
        <v>383</v>
      </c>
      <c r="D176" s="228" t="s">
        <v>225</v>
      </c>
      <c r="E176" s="229" t="s">
        <v>6478</v>
      </c>
      <c r="F176" s="230" t="s">
        <v>6479</v>
      </c>
      <c r="G176" s="231" t="s">
        <v>1327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230</v>
      </c>
      <c r="AT176" s="239" t="s">
        <v>225</v>
      </c>
      <c r="AU176" s="239" t="s">
        <v>82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620</v>
      </c>
    </row>
    <row r="177" s="12" customFormat="1" ht="22.8" customHeight="1">
      <c r="A177" s="12"/>
      <c r="B177" s="212"/>
      <c r="C177" s="213"/>
      <c r="D177" s="214" t="s">
        <v>72</v>
      </c>
      <c r="E177" s="226" t="s">
        <v>6480</v>
      </c>
      <c r="F177" s="226" t="s">
        <v>6481</v>
      </c>
      <c r="G177" s="213"/>
      <c r="H177" s="213"/>
      <c r="I177" s="216"/>
      <c r="J177" s="227">
        <f>BK177</f>
        <v>0</v>
      </c>
      <c r="K177" s="213"/>
      <c r="L177" s="218"/>
      <c r="M177" s="219"/>
      <c r="N177" s="220"/>
      <c r="O177" s="220"/>
      <c r="P177" s="221">
        <f>SUM(P178:P189)</f>
        <v>0</v>
      </c>
      <c r="Q177" s="220"/>
      <c r="R177" s="221">
        <f>SUM(R178:R189)</f>
        <v>0</v>
      </c>
      <c r="S177" s="220"/>
      <c r="T177" s="222">
        <f>SUM(T178:T189)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3" t="s">
        <v>80</v>
      </c>
      <c r="AT177" s="224" t="s">
        <v>72</v>
      </c>
      <c r="AU177" s="224" t="s">
        <v>80</v>
      </c>
      <c r="AY177" s="223" t="s">
        <v>223</v>
      </c>
      <c r="BK177" s="225">
        <f>SUM(BK178:BK189)</f>
        <v>0</v>
      </c>
    </row>
    <row r="178" s="2" customFormat="1" ht="16.5" customHeight="1">
      <c r="A178" s="39"/>
      <c r="B178" s="40"/>
      <c r="C178" s="228" t="s">
        <v>389</v>
      </c>
      <c r="D178" s="228" t="s">
        <v>225</v>
      </c>
      <c r="E178" s="229" t="s">
        <v>6482</v>
      </c>
      <c r="F178" s="230" t="s">
        <v>6483</v>
      </c>
      <c r="G178" s="231" t="s">
        <v>351</v>
      </c>
      <c r="H178" s="232">
        <v>3600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230</v>
      </c>
      <c r="AT178" s="239" t="s">
        <v>225</v>
      </c>
      <c r="AU178" s="239" t="s">
        <v>82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230</v>
      </c>
      <c r="BM178" s="239" t="s">
        <v>633</v>
      </c>
    </row>
    <row r="179" s="2" customFormat="1" ht="16.5" customHeight="1">
      <c r="A179" s="39"/>
      <c r="B179" s="40"/>
      <c r="C179" s="228" t="s">
        <v>397</v>
      </c>
      <c r="D179" s="228" t="s">
        <v>225</v>
      </c>
      <c r="E179" s="229" t="s">
        <v>6484</v>
      </c>
      <c r="F179" s="230" t="s">
        <v>6485</v>
      </c>
      <c r="G179" s="231" t="s">
        <v>351</v>
      </c>
      <c r="H179" s="232">
        <v>3100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643</v>
      </c>
    </row>
    <row r="180" s="2" customFormat="1" ht="16.5" customHeight="1">
      <c r="A180" s="39"/>
      <c r="B180" s="40"/>
      <c r="C180" s="228" t="s">
        <v>402</v>
      </c>
      <c r="D180" s="228" t="s">
        <v>225</v>
      </c>
      <c r="E180" s="229" t="s">
        <v>6486</v>
      </c>
      <c r="F180" s="230" t="s">
        <v>6487</v>
      </c>
      <c r="G180" s="231" t="s">
        <v>351</v>
      </c>
      <c r="H180" s="232">
        <v>1400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230</v>
      </c>
      <c r="AT180" s="239" t="s">
        <v>225</v>
      </c>
      <c r="AU180" s="239" t="s">
        <v>82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230</v>
      </c>
      <c r="BM180" s="239" t="s">
        <v>652</v>
      </c>
    </row>
    <row r="181" s="2" customFormat="1" ht="16.5" customHeight="1">
      <c r="A181" s="39"/>
      <c r="B181" s="40"/>
      <c r="C181" s="228" t="s">
        <v>414</v>
      </c>
      <c r="D181" s="228" t="s">
        <v>225</v>
      </c>
      <c r="E181" s="229" t="s">
        <v>6488</v>
      </c>
      <c r="F181" s="230" t="s">
        <v>6489</v>
      </c>
      <c r="G181" s="231" t="s">
        <v>351</v>
      </c>
      <c r="H181" s="232">
        <v>750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661</v>
      </c>
    </row>
    <row r="182" s="2" customFormat="1" ht="16.5" customHeight="1">
      <c r="A182" s="39"/>
      <c r="B182" s="40"/>
      <c r="C182" s="228" t="s">
        <v>419</v>
      </c>
      <c r="D182" s="228" t="s">
        <v>225</v>
      </c>
      <c r="E182" s="229" t="s">
        <v>6490</v>
      </c>
      <c r="F182" s="230" t="s">
        <v>6491</v>
      </c>
      <c r="G182" s="231" t="s">
        <v>351</v>
      </c>
      <c r="H182" s="232">
        <v>750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82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677</v>
      </c>
    </row>
    <row r="183" s="2" customFormat="1" ht="16.5" customHeight="1">
      <c r="A183" s="39"/>
      <c r="B183" s="40"/>
      <c r="C183" s="228" t="s">
        <v>425</v>
      </c>
      <c r="D183" s="228" t="s">
        <v>225</v>
      </c>
      <c r="E183" s="229" t="s">
        <v>6492</v>
      </c>
      <c r="F183" s="230" t="s">
        <v>6493</v>
      </c>
      <c r="G183" s="231" t="s">
        <v>351</v>
      </c>
      <c r="H183" s="232">
        <v>580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230</v>
      </c>
      <c r="AT183" s="239" t="s">
        <v>225</v>
      </c>
      <c r="AU183" s="239" t="s">
        <v>82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700</v>
      </c>
    </row>
    <row r="184" s="2" customFormat="1" ht="16.5" customHeight="1">
      <c r="A184" s="39"/>
      <c r="B184" s="40"/>
      <c r="C184" s="228" t="s">
        <v>446</v>
      </c>
      <c r="D184" s="228" t="s">
        <v>225</v>
      </c>
      <c r="E184" s="229" t="s">
        <v>6494</v>
      </c>
      <c r="F184" s="230" t="s">
        <v>6495</v>
      </c>
      <c r="G184" s="231" t="s">
        <v>351</v>
      </c>
      <c r="H184" s="232">
        <v>210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82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712</v>
      </c>
    </row>
    <row r="185" s="2" customFormat="1" ht="16.5" customHeight="1">
      <c r="A185" s="39"/>
      <c r="B185" s="40"/>
      <c r="C185" s="228" t="s">
        <v>456</v>
      </c>
      <c r="D185" s="228" t="s">
        <v>225</v>
      </c>
      <c r="E185" s="229" t="s">
        <v>6496</v>
      </c>
      <c r="F185" s="230" t="s">
        <v>6497</v>
      </c>
      <c r="G185" s="231" t="s">
        <v>351</v>
      </c>
      <c r="H185" s="232">
        <v>200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230</v>
      </c>
      <c r="AT185" s="239" t="s">
        <v>225</v>
      </c>
      <c r="AU185" s="239" t="s">
        <v>82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731</v>
      </c>
    </row>
    <row r="186" s="2" customFormat="1" ht="16.5" customHeight="1">
      <c r="A186" s="39"/>
      <c r="B186" s="40"/>
      <c r="C186" s="228" t="s">
        <v>467</v>
      </c>
      <c r="D186" s="228" t="s">
        <v>225</v>
      </c>
      <c r="E186" s="229" t="s">
        <v>6498</v>
      </c>
      <c r="F186" s="230" t="s">
        <v>6499</v>
      </c>
      <c r="G186" s="231" t="s">
        <v>351</v>
      </c>
      <c r="H186" s="232">
        <v>25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82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753</v>
      </c>
    </row>
    <row r="187" s="2" customFormat="1" ht="16.5" customHeight="1">
      <c r="A187" s="39"/>
      <c r="B187" s="40"/>
      <c r="C187" s="228" t="s">
        <v>472</v>
      </c>
      <c r="D187" s="228" t="s">
        <v>225</v>
      </c>
      <c r="E187" s="229" t="s">
        <v>6500</v>
      </c>
      <c r="F187" s="230" t="s">
        <v>6501</v>
      </c>
      <c r="G187" s="231" t="s">
        <v>351</v>
      </c>
      <c r="H187" s="232">
        <v>20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82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767</v>
      </c>
    </row>
    <row r="188" s="2" customFormat="1">
      <c r="A188" s="39"/>
      <c r="B188" s="40"/>
      <c r="C188" s="41"/>
      <c r="D188" s="243" t="s">
        <v>370</v>
      </c>
      <c r="E188" s="41"/>
      <c r="F188" s="284" t="s">
        <v>6502</v>
      </c>
      <c r="G188" s="41"/>
      <c r="H188" s="41"/>
      <c r="I188" s="285"/>
      <c r="J188" s="41"/>
      <c r="K188" s="41"/>
      <c r="L188" s="45"/>
      <c r="M188" s="286"/>
      <c r="N188" s="287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370</v>
      </c>
      <c r="AU188" s="18" t="s">
        <v>82</v>
      </c>
    </row>
    <row r="189" s="2" customFormat="1" ht="16.5" customHeight="1">
      <c r="A189" s="39"/>
      <c r="B189" s="40"/>
      <c r="C189" s="228" t="s">
        <v>479</v>
      </c>
      <c r="D189" s="228" t="s">
        <v>225</v>
      </c>
      <c r="E189" s="229" t="s">
        <v>6503</v>
      </c>
      <c r="F189" s="230" t="s">
        <v>6504</v>
      </c>
      <c r="G189" s="231" t="s">
        <v>351</v>
      </c>
      <c r="H189" s="232">
        <v>30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38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230</v>
      </c>
      <c r="AT189" s="239" t="s">
        <v>225</v>
      </c>
      <c r="AU189" s="239" t="s">
        <v>82</v>
      </c>
      <c r="AY189" s="18" t="s">
        <v>223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80</v>
      </c>
      <c r="BK189" s="240">
        <f>ROUND(I189*H189,2)</f>
        <v>0</v>
      </c>
      <c r="BL189" s="18" t="s">
        <v>230</v>
      </c>
      <c r="BM189" s="239" t="s">
        <v>776</v>
      </c>
    </row>
    <row r="190" s="12" customFormat="1" ht="22.8" customHeight="1">
      <c r="A190" s="12"/>
      <c r="B190" s="212"/>
      <c r="C190" s="213"/>
      <c r="D190" s="214" t="s">
        <v>72</v>
      </c>
      <c r="E190" s="226" t="s">
        <v>6505</v>
      </c>
      <c r="F190" s="226" t="s">
        <v>6506</v>
      </c>
      <c r="G190" s="213"/>
      <c r="H190" s="213"/>
      <c r="I190" s="216"/>
      <c r="J190" s="227">
        <f>BK190</f>
        <v>0</v>
      </c>
      <c r="K190" s="213"/>
      <c r="L190" s="218"/>
      <c r="M190" s="219"/>
      <c r="N190" s="220"/>
      <c r="O190" s="220"/>
      <c r="P190" s="221">
        <f>SUM(P191:P209)</f>
        <v>0</v>
      </c>
      <c r="Q190" s="220"/>
      <c r="R190" s="221">
        <f>SUM(R191:R209)</f>
        <v>0</v>
      </c>
      <c r="S190" s="220"/>
      <c r="T190" s="222">
        <f>SUM(T191:T209)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3" t="s">
        <v>80</v>
      </c>
      <c r="AT190" s="224" t="s">
        <v>72</v>
      </c>
      <c r="AU190" s="224" t="s">
        <v>80</v>
      </c>
      <c r="AY190" s="223" t="s">
        <v>223</v>
      </c>
      <c r="BK190" s="225">
        <f>SUM(BK191:BK209)</f>
        <v>0</v>
      </c>
    </row>
    <row r="191" s="2" customFormat="1" ht="16.5" customHeight="1">
      <c r="A191" s="39"/>
      <c r="B191" s="40"/>
      <c r="C191" s="228" t="s">
        <v>485</v>
      </c>
      <c r="D191" s="228" t="s">
        <v>225</v>
      </c>
      <c r="E191" s="229" t="s">
        <v>6507</v>
      </c>
      <c r="F191" s="230" t="s">
        <v>6508</v>
      </c>
      <c r="G191" s="231" t="s">
        <v>351</v>
      </c>
      <c r="H191" s="232">
        <v>100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786</v>
      </c>
    </row>
    <row r="192" s="2" customFormat="1" ht="16.5" customHeight="1">
      <c r="A192" s="39"/>
      <c r="B192" s="40"/>
      <c r="C192" s="228" t="s">
        <v>491</v>
      </c>
      <c r="D192" s="228" t="s">
        <v>225</v>
      </c>
      <c r="E192" s="229" t="s">
        <v>6509</v>
      </c>
      <c r="F192" s="230" t="s">
        <v>6510</v>
      </c>
      <c r="G192" s="231" t="s">
        <v>351</v>
      </c>
      <c r="H192" s="232">
        <v>100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82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796</v>
      </c>
    </row>
    <row r="193" s="2" customFormat="1" ht="16.5" customHeight="1">
      <c r="A193" s="39"/>
      <c r="B193" s="40"/>
      <c r="C193" s="228" t="s">
        <v>497</v>
      </c>
      <c r="D193" s="228" t="s">
        <v>225</v>
      </c>
      <c r="E193" s="229" t="s">
        <v>6511</v>
      </c>
      <c r="F193" s="230" t="s">
        <v>6512</v>
      </c>
      <c r="G193" s="231" t="s">
        <v>351</v>
      </c>
      <c r="H193" s="232">
        <v>600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230</v>
      </c>
      <c r="AT193" s="239" t="s">
        <v>225</v>
      </c>
      <c r="AU193" s="239" t="s">
        <v>82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230</v>
      </c>
      <c r="BM193" s="239" t="s">
        <v>806</v>
      </c>
    </row>
    <row r="194" s="2" customFormat="1" ht="16.5" customHeight="1">
      <c r="A194" s="39"/>
      <c r="B194" s="40"/>
      <c r="C194" s="228" t="s">
        <v>503</v>
      </c>
      <c r="D194" s="228" t="s">
        <v>225</v>
      </c>
      <c r="E194" s="229" t="s">
        <v>6513</v>
      </c>
      <c r="F194" s="230" t="s">
        <v>6514</v>
      </c>
      <c r="G194" s="231" t="s">
        <v>351</v>
      </c>
      <c r="H194" s="232">
        <v>25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38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230</v>
      </c>
      <c r="AT194" s="239" t="s">
        <v>225</v>
      </c>
      <c r="AU194" s="239" t="s">
        <v>82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230</v>
      </c>
      <c r="BM194" s="239" t="s">
        <v>828</v>
      </c>
    </row>
    <row r="195" s="2" customFormat="1" ht="16.5" customHeight="1">
      <c r="A195" s="39"/>
      <c r="B195" s="40"/>
      <c r="C195" s="228" t="s">
        <v>512</v>
      </c>
      <c r="D195" s="228" t="s">
        <v>225</v>
      </c>
      <c r="E195" s="229" t="s">
        <v>6515</v>
      </c>
      <c r="F195" s="230" t="s">
        <v>6516</v>
      </c>
      <c r="G195" s="231" t="s">
        <v>6517</v>
      </c>
      <c r="H195" s="232">
        <v>1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38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230</v>
      </c>
      <c r="AT195" s="239" t="s">
        <v>225</v>
      </c>
      <c r="AU195" s="239" t="s">
        <v>82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230</v>
      </c>
      <c r="BM195" s="239" t="s">
        <v>839</v>
      </c>
    </row>
    <row r="196" s="2" customFormat="1">
      <c r="A196" s="39"/>
      <c r="B196" s="40"/>
      <c r="C196" s="41"/>
      <c r="D196" s="243" t="s">
        <v>370</v>
      </c>
      <c r="E196" s="41"/>
      <c r="F196" s="284" t="s">
        <v>6518</v>
      </c>
      <c r="G196" s="41"/>
      <c r="H196" s="41"/>
      <c r="I196" s="285"/>
      <c r="J196" s="41"/>
      <c r="K196" s="41"/>
      <c r="L196" s="45"/>
      <c r="M196" s="286"/>
      <c r="N196" s="287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370</v>
      </c>
      <c r="AU196" s="18" t="s">
        <v>82</v>
      </c>
    </row>
    <row r="197" s="2" customFormat="1" ht="16.5" customHeight="1">
      <c r="A197" s="39"/>
      <c r="B197" s="40"/>
      <c r="C197" s="228" t="s">
        <v>521</v>
      </c>
      <c r="D197" s="228" t="s">
        <v>225</v>
      </c>
      <c r="E197" s="229" t="s">
        <v>6519</v>
      </c>
      <c r="F197" s="230" t="s">
        <v>6520</v>
      </c>
      <c r="G197" s="231" t="s">
        <v>351</v>
      </c>
      <c r="H197" s="232">
        <v>250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230</v>
      </c>
      <c r="AT197" s="239" t="s">
        <v>225</v>
      </c>
      <c r="AU197" s="239" t="s">
        <v>82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230</v>
      </c>
      <c r="BM197" s="239" t="s">
        <v>850</v>
      </c>
    </row>
    <row r="198" s="2" customFormat="1" ht="16.5" customHeight="1">
      <c r="A198" s="39"/>
      <c r="B198" s="40"/>
      <c r="C198" s="228" t="s">
        <v>527</v>
      </c>
      <c r="D198" s="228" t="s">
        <v>225</v>
      </c>
      <c r="E198" s="229" t="s">
        <v>6521</v>
      </c>
      <c r="F198" s="230" t="s">
        <v>6522</v>
      </c>
      <c r="G198" s="231" t="s">
        <v>351</v>
      </c>
      <c r="H198" s="232">
        <v>220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82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859</v>
      </c>
    </row>
    <row r="199" s="2" customFormat="1" ht="16.5" customHeight="1">
      <c r="A199" s="39"/>
      <c r="B199" s="40"/>
      <c r="C199" s="228" t="s">
        <v>533</v>
      </c>
      <c r="D199" s="228" t="s">
        <v>225</v>
      </c>
      <c r="E199" s="229" t="s">
        <v>6523</v>
      </c>
      <c r="F199" s="230" t="s">
        <v>6524</v>
      </c>
      <c r="G199" s="231" t="s">
        <v>351</v>
      </c>
      <c r="H199" s="232">
        <v>120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38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230</v>
      </c>
      <c r="AT199" s="239" t="s">
        <v>225</v>
      </c>
      <c r="AU199" s="239" t="s">
        <v>82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230</v>
      </c>
      <c r="BM199" s="239" t="s">
        <v>868</v>
      </c>
    </row>
    <row r="200" s="2" customFormat="1" ht="16.5" customHeight="1">
      <c r="A200" s="39"/>
      <c r="B200" s="40"/>
      <c r="C200" s="228" t="s">
        <v>539</v>
      </c>
      <c r="D200" s="228" t="s">
        <v>225</v>
      </c>
      <c r="E200" s="229" t="s">
        <v>6525</v>
      </c>
      <c r="F200" s="230" t="s">
        <v>6526</v>
      </c>
      <c r="G200" s="231" t="s">
        <v>1327</v>
      </c>
      <c r="H200" s="232">
        <v>28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230</v>
      </c>
      <c r="AT200" s="239" t="s">
        <v>225</v>
      </c>
      <c r="AU200" s="239" t="s">
        <v>82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230</v>
      </c>
      <c r="BM200" s="239" t="s">
        <v>877</v>
      </c>
    </row>
    <row r="201" s="2" customFormat="1">
      <c r="A201" s="39"/>
      <c r="B201" s="40"/>
      <c r="C201" s="41"/>
      <c r="D201" s="243" t="s">
        <v>370</v>
      </c>
      <c r="E201" s="41"/>
      <c r="F201" s="284" t="s">
        <v>6527</v>
      </c>
      <c r="G201" s="41"/>
      <c r="H201" s="41"/>
      <c r="I201" s="285"/>
      <c r="J201" s="41"/>
      <c r="K201" s="41"/>
      <c r="L201" s="45"/>
      <c r="M201" s="286"/>
      <c r="N201" s="287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370</v>
      </c>
      <c r="AU201" s="18" t="s">
        <v>82</v>
      </c>
    </row>
    <row r="202" s="2" customFormat="1" ht="16.5" customHeight="1">
      <c r="A202" s="39"/>
      <c r="B202" s="40"/>
      <c r="C202" s="228" t="s">
        <v>545</v>
      </c>
      <c r="D202" s="228" t="s">
        <v>225</v>
      </c>
      <c r="E202" s="229" t="s">
        <v>6528</v>
      </c>
      <c r="F202" s="230" t="s">
        <v>6529</v>
      </c>
      <c r="G202" s="231" t="s">
        <v>6517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230</v>
      </c>
      <c r="AT202" s="239" t="s">
        <v>225</v>
      </c>
      <c r="AU202" s="239" t="s">
        <v>82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887</v>
      </c>
    </row>
    <row r="203" s="2" customFormat="1">
      <c r="A203" s="39"/>
      <c r="B203" s="40"/>
      <c r="C203" s="41"/>
      <c r="D203" s="243" t="s">
        <v>370</v>
      </c>
      <c r="E203" s="41"/>
      <c r="F203" s="284" t="s">
        <v>6530</v>
      </c>
      <c r="G203" s="41"/>
      <c r="H203" s="41"/>
      <c r="I203" s="285"/>
      <c r="J203" s="41"/>
      <c r="K203" s="41"/>
      <c r="L203" s="45"/>
      <c r="M203" s="286"/>
      <c r="N203" s="287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370</v>
      </c>
      <c r="AU203" s="18" t="s">
        <v>82</v>
      </c>
    </row>
    <row r="204" s="2" customFormat="1" ht="16.5" customHeight="1">
      <c r="A204" s="39"/>
      <c r="B204" s="40"/>
      <c r="C204" s="228" t="s">
        <v>554</v>
      </c>
      <c r="D204" s="228" t="s">
        <v>225</v>
      </c>
      <c r="E204" s="229" t="s">
        <v>6531</v>
      </c>
      <c r="F204" s="230" t="s">
        <v>6532</v>
      </c>
      <c r="G204" s="231" t="s">
        <v>6517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230</v>
      </c>
      <c r="AT204" s="239" t="s">
        <v>225</v>
      </c>
      <c r="AU204" s="239" t="s">
        <v>82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230</v>
      </c>
      <c r="BM204" s="239" t="s">
        <v>901</v>
      </c>
    </row>
    <row r="205" s="2" customFormat="1">
      <c r="A205" s="39"/>
      <c r="B205" s="40"/>
      <c r="C205" s="41"/>
      <c r="D205" s="243" t="s">
        <v>370</v>
      </c>
      <c r="E205" s="41"/>
      <c r="F205" s="284" t="s">
        <v>6533</v>
      </c>
      <c r="G205" s="41"/>
      <c r="H205" s="41"/>
      <c r="I205" s="285"/>
      <c r="J205" s="41"/>
      <c r="K205" s="41"/>
      <c r="L205" s="45"/>
      <c r="M205" s="286"/>
      <c r="N205" s="287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370</v>
      </c>
      <c r="AU205" s="18" t="s">
        <v>82</v>
      </c>
    </row>
    <row r="206" s="2" customFormat="1" ht="16.5" customHeight="1">
      <c r="A206" s="39"/>
      <c r="B206" s="40"/>
      <c r="C206" s="228" t="s">
        <v>560</v>
      </c>
      <c r="D206" s="228" t="s">
        <v>225</v>
      </c>
      <c r="E206" s="229" t="s">
        <v>6534</v>
      </c>
      <c r="F206" s="230" t="s">
        <v>6535</v>
      </c>
      <c r="G206" s="231" t="s">
        <v>351</v>
      </c>
      <c r="H206" s="232">
        <v>150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230</v>
      </c>
      <c r="AT206" s="239" t="s">
        <v>225</v>
      </c>
      <c r="AU206" s="239" t="s">
        <v>82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912</v>
      </c>
    </row>
    <row r="207" s="2" customFormat="1" ht="16.5" customHeight="1">
      <c r="A207" s="39"/>
      <c r="B207" s="40"/>
      <c r="C207" s="228" t="s">
        <v>565</v>
      </c>
      <c r="D207" s="228" t="s">
        <v>225</v>
      </c>
      <c r="E207" s="229" t="s">
        <v>6536</v>
      </c>
      <c r="F207" s="230" t="s">
        <v>6537</v>
      </c>
      <c r="G207" s="231" t="s">
        <v>1327</v>
      </c>
      <c r="H207" s="232">
        <v>80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38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230</v>
      </c>
      <c r="AT207" s="239" t="s">
        <v>225</v>
      </c>
      <c r="AU207" s="239" t="s">
        <v>82</v>
      </c>
      <c r="AY207" s="18" t="s">
        <v>223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80</v>
      </c>
      <c r="BK207" s="240">
        <f>ROUND(I207*H207,2)</f>
        <v>0</v>
      </c>
      <c r="BL207" s="18" t="s">
        <v>230</v>
      </c>
      <c r="BM207" s="239" t="s">
        <v>923</v>
      </c>
    </row>
    <row r="208" s="2" customFormat="1">
      <c r="A208" s="39"/>
      <c r="B208" s="40"/>
      <c r="C208" s="41"/>
      <c r="D208" s="243" t="s">
        <v>370</v>
      </c>
      <c r="E208" s="41"/>
      <c r="F208" s="284" t="s">
        <v>6538</v>
      </c>
      <c r="G208" s="41"/>
      <c r="H208" s="41"/>
      <c r="I208" s="285"/>
      <c r="J208" s="41"/>
      <c r="K208" s="41"/>
      <c r="L208" s="45"/>
      <c r="M208" s="286"/>
      <c r="N208" s="287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370</v>
      </c>
      <c r="AU208" s="18" t="s">
        <v>82</v>
      </c>
    </row>
    <row r="209" s="2" customFormat="1" ht="16.5" customHeight="1">
      <c r="A209" s="39"/>
      <c r="B209" s="40"/>
      <c r="C209" s="228" t="s">
        <v>577</v>
      </c>
      <c r="D209" s="228" t="s">
        <v>225</v>
      </c>
      <c r="E209" s="229" t="s">
        <v>6539</v>
      </c>
      <c r="F209" s="230" t="s">
        <v>6540</v>
      </c>
      <c r="G209" s="231" t="s">
        <v>1327</v>
      </c>
      <c r="H209" s="232">
        <v>6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82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932</v>
      </c>
    </row>
    <row r="210" s="12" customFormat="1" ht="22.8" customHeight="1">
      <c r="A210" s="12"/>
      <c r="B210" s="212"/>
      <c r="C210" s="213"/>
      <c r="D210" s="214" t="s">
        <v>72</v>
      </c>
      <c r="E210" s="226" t="s">
        <v>6541</v>
      </c>
      <c r="F210" s="226" t="s">
        <v>6542</v>
      </c>
      <c r="G210" s="213"/>
      <c r="H210" s="213"/>
      <c r="I210" s="216"/>
      <c r="J210" s="227">
        <f>BK210</f>
        <v>0</v>
      </c>
      <c r="K210" s="213"/>
      <c r="L210" s="218"/>
      <c r="M210" s="219"/>
      <c r="N210" s="220"/>
      <c r="O210" s="220"/>
      <c r="P210" s="221">
        <f>SUM(P211:P238)</f>
        <v>0</v>
      </c>
      <c r="Q210" s="220"/>
      <c r="R210" s="221">
        <f>SUM(R211:R238)</f>
        <v>0</v>
      </c>
      <c r="S210" s="220"/>
      <c r="T210" s="222">
        <f>SUM(T211:T238)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80</v>
      </c>
      <c r="AT210" s="224" t="s">
        <v>72</v>
      </c>
      <c r="AU210" s="224" t="s">
        <v>80</v>
      </c>
      <c r="AY210" s="223" t="s">
        <v>223</v>
      </c>
      <c r="BK210" s="225">
        <f>SUM(BK211:BK238)</f>
        <v>0</v>
      </c>
    </row>
    <row r="211" s="2" customFormat="1" ht="16.5" customHeight="1">
      <c r="A211" s="39"/>
      <c r="B211" s="40"/>
      <c r="C211" s="228" t="s">
        <v>592</v>
      </c>
      <c r="D211" s="228" t="s">
        <v>225</v>
      </c>
      <c r="E211" s="229" t="s">
        <v>6543</v>
      </c>
      <c r="F211" s="230" t="s">
        <v>6544</v>
      </c>
      <c r="G211" s="231" t="s">
        <v>1327</v>
      </c>
      <c r="H211" s="232">
        <v>2300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230</v>
      </c>
      <c r="AT211" s="239" t="s">
        <v>225</v>
      </c>
      <c r="AU211" s="239" t="s">
        <v>82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942</v>
      </c>
    </row>
    <row r="212" s="2" customFormat="1" ht="16.5" customHeight="1">
      <c r="A212" s="39"/>
      <c r="B212" s="40"/>
      <c r="C212" s="228" t="s">
        <v>610</v>
      </c>
      <c r="D212" s="228" t="s">
        <v>225</v>
      </c>
      <c r="E212" s="229" t="s">
        <v>6545</v>
      </c>
      <c r="F212" s="230" t="s">
        <v>6546</v>
      </c>
      <c r="G212" s="231" t="s">
        <v>1327</v>
      </c>
      <c r="H212" s="232">
        <v>850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82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956</v>
      </c>
    </row>
    <row r="213" s="2" customFormat="1" ht="16.5" customHeight="1">
      <c r="A213" s="39"/>
      <c r="B213" s="40"/>
      <c r="C213" s="228" t="s">
        <v>615</v>
      </c>
      <c r="D213" s="228" t="s">
        <v>225</v>
      </c>
      <c r="E213" s="229" t="s">
        <v>6547</v>
      </c>
      <c r="F213" s="230" t="s">
        <v>6548</v>
      </c>
      <c r="G213" s="231" t="s">
        <v>1327</v>
      </c>
      <c r="H213" s="232">
        <v>420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38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230</v>
      </c>
      <c r="AT213" s="239" t="s">
        <v>225</v>
      </c>
      <c r="AU213" s="239" t="s">
        <v>82</v>
      </c>
      <c r="AY213" s="18" t="s">
        <v>223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80</v>
      </c>
      <c r="BK213" s="240">
        <f>ROUND(I213*H213,2)</f>
        <v>0</v>
      </c>
      <c r="BL213" s="18" t="s">
        <v>230</v>
      </c>
      <c r="BM213" s="239" t="s">
        <v>968</v>
      </c>
    </row>
    <row r="214" s="2" customFormat="1" ht="16.5" customHeight="1">
      <c r="A214" s="39"/>
      <c r="B214" s="40"/>
      <c r="C214" s="228" t="s">
        <v>620</v>
      </c>
      <c r="D214" s="228" t="s">
        <v>225</v>
      </c>
      <c r="E214" s="229" t="s">
        <v>6549</v>
      </c>
      <c r="F214" s="230" t="s">
        <v>6550</v>
      </c>
      <c r="G214" s="231" t="s">
        <v>1327</v>
      </c>
      <c r="H214" s="232">
        <v>65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38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230</v>
      </c>
      <c r="AT214" s="239" t="s">
        <v>225</v>
      </c>
      <c r="AU214" s="239" t="s">
        <v>82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982</v>
      </c>
    </row>
    <row r="215" s="2" customFormat="1">
      <c r="A215" s="39"/>
      <c r="B215" s="40"/>
      <c r="C215" s="41"/>
      <c r="D215" s="243" t="s">
        <v>370</v>
      </c>
      <c r="E215" s="41"/>
      <c r="F215" s="284" t="s">
        <v>6551</v>
      </c>
      <c r="G215" s="41"/>
      <c r="H215" s="41"/>
      <c r="I215" s="285"/>
      <c r="J215" s="41"/>
      <c r="K215" s="41"/>
      <c r="L215" s="45"/>
      <c r="M215" s="286"/>
      <c r="N215" s="287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370</v>
      </c>
      <c r="AU215" s="18" t="s">
        <v>82</v>
      </c>
    </row>
    <row r="216" s="2" customFormat="1" ht="16.5" customHeight="1">
      <c r="A216" s="39"/>
      <c r="B216" s="40"/>
      <c r="C216" s="228" t="s">
        <v>626</v>
      </c>
      <c r="D216" s="228" t="s">
        <v>225</v>
      </c>
      <c r="E216" s="229" t="s">
        <v>6552</v>
      </c>
      <c r="F216" s="230" t="s">
        <v>6553</v>
      </c>
      <c r="G216" s="231" t="s">
        <v>1327</v>
      </c>
      <c r="H216" s="232">
        <v>165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38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230</v>
      </c>
      <c r="AT216" s="239" t="s">
        <v>225</v>
      </c>
      <c r="AU216" s="239" t="s">
        <v>82</v>
      </c>
      <c r="AY216" s="18" t="s">
        <v>223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80</v>
      </c>
      <c r="BK216" s="240">
        <f>ROUND(I216*H216,2)</f>
        <v>0</v>
      </c>
      <c r="BL216" s="18" t="s">
        <v>230</v>
      </c>
      <c r="BM216" s="239" t="s">
        <v>997</v>
      </c>
    </row>
    <row r="217" s="2" customFormat="1">
      <c r="A217" s="39"/>
      <c r="B217" s="40"/>
      <c r="C217" s="41"/>
      <c r="D217" s="243" t="s">
        <v>370</v>
      </c>
      <c r="E217" s="41"/>
      <c r="F217" s="284" t="s">
        <v>6554</v>
      </c>
      <c r="G217" s="41"/>
      <c r="H217" s="41"/>
      <c r="I217" s="285"/>
      <c r="J217" s="41"/>
      <c r="K217" s="41"/>
      <c r="L217" s="45"/>
      <c r="M217" s="286"/>
      <c r="N217" s="287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370</v>
      </c>
      <c r="AU217" s="18" t="s">
        <v>82</v>
      </c>
    </row>
    <row r="218" s="2" customFormat="1" ht="16.5" customHeight="1">
      <c r="A218" s="39"/>
      <c r="B218" s="40"/>
      <c r="C218" s="228" t="s">
        <v>633</v>
      </c>
      <c r="D218" s="228" t="s">
        <v>225</v>
      </c>
      <c r="E218" s="229" t="s">
        <v>6555</v>
      </c>
      <c r="F218" s="230" t="s">
        <v>6556</v>
      </c>
      <c r="G218" s="231" t="s">
        <v>1327</v>
      </c>
      <c r="H218" s="232">
        <v>9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38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230</v>
      </c>
      <c r="AT218" s="239" t="s">
        <v>225</v>
      </c>
      <c r="AU218" s="239" t="s">
        <v>82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230</v>
      </c>
      <c r="BM218" s="239" t="s">
        <v>1007</v>
      </c>
    </row>
    <row r="219" s="2" customFormat="1">
      <c r="A219" s="39"/>
      <c r="B219" s="40"/>
      <c r="C219" s="41"/>
      <c r="D219" s="243" t="s">
        <v>370</v>
      </c>
      <c r="E219" s="41"/>
      <c r="F219" s="284" t="s">
        <v>6557</v>
      </c>
      <c r="G219" s="41"/>
      <c r="H219" s="41"/>
      <c r="I219" s="285"/>
      <c r="J219" s="41"/>
      <c r="K219" s="41"/>
      <c r="L219" s="45"/>
      <c r="M219" s="286"/>
      <c r="N219" s="287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370</v>
      </c>
      <c r="AU219" s="18" t="s">
        <v>82</v>
      </c>
    </row>
    <row r="220" s="2" customFormat="1" ht="16.5" customHeight="1">
      <c r="A220" s="39"/>
      <c r="B220" s="40"/>
      <c r="C220" s="228" t="s">
        <v>638</v>
      </c>
      <c r="D220" s="228" t="s">
        <v>225</v>
      </c>
      <c r="E220" s="229" t="s">
        <v>6558</v>
      </c>
      <c r="F220" s="230" t="s">
        <v>6559</v>
      </c>
      <c r="G220" s="231" t="s">
        <v>1327</v>
      </c>
      <c r="H220" s="232">
        <v>8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38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230</v>
      </c>
      <c r="AT220" s="239" t="s">
        <v>225</v>
      </c>
      <c r="AU220" s="239" t="s">
        <v>82</v>
      </c>
      <c r="AY220" s="18" t="s">
        <v>223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80</v>
      </c>
      <c r="BK220" s="240">
        <f>ROUND(I220*H220,2)</f>
        <v>0</v>
      </c>
      <c r="BL220" s="18" t="s">
        <v>230</v>
      </c>
      <c r="BM220" s="239" t="s">
        <v>1016</v>
      </c>
    </row>
    <row r="221" s="2" customFormat="1" ht="16.5" customHeight="1">
      <c r="A221" s="39"/>
      <c r="B221" s="40"/>
      <c r="C221" s="228" t="s">
        <v>643</v>
      </c>
      <c r="D221" s="228" t="s">
        <v>225</v>
      </c>
      <c r="E221" s="229" t="s">
        <v>6560</v>
      </c>
      <c r="F221" s="230" t="s">
        <v>6561</v>
      </c>
      <c r="G221" s="231" t="s">
        <v>1327</v>
      </c>
      <c r="H221" s="232">
        <v>140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38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230</v>
      </c>
      <c r="AT221" s="239" t="s">
        <v>225</v>
      </c>
      <c r="AU221" s="239" t="s">
        <v>82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1028</v>
      </c>
    </row>
    <row r="222" s="2" customFormat="1" ht="16.5" customHeight="1">
      <c r="A222" s="39"/>
      <c r="B222" s="40"/>
      <c r="C222" s="228" t="s">
        <v>647</v>
      </c>
      <c r="D222" s="228" t="s">
        <v>225</v>
      </c>
      <c r="E222" s="229" t="s">
        <v>6562</v>
      </c>
      <c r="F222" s="230" t="s">
        <v>6563</v>
      </c>
      <c r="G222" s="231" t="s">
        <v>1327</v>
      </c>
      <c r="H222" s="232">
        <v>52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38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230</v>
      </c>
      <c r="AT222" s="239" t="s">
        <v>225</v>
      </c>
      <c r="AU222" s="239" t="s">
        <v>82</v>
      </c>
      <c r="AY222" s="18" t="s">
        <v>223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80</v>
      </c>
      <c r="BK222" s="240">
        <f>ROUND(I222*H222,2)</f>
        <v>0</v>
      </c>
      <c r="BL222" s="18" t="s">
        <v>230</v>
      </c>
      <c r="BM222" s="239" t="s">
        <v>1068</v>
      </c>
    </row>
    <row r="223" s="2" customFormat="1">
      <c r="A223" s="39"/>
      <c r="B223" s="40"/>
      <c r="C223" s="41"/>
      <c r="D223" s="243" t="s">
        <v>370</v>
      </c>
      <c r="E223" s="41"/>
      <c r="F223" s="284" t="s">
        <v>6564</v>
      </c>
      <c r="G223" s="41"/>
      <c r="H223" s="41"/>
      <c r="I223" s="285"/>
      <c r="J223" s="41"/>
      <c r="K223" s="41"/>
      <c r="L223" s="45"/>
      <c r="M223" s="286"/>
      <c r="N223" s="287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370</v>
      </c>
      <c r="AU223" s="18" t="s">
        <v>82</v>
      </c>
    </row>
    <row r="224" s="2" customFormat="1" ht="16.5" customHeight="1">
      <c r="A224" s="39"/>
      <c r="B224" s="40"/>
      <c r="C224" s="228" t="s">
        <v>652</v>
      </c>
      <c r="D224" s="228" t="s">
        <v>225</v>
      </c>
      <c r="E224" s="229" t="s">
        <v>6565</v>
      </c>
      <c r="F224" s="230" t="s">
        <v>6566</v>
      </c>
      <c r="G224" s="231" t="s">
        <v>1327</v>
      </c>
      <c r="H224" s="232">
        <v>7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38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230</v>
      </c>
      <c r="AT224" s="239" t="s">
        <v>225</v>
      </c>
      <c r="AU224" s="239" t="s">
        <v>82</v>
      </c>
      <c r="AY224" s="18" t="s">
        <v>223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80</v>
      </c>
      <c r="BK224" s="240">
        <f>ROUND(I224*H224,2)</f>
        <v>0</v>
      </c>
      <c r="BL224" s="18" t="s">
        <v>230</v>
      </c>
      <c r="BM224" s="239" t="s">
        <v>1088</v>
      </c>
    </row>
    <row r="225" s="2" customFormat="1">
      <c r="A225" s="39"/>
      <c r="B225" s="40"/>
      <c r="C225" s="41"/>
      <c r="D225" s="243" t="s">
        <v>370</v>
      </c>
      <c r="E225" s="41"/>
      <c r="F225" s="284" t="s">
        <v>6567</v>
      </c>
      <c r="G225" s="41"/>
      <c r="H225" s="41"/>
      <c r="I225" s="285"/>
      <c r="J225" s="41"/>
      <c r="K225" s="41"/>
      <c r="L225" s="45"/>
      <c r="M225" s="286"/>
      <c r="N225" s="287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370</v>
      </c>
      <c r="AU225" s="18" t="s">
        <v>82</v>
      </c>
    </row>
    <row r="226" s="2" customFormat="1" ht="16.5" customHeight="1">
      <c r="A226" s="39"/>
      <c r="B226" s="40"/>
      <c r="C226" s="228" t="s">
        <v>656</v>
      </c>
      <c r="D226" s="228" t="s">
        <v>225</v>
      </c>
      <c r="E226" s="229" t="s">
        <v>6568</v>
      </c>
      <c r="F226" s="230" t="s">
        <v>6566</v>
      </c>
      <c r="G226" s="231" t="s">
        <v>1327</v>
      </c>
      <c r="H226" s="232">
        <v>23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38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230</v>
      </c>
      <c r="AT226" s="239" t="s">
        <v>225</v>
      </c>
      <c r="AU226" s="239" t="s">
        <v>82</v>
      </c>
      <c r="AY226" s="18" t="s">
        <v>223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80</v>
      </c>
      <c r="BK226" s="240">
        <f>ROUND(I226*H226,2)</f>
        <v>0</v>
      </c>
      <c r="BL226" s="18" t="s">
        <v>230</v>
      </c>
      <c r="BM226" s="239" t="s">
        <v>1097</v>
      </c>
    </row>
    <row r="227" s="2" customFormat="1" ht="16.5" customHeight="1">
      <c r="A227" s="39"/>
      <c r="B227" s="40"/>
      <c r="C227" s="228" t="s">
        <v>661</v>
      </c>
      <c r="D227" s="228" t="s">
        <v>225</v>
      </c>
      <c r="E227" s="229" t="s">
        <v>6569</v>
      </c>
      <c r="F227" s="230" t="s">
        <v>6570</v>
      </c>
      <c r="G227" s="231" t="s">
        <v>1327</v>
      </c>
      <c r="H227" s="232">
        <v>1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38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230</v>
      </c>
      <c r="AT227" s="239" t="s">
        <v>225</v>
      </c>
      <c r="AU227" s="239" t="s">
        <v>82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1119</v>
      </c>
    </row>
    <row r="228" s="2" customFormat="1">
      <c r="A228" s="39"/>
      <c r="B228" s="40"/>
      <c r="C228" s="41"/>
      <c r="D228" s="243" t="s">
        <v>370</v>
      </c>
      <c r="E228" s="41"/>
      <c r="F228" s="284" t="s">
        <v>6571</v>
      </c>
      <c r="G228" s="41"/>
      <c r="H228" s="41"/>
      <c r="I228" s="285"/>
      <c r="J228" s="41"/>
      <c r="K228" s="41"/>
      <c r="L228" s="45"/>
      <c r="M228" s="286"/>
      <c r="N228" s="287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370</v>
      </c>
      <c r="AU228" s="18" t="s">
        <v>82</v>
      </c>
    </row>
    <row r="229" s="2" customFormat="1" ht="16.5" customHeight="1">
      <c r="A229" s="39"/>
      <c r="B229" s="40"/>
      <c r="C229" s="228" t="s">
        <v>670</v>
      </c>
      <c r="D229" s="228" t="s">
        <v>225</v>
      </c>
      <c r="E229" s="229" t="s">
        <v>6572</v>
      </c>
      <c r="F229" s="230" t="s">
        <v>6573</v>
      </c>
      <c r="G229" s="231" t="s">
        <v>1327</v>
      </c>
      <c r="H229" s="232">
        <v>6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38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230</v>
      </c>
      <c r="AT229" s="239" t="s">
        <v>225</v>
      </c>
      <c r="AU229" s="239" t="s">
        <v>82</v>
      </c>
      <c r="AY229" s="18" t="s">
        <v>223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80</v>
      </c>
      <c r="BK229" s="240">
        <f>ROUND(I229*H229,2)</f>
        <v>0</v>
      </c>
      <c r="BL229" s="18" t="s">
        <v>230</v>
      </c>
      <c r="BM229" s="239" t="s">
        <v>1132</v>
      </c>
    </row>
    <row r="230" s="2" customFormat="1" ht="16.5" customHeight="1">
      <c r="A230" s="39"/>
      <c r="B230" s="40"/>
      <c r="C230" s="228" t="s">
        <v>677</v>
      </c>
      <c r="D230" s="228" t="s">
        <v>225</v>
      </c>
      <c r="E230" s="229" t="s">
        <v>6574</v>
      </c>
      <c r="F230" s="230" t="s">
        <v>6575</v>
      </c>
      <c r="G230" s="231" t="s">
        <v>1327</v>
      </c>
      <c r="H230" s="232">
        <v>2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38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230</v>
      </c>
      <c r="AT230" s="239" t="s">
        <v>225</v>
      </c>
      <c r="AU230" s="239" t="s">
        <v>82</v>
      </c>
      <c r="AY230" s="18" t="s">
        <v>223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80</v>
      </c>
      <c r="BK230" s="240">
        <f>ROUND(I230*H230,2)</f>
        <v>0</v>
      </c>
      <c r="BL230" s="18" t="s">
        <v>230</v>
      </c>
      <c r="BM230" s="239" t="s">
        <v>1146</v>
      </c>
    </row>
    <row r="231" s="2" customFormat="1" ht="16.5" customHeight="1">
      <c r="A231" s="39"/>
      <c r="B231" s="40"/>
      <c r="C231" s="228" t="s">
        <v>689</v>
      </c>
      <c r="D231" s="228" t="s">
        <v>225</v>
      </c>
      <c r="E231" s="229" t="s">
        <v>6576</v>
      </c>
      <c r="F231" s="230" t="s">
        <v>6577</v>
      </c>
      <c r="G231" s="231" t="s">
        <v>1327</v>
      </c>
      <c r="H231" s="232">
        <v>1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38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230</v>
      </c>
      <c r="AT231" s="239" t="s">
        <v>225</v>
      </c>
      <c r="AU231" s="239" t="s">
        <v>82</v>
      </c>
      <c r="AY231" s="18" t="s">
        <v>223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80</v>
      </c>
      <c r="BK231" s="240">
        <f>ROUND(I231*H231,2)</f>
        <v>0</v>
      </c>
      <c r="BL231" s="18" t="s">
        <v>230</v>
      </c>
      <c r="BM231" s="239" t="s">
        <v>1158</v>
      </c>
    </row>
    <row r="232" s="2" customFormat="1">
      <c r="A232" s="39"/>
      <c r="B232" s="40"/>
      <c r="C232" s="41"/>
      <c r="D232" s="243" t="s">
        <v>370</v>
      </c>
      <c r="E232" s="41"/>
      <c r="F232" s="284" t="s">
        <v>6578</v>
      </c>
      <c r="G232" s="41"/>
      <c r="H232" s="41"/>
      <c r="I232" s="285"/>
      <c r="J232" s="41"/>
      <c r="K232" s="41"/>
      <c r="L232" s="45"/>
      <c r="M232" s="286"/>
      <c r="N232" s="287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370</v>
      </c>
      <c r="AU232" s="18" t="s">
        <v>82</v>
      </c>
    </row>
    <row r="233" s="2" customFormat="1" ht="16.5" customHeight="1">
      <c r="A233" s="39"/>
      <c r="B233" s="40"/>
      <c r="C233" s="228" t="s">
        <v>700</v>
      </c>
      <c r="D233" s="228" t="s">
        <v>225</v>
      </c>
      <c r="E233" s="229" t="s">
        <v>6579</v>
      </c>
      <c r="F233" s="230" t="s">
        <v>6580</v>
      </c>
      <c r="G233" s="231" t="s">
        <v>1327</v>
      </c>
      <c r="H233" s="232">
        <v>2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230</v>
      </c>
      <c r="AT233" s="239" t="s">
        <v>225</v>
      </c>
      <c r="AU233" s="239" t="s">
        <v>82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230</v>
      </c>
      <c r="BM233" s="239" t="s">
        <v>1178</v>
      </c>
    </row>
    <row r="234" s="2" customFormat="1" ht="16.5" customHeight="1">
      <c r="A234" s="39"/>
      <c r="B234" s="40"/>
      <c r="C234" s="228" t="s">
        <v>707</v>
      </c>
      <c r="D234" s="228" t="s">
        <v>225</v>
      </c>
      <c r="E234" s="229" t="s">
        <v>6581</v>
      </c>
      <c r="F234" s="230" t="s">
        <v>6582</v>
      </c>
      <c r="G234" s="231" t="s">
        <v>1327</v>
      </c>
      <c r="H234" s="232">
        <v>2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38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230</v>
      </c>
      <c r="AT234" s="239" t="s">
        <v>225</v>
      </c>
      <c r="AU234" s="239" t="s">
        <v>82</v>
      </c>
      <c r="AY234" s="18" t="s">
        <v>223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80</v>
      </c>
      <c r="BK234" s="240">
        <f>ROUND(I234*H234,2)</f>
        <v>0</v>
      </c>
      <c r="BL234" s="18" t="s">
        <v>230</v>
      </c>
      <c r="BM234" s="239" t="s">
        <v>1195</v>
      </c>
    </row>
    <row r="235" s="2" customFormat="1">
      <c r="A235" s="39"/>
      <c r="B235" s="40"/>
      <c r="C235" s="41"/>
      <c r="D235" s="243" t="s">
        <v>370</v>
      </c>
      <c r="E235" s="41"/>
      <c r="F235" s="284" t="s">
        <v>6583</v>
      </c>
      <c r="G235" s="41"/>
      <c r="H235" s="41"/>
      <c r="I235" s="285"/>
      <c r="J235" s="41"/>
      <c r="K235" s="41"/>
      <c r="L235" s="45"/>
      <c r="M235" s="286"/>
      <c r="N235" s="287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370</v>
      </c>
      <c r="AU235" s="18" t="s">
        <v>82</v>
      </c>
    </row>
    <row r="236" s="2" customFormat="1" ht="16.5" customHeight="1">
      <c r="A236" s="39"/>
      <c r="B236" s="40"/>
      <c r="C236" s="228" t="s">
        <v>712</v>
      </c>
      <c r="D236" s="228" t="s">
        <v>225</v>
      </c>
      <c r="E236" s="229" t="s">
        <v>6584</v>
      </c>
      <c r="F236" s="230" t="s">
        <v>6585</v>
      </c>
      <c r="G236" s="231" t="s">
        <v>1327</v>
      </c>
      <c r="H236" s="232">
        <v>2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230</v>
      </c>
      <c r="AT236" s="239" t="s">
        <v>225</v>
      </c>
      <c r="AU236" s="239" t="s">
        <v>82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230</v>
      </c>
      <c r="BM236" s="239" t="s">
        <v>1208</v>
      </c>
    </row>
    <row r="237" s="2" customFormat="1" ht="16.5" customHeight="1">
      <c r="A237" s="39"/>
      <c r="B237" s="40"/>
      <c r="C237" s="228" t="s">
        <v>726</v>
      </c>
      <c r="D237" s="228" t="s">
        <v>225</v>
      </c>
      <c r="E237" s="229" t="s">
        <v>6586</v>
      </c>
      <c r="F237" s="230" t="s">
        <v>6587</v>
      </c>
      <c r="G237" s="231" t="s">
        <v>1327</v>
      </c>
      <c r="H237" s="232">
        <v>2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38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230</v>
      </c>
      <c r="AT237" s="239" t="s">
        <v>225</v>
      </c>
      <c r="AU237" s="239" t="s">
        <v>82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230</v>
      </c>
      <c r="BM237" s="239" t="s">
        <v>1253</v>
      </c>
    </row>
    <row r="238" s="2" customFormat="1" ht="16.5" customHeight="1">
      <c r="A238" s="39"/>
      <c r="B238" s="40"/>
      <c r="C238" s="228" t="s">
        <v>731</v>
      </c>
      <c r="D238" s="228" t="s">
        <v>225</v>
      </c>
      <c r="E238" s="229" t="s">
        <v>6588</v>
      </c>
      <c r="F238" s="230" t="s">
        <v>6589</v>
      </c>
      <c r="G238" s="231" t="s">
        <v>1327</v>
      </c>
      <c r="H238" s="232">
        <v>2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230</v>
      </c>
      <c r="AT238" s="239" t="s">
        <v>225</v>
      </c>
      <c r="AU238" s="239" t="s">
        <v>82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230</v>
      </c>
      <c r="BM238" s="239" t="s">
        <v>1281</v>
      </c>
    </row>
    <row r="239" s="12" customFormat="1" ht="22.8" customHeight="1">
      <c r="A239" s="12"/>
      <c r="B239" s="212"/>
      <c r="C239" s="213"/>
      <c r="D239" s="214" t="s">
        <v>72</v>
      </c>
      <c r="E239" s="226" t="s">
        <v>6590</v>
      </c>
      <c r="F239" s="226" t="s">
        <v>6591</v>
      </c>
      <c r="G239" s="213"/>
      <c r="H239" s="213"/>
      <c r="I239" s="216"/>
      <c r="J239" s="227">
        <f>BK239</f>
        <v>0</v>
      </c>
      <c r="K239" s="213"/>
      <c r="L239" s="218"/>
      <c r="M239" s="219"/>
      <c r="N239" s="220"/>
      <c r="O239" s="220"/>
      <c r="P239" s="221">
        <f>SUM(P240:P241)</f>
        <v>0</v>
      </c>
      <c r="Q239" s="220"/>
      <c r="R239" s="221">
        <f>SUM(R240:R241)</f>
        <v>0</v>
      </c>
      <c r="S239" s="220"/>
      <c r="T239" s="222">
        <f>SUM(T240:T241)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3" t="s">
        <v>80</v>
      </c>
      <c r="AT239" s="224" t="s">
        <v>72</v>
      </c>
      <c r="AU239" s="224" t="s">
        <v>80</v>
      </c>
      <c r="AY239" s="223" t="s">
        <v>223</v>
      </c>
      <c r="BK239" s="225">
        <f>SUM(BK240:BK241)</f>
        <v>0</v>
      </c>
    </row>
    <row r="240" s="2" customFormat="1" ht="16.5" customHeight="1">
      <c r="A240" s="39"/>
      <c r="B240" s="40"/>
      <c r="C240" s="228" t="s">
        <v>738</v>
      </c>
      <c r="D240" s="228" t="s">
        <v>225</v>
      </c>
      <c r="E240" s="229" t="s">
        <v>6592</v>
      </c>
      <c r="F240" s="230" t="s">
        <v>6593</v>
      </c>
      <c r="G240" s="231" t="s">
        <v>1327</v>
      </c>
      <c r="H240" s="232">
        <v>2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82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1293</v>
      </c>
    </row>
    <row r="241" s="2" customFormat="1" ht="16.5" customHeight="1">
      <c r="A241" s="39"/>
      <c r="B241" s="40"/>
      <c r="C241" s="228" t="s">
        <v>753</v>
      </c>
      <c r="D241" s="228" t="s">
        <v>225</v>
      </c>
      <c r="E241" s="229" t="s">
        <v>6594</v>
      </c>
      <c r="F241" s="230" t="s">
        <v>6595</v>
      </c>
      <c r="G241" s="231" t="s">
        <v>1327</v>
      </c>
      <c r="H241" s="232">
        <v>4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38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230</v>
      </c>
      <c r="AT241" s="239" t="s">
        <v>225</v>
      </c>
      <c r="AU241" s="239" t="s">
        <v>82</v>
      </c>
      <c r="AY241" s="18" t="s">
        <v>223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80</v>
      </c>
      <c r="BK241" s="240">
        <f>ROUND(I241*H241,2)</f>
        <v>0</v>
      </c>
      <c r="BL241" s="18" t="s">
        <v>230</v>
      </c>
      <c r="BM241" s="239" t="s">
        <v>1309</v>
      </c>
    </row>
    <row r="242" s="12" customFormat="1" ht="22.8" customHeight="1">
      <c r="A242" s="12"/>
      <c r="B242" s="212"/>
      <c r="C242" s="213"/>
      <c r="D242" s="214" t="s">
        <v>72</v>
      </c>
      <c r="E242" s="226" t="s">
        <v>6596</v>
      </c>
      <c r="F242" s="226" t="s">
        <v>6597</v>
      </c>
      <c r="G242" s="213"/>
      <c r="H242" s="213"/>
      <c r="I242" s="216"/>
      <c r="J242" s="227">
        <f>BK242</f>
        <v>0</v>
      </c>
      <c r="K242" s="213"/>
      <c r="L242" s="218"/>
      <c r="M242" s="219"/>
      <c r="N242" s="220"/>
      <c r="O242" s="220"/>
      <c r="P242" s="221">
        <f>SUM(P243:P244)</f>
        <v>0</v>
      </c>
      <c r="Q242" s="220"/>
      <c r="R242" s="221">
        <f>SUM(R243:R244)</f>
        <v>0</v>
      </c>
      <c r="S242" s="220"/>
      <c r="T242" s="222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3" t="s">
        <v>80</v>
      </c>
      <c r="AT242" s="224" t="s">
        <v>72</v>
      </c>
      <c r="AU242" s="224" t="s">
        <v>80</v>
      </c>
      <c r="AY242" s="223" t="s">
        <v>223</v>
      </c>
      <c r="BK242" s="225">
        <f>SUM(BK243:BK244)</f>
        <v>0</v>
      </c>
    </row>
    <row r="243" s="2" customFormat="1" ht="16.5" customHeight="1">
      <c r="A243" s="39"/>
      <c r="B243" s="40"/>
      <c r="C243" s="228" t="s">
        <v>762</v>
      </c>
      <c r="D243" s="228" t="s">
        <v>225</v>
      </c>
      <c r="E243" s="229" t="s">
        <v>6598</v>
      </c>
      <c r="F243" s="230" t="s">
        <v>6548</v>
      </c>
      <c r="G243" s="231" t="s">
        <v>1327</v>
      </c>
      <c r="H243" s="232">
        <v>24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38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230</v>
      </c>
      <c r="AT243" s="239" t="s">
        <v>225</v>
      </c>
      <c r="AU243" s="239" t="s">
        <v>82</v>
      </c>
      <c r="AY243" s="18" t="s">
        <v>223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80</v>
      </c>
      <c r="BK243" s="240">
        <f>ROUND(I243*H243,2)</f>
        <v>0</v>
      </c>
      <c r="BL243" s="18" t="s">
        <v>230</v>
      </c>
      <c r="BM243" s="239" t="s">
        <v>1320</v>
      </c>
    </row>
    <row r="244" s="2" customFormat="1" ht="16.5" customHeight="1">
      <c r="A244" s="39"/>
      <c r="B244" s="40"/>
      <c r="C244" s="228" t="s">
        <v>767</v>
      </c>
      <c r="D244" s="228" t="s">
        <v>225</v>
      </c>
      <c r="E244" s="229" t="s">
        <v>6599</v>
      </c>
      <c r="F244" s="230" t="s">
        <v>6600</v>
      </c>
      <c r="G244" s="231" t="s">
        <v>1327</v>
      </c>
      <c r="H244" s="232">
        <v>2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38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230</v>
      </c>
      <c r="AT244" s="239" t="s">
        <v>225</v>
      </c>
      <c r="AU244" s="239" t="s">
        <v>82</v>
      </c>
      <c r="AY244" s="18" t="s">
        <v>223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80</v>
      </c>
      <c r="BK244" s="240">
        <f>ROUND(I244*H244,2)</f>
        <v>0</v>
      </c>
      <c r="BL244" s="18" t="s">
        <v>230</v>
      </c>
      <c r="BM244" s="239" t="s">
        <v>1329</v>
      </c>
    </row>
    <row r="245" s="12" customFormat="1" ht="22.8" customHeight="1">
      <c r="A245" s="12"/>
      <c r="B245" s="212"/>
      <c r="C245" s="213"/>
      <c r="D245" s="214" t="s">
        <v>72</v>
      </c>
      <c r="E245" s="226" t="s">
        <v>6601</v>
      </c>
      <c r="F245" s="226" t="s">
        <v>6602</v>
      </c>
      <c r="G245" s="213"/>
      <c r="H245" s="213"/>
      <c r="I245" s="216"/>
      <c r="J245" s="227">
        <f>BK245</f>
        <v>0</v>
      </c>
      <c r="K245" s="213"/>
      <c r="L245" s="218"/>
      <c r="M245" s="219"/>
      <c r="N245" s="220"/>
      <c r="O245" s="220"/>
      <c r="P245" s="221">
        <f>SUM(P246:P249)</f>
        <v>0</v>
      </c>
      <c r="Q245" s="220"/>
      <c r="R245" s="221">
        <f>SUM(R246:R249)</f>
        <v>0</v>
      </c>
      <c r="S245" s="220"/>
      <c r="T245" s="222">
        <f>SUM(T246:T249)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3" t="s">
        <v>80</v>
      </c>
      <c r="AT245" s="224" t="s">
        <v>72</v>
      </c>
      <c r="AU245" s="224" t="s">
        <v>80</v>
      </c>
      <c r="AY245" s="223" t="s">
        <v>223</v>
      </c>
      <c r="BK245" s="225">
        <f>SUM(BK246:BK249)</f>
        <v>0</v>
      </c>
    </row>
    <row r="246" s="2" customFormat="1" ht="16.5" customHeight="1">
      <c r="A246" s="39"/>
      <c r="B246" s="40"/>
      <c r="C246" s="228" t="s">
        <v>772</v>
      </c>
      <c r="D246" s="228" t="s">
        <v>225</v>
      </c>
      <c r="E246" s="229" t="s">
        <v>6603</v>
      </c>
      <c r="F246" s="230" t="s">
        <v>6604</v>
      </c>
      <c r="G246" s="231" t="s">
        <v>351</v>
      </c>
      <c r="H246" s="232">
        <v>60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38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230</v>
      </c>
      <c r="AT246" s="239" t="s">
        <v>225</v>
      </c>
      <c r="AU246" s="239" t="s">
        <v>82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1338</v>
      </c>
    </row>
    <row r="247" s="2" customFormat="1" ht="16.5" customHeight="1">
      <c r="A247" s="39"/>
      <c r="B247" s="40"/>
      <c r="C247" s="228" t="s">
        <v>776</v>
      </c>
      <c r="D247" s="228" t="s">
        <v>225</v>
      </c>
      <c r="E247" s="229" t="s">
        <v>6605</v>
      </c>
      <c r="F247" s="230" t="s">
        <v>6606</v>
      </c>
      <c r="G247" s="231" t="s">
        <v>351</v>
      </c>
      <c r="H247" s="232">
        <v>60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38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230</v>
      </c>
      <c r="AT247" s="239" t="s">
        <v>225</v>
      </c>
      <c r="AU247" s="239" t="s">
        <v>82</v>
      </c>
      <c r="AY247" s="18" t="s">
        <v>223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80</v>
      </c>
      <c r="BK247" s="240">
        <f>ROUND(I247*H247,2)</f>
        <v>0</v>
      </c>
      <c r="BL247" s="18" t="s">
        <v>230</v>
      </c>
      <c r="BM247" s="239" t="s">
        <v>1348</v>
      </c>
    </row>
    <row r="248" s="2" customFormat="1">
      <c r="A248" s="39"/>
      <c r="B248" s="40"/>
      <c r="C248" s="41"/>
      <c r="D248" s="243" t="s">
        <v>370</v>
      </c>
      <c r="E248" s="41"/>
      <c r="F248" s="284" t="s">
        <v>6607</v>
      </c>
      <c r="G248" s="41"/>
      <c r="H248" s="41"/>
      <c r="I248" s="285"/>
      <c r="J248" s="41"/>
      <c r="K248" s="41"/>
      <c r="L248" s="45"/>
      <c r="M248" s="286"/>
      <c r="N248" s="287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370</v>
      </c>
      <c r="AU248" s="18" t="s">
        <v>82</v>
      </c>
    </row>
    <row r="249" s="2" customFormat="1" ht="16.5" customHeight="1">
      <c r="A249" s="39"/>
      <c r="B249" s="40"/>
      <c r="C249" s="228" t="s">
        <v>781</v>
      </c>
      <c r="D249" s="228" t="s">
        <v>225</v>
      </c>
      <c r="E249" s="229" t="s">
        <v>6608</v>
      </c>
      <c r="F249" s="230" t="s">
        <v>6609</v>
      </c>
      <c r="G249" s="231" t="s">
        <v>351</v>
      </c>
      <c r="H249" s="232">
        <v>60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82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1358</v>
      </c>
    </row>
    <row r="250" s="12" customFormat="1" ht="22.8" customHeight="1">
      <c r="A250" s="12"/>
      <c r="B250" s="212"/>
      <c r="C250" s="213"/>
      <c r="D250" s="214" t="s">
        <v>72</v>
      </c>
      <c r="E250" s="226" t="s">
        <v>6610</v>
      </c>
      <c r="F250" s="226" t="s">
        <v>6611</v>
      </c>
      <c r="G250" s="213"/>
      <c r="H250" s="213"/>
      <c r="I250" s="216"/>
      <c r="J250" s="227">
        <f>BK250</f>
        <v>0</v>
      </c>
      <c r="K250" s="213"/>
      <c r="L250" s="218"/>
      <c r="M250" s="219"/>
      <c r="N250" s="220"/>
      <c r="O250" s="220"/>
      <c r="P250" s="221">
        <f>SUM(P251:P254)</f>
        <v>0</v>
      </c>
      <c r="Q250" s="220"/>
      <c r="R250" s="221">
        <f>SUM(R251:R254)</f>
        <v>0</v>
      </c>
      <c r="S250" s="220"/>
      <c r="T250" s="222">
        <f>SUM(T251:T254)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3" t="s">
        <v>80</v>
      </c>
      <c r="AT250" s="224" t="s">
        <v>72</v>
      </c>
      <c r="AU250" s="224" t="s">
        <v>80</v>
      </c>
      <c r="AY250" s="223" t="s">
        <v>223</v>
      </c>
      <c r="BK250" s="225">
        <f>SUM(BK251:BK254)</f>
        <v>0</v>
      </c>
    </row>
    <row r="251" s="2" customFormat="1" ht="16.5" customHeight="1">
      <c r="A251" s="39"/>
      <c r="B251" s="40"/>
      <c r="C251" s="228" t="s">
        <v>786</v>
      </c>
      <c r="D251" s="228" t="s">
        <v>225</v>
      </c>
      <c r="E251" s="229" t="s">
        <v>6612</v>
      </c>
      <c r="F251" s="230" t="s">
        <v>6613</v>
      </c>
      <c r="G251" s="231" t="s">
        <v>4486</v>
      </c>
      <c r="H251" s="232">
        <v>500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38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230</v>
      </c>
      <c r="AT251" s="239" t="s">
        <v>225</v>
      </c>
      <c r="AU251" s="239" t="s">
        <v>82</v>
      </c>
      <c r="AY251" s="18" t="s">
        <v>223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80</v>
      </c>
      <c r="BK251" s="240">
        <f>ROUND(I251*H251,2)</f>
        <v>0</v>
      </c>
      <c r="BL251" s="18" t="s">
        <v>230</v>
      </c>
      <c r="BM251" s="239" t="s">
        <v>1379</v>
      </c>
    </row>
    <row r="252" s="2" customFormat="1" ht="16.5" customHeight="1">
      <c r="A252" s="39"/>
      <c r="B252" s="40"/>
      <c r="C252" s="228" t="s">
        <v>791</v>
      </c>
      <c r="D252" s="228" t="s">
        <v>225</v>
      </c>
      <c r="E252" s="229" t="s">
        <v>6614</v>
      </c>
      <c r="F252" s="230" t="s">
        <v>6615</v>
      </c>
      <c r="G252" s="231" t="s">
        <v>4486</v>
      </c>
      <c r="H252" s="232">
        <v>200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230</v>
      </c>
      <c r="AT252" s="239" t="s">
        <v>225</v>
      </c>
      <c r="AU252" s="239" t="s">
        <v>82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1390</v>
      </c>
    </row>
    <row r="253" s="2" customFormat="1" ht="16.5" customHeight="1">
      <c r="A253" s="39"/>
      <c r="B253" s="40"/>
      <c r="C253" s="228" t="s">
        <v>796</v>
      </c>
      <c r="D253" s="228" t="s">
        <v>225</v>
      </c>
      <c r="E253" s="229" t="s">
        <v>6616</v>
      </c>
      <c r="F253" s="230" t="s">
        <v>6617</v>
      </c>
      <c r="G253" s="231" t="s">
        <v>4486</v>
      </c>
      <c r="H253" s="232">
        <v>200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38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230</v>
      </c>
      <c r="AT253" s="239" t="s">
        <v>225</v>
      </c>
      <c r="AU253" s="239" t="s">
        <v>82</v>
      </c>
      <c r="AY253" s="18" t="s">
        <v>223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80</v>
      </c>
      <c r="BK253" s="240">
        <f>ROUND(I253*H253,2)</f>
        <v>0</v>
      </c>
      <c r="BL253" s="18" t="s">
        <v>230</v>
      </c>
      <c r="BM253" s="239" t="s">
        <v>1398</v>
      </c>
    </row>
    <row r="254" s="2" customFormat="1" ht="16.5" customHeight="1">
      <c r="A254" s="39"/>
      <c r="B254" s="40"/>
      <c r="C254" s="228" t="s">
        <v>801</v>
      </c>
      <c r="D254" s="228" t="s">
        <v>225</v>
      </c>
      <c r="E254" s="229" t="s">
        <v>6618</v>
      </c>
      <c r="F254" s="230" t="s">
        <v>6619</v>
      </c>
      <c r="G254" s="231" t="s">
        <v>4486</v>
      </c>
      <c r="H254" s="232">
        <v>40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230</v>
      </c>
      <c r="AT254" s="239" t="s">
        <v>225</v>
      </c>
      <c r="AU254" s="239" t="s">
        <v>82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1429</v>
      </c>
    </row>
    <row r="255" s="12" customFormat="1" ht="22.8" customHeight="1">
      <c r="A255" s="12"/>
      <c r="B255" s="212"/>
      <c r="C255" s="213"/>
      <c r="D255" s="214" t="s">
        <v>72</v>
      </c>
      <c r="E255" s="226" t="s">
        <v>6620</v>
      </c>
      <c r="F255" s="226" t="s">
        <v>6621</v>
      </c>
      <c r="G255" s="213"/>
      <c r="H255" s="213"/>
      <c r="I255" s="216"/>
      <c r="J255" s="227">
        <f>BK255</f>
        <v>0</v>
      </c>
      <c r="K255" s="213"/>
      <c r="L255" s="218"/>
      <c r="M255" s="219"/>
      <c r="N255" s="220"/>
      <c r="O255" s="220"/>
      <c r="P255" s="221">
        <f>SUM(P256:P258)</f>
        <v>0</v>
      </c>
      <c r="Q255" s="220"/>
      <c r="R255" s="221">
        <f>SUM(R256:R258)</f>
        <v>0</v>
      </c>
      <c r="S255" s="220"/>
      <c r="T255" s="222">
        <f>SUM(T256:T258)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23" t="s">
        <v>80</v>
      </c>
      <c r="AT255" s="224" t="s">
        <v>72</v>
      </c>
      <c r="AU255" s="224" t="s">
        <v>80</v>
      </c>
      <c r="AY255" s="223" t="s">
        <v>223</v>
      </c>
      <c r="BK255" s="225">
        <f>SUM(BK256:BK258)</f>
        <v>0</v>
      </c>
    </row>
    <row r="256" s="2" customFormat="1" ht="16.5" customHeight="1">
      <c r="A256" s="39"/>
      <c r="B256" s="40"/>
      <c r="C256" s="228" t="s">
        <v>806</v>
      </c>
      <c r="D256" s="228" t="s">
        <v>225</v>
      </c>
      <c r="E256" s="229" t="s">
        <v>6622</v>
      </c>
      <c r="F256" s="230" t="s">
        <v>6623</v>
      </c>
      <c r="G256" s="231" t="s">
        <v>4486</v>
      </c>
      <c r="H256" s="232">
        <v>120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38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230</v>
      </c>
      <c r="AT256" s="239" t="s">
        <v>225</v>
      </c>
      <c r="AU256" s="239" t="s">
        <v>82</v>
      </c>
      <c r="AY256" s="18" t="s">
        <v>223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80</v>
      </c>
      <c r="BK256" s="240">
        <f>ROUND(I256*H256,2)</f>
        <v>0</v>
      </c>
      <c r="BL256" s="18" t="s">
        <v>230</v>
      </c>
      <c r="BM256" s="239" t="s">
        <v>1440</v>
      </c>
    </row>
    <row r="257" s="2" customFormat="1" ht="16.5" customHeight="1">
      <c r="A257" s="39"/>
      <c r="B257" s="40"/>
      <c r="C257" s="228" t="s">
        <v>811</v>
      </c>
      <c r="D257" s="228" t="s">
        <v>225</v>
      </c>
      <c r="E257" s="229" t="s">
        <v>6624</v>
      </c>
      <c r="F257" s="230" t="s">
        <v>6625</v>
      </c>
      <c r="G257" s="231" t="s">
        <v>4486</v>
      </c>
      <c r="H257" s="232">
        <v>40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38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230</v>
      </c>
      <c r="AT257" s="239" t="s">
        <v>225</v>
      </c>
      <c r="AU257" s="239" t="s">
        <v>82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230</v>
      </c>
      <c r="BM257" s="239" t="s">
        <v>1473</v>
      </c>
    </row>
    <row r="258" s="2" customFormat="1" ht="16.5" customHeight="1">
      <c r="A258" s="39"/>
      <c r="B258" s="40"/>
      <c r="C258" s="228" t="s">
        <v>828</v>
      </c>
      <c r="D258" s="228" t="s">
        <v>225</v>
      </c>
      <c r="E258" s="229" t="s">
        <v>6626</v>
      </c>
      <c r="F258" s="230" t="s">
        <v>6627</v>
      </c>
      <c r="G258" s="231" t="s">
        <v>4486</v>
      </c>
      <c r="H258" s="232">
        <v>150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38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230</v>
      </c>
      <c r="AT258" s="239" t="s">
        <v>225</v>
      </c>
      <c r="AU258" s="239" t="s">
        <v>82</v>
      </c>
      <c r="AY258" s="18" t="s">
        <v>223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80</v>
      </c>
      <c r="BK258" s="240">
        <f>ROUND(I258*H258,2)</f>
        <v>0</v>
      </c>
      <c r="BL258" s="18" t="s">
        <v>230</v>
      </c>
      <c r="BM258" s="239" t="s">
        <v>1544</v>
      </c>
    </row>
    <row r="259" s="12" customFormat="1" ht="25.92" customHeight="1">
      <c r="A259" s="12"/>
      <c r="B259" s="212"/>
      <c r="C259" s="213"/>
      <c r="D259" s="214" t="s">
        <v>72</v>
      </c>
      <c r="E259" s="215" t="s">
        <v>6628</v>
      </c>
      <c r="F259" s="215" t="s">
        <v>224</v>
      </c>
      <c r="G259" s="213"/>
      <c r="H259" s="213"/>
      <c r="I259" s="216"/>
      <c r="J259" s="217">
        <f>BK259</f>
        <v>0</v>
      </c>
      <c r="K259" s="213"/>
      <c r="L259" s="218"/>
      <c r="M259" s="219"/>
      <c r="N259" s="220"/>
      <c r="O259" s="220"/>
      <c r="P259" s="221">
        <f>P260+P262+P264+P266+P268+P271+P273</f>
        <v>0</v>
      </c>
      <c r="Q259" s="220"/>
      <c r="R259" s="221">
        <f>R260+R262+R264+R266+R268+R271+R273</f>
        <v>0</v>
      </c>
      <c r="S259" s="220"/>
      <c r="T259" s="222">
        <f>T260+T262+T264+T266+T268+T271+T273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3" t="s">
        <v>80</v>
      </c>
      <c r="AT259" s="224" t="s">
        <v>72</v>
      </c>
      <c r="AU259" s="224" t="s">
        <v>73</v>
      </c>
      <c r="AY259" s="223" t="s">
        <v>223</v>
      </c>
      <c r="BK259" s="225">
        <f>BK260+BK262+BK264+BK266+BK268+BK271+BK273</f>
        <v>0</v>
      </c>
    </row>
    <row r="260" s="12" customFormat="1" ht="22.8" customHeight="1">
      <c r="A260" s="12"/>
      <c r="B260" s="212"/>
      <c r="C260" s="213"/>
      <c r="D260" s="214" t="s">
        <v>72</v>
      </c>
      <c r="E260" s="226" t="s">
        <v>6629</v>
      </c>
      <c r="F260" s="226" t="s">
        <v>6630</v>
      </c>
      <c r="G260" s="213"/>
      <c r="H260" s="213"/>
      <c r="I260" s="216"/>
      <c r="J260" s="227">
        <f>BK260</f>
        <v>0</v>
      </c>
      <c r="K260" s="213"/>
      <c r="L260" s="218"/>
      <c r="M260" s="219"/>
      <c r="N260" s="220"/>
      <c r="O260" s="220"/>
      <c r="P260" s="221">
        <f>P261</f>
        <v>0</v>
      </c>
      <c r="Q260" s="220"/>
      <c r="R260" s="221">
        <f>R261</f>
        <v>0</v>
      </c>
      <c r="S260" s="220"/>
      <c r="T260" s="222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3" t="s">
        <v>80</v>
      </c>
      <c r="AT260" s="224" t="s">
        <v>72</v>
      </c>
      <c r="AU260" s="224" t="s">
        <v>80</v>
      </c>
      <c r="AY260" s="223" t="s">
        <v>223</v>
      </c>
      <c r="BK260" s="225">
        <f>BK261</f>
        <v>0</v>
      </c>
    </row>
    <row r="261" s="2" customFormat="1" ht="16.5" customHeight="1">
      <c r="A261" s="39"/>
      <c r="B261" s="40"/>
      <c r="C261" s="228" t="s">
        <v>835</v>
      </c>
      <c r="D261" s="228" t="s">
        <v>225</v>
      </c>
      <c r="E261" s="229" t="s">
        <v>6631</v>
      </c>
      <c r="F261" s="230" t="s">
        <v>6632</v>
      </c>
      <c r="G261" s="231" t="s">
        <v>6633</v>
      </c>
      <c r="H261" s="232">
        <v>0.059999999999999998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38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230</v>
      </c>
      <c r="AT261" s="239" t="s">
        <v>225</v>
      </c>
      <c r="AU261" s="239" t="s">
        <v>82</v>
      </c>
      <c r="AY261" s="18" t="s">
        <v>223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80</v>
      </c>
      <c r="BK261" s="240">
        <f>ROUND(I261*H261,2)</f>
        <v>0</v>
      </c>
      <c r="BL261" s="18" t="s">
        <v>230</v>
      </c>
      <c r="BM261" s="239" t="s">
        <v>1585</v>
      </c>
    </row>
    <row r="262" s="12" customFormat="1" ht="22.8" customHeight="1">
      <c r="A262" s="12"/>
      <c r="B262" s="212"/>
      <c r="C262" s="213"/>
      <c r="D262" s="214" t="s">
        <v>72</v>
      </c>
      <c r="E262" s="226" t="s">
        <v>6634</v>
      </c>
      <c r="F262" s="226" t="s">
        <v>6635</v>
      </c>
      <c r="G262" s="213"/>
      <c r="H262" s="213"/>
      <c r="I262" s="216"/>
      <c r="J262" s="227">
        <f>BK262</f>
        <v>0</v>
      </c>
      <c r="K262" s="213"/>
      <c r="L262" s="218"/>
      <c r="M262" s="219"/>
      <c r="N262" s="220"/>
      <c r="O262" s="220"/>
      <c r="P262" s="221">
        <f>P263</f>
        <v>0</v>
      </c>
      <c r="Q262" s="220"/>
      <c r="R262" s="221">
        <f>R263</f>
        <v>0</v>
      </c>
      <c r="S262" s="220"/>
      <c r="T262" s="222">
        <f>T263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3" t="s">
        <v>80</v>
      </c>
      <c r="AT262" s="224" t="s">
        <v>72</v>
      </c>
      <c r="AU262" s="224" t="s">
        <v>80</v>
      </c>
      <c r="AY262" s="223" t="s">
        <v>223</v>
      </c>
      <c r="BK262" s="225">
        <f>BK263</f>
        <v>0</v>
      </c>
    </row>
    <row r="263" s="2" customFormat="1" ht="16.5" customHeight="1">
      <c r="A263" s="39"/>
      <c r="B263" s="40"/>
      <c r="C263" s="228" t="s">
        <v>839</v>
      </c>
      <c r="D263" s="228" t="s">
        <v>225</v>
      </c>
      <c r="E263" s="229" t="s">
        <v>6636</v>
      </c>
      <c r="F263" s="230" t="s">
        <v>6637</v>
      </c>
      <c r="G263" s="231" t="s">
        <v>1327</v>
      </c>
      <c r="H263" s="232">
        <v>2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38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230</v>
      </c>
      <c r="AT263" s="239" t="s">
        <v>225</v>
      </c>
      <c r="AU263" s="239" t="s">
        <v>82</v>
      </c>
      <c r="AY263" s="18" t="s">
        <v>223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80</v>
      </c>
      <c r="BK263" s="240">
        <f>ROUND(I263*H263,2)</f>
        <v>0</v>
      </c>
      <c r="BL263" s="18" t="s">
        <v>230</v>
      </c>
      <c r="BM263" s="239" t="s">
        <v>1596</v>
      </c>
    </row>
    <row r="264" s="12" customFormat="1" ht="22.8" customHeight="1">
      <c r="A264" s="12"/>
      <c r="B264" s="212"/>
      <c r="C264" s="213"/>
      <c r="D264" s="214" t="s">
        <v>72</v>
      </c>
      <c r="E264" s="226" t="s">
        <v>6638</v>
      </c>
      <c r="F264" s="226" t="s">
        <v>6639</v>
      </c>
      <c r="G264" s="213"/>
      <c r="H264" s="213"/>
      <c r="I264" s="216"/>
      <c r="J264" s="227">
        <f>BK264</f>
        <v>0</v>
      </c>
      <c r="K264" s="213"/>
      <c r="L264" s="218"/>
      <c r="M264" s="219"/>
      <c r="N264" s="220"/>
      <c r="O264" s="220"/>
      <c r="P264" s="221">
        <f>P265</f>
        <v>0</v>
      </c>
      <c r="Q264" s="220"/>
      <c r="R264" s="221">
        <f>R265</f>
        <v>0</v>
      </c>
      <c r="S264" s="220"/>
      <c r="T264" s="222">
        <f>T265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3" t="s">
        <v>80</v>
      </c>
      <c r="AT264" s="224" t="s">
        <v>72</v>
      </c>
      <c r="AU264" s="224" t="s">
        <v>80</v>
      </c>
      <c r="AY264" s="223" t="s">
        <v>223</v>
      </c>
      <c r="BK264" s="225">
        <f>BK265</f>
        <v>0</v>
      </c>
    </row>
    <row r="265" s="2" customFormat="1" ht="16.5" customHeight="1">
      <c r="A265" s="39"/>
      <c r="B265" s="40"/>
      <c r="C265" s="228" t="s">
        <v>844</v>
      </c>
      <c r="D265" s="228" t="s">
        <v>225</v>
      </c>
      <c r="E265" s="229" t="s">
        <v>6640</v>
      </c>
      <c r="F265" s="230" t="s">
        <v>6641</v>
      </c>
      <c r="G265" s="231" t="s">
        <v>351</v>
      </c>
      <c r="H265" s="232">
        <v>50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38</v>
      </c>
      <c r="O265" s="92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230</v>
      </c>
      <c r="AT265" s="239" t="s">
        <v>225</v>
      </c>
      <c r="AU265" s="239" t="s">
        <v>82</v>
      </c>
      <c r="AY265" s="18" t="s">
        <v>223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80</v>
      </c>
      <c r="BK265" s="240">
        <f>ROUND(I265*H265,2)</f>
        <v>0</v>
      </c>
      <c r="BL265" s="18" t="s">
        <v>230</v>
      </c>
      <c r="BM265" s="239" t="s">
        <v>1604</v>
      </c>
    </row>
    <row r="266" s="12" customFormat="1" ht="22.8" customHeight="1">
      <c r="A266" s="12"/>
      <c r="B266" s="212"/>
      <c r="C266" s="213"/>
      <c r="D266" s="214" t="s">
        <v>72</v>
      </c>
      <c r="E266" s="226" t="s">
        <v>6642</v>
      </c>
      <c r="F266" s="226" t="s">
        <v>6643</v>
      </c>
      <c r="G266" s="213"/>
      <c r="H266" s="213"/>
      <c r="I266" s="216"/>
      <c r="J266" s="227">
        <f>BK266</f>
        <v>0</v>
      </c>
      <c r="K266" s="213"/>
      <c r="L266" s="218"/>
      <c r="M266" s="219"/>
      <c r="N266" s="220"/>
      <c r="O266" s="220"/>
      <c r="P266" s="221">
        <f>P267</f>
        <v>0</v>
      </c>
      <c r="Q266" s="220"/>
      <c r="R266" s="221">
        <f>R267</f>
        <v>0</v>
      </c>
      <c r="S266" s="220"/>
      <c r="T266" s="222">
        <f>T267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3" t="s">
        <v>80</v>
      </c>
      <c r="AT266" s="224" t="s">
        <v>72</v>
      </c>
      <c r="AU266" s="224" t="s">
        <v>80</v>
      </c>
      <c r="AY266" s="223" t="s">
        <v>223</v>
      </c>
      <c r="BK266" s="225">
        <f>BK267</f>
        <v>0</v>
      </c>
    </row>
    <row r="267" s="2" customFormat="1" ht="16.5" customHeight="1">
      <c r="A267" s="39"/>
      <c r="B267" s="40"/>
      <c r="C267" s="228" t="s">
        <v>850</v>
      </c>
      <c r="D267" s="228" t="s">
        <v>225</v>
      </c>
      <c r="E267" s="229" t="s">
        <v>6644</v>
      </c>
      <c r="F267" s="230" t="s">
        <v>6645</v>
      </c>
      <c r="G267" s="231" t="s">
        <v>351</v>
      </c>
      <c r="H267" s="232">
        <v>50</v>
      </c>
      <c r="I267" s="233"/>
      <c r="J267" s="234">
        <f>ROUND(I267*H267,2)</f>
        <v>0</v>
      </c>
      <c r="K267" s="230" t="s">
        <v>1</v>
      </c>
      <c r="L267" s="45"/>
      <c r="M267" s="235" t="s">
        <v>1</v>
      </c>
      <c r="N267" s="236" t="s">
        <v>38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230</v>
      </c>
      <c r="AT267" s="239" t="s">
        <v>225</v>
      </c>
      <c r="AU267" s="239" t="s">
        <v>82</v>
      </c>
      <c r="AY267" s="18" t="s">
        <v>223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80</v>
      </c>
      <c r="BK267" s="240">
        <f>ROUND(I267*H267,2)</f>
        <v>0</v>
      </c>
      <c r="BL267" s="18" t="s">
        <v>230</v>
      </c>
      <c r="BM267" s="239" t="s">
        <v>1638</v>
      </c>
    </row>
    <row r="268" s="12" customFormat="1" ht="22.8" customHeight="1">
      <c r="A268" s="12"/>
      <c r="B268" s="212"/>
      <c r="C268" s="213"/>
      <c r="D268" s="214" t="s">
        <v>72</v>
      </c>
      <c r="E268" s="226" t="s">
        <v>6646</v>
      </c>
      <c r="F268" s="226" t="s">
        <v>6647</v>
      </c>
      <c r="G268" s="213"/>
      <c r="H268" s="213"/>
      <c r="I268" s="216"/>
      <c r="J268" s="227">
        <f>BK268</f>
        <v>0</v>
      </c>
      <c r="K268" s="213"/>
      <c r="L268" s="218"/>
      <c r="M268" s="219"/>
      <c r="N268" s="220"/>
      <c r="O268" s="220"/>
      <c r="P268" s="221">
        <f>SUM(P269:P270)</f>
        <v>0</v>
      </c>
      <c r="Q268" s="220"/>
      <c r="R268" s="221">
        <f>SUM(R269:R270)</f>
        <v>0</v>
      </c>
      <c r="S268" s="220"/>
      <c r="T268" s="222">
        <f>SUM(T269:T270)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23" t="s">
        <v>80</v>
      </c>
      <c r="AT268" s="224" t="s">
        <v>72</v>
      </c>
      <c r="AU268" s="224" t="s">
        <v>80</v>
      </c>
      <c r="AY268" s="223" t="s">
        <v>223</v>
      </c>
      <c r="BK268" s="225">
        <f>SUM(BK269:BK270)</f>
        <v>0</v>
      </c>
    </row>
    <row r="269" s="2" customFormat="1" ht="16.5" customHeight="1">
      <c r="A269" s="39"/>
      <c r="B269" s="40"/>
      <c r="C269" s="228" t="s">
        <v>855</v>
      </c>
      <c r="D269" s="228" t="s">
        <v>225</v>
      </c>
      <c r="E269" s="229" t="s">
        <v>6648</v>
      </c>
      <c r="F269" s="230" t="s">
        <v>6649</v>
      </c>
      <c r="G269" s="231" t="s">
        <v>351</v>
      </c>
      <c r="H269" s="232">
        <v>20</v>
      </c>
      <c r="I269" s="233"/>
      <c r="J269" s="234">
        <f>ROUND(I269*H269,2)</f>
        <v>0</v>
      </c>
      <c r="K269" s="230" t="s">
        <v>1</v>
      </c>
      <c r="L269" s="45"/>
      <c r="M269" s="235" t="s">
        <v>1</v>
      </c>
      <c r="N269" s="236" t="s">
        <v>38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230</v>
      </c>
      <c r="AT269" s="239" t="s">
        <v>225</v>
      </c>
      <c r="AU269" s="239" t="s">
        <v>82</v>
      </c>
      <c r="AY269" s="18" t="s">
        <v>223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80</v>
      </c>
      <c r="BK269" s="240">
        <f>ROUND(I269*H269,2)</f>
        <v>0</v>
      </c>
      <c r="BL269" s="18" t="s">
        <v>230</v>
      </c>
      <c r="BM269" s="239" t="s">
        <v>1670</v>
      </c>
    </row>
    <row r="270" s="2" customFormat="1" ht="16.5" customHeight="1">
      <c r="A270" s="39"/>
      <c r="B270" s="40"/>
      <c r="C270" s="228" t="s">
        <v>859</v>
      </c>
      <c r="D270" s="228" t="s">
        <v>225</v>
      </c>
      <c r="E270" s="229" t="s">
        <v>6650</v>
      </c>
      <c r="F270" s="230" t="s">
        <v>6651</v>
      </c>
      <c r="G270" s="231" t="s">
        <v>351</v>
      </c>
      <c r="H270" s="232">
        <v>50</v>
      </c>
      <c r="I270" s="233"/>
      <c r="J270" s="234">
        <f>ROUND(I270*H270,2)</f>
        <v>0</v>
      </c>
      <c r="K270" s="230" t="s">
        <v>1</v>
      </c>
      <c r="L270" s="45"/>
      <c r="M270" s="235" t="s">
        <v>1</v>
      </c>
      <c r="N270" s="236" t="s">
        <v>38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230</v>
      </c>
      <c r="AT270" s="239" t="s">
        <v>225</v>
      </c>
      <c r="AU270" s="239" t="s">
        <v>82</v>
      </c>
      <c r="AY270" s="18" t="s">
        <v>223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80</v>
      </c>
      <c r="BK270" s="240">
        <f>ROUND(I270*H270,2)</f>
        <v>0</v>
      </c>
      <c r="BL270" s="18" t="s">
        <v>230</v>
      </c>
      <c r="BM270" s="239" t="s">
        <v>1682</v>
      </c>
    </row>
    <row r="271" s="12" customFormat="1" ht="22.8" customHeight="1">
      <c r="A271" s="12"/>
      <c r="B271" s="212"/>
      <c r="C271" s="213"/>
      <c r="D271" s="214" t="s">
        <v>72</v>
      </c>
      <c r="E271" s="226" t="s">
        <v>6652</v>
      </c>
      <c r="F271" s="226" t="s">
        <v>6653</v>
      </c>
      <c r="G271" s="213"/>
      <c r="H271" s="213"/>
      <c r="I271" s="216"/>
      <c r="J271" s="227">
        <f>BK271</f>
        <v>0</v>
      </c>
      <c r="K271" s="213"/>
      <c r="L271" s="218"/>
      <c r="M271" s="219"/>
      <c r="N271" s="220"/>
      <c r="O271" s="220"/>
      <c r="P271" s="221">
        <f>P272</f>
        <v>0</v>
      </c>
      <c r="Q271" s="220"/>
      <c r="R271" s="221">
        <f>R272</f>
        <v>0</v>
      </c>
      <c r="S271" s="220"/>
      <c r="T271" s="222">
        <f>T272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3" t="s">
        <v>80</v>
      </c>
      <c r="AT271" s="224" t="s">
        <v>72</v>
      </c>
      <c r="AU271" s="224" t="s">
        <v>80</v>
      </c>
      <c r="AY271" s="223" t="s">
        <v>223</v>
      </c>
      <c r="BK271" s="225">
        <f>BK272</f>
        <v>0</v>
      </c>
    </row>
    <row r="272" s="2" customFormat="1" ht="16.5" customHeight="1">
      <c r="A272" s="39"/>
      <c r="B272" s="40"/>
      <c r="C272" s="228" t="s">
        <v>864</v>
      </c>
      <c r="D272" s="228" t="s">
        <v>225</v>
      </c>
      <c r="E272" s="229" t="s">
        <v>6654</v>
      </c>
      <c r="F272" s="230" t="s">
        <v>6655</v>
      </c>
      <c r="G272" s="231" t="s">
        <v>228</v>
      </c>
      <c r="H272" s="232">
        <v>1.5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38</v>
      </c>
      <c r="O272" s="92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230</v>
      </c>
      <c r="AT272" s="239" t="s">
        <v>225</v>
      </c>
      <c r="AU272" s="239" t="s">
        <v>82</v>
      </c>
      <c r="AY272" s="18" t="s">
        <v>223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80</v>
      </c>
      <c r="BK272" s="240">
        <f>ROUND(I272*H272,2)</f>
        <v>0</v>
      </c>
      <c r="BL272" s="18" t="s">
        <v>230</v>
      </c>
      <c r="BM272" s="239" t="s">
        <v>1691</v>
      </c>
    </row>
    <row r="273" s="12" customFormat="1" ht="22.8" customHeight="1">
      <c r="A273" s="12"/>
      <c r="B273" s="212"/>
      <c r="C273" s="213"/>
      <c r="D273" s="214" t="s">
        <v>72</v>
      </c>
      <c r="E273" s="226" t="s">
        <v>6656</v>
      </c>
      <c r="F273" s="226" t="s">
        <v>6657</v>
      </c>
      <c r="G273" s="213"/>
      <c r="H273" s="213"/>
      <c r="I273" s="216"/>
      <c r="J273" s="227">
        <f>BK273</f>
        <v>0</v>
      </c>
      <c r="K273" s="213"/>
      <c r="L273" s="218"/>
      <c r="M273" s="219"/>
      <c r="N273" s="220"/>
      <c r="O273" s="220"/>
      <c r="P273" s="221">
        <f>SUM(P274:P275)</f>
        <v>0</v>
      </c>
      <c r="Q273" s="220"/>
      <c r="R273" s="221">
        <f>SUM(R274:R275)</f>
        <v>0</v>
      </c>
      <c r="S273" s="220"/>
      <c r="T273" s="222">
        <f>SUM(T274:T275)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23" t="s">
        <v>80</v>
      </c>
      <c r="AT273" s="224" t="s">
        <v>72</v>
      </c>
      <c r="AU273" s="224" t="s">
        <v>80</v>
      </c>
      <c r="AY273" s="223" t="s">
        <v>223</v>
      </c>
      <c r="BK273" s="225">
        <f>SUM(BK274:BK275)</f>
        <v>0</v>
      </c>
    </row>
    <row r="274" s="2" customFormat="1" ht="16.5" customHeight="1">
      <c r="A274" s="39"/>
      <c r="B274" s="40"/>
      <c r="C274" s="228" t="s">
        <v>868</v>
      </c>
      <c r="D274" s="228" t="s">
        <v>225</v>
      </c>
      <c r="E274" s="229" t="s">
        <v>6658</v>
      </c>
      <c r="F274" s="230" t="s">
        <v>6659</v>
      </c>
      <c r="G274" s="231" t="s">
        <v>351</v>
      </c>
      <c r="H274" s="232">
        <v>50</v>
      </c>
      <c r="I274" s="233"/>
      <c r="J274" s="234">
        <f>ROUND(I274*H274,2)</f>
        <v>0</v>
      </c>
      <c r="K274" s="230" t="s">
        <v>1</v>
      </c>
      <c r="L274" s="45"/>
      <c r="M274" s="235" t="s">
        <v>1</v>
      </c>
      <c r="N274" s="236" t="s">
        <v>38</v>
      </c>
      <c r="O274" s="92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230</v>
      </c>
      <c r="AT274" s="239" t="s">
        <v>225</v>
      </c>
      <c r="AU274" s="239" t="s">
        <v>82</v>
      </c>
      <c r="AY274" s="18" t="s">
        <v>223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80</v>
      </c>
      <c r="BK274" s="240">
        <f>ROUND(I274*H274,2)</f>
        <v>0</v>
      </c>
      <c r="BL274" s="18" t="s">
        <v>230</v>
      </c>
      <c r="BM274" s="239" t="s">
        <v>1704</v>
      </c>
    </row>
    <row r="275" s="2" customFormat="1" ht="16.5" customHeight="1">
      <c r="A275" s="39"/>
      <c r="B275" s="40"/>
      <c r="C275" s="228" t="s">
        <v>873</v>
      </c>
      <c r="D275" s="228" t="s">
        <v>225</v>
      </c>
      <c r="E275" s="229" t="s">
        <v>6660</v>
      </c>
      <c r="F275" s="230" t="s">
        <v>6661</v>
      </c>
      <c r="G275" s="231" t="s">
        <v>228</v>
      </c>
      <c r="H275" s="232">
        <v>2</v>
      </c>
      <c r="I275" s="233"/>
      <c r="J275" s="234">
        <f>ROUND(I275*H275,2)</f>
        <v>0</v>
      </c>
      <c r="K275" s="230" t="s">
        <v>1</v>
      </c>
      <c r="L275" s="45"/>
      <c r="M275" s="235" t="s">
        <v>1</v>
      </c>
      <c r="N275" s="236" t="s">
        <v>38</v>
      </c>
      <c r="O275" s="92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230</v>
      </c>
      <c r="AT275" s="239" t="s">
        <v>225</v>
      </c>
      <c r="AU275" s="239" t="s">
        <v>82</v>
      </c>
      <c r="AY275" s="18" t="s">
        <v>223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80</v>
      </c>
      <c r="BK275" s="240">
        <f>ROUND(I275*H275,2)</f>
        <v>0</v>
      </c>
      <c r="BL275" s="18" t="s">
        <v>230</v>
      </c>
      <c r="BM275" s="239" t="s">
        <v>1715</v>
      </c>
    </row>
    <row r="276" s="12" customFormat="1" ht="25.92" customHeight="1">
      <c r="A276" s="12"/>
      <c r="B276" s="212"/>
      <c r="C276" s="213"/>
      <c r="D276" s="214" t="s">
        <v>72</v>
      </c>
      <c r="E276" s="215" t="s">
        <v>6662</v>
      </c>
      <c r="F276" s="215" t="s">
        <v>5296</v>
      </c>
      <c r="G276" s="213"/>
      <c r="H276" s="213"/>
      <c r="I276" s="216"/>
      <c r="J276" s="217">
        <f>BK276</f>
        <v>0</v>
      </c>
      <c r="K276" s="213"/>
      <c r="L276" s="218"/>
      <c r="M276" s="219"/>
      <c r="N276" s="220"/>
      <c r="O276" s="220"/>
      <c r="P276" s="221">
        <f>SUM(P277:P278)</f>
        <v>0</v>
      </c>
      <c r="Q276" s="220"/>
      <c r="R276" s="221">
        <f>SUM(R277:R278)</f>
        <v>0</v>
      </c>
      <c r="S276" s="220"/>
      <c r="T276" s="222">
        <f>SUM(T277:T278)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3" t="s">
        <v>80</v>
      </c>
      <c r="AT276" s="224" t="s">
        <v>72</v>
      </c>
      <c r="AU276" s="224" t="s">
        <v>73</v>
      </c>
      <c r="AY276" s="223" t="s">
        <v>223</v>
      </c>
      <c r="BK276" s="225">
        <f>SUM(BK277:BK278)</f>
        <v>0</v>
      </c>
    </row>
    <row r="277" s="2" customFormat="1" ht="16.5" customHeight="1">
      <c r="A277" s="39"/>
      <c r="B277" s="40"/>
      <c r="C277" s="228" t="s">
        <v>877</v>
      </c>
      <c r="D277" s="228" t="s">
        <v>225</v>
      </c>
      <c r="E277" s="229" t="s">
        <v>6663</v>
      </c>
      <c r="F277" s="230" t="s">
        <v>6664</v>
      </c>
      <c r="G277" s="231" t="s">
        <v>847</v>
      </c>
      <c r="H277" s="232">
        <v>1</v>
      </c>
      <c r="I277" s="233"/>
      <c r="J277" s="234">
        <f>ROUND(I277*H277,2)</f>
        <v>0</v>
      </c>
      <c r="K277" s="230" t="s">
        <v>1</v>
      </c>
      <c r="L277" s="45"/>
      <c r="M277" s="235" t="s">
        <v>1</v>
      </c>
      <c r="N277" s="236" t="s">
        <v>38</v>
      </c>
      <c r="O277" s="92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230</v>
      </c>
      <c r="AT277" s="239" t="s">
        <v>225</v>
      </c>
      <c r="AU277" s="239" t="s">
        <v>80</v>
      </c>
      <c r="AY277" s="18" t="s">
        <v>223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80</v>
      </c>
      <c r="BK277" s="240">
        <f>ROUND(I277*H277,2)</f>
        <v>0</v>
      </c>
      <c r="BL277" s="18" t="s">
        <v>230</v>
      </c>
      <c r="BM277" s="239" t="s">
        <v>6665</v>
      </c>
    </row>
    <row r="278" s="2" customFormat="1" ht="16.5" customHeight="1">
      <c r="A278" s="39"/>
      <c r="B278" s="40"/>
      <c r="C278" s="228" t="s">
        <v>883</v>
      </c>
      <c r="D278" s="228" t="s">
        <v>225</v>
      </c>
      <c r="E278" s="229" t="s">
        <v>6666</v>
      </c>
      <c r="F278" s="230" t="s">
        <v>6667</v>
      </c>
      <c r="G278" s="231" t="s">
        <v>847</v>
      </c>
      <c r="H278" s="232">
        <v>1</v>
      </c>
      <c r="I278" s="233"/>
      <c r="J278" s="234">
        <f>ROUND(I278*H278,2)</f>
        <v>0</v>
      </c>
      <c r="K278" s="230" t="s">
        <v>1</v>
      </c>
      <c r="L278" s="45"/>
      <c r="M278" s="299" t="s">
        <v>1</v>
      </c>
      <c r="N278" s="300" t="s">
        <v>38</v>
      </c>
      <c r="O278" s="301"/>
      <c r="P278" s="302">
        <f>O278*H278</f>
        <v>0</v>
      </c>
      <c r="Q278" s="302">
        <v>0</v>
      </c>
      <c r="R278" s="302">
        <f>Q278*H278</f>
        <v>0</v>
      </c>
      <c r="S278" s="302">
        <v>0</v>
      </c>
      <c r="T278" s="303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230</v>
      </c>
      <c r="AT278" s="239" t="s">
        <v>225</v>
      </c>
      <c r="AU278" s="239" t="s">
        <v>80</v>
      </c>
      <c r="AY278" s="18" t="s">
        <v>223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80</v>
      </c>
      <c r="BK278" s="240">
        <f>ROUND(I278*H278,2)</f>
        <v>0</v>
      </c>
      <c r="BL278" s="18" t="s">
        <v>230</v>
      </c>
      <c r="BM278" s="239" t="s">
        <v>6668</v>
      </c>
    </row>
    <row r="279" s="2" customFormat="1" ht="6.96" customHeight="1">
      <c r="A279" s="39"/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45"/>
      <c r="M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</sheetData>
  <sheetProtection sheet="1" autoFilter="0" formatColumns="0" formatRows="0" objects="1" scenarios="1" spinCount="100000" saltValue="chJHQ+GhJ28W7BrJdCMI0h1b2YkSKpe9fIlCTqSC0UgFRdrLeYjxUBA6YW1Cw+fi9RLaexy8Uw5TDXjZy10MWQ==" hashValue="89lGuHBLVzyCULz4naugVcNL2m1ExCvvqLDgfHlePVG8611GbM3giuf7JbsYwWsjdkpk7wdwo3oIrPoWPbnDcA==" algorithmName="SHA-512" password="DDEF"/>
  <autoFilter ref="C142:K2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9:H129"/>
    <mergeCell ref="E133:H133"/>
    <mergeCell ref="E131:H131"/>
    <mergeCell ref="E135:H13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>
      <c r="B8" s="21"/>
      <c r="D8" s="152" t="s">
        <v>164</v>
      </c>
      <c r="L8" s="21"/>
    </row>
    <row r="9" s="1" customFormat="1" ht="16.5" customHeight="1">
      <c r="B9" s="21"/>
      <c r="E9" s="153" t="s">
        <v>165</v>
      </c>
      <c r="F9" s="1"/>
      <c r="G9" s="1"/>
      <c r="H9" s="1"/>
      <c r="L9" s="21"/>
    </row>
    <row r="10" s="1" customFormat="1" ht="12" customHeight="1">
      <c r="B10" s="21"/>
      <c r="D10" s="152" t="s">
        <v>166</v>
      </c>
      <c r="L10" s="21"/>
    </row>
    <row r="11" s="2" customFormat="1" ht="16.5" customHeight="1">
      <c r="A11" s="39"/>
      <c r="B11" s="45"/>
      <c r="C11" s="39"/>
      <c r="D11" s="39"/>
      <c r="E11" s="164" t="s">
        <v>6394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6395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6669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21</v>
      </c>
      <c r="G16" s="39"/>
      <c r="H16" s="39"/>
      <c r="I16" s="152" t="s">
        <v>22</v>
      </c>
      <c r="J16" s="155" t="str">
        <f>'Rekapitulace stavby'!AN8</f>
        <v>26. 5. 2025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 xml:space="preserve"> </v>
      </c>
      <c r="F19" s="39"/>
      <c r="G19" s="39"/>
      <c r="H19" s="39"/>
      <c r="I19" s="152" t="s">
        <v>26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27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26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29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 xml:space="preserve"> </v>
      </c>
      <c r="F25" s="39"/>
      <c r="G25" s="39"/>
      <c r="H25" s="39"/>
      <c r="I25" s="152" t="s">
        <v>26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31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26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32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33</v>
      </c>
      <c r="E34" s="39"/>
      <c r="F34" s="39"/>
      <c r="G34" s="39"/>
      <c r="H34" s="39"/>
      <c r="I34" s="39"/>
      <c r="J34" s="162">
        <f>ROUND(J130,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35</v>
      </c>
      <c r="G36" s="39"/>
      <c r="H36" s="39"/>
      <c r="I36" s="163" t="s">
        <v>34</v>
      </c>
      <c r="J36" s="163" t="s">
        <v>36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37</v>
      </c>
      <c r="E37" s="152" t="s">
        <v>38</v>
      </c>
      <c r="F37" s="165">
        <f>ROUND((SUM(BE130:BE153)),  2)</f>
        <v>0</v>
      </c>
      <c r="G37" s="39"/>
      <c r="H37" s="39"/>
      <c r="I37" s="166">
        <v>0.20999999999999999</v>
      </c>
      <c r="J37" s="165">
        <f>ROUND(((SUM(BE130:BE153))*I37),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39</v>
      </c>
      <c r="F38" s="165">
        <f>ROUND((SUM(BF130:BF153)),  2)</f>
        <v>0</v>
      </c>
      <c r="G38" s="39"/>
      <c r="H38" s="39"/>
      <c r="I38" s="166">
        <v>0.12</v>
      </c>
      <c r="J38" s="165">
        <f>ROUND(((SUM(BF130:BF153))*I38),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40</v>
      </c>
      <c r="F39" s="165">
        <f>ROUND((SUM(BG130:BG153)),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41</v>
      </c>
      <c r="F40" s="165">
        <f>ROUND((SUM(BH130:BH153)),  2)</f>
        <v>0</v>
      </c>
      <c r="G40" s="39"/>
      <c r="H40" s="39"/>
      <c r="I40" s="166">
        <v>0.12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42</v>
      </c>
      <c r="F41" s="165">
        <f>ROUND((SUM(BI130:BI153)),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43</v>
      </c>
      <c r="E43" s="169"/>
      <c r="F43" s="169"/>
      <c r="G43" s="170" t="s">
        <v>44</v>
      </c>
      <c r="H43" s="171" t="s">
        <v>45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1" customFormat="1" ht="16.5" customHeight="1">
      <c r="B87" s="22"/>
      <c r="C87" s="23"/>
      <c r="D87" s="23"/>
      <c r="E87" s="185" t="s">
        <v>165</v>
      </c>
      <c r="F87" s="23"/>
      <c r="G87" s="23"/>
      <c r="H87" s="23"/>
      <c r="I87" s="23"/>
      <c r="J87" s="23"/>
      <c r="K87" s="23"/>
      <c r="L87" s="21"/>
    </row>
    <row r="88" hidden="1" s="1" customFormat="1" ht="12" customHeight="1">
      <c r="B88" s="22"/>
      <c r="C88" s="33" t="s">
        <v>166</v>
      </c>
      <c r="D88" s="23"/>
      <c r="E88" s="23"/>
      <c r="F88" s="23"/>
      <c r="G88" s="23"/>
      <c r="H88" s="23"/>
      <c r="I88" s="23"/>
      <c r="J88" s="23"/>
      <c r="K88" s="23"/>
      <c r="L88" s="21"/>
    </row>
    <row r="89" hidden="1" s="2" customFormat="1" ht="16.5" customHeight="1">
      <c r="A89" s="39"/>
      <c r="B89" s="40"/>
      <c r="C89" s="41"/>
      <c r="D89" s="41"/>
      <c r="E89" s="304" t="s">
        <v>6394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12" customHeight="1">
      <c r="A90" s="39"/>
      <c r="B90" s="40"/>
      <c r="C90" s="33" t="s">
        <v>6395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6.5" customHeight="1">
      <c r="A91" s="39"/>
      <c r="B91" s="40"/>
      <c r="C91" s="41"/>
      <c r="D91" s="41"/>
      <c r="E91" s="77" t="str">
        <f>E13</f>
        <v>D1.4.3_2 - Silnoproud - uzemnění a bleskosvod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26. 5. 2025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 xml:space="preserve"> </v>
      </c>
      <c r="G95" s="41"/>
      <c r="H95" s="41"/>
      <c r="I95" s="33" t="s">
        <v>29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15.15" customHeight="1">
      <c r="A96" s="39"/>
      <c r="B96" s="40"/>
      <c r="C96" s="33" t="s">
        <v>27</v>
      </c>
      <c r="D96" s="41"/>
      <c r="E96" s="41"/>
      <c r="F96" s="28" t="str">
        <f>IF(E22="","",E22)</f>
        <v>Vyplň údaj</v>
      </c>
      <c r="G96" s="41"/>
      <c r="H96" s="41"/>
      <c r="I96" s="33" t="s">
        <v>31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9.28" customHeight="1">
      <c r="A98" s="39"/>
      <c r="B98" s="40"/>
      <c r="C98" s="186" t="s">
        <v>169</v>
      </c>
      <c r="D98" s="187"/>
      <c r="E98" s="187"/>
      <c r="F98" s="187"/>
      <c r="G98" s="187"/>
      <c r="H98" s="187"/>
      <c r="I98" s="187"/>
      <c r="J98" s="188" t="s">
        <v>170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hidden="1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hidden="1" s="2" customFormat="1" ht="22.8" customHeight="1">
      <c r="A100" s="39"/>
      <c r="B100" s="40"/>
      <c r="C100" s="189" t="s">
        <v>171</v>
      </c>
      <c r="D100" s="41"/>
      <c r="E100" s="41"/>
      <c r="F100" s="41"/>
      <c r="G100" s="41"/>
      <c r="H100" s="41"/>
      <c r="I100" s="41"/>
      <c r="J100" s="111">
        <f>J130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172</v>
      </c>
    </row>
    <row r="101" hidden="1" s="9" customFormat="1" ht="24.96" customHeight="1">
      <c r="A101" s="9"/>
      <c r="B101" s="190"/>
      <c r="C101" s="191"/>
      <c r="D101" s="192" t="s">
        <v>6397</v>
      </c>
      <c r="E101" s="193"/>
      <c r="F101" s="193"/>
      <c r="G101" s="193"/>
      <c r="H101" s="193"/>
      <c r="I101" s="193"/>
      <c r="J101" s="194">
        <f>J131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10" customFormat="1" ht="19.92" customHeight="1">
      <c r="A102" s="10"/>
      <c r="B102" s="196"/>
      <c r="C102" s="134"/>
      <c r="D102" s="197" t="s">
        <v>6670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6671</v>
      </c>
      <c r="E103" s="198"/>
      <c r="F103" s="198"/>
      <c r="G103" s="198"/>
      <c r="H103" s="198"/>
      <c r="I103" s="198"/>
      <c r="J103" s="199">
        <f>J140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6672</v>
      </c>
      <c r="E104" s="198"/>
      <c r="F104" s="198"/>
      <c r="G104" s="198"/>
      <c r="H104" s="198"/>
      <c r="I104" s="198"/>
      <c r="J104" s="199">
        <f>J145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6673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9" customFormat="1" ht="24.96" customHeight="1">
      <c r="A106" s="9"/>
      <c r="B106" s="190"/>
      <c r="C106" s="191"/>
      <c r="D106" s="192" t="s">
        <v>6674</v>
      </c>
      <c r="E106" s="193"/>
      <c r="F106" s="193"/>
      <c r="G106" s="193"/>
      <c r="H106" s="193"/>
      <c r="I106" s="193"/>
      <c r="J106" s="194">
        <f>J152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hidden="1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hidden="1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hidden="1"/>
    <row r="110" hidden="1"/>
    <row r="111" hidden="1"/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208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TŘEBOVSKO-ORLICKÝ PODNIKATELSKÝ INKUBÁTOR (TO-PINK)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164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1" customFormat="1" ht="16.5" customHeight="1">
      <c r="B118" s="22"/>
      <c r="C118" s="23"/>
      <c r="D118" s="23"/>
      <c r="E118" s="185" t="s">
        <v>165</v>
      </c>
      <c r="F118" s="23"/>
      <c r="G118" s="23"/>
      <c r="H118" s="23"/>
      <c r="I118" s="23"/>
      <c r="J118" s="23"/>
      <c r="K118" s="23"/>
      <c r="L118" s="21"/>
    </row>
    <row r="119" s="1" customFormat="1" ht="12" customHeight="1">
      <c r="B119" s="22"/>
      <c r="C119" s="33" t="s">
        <v>166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304" t="s">
        <v>6394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6395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E13</f>
        <v>D1.4.3_2 - Silnoproud - uzemnění a bleskosvod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F16</f>
        <v xml:space="preserve"> </v>
      </c>
      <c r="G124" s="41"/>
      <c r="H124" s="41"/>
      <c r="I124" s="33" t="s">
        <v>22</v>
      </c>
      <c r="J124" s="80" t="str">
        <f>IF(J16="","",J16)</f>
        <v>26. 5. 2025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E19</f>
        <v xml:space="preserve"> </v>
      </c>
      <c r="G126" s="41"/>
      <c r="H126" s="41"/>
      <c r="I126" s="33" t="s">
        <v>29</v>
      </c>
      <c r="J126" s="37" t="str">
        <f>E25</f>
        <v xml:space="preserve"> 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27</v>
      </c>
      <c r="D127" s="41"/>
      <c r="E127" s="41"/>
      <c r="F127" s="28" t="str">
        <f>IF(E22="","",E22)</f>
        <v>Vyplň údaj</v>
      </c>
      <c r="G127" s="41"/>
      <c r="H127" s="41"/>
      <c r="I127" s="33" t="s">
        <v>31</v>
      </c>
      <c r="J127" s="37" t="str">
        <f>E28</f>
        <v xml:space="preserve"> 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209</v>
      </c>
      <c r="D129" s="204" t="s">
        <v>58</v>
      </c>
      <c r="E129" s="204" t="s">
        <v>54</v>
      </c>
      <c r="F129" s="204" t="s">
        <v>55</v>
      </c>
      <c r="G129" s="204" t="s">
        <v>210</v>
      </c>
      <c r="H129" s="204" t="s">
        <v>211</v>
      </c>
      <c r="I129" s="204" t="s">
        <v>212</v>
      </c>
      <c r="J129" s="204" t="s">
        <v>170</v>
      </c>
      <c r="K129" s="205" t="s">
        <v>213</v>
      </c>
      <c r="L129" s="206"/>
      <c r="M129" s="101" t="s">
        <v>1</v>
      </c>
      <c r="N129" s="102" t="s">
        <v>37</v>
      </c>
      <c r="O129" s="102" t="s">
        <v>214</v>
      </c>
      <c r="P129" s="102" t="s">
        <v>215</v>
      </c>
      <c r="Q129" s="102" t="s">
        <v>216</v>
      </c>
      <c r="R129" s="102" t="s">
        <v>217</v>
      </c>
      <c r="S129" s="102" t="s">
        <v>218</v>
      </c>
      <c r="T129" s="103" t="s">
        <v>219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220</v>
      </c>
      <c r="D130" s="41"/>
      <c r="E130" s="41"/>
      <c r="F130" s="41"/>
      <c r="G130" s="41"/>
      <c r="H130" s="41"/>
      <c r="I130" s="41"/>
      <c r="J130" s="207">
        <f>BK130</f>
        <v>0</v>
      </c>
      <c r="K130" s="41"/>
      <c r="L130" s="45"/>
      <c r="M130" s="104"/>
      <c r="N130" s="208"/>
      <c r="O130" s="105"/>
      <c r="P130" s="209">
        <f>P131+P152</f>
        <v>0</v>
      </c>
      <c r="Q130" s="105"/>
      <c r="R130" s="209">
        <f>R131+R152</f>
        <v>0</v>
      </c>
      <c r="S130" s="105"/>
      <c r="T130" s="210">
        <f>T131+T152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72</v>
      </c>
      <c r="AU130" s="18" t="s">
        <v>172</v>
      </c>
      <c r="BK130" s="211">
        <f>BK131+BK152</f>
        <v>0</v>
      </c>
    </row>
    <row r="131" s="12" customFormat="1" ht="25.92" customHeight="1">
      <c r="A131" s="12"/>
      <c r="B131" s="212"/>
      <c r="C131" s="213"/>
      <c r="D131" s="214" t="s">
        <v>72</v>
      </c>
      <c r="E131" s="215" t="s">
        <v>6416</v>
      </c>
      <c r="F131" s="215" t="s">
        <v>6417</v>
      </c>
      <c r="G131" s="213"/>
      <c r="H131" s="213"/>
      <c r="I131" s="216"/>
      <c r="J131" s="217">
        <f>BK131</f>
        <v>0</v>
      </c>
      <c r="K131" s="213"/>
      <c r="L131" s="218"/>
      <c r="M131" s="219"/>
      <c r="N131" s="220"/>
      <c r="O131" s="220"/>
      <c r="P131" s="221">
        <f>P132+SUM(P133:P135)+P140+P145+P148</f>
        <v>0</v>
      </c>
      <c r="Q131" s="220"/>
      <c r="R131" s="221">
        <f>R132+SUM(R133:R135)+R140+R145+R148</f>
        <v>0</v>
      </c>
      <c r="S131" s="220"/>
      <c r="T131" s="222">
        <f>T132+SUM(T133:T135)+T140+T145+T148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80</v>
      </c>
      <c r="AT131" s="224" t="s">
        <v>72</v>
      </c>
      <c r="AU131" s="224" t="s">
        <v>73</v>
      </c>
      <c r="AY131" s="223" t="s">
        <v>223</v>
      </c>
      <c r="BK131" s="225">
        <f>BK132+SUM(BK133:BK135)+BK140+BK145+BK148</f>
        <v>0</v>
      </c>
    </row>
    <row r="132" s="2" customFormat="1" ht="16.5" customHeight="1">
      <c r="A132" s="39"/>
      <c r="B132" s="40"/>
      <c r="C132" s="228" t="s">
        <v>80</v>
      </c>
      <c r="D132" s="228" t="s">
        <v>225</v>
      </c>
      <c r="E132" s="229" t="s">
        <v>6675</v>
      </c>
      <c r="F132" s="230" t="s">
        <v>6676</v>
      </c>
      <c r="G132" s="231" t="s">
        <v>351</v>
      </c>
      <c r="H132" s="232">
        <v>55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230</v>
      </c>
      <c r="AT132" s="239" t="s">
        <v>225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82</v>
      </c>
    </row>
    <row r="133" s="2" customFormat="1" ht="16.5" customHeight="1">
      <c r="A133" s="39"/>
      <c r="B133" s="40"/>
      <c r="C133" s="228" t="s">
        <v>82</v>
      </c>
      <c r="D133" s="228" t="s">
        <v>225</v>
      </c>
      <c r="E133" s="229" t="s">
        <v>6677</v>
      </c>
      <c r="F133" s="230" t="s">
        <v>6678</v>
      </c>
      <c r="G133" s="231" t="s">
        <v>351</v>
      </c>
      <c r="H133" s="232">
        <v>180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230</v>
      </c>
    </row>
    <row r="134" s="2" customFormat="1" ht="16.5" customHeight="1">
      <c r="A134" s="39"/>
      <c r="B134" s="40"/>
      <c r="C134" s="228" t="s">
        <v>102</v>
      </c>
      <c r="D134" s="228" t="s">
        <v>225</v>
      </c>
      <c r="E134" s="229" t="s">
        <v>6679</v>
      </c>
      <c r="F134" s="230" t="s">
        <v>6680</v>
      </c>
      <c r="G134" s="231" t="s">
        <v>351</v>
      </c>
      <c r="H134" s="232">
        <v>250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253</v>
      </c>
    </row>
    <row r="135" s="12" customFormat="1" ht="22.8" customHeight="1">
      <c r="A135" s="12"/>
      <c r="B135" s="212"/>
      <c r="C135" s="213"/>
      <c r="D135" s="214" t="s">
        <v>72</v>
      </c>
      <c r="E135" s="226" t="s">
        <v>6418</v>
      </c>
      <c r="F135" s="226" t="s">
        <v>6681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SUM(P136:P139)</f>
        <v>0</v>
      </c>
      <c r="Q135" s="220"/>
      <c r="R135" s="221">
        <f>SUM(R136:R139)</f>
        <v>0</v>
      </c>
      <c r="S135" s="220"/>
      <c r="T135" s="222">
        <f>SUM(T136:T139)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80</v>
      </c>
      <c r="AT135" s="224" t="s">
        <v>72</v>
      </c>
      <c r="AU135" s="224" t="s">
        <v>80</v>
      </c>
      <c r="AY135" s="223" t="s">
        <v>223</v>
      </c>
      <c r="BK135" s="225">
        <f>SUM(BK136:BK139)</f>
        <v>0</v>
      </c>
    </row>
    <row r="136" s="2" customFormat="1" ht="16.5" customHeight="1">
      <c r="A136" s="39"/>
      <c r="B136" s="40"/>
      <c r="C136" s="228" t="s">
        <v>230</v>
      </c>
      <c r="D136" s="228" t="s">
        <v>225</v>
      </c>
      <c r="E136" s="229" t="s">
        <v>6682</v>
      </c>
      <c r="F136" s="230" t="s">
        <v>6683</v>
      </c>
      <c r="G136" s="231" t="s">
        <v>1327</v>
      </c>
      <c r="H136" s="232">
        <v>5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82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262</v>
      </c>
    </row>
    <row r="137" s="2" customFormat="1">
      <c r="A137" s="39"/>
      <c r="B137" s="40"/>
      <c r="C137" s="41"/>
      <c r="D137" s="243" t="s">
        <v>370</v>
      </c>
      <c r="E137" s="41"/>
      <c r="F137" s="284" t="s">
        <v>6684</v>
      </c>
      <c r="G137" s="41"/>
      <c r="H137" s="41"/>
      <c r="I137" s="285"/>
      <c r="J137" s="41"/>
      <c r="K137" s="41"/>
      <c r="L137" s="45"/>
      <c r="M137" s="286"/>
      <c r="N137" s="287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370</v>
      </c>
      <c r="AU137" s="18" t="s">
        <v>82</v>
      </c>
    </row>
    <row r="138" s="2" customFormat="1" ht="16.5" customHeight="1">
      <c r="A138" s="39"/>
      <c r="B138" s="40"/>
      <c r="C138" s="228" t="s">
        <v>249</v>
      </c>
      <c r="D138" s="228" t="s">
        <v>225</v>
      </c>
      <c r="E138" s="229" t="s">
        <v>6685</v>
      </c>
      <c r="F138" s="230" t="s">
        <v>6686</v>
      </c>
      <c r="G138" s="231" t="s">
        <v>1327</v>
      </c>
      <c r="H138" s="232">
        <v>10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82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275</v>
      </c>
    </row>
    <row r="139" s="2" customFormat="1">
      <c r="A139" s="39"/>
      <c r="B139" s="40"/>
      <c r="C139" s="41"/>
      <c r="D139" s="243" t="s">
        <v>370</v>
      </c>
      <c r="E139" s="41"/>
      <c r="F139" s="284" t="s">
        <v>6687</v>
      </c>
      <c r="G139" s="41"/>
      <c r="H139" s="41"/>
      <c r="I139" s="285"/>
      <c r="J139" s="41"/>
      <c r="K139" s="41"/>
      <c r="L139" s="45"/>
      <c r="M139" s="286"/>
      <c r="N139" s="287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370</v>
      </c>
      <c r="AU139" s="18" t="s">
        <v>82</v>
      </c>
    </row>
    <row r="140" s="12" customFormat="1" ht="22.8" customHeight="1">
      <c r="A140" s="12"/>
      <c r="B140" s="212"/>
      <c r="C140" s="213"/>
      <c r="D140" s="214" t="s">
        <v>72</v>
      </c>
      <c r="E140" s="226" t="s">
        <v>6480</v>
      </c>
      <c r="F140" s="226" t="s">
        <v>6688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SUM(P141:P144)</f>
        <v>0</v>
      </c>
      <c r="Q140" s="220"/>
      <c r="R140" s="221">
        <f>SUM(R141:R144)</f>
        <v>0</v>
      </c>
      <c r="S140" s="220"/>
      <c r="T140" s="222">
        <f>SUM(T141:T144)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80</v>
      </c>
      <c r="AT140" s="224" t="s">
        <v>72</v>
      </c>
      <c r="AU140" s="224" t="s">
        <v>80</v>
      </c>
      <c r="AY140" s="223" t="s">
        <v>223</v>
      </c>
      <c r="BK140" s="225">
        <f>SUM(BK141:BK144)</f>
        <v>0</v>
      </c>
    </row>
    <row r="141" s="2" customFormat="1" ht="16.5" customHeight="1">
      <c r="A141" s="39"/>
      <c r="B141" s="40"/>
      <c r="C141" s="228" t="s">
        <v>253</v>
      </c>
      <c r="D141" s="228" t="s">
        <v>225</v>
      </c>
      <c r="E141" s="229" t="s">
        <v>6689</v>
      </c>
      <c r="F141" s="230" t="s">
        <v>6690</v>
      </c>
      <c r="G141" s="231" t="s">
        <v>1327</v>
      </c>
      <c r="H141" s="232">
        <v>230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82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8</v>
      </c>
    </row>
    <row r="142" s="2" customFormat="1">
      <c r="A142" s="39"/>
      <c r="B142" s="40"/>
      <c r="C142" s="41"/>
      <c r="D142" s="243" t="s">
        <v>370</v>
      </c>
      <c r="E142" s="41"/>
      <c r="F142" s="284" t="s">
        <v>6691</v>
      </c>
      <c r="G142" s="41"/>
      <c r="H142" s="41"/>
      <c r="I142" s="285"/>
      <c r="J142" s="41"/>
      <c r="K142" s="41"/>
      <c r="L142" s="45"/>
      <c r="M142" s="286"/>
      <c r="N142" s="287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370</v>
      </c>
      <c r="AU142" s="18" t="s">
        <v>82</v>
      </c>
    </row>
    <row r="143" s="2" customFormat="1" ht="16.5" customHeight="1">
      <c r="A143" s="39"/>
      <c r="B143" s="40"/>
      <c r="C143" s="228" t="s">
        <v>258</v>
      </c>
      <c r="D143" s="228" t="s">
        <v>225</v>
      </c>
      <c r="E143" s="229" t="s">
        <v>6692</v>
      </c>
      <c r="F143" s="230" t="s">
        <v>6693</v>
      </c>
      <c r="G143" s="231" t="s">
        <v>1327</v>
      </c>
      <c r="H143" s="232">
        <v>10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82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297</v>
      </c>
    </row>
    <row r="144" s="2" customFormat="1" ht="16.5" customHeight="1">
      <c r="A144" s="39"/>
      <c r="B144" s="40"/>
      <c r="C144" s="228" t="s">
        <v>262</v>
      </c>
      <c r="D144" s="228" t="s">
        <v>225</v>
      </c>
      <c r="E144" s="229" t="s">
        <v>6694</v>
      </c>
      <c r="F144" s="230" t="s">
        <v>6695</v>
      </c>
      <c r="G144" s="231" t="s">
        <v>6696</v>
      </c>
      <c r="H144" s="232">
        <v>20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82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310</v>
      </c>
    </row>
    <row r="145" s="12" customFormat="1" ht="22.8" customHeight="1">
      <c r="A145" s="12"/>
      <c r="B145" s="212"/>
      <c r="C145" s="213"/>
      <c r="D145" s="214" t="s">
        <v>72</v>
      </c>
      <c r="E145" s="226" t="s">
        <v>6505</v>
      </c>
      <c r="F145" s="226" t="s">
        <v>6697</v>
      </c>
      <c r="G145" s="213"/>
      <c r="H145" s="213"/>
      <c r="I145" s="216"/>
      <c r="J145" s="227">
        <f>BK145</f>
        <v>0</v>
      </c>
      <c r="K145" s="213"/>
      <c r="L145" s="218"/>
      <c r="M145" s="219"/>
      <c r="N145" s="220"/>
      <c r="O145" s="220"/>
      <c r="P145" s="221">
        <f>SUM(P146:P147)</f>
        <v>0</v>
      </c>
      <c r="Q145" s="220"/>
      <c r="R145" s="221">
        <f>SUM(R146:R147)</f>
        <v>0</v>
      </c>
      <c r="S145" s="220"/>
      <c r="T145" s="222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3" t="s">
        <v>80</v>
      </c>
      <c r="AT145" s="224" t="s">
        <v>72</v>
      </c>
      <c r="AU145" s="224" t="s">
        <v>80</v>
      </c>
      <c r="AY145" s="223" t="s">
        <v>223</v>
      </c>
      <c r="BK145" s="225">
        <f>SUM(BK146:BK147)</f>
        <v>0</v>
      </c>
    </row>
    <row r="146" s="2" customFormat="1" ht="16.5" customHeight="1">
      <c r="A146" s="39"/>
      <c r="B146" s="40"/>
      <c r="C146" s="228" t="s">
        <v>269</v>
      </c>
      <c r="D146" s="228" t="s">
        <v>225</v>
      </c>
      <c r="E146" s="229" t="s">
        <v>6698</v>
      </c>
      <c r="F146" s="230" t="s">
        <v>6699</v>
      </c>
      <c r="G146" s="231" t="s">
        <v>1327</v>
      </c>
      <c r="H146" s="232">
        <v>10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82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320</v>
      </c>
    </row>
    <row r="147" s="2" customFormat="1" ht="16.5" customHeight="1">
      <c r="A147" s="39"/>
      <c r="B147" s="40"/>
      <c r="C147" s="228" t="s">
        <v>275</v>
      </c>
      <c r="D147" s="228" t="s">
        <v>225</v>
      </c>
      <c r="E147" s="229" t="s">
        <v>6700</v>
      </c>
      <c r="F147" s="230" t="s">
        <v>6701</v>
      </c>
      <c r="G147" s="231" t="s">
        <v>1327</v>
      </c>
      <c r="H147" s="232">
        <v>25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330</v>
      </c>
    </row>
    <row r="148" s="12" customFormat="1" ht="22.8" customHeight="1">
      <c r="A148" s="12"/>
      <c r="B148" s="212"/>
      <c r="C148" s="213"/>
      <c r="D148" s="214" t="s">
        <v>72</v>
      </c>
      <c r="E148" s="226" t="s">
        <v>6590</v>
      </c>
      <c r="F148" s="226" t="s">
        <v>6621</v>
      </c>
      <c r="G148" s="213"/>
      <c r="H148" s="213"/>
      <c r="I148" s="216"/>
      <c r="J148" s="227">
        <f>BK148</f>
        <v>0</v>
      </c>
      <c r="K148" s="213"/>
      <c r="L148" s="218"/>
      <c r="M148" s="219"/>
      <c r="N148" s="220"/>
      <c r="O148" s="220"/>
      <c r="P148" s="221">
        <f>SUM(P149:P151)</f>
        <v>0</v>
      </c>
      <c r="Q148" s="220"/>
      <c r="R148" s="221">
        <f>SUM(R149:R151)</f>
        <v>0</v>
      </c>
      <c r="S148" s="220"/>
      <c r="T148" s="222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3" t="s">
        <v>80</v>
      </c>
      <c r="AT148" s="224" t="s">
        <v>72</v>
      </c>
      <c r="AU148" s="224" t="s">
        <v>80</v>
      </c>
      <c r="AY148" s="223" t="s">
        <v>223</v>
      </c>
      <c r="BK148" s="225">
        <f>SUM(BK149:BK151)</f>
        <v>0</v>
      </c>
    </row>
    <row r="149" s="2" customFormat="1" ht="16.5" customHeight="1">
      <c r="A149" s="39"/>
      <c r="B149" s="40"/>
      <c r="C149" s="228" t="s">
        <v>279</v>
      </c>
      <c r="D149" s="228" t="s">
        <v>225</v>
      </c>
      <c r="E149" s="229" t="s">
        <v>6702</v>
      </c>
      <c r="F149" s="230" t="s">
        <v>6623</v>
      </c>
      <c r="G149" s="231" t="s">
        <v>4486</v>
      </c>
      <c r="H149" s="232">
        <v>16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82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338</v>
      </c>
    </row>
    <row r="150" s="2" customFormat="1">
      <c r="A150" s="39"/>
      <c r="B150" s="40"/>
      <c r="C150" s="41"/>
      <c r="D150" s="243" t="s">
        <v>370</v>
      </c>
      <c r="E150" s="41"/>
      <c r="F150" s="284" t="s">
        <v>6703</v>
      </c>
      <c r="G150" s="41"/>
      <c r="H150" s="41"/>
      <c r="I150" s="285"/>
      <c r="J150" s="41"/>
      <c r="K150" s="41"/>
      <c r="L150" s="45"/>
      <c r="M150" s="286"/>
      <c r="N150" s="287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370</v>
      </c>
      <c r="AU150" s="18" t="s">
        <v>82</v>
      </c>
    </row>
    <row r="151" s="2" customFormat="1" ht="16.5" customHeight="1">
      <c r="A151" s="39"/>
      <c r="B151" s="40"/>
      <c r="C151" s="228" t="s">
        <v>8</v>
      </c>
      <c r="D151" s="228" t="s">
        <v>225</v>
      </c>
      <c r="E151" s="229" t="s">
        <v>6704</v>
      </c>
      <c r="F151" s="230" t="s">
        <v>6705</v>
      </c>
      <c r="G151" s="231" t="s">
        <v>351</v>
      </c>
      <c r="H151" s="232">
        <v>180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348</v>
      </c>
    </row>
    <row r="152" s="12" customFormat="1" ht="25.92" customHeight="1">
      <c r="A152" s="12"/>
      <c r="B152" s="212"/>
      <c r="C152" s="213"/>
      <c r="D152" s="214" t="s">
        <v>72</v>
      </c>
      <c r="E152" s="215" t="s">
        <v>6596</v>
      </c>
      <c r="F152" s="215" t="s">
        <v>5296</v>
      </c>
      <c r="G152" s="213"/>
      <c r="H152" s="213"/>
      <c r="I152" s="216"/>
      <c r="J152" s="217">
        <f>BK152</f>
        <v>0</v>
      </c>
      <c r="K152" s="213"/>
      <c r="L152" s="218"/>
      <c r="M152" s="219"/>
      <c r="N152" s="220"/>
      <c r="O152" s="220"/>
      <c r="P152" s="221">
        <f>P153</f>
        <v>0</v>
      </c>
      <c r="Q152" s="220"/>
      <c r="R152" s="221">
        <f>R153</f>
        <v>0</v>
      </c>
      <c r="S152" s="220"/>
      <c r="T152" s="222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80</v>
      </c>
      <c r="AT152" s="224" t="s">
        <v>72</v>
      </c>
      <c r="AU152" s="224" t="s">
        <v>73</v>
      </c>
      <c r="AY152" s="223" t="s">
        <v>223</v>
      </c>
      <c r="BK152" s="225">
        <f>BK153</f>
        <v>0</v>
      </c>
    </row>
    <row r="153" s="2" customFormat="1" ht="16.5" customHeight="1">
      <c r="A153" s="39"/>
      <c r="B153" s="40"/>
      <c r="C153" s="228" t="s">
        <v>290</v>
      </c>
      <c r="D153" s="228" t="s">
        <v>225</v>
      </c>
      <c r="E153" s="229" t="s">
        <v>6663</v>
      </c>
      <c r="F153" s="230" t="s">
        <v>6664</v>
      </c>
      <c r="G153" s="231" t="s">
        <v>847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99" t="s">
        <v>1</v>
      </c>
      <c r="N153" s="300" t="s">
        <v>38</v>
      </c>
      <c r="O153" s="301"/>
      <c r="P153" s="302">
        <f>O153*H153</f>
        <v>0</v>
      </c>
      <c r="Q153" s="302">
        <v>0</v>
      </c>
      <c r="R153" s="302">
        <f>Q153*H153</f>
        <v>0</v>
      </c>
      <c r="S153" s="302">
        <v>0</v>
      </c>
      <c r="T153" s="303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80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6706</v>
      </c>
    </row>
    <row r="154" s="2" customFormat="1" ht="6.96" customHeight="1">
      <c r="A154" s="39"/>
      <c r="B154" s="67"/>
      <c r="C154" s="68"/>
      <c r="D154" s="68"/>
      <c r="E154" s="68"/>
      <c r="F154" s="68"/>
      <c r="G154" s="68"/>
      <c r="H154" s="68"/>
      <c r="I154" s="68"/>
      <c r="J154" s="68"/>
      <c r="K154" s="68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RncUzgyOzXCPGwvKjimK1f0uW6ilJQhoo+AimQvHvDuSG48v5f5smNE0HK1lwGL7xse8SgWPzzcyZi/WZTBmsw==" hashValue="sJAuxcynKKc2CcD1H6jCf3OXsD8ak/w8bDbPrVpBWkLEUvfd0oGvhLesqiWfqnhi6u2xAoCwRvvvBpa6B1lGWQ==" algorithmName="SHA-512" password="DDEF"/>
  <autoFilter ref="C129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6707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 xml:space="preserve"> </v>
      </c>
      <c r="F17" s="39"/>
      <c r="G17" s="39"/>
      <c r="H17" s="39"/>
      <c r="I17" s="152" t="s">
        <v>26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 xml:space="preserve"> </v>
      </c>
      <c r="F23" s="39"/>
      <c r="G23" s="39"/>
      <c r="H23" s="39"/>
      <c r="I23" s="152" t="s">
        <v>26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26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ROUND((SUM(BE126:BE300)),  2)</f>
        <v>0</v>
      </c>
      <c r="G35" s="39"/>
      <c r="H35" s="39"/>
      <c r="I35" s="166">
        <v>0.20999999999999999</v>
      </c>
      <c r="J35" s="165">
        <f>ROUND(((SUM(BE126:BE300))*I35),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ROUND((SUM(BF126:BF300)),  2)</f>
        <v>0</v>
      </c>
      <c r="G36" s="39"/>
      <c r="H36" s="39"/>
      <c r="I36" s="166">
        <v>0.12</v>
      </c>
      <c r="J36" s="165">
        <f>ROUND(((SUM(BF126:BF300))*I36),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ROUND((SUM(BG126:BG300)),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ROUND((SUM(BH126:BH300)),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ROUND((SUM(BI126:BI300)),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D1.4.4 -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 xml:space="preserve"> 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6708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9" customFormat="1" ht="24.96" customHeight="1">
      <c r="A100" s="9"/>
      <c r="B100" s="190"/>
      <c r="C100" s="191"/>
      <c r="D100" s="192" t="s">
        <v>6709</v>
      </c>
      <c r="E100" s="193"/>
      <c r="F100" s="193"/>
      <c r="G100" s="193"/>
      <c r="H100" s="193"/>
      <c r="I100" s="193"/>
      <c r="J100" s="194">
        <f>J194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9" customFormat="1" ht="24.96" customHeight="1">
      <c r="A101" s="9"/>
      <c r="B101" s="190"/>
      <c r="C101" s="191"/>
      <c r="D101" s="192" t="s">
        <v>6710</v>
      </c>
      <c r="E101" s="193"/>
      <c r="F101" s="193"/>
      <c r="G101" s="193"/>
      <c r="H101" s="193"/>
      <c r="I101" s="193"/>
      <c r="J101" s="194">
        <f>J267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hidden="1" s="9" customFormat="1" ht="24.96" customHeight="1">
      <c r="A102" s="9"/>
      <c r="B102" s="190"/>
      <c r="C102" s="191"/>
      <c r="D102" s="192" t="s">
        <v>6711</v>
      </c>
      <c r="E102" s="193"/>
      <c r="F102" s="193"/>
      <c r="G102" s="193"/>
      <c r="H102" s="193"/>
      <c r="I102" s="193"/>
      <c r="J102" s="194">
        <f>J275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hidden="1" s="9" customFormat="1" ht="24.96" customHeight="1">
      <c r="A103" s="9"/>
      <c r="B103" s="190"/>
      <c r="C103" s="191"/>
      <c r="D103" s="192" t="s">
        <v>6712</v>
      </c>
      <c r="E103" s="193"/>
      <c r="F103" s="193"/>
      <c r="G103" s="193"/>
      <c r="H103" s="193"/>
      <c r="I103" s="193"/>
      <c r="J103" s="194">
        <f>J297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idden="1" s="9" customFormat="1" ht="24.96" customHeight="1">
      <c r="A104" s="9"/>
      <c r="B104" s="190"/>
      <c r="C104" s="191"/>
      <c r="D104" s="192" t="s">
        <v>6713</v>
      </c>
      <c r="E104" s="193"/>
      <c r="F104" s="193"/>
      <c r="G104" s="193"/>
      <c r="H104" s="193"/>
      <c r="I104" s="193"/>
      <c r="J104" s="194">
        <f>J299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hidden="1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hidden="1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hidden="1"/>
    <row r="108" hidden="1"/>
    <row r="109" hidden="1"/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208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TŘEBOVSKO-ORLICKÝ PODNIKATELSKÝ INKUBÁTOR (TO-PINK)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164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165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D1.4.4 - vzduchotechnika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 xml:space="preserve"> </v>
      </c>
      <c r="G120" s="41"/>
      <c r="H120" s="41"/>
      <c r="I120" s="33" t="s">
        <v>22</v>
      </c>
      <c r="J120" s="80" t="str">
        <f>IF(J14="","",J14)</f>
        <v>26. 5. 2025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 xml:space="preserve"> </v>
      </c>
      <c r="G122" s="41"/>
      <c r="H122" s="41"/>
      <c r="I122" s="33" t="s">
        <v>29</v>
      </c>
      <c r="J122" s="37" t="str">
        <f>E23</f>
        <v xml:space="preserve"> 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27</v>
      </c>
      <c r="D123" s="41"/>
      <c r="E123" s="41"/>
      <c r="F123" s="28" t="str">
        <f>IF(E20="","",E20)</f>
        <v>Vyplň údaj</v>
      </c>
      <c r="G123" s="41"/>
      <c r="H123" s="41"/>
      <c r="I123" s="33" t="s">
        <v>31</v>
      </c>
      <c r="J123" s="37" t="str">
        <f>E26</f>
        <v xml:space="preserve"> 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58</v>
      </c>
      <c r="E125" s="204" t="s">
        <v>54</v>
      </c>
      <c r="F125" s="204" t="s">
        <v>55</v>
      </c>
      <c r="G125" s="204" t="s">
        <v>210</v>
      </c>
      <c r="H125" s="204" t="s">
        <v>211</v>
      </c>
      <c r="I125" s="204" t="s">
        <v>212</v>
      </c>
      <c r="J125" s="204" t="s">
        <v>170</v>
      </c>
      <c r="K125" s="205" t="s">
        <v>213</v>
      </c>
      <c r="L125" s="206"/>
      <c r="M125" s="101" t="s">
        <v>1</v>
      </c>
      <c r="N125" s="102" t="s">
        <v>37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P127+P194+P267+P275+P297+P299</f>
        <v>0</v>
      </c>
      <c r="Q126" s="105"/>
      <c r="R126" s="209">
        <f>R127+R194+R267+R275+R297+R299</f>
        <v>0</v>
      </c>
      <c r="S126" s="105"/>
      <c r="T126" s="210">
        <f>T127+T194+T267+T275+T297+T299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72</v>
      </c>
      <c r="AU126" s="18" t="s">
        <v>172</v>
      </c>
      <c r="BK126" s="211">
        <f>BK127+BK194+BK267+BK275+BK297+BK299</f>
        <v>0</v>
      </c>
    </row>
    <row r="127" s="12" customFormat="1" ht="25.92" customHeight="1">
      <c r="A127" s="12"/>
      <c r="B127" s="212"/>
      <c r="C127" s="213"/>
      <c r="D127" s="214" t="s">
        <v>72</v>
      </c>
      <c r="E127" s="215" t="s">
        <v>6416</v>
      </c>
      <c r="F127" s="215" t="s">
        <v>6714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SUM(P128:P193)</f>
        <v>0</v>
      </c>
      <c r="Q127" s="220"/>
      <c r="R127" s="221">
        <f>SUM(R128:R193)</f>
        <v>0</v>
      </c>
      <c r="S127" s="220"/>
      <c r="T127" s="222">
        <f>SUM(T128:T193)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80</v>
      </c>
      <c r="AT127" s="224" t="s">
        <v>72</v>
      </c>
      <c r="AU127" s="224" t="s">
        <v>73</v>
      </c>
      <c r="AY127" s="223" t="s">
        <v>223</v>
      </c>
      <c r="BK127" s="225">
        <f>SUM(BK128:BK193)</f>
        <v>0</v>
      </c>
    </row>
    <row r="128" s="2" customFormat="1" ht="408" customHeight="1">
      <c r="A128" s="39"/>
      <c r="B128" s="40"/>
      <c r="C128" s="228" t="s">
        <v>80</v>
      </c>
      <c r="D128" s="228" t="s">
        <v>225</v>
      </c>
      <c r="E128" s="229" t="s">
        <v>6715</v>
      </c>
      <c r="F128" s="305" t="s">
        <v>6716</v>
      </c>
      <c r="G128" s="231" t="s">
        <v>847</v>
      </c>
      <c r="H128" s="232">
        <v>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38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230</v>
      </c>
      <c r="AT128" s="239" t="s">
        <v>225</v>
      </c>
      <c r="AU128" s="239" t="s">
        <v>80</v>
      </c>
      <c r="AY128" s="18" t="s">
        <v>223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80</v>
      </c>
      <c r="BK128" s="240">
        <f>ROUND(I128*H128,2)</f>
        <v>0</v>
      </c>
      <c r="BL128" s="18" t="s">
        <v>230</v>
      </c>
      <c r="BM128" s="239" t="s">
        <v>82</v>
      </c>
    </row>
    <row r="129" s="2" customFormat="1" ht="37.8" customHeight="1">
      <c r="A129" s="39"/>
      <c r="B129" s="40"/>
      <c r="C129" s="228" t="s">
        <v>82</v>
      </c>
      <c r="D129" s="228" t="s">
        <v>225</v>
      </c>
      <c r="E129" s="229" t="s">
        <v>6717</v>
      </c>
      <c r="F129" s="230" t="s">
        <v>6718</v>
      </c>
      <c r="G129" s="231" t="s">
        <v>1327</v>
      </c>
      <c r="H129" s="232">
        <v>7</v>
      </c>
      <c r="I129" s="233"/>
      <c r="J129" s="234">
        <f>ROUND(I129*H129,2)</f>
        <v>0</v>
      </c>
      <c r="K129" s="230" t="s">
        <v>1</v>
      </c>
      <c r="L129" s="45"/>
      <c r="M129" s="235" t="s">
        <v>1</v>
      </c>
      <c r="N129" s="236" t="s">
        <v>38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230</v>
      </c>
      <c r="AT129" s="239" t="s">
        <v>225</v>
      </c>
      <c r="AU129" s="239" t="s">
        <v>80</v>
      </c>
      <c r="AY129" s="18" t="s">
        <v>223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80</v>
      </c>
      <c r="BK129" s="240">
        <f>ROUND(I129*H129,2)</f>
        <v>0</v>
      </c>
      <c r="BL129" s="18" t="s">
        <v>230</v>
      </c>
      <c r="BM129" s="239" t="s">
        <v>230</v>
      </c>
    </row>
    <row r="130" s="2" customFormat="1" ht="37.8" customHeight="1">
      <c r="A130" s="39"/>
      <c r="B130" s="40"/>
      <c r="C130" s="228" t="s">
        <v>102</v>
      </c>
      <c r="D130" s="228" t="s">
        <v>225</v>
      </c>
      <c r="E130" s="229" t="s">
        <v>6719</v>
      </c>
      <c r="F130" s="230" t="s">
        <v>6720</v>
      </c>
      <c r="G130" s="231" t="s">
        <v>1327</v>
      </c>
      <c r="H130" s="232">
        <v>7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38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230</v>
      </c>
      <c r="AT130" s="239" t="s">
        <v>225</v>
      </c>
      <c r="AU130" s="239" t="s">
        <v>80</v>
      </c>
      <c r="AY130" s="18" t="s">
        <v>223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80</v>
      </c>
      <c r="BK130" s="240">
        <f>ROUND(I130*H130,2)</f>
        <v>0</v>
      </c>
      <c r="BL130" s="18" t="s">
        <v>230</v>
      </c>
      <c r="BM130" s="239" t="s">
        <v>253</v>
      </c>
    </row>
    <row r="131" s="2" customFormat="1" ht="37.8" customHeight="1">
      <c r="A131" s="39"/>
      <c r="B131" s="40"/>
      <c r="C131" s="228" t="s">
        <v>230</v>
      </c>
      <c r="D131" s="228" t="s">
        <v>225</v>
      </c>
      <c r="E131" s="229" t="s">
        <v>6721</v>
      </c>
      <c r="F131" s="230" t="s">
        <v>6722</v>
      </c>
      <c r="G131" s="231" t="s">
        <v>1327</v>
      </c>
      <c r="H131" s="232">
        <v>1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38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230</v>
      </c>
      <c r="AT131" s="239" t="s">
        <v>225</v>
      </c>
      <c r="AU131" s="239" t="s">
        <v>80</v>
      </c>
      <c r="AY131" s="18" t="s">
        <v>223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80</v>
      </c>
      <c r="BK131" s="240">
        <f>ROUND(I131*H131,2)</f>
        <v>0</v>
      </c>
      <c r="BL131" s="18" t="s">
        <v>230</v>
      </c>
      <c r="BM131" s="239" t="s">
        <v>262</v>
      </c>
    </row>
    <row r="132" s="2" customFormat="1" ht="55.5" customHeight="1">
      <c r="A132" s="39"/>
      <c r="B132" s="40"/>
      <c r="C132" s="228" t="s">
        <v>249</v>
      </c>
      <c r="D132" s="228" t="s">
        <v>225</v>
      </c>
      <c r="E132" s="229" t="s">
        <v>6723</v>
      </c>
      <c r="F132" s="230" t="s">
        <v>6724</v>
      </c>
      <c r="G132" s="231" t="s">
        <v>1327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38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230</v>
      </c>
      <c r="AT132" s="239" t="s">
        <v>225</v>
      </c>
      <c r="AU132" s="239" t="s">
        <v>80</v>
      </c>
      <c r="AY132" s="18" t="s">
        <v>223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80</v>
      </c>
      <c r="BK132" s="240">
        <f>ROUND(I132*H132,2)</f>
        <v>0</v>
      </c>
      <c r="BL132" s="18" t="s">
        <v>230</v>
      </c>
      <c r="BM132" s="239" t="s">
        <v>275</v>
      </c>
    </row>
    <row r="133" s="2" customFormat="1" ht="78" customHeight="1">
      <c r="A133" s="39"/>
      <c r="B133" s="40"/>
      <c r="C133" s="228" t="s">
        <v>253</v>
      </c>
      <c r="D133" s="228" t="s">
        <v>225</v>
      </c>
      <c r="E133" s="229" t="s">
        <v>6725</v>
      </c>
      <c r="F133" s="230" t="s">
        <v>6726</v>
      </c>
      <c r="G133" s="231" t="s">
        <v>1327</v>
      </c>
      <c r="H133" s="232">
        <v>1</v>
      </c>
      <c r="I133" s="233"/>
      <c r="J133" s="234">
        <f>ROUND(I133*H133,2)</f>
        <v>0</v>
      </c>
      <c r="K133" s="230" t="s">
        <v>1</v>
      </c>
      <c r="L133" s="45"/>
      <c r="M133" s="235" t="s">
        <v>1</v>
      </c>
      <c r="N133" s="236" t="s">
        <v>38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230</v>
      </c>
      <c r="AT133" s="239" t="s">
        <v>225</v>
      </c>
      <c r="AU133" s="239" t="s">
        <v>80</v>
      </c>
      <c r="AY133" s="18" t="s">
        <v>223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80</v>
      </c>
      <c r="BK133" s="240">
        <f>ROUND(I133*H133,2)</f>
        <v>0</v>
      </c>
      <c r="BL133" s="18" t="s">
        <v>230</v>
      </c>
      <c r="BM133" s="239" t="s">
        <v>8</v>
      </c>
    </row>
    <row r="134" s="2" customFormat="1" ht="76.35" customHeight="1">
      <c r="A134" s="39"/>
      <c r="B134" s="40"/>
      <c r="C134" s="228" t="s">
        <v>258</v>
      </c>
      <c r="D134" s="228" t="s">
        <v>225</v>
      </c>
      <c r="E134" s="229" t="s">
        <v>6727</v>
      </c>
      <c r="F134" s="230" t="s">
        <v>6728</v>
      </c>
      <c r="G134" s="231" t="s">
        <v>1327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38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230</v>
      </c>
      <c r="AT134" s="239" t="s">
        <v>225</v>
      </c>
      <c r="AU134" s="239" t="s">
        <v>80</v>
      </c>
      <c r="AY134" s="18" t="s">
        <v>223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80</v>
      </c>
      <c r="BK134" s="240">
        <f>ROUND(I134*H134,2)</f>
        <v>0</v>
      </c>
      <c r="BL134" s="18" t="s">
        <v>230</v>
      </c>
      <c r="BM134" s="239" t="s">
        <v>297</v>
      </c>
    </row>
    <row r="135" s="2" customFormat="1" ht="76.35" customHeight="1">
      <c r="A135" s="39"/>
      <c r="B135" s="40"/>
      <c r="C135" s="228" t="s">
        <v>262</v>
      </c>
      <c r="D135" s="228" t="s">
        <v>225</v>
      </c>
      <c r="E135" s="229" t="s">
        <v>6729</v>
      </c>
      <c r="F135" s="230" t="s">
        <v>6728</v>
      </c>
      <c r="G135" s="231" t="s">
        <v>1327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38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230</v>
      </c>
      <c r="AT135" s="239" t="s">
        <v>225</v>
      </c>
      <c r="AU135" s="239" t="s">
        <v>80</v>
      </c>
      <c r="AY135" s="18" t="s">
        <v>223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80</v>
      </c>
      <c r="BK135" s="240">
        <f>ROUND(I135*H135,2)</f>
        <v>0</v>
      </c>
      <c r="BL135" s="18" t="s">
        <v>230</v>
      </c>
      <c r="BM135" s="239" t="s">
        <v>310</v>
      </c>
    </row>
    <row r="136" s="2" customFormat="1" ht="76.35" customHeight="1">
      <c r="A136" s="39"/>
      <c r="B136" s="40"/>
      <c r="C136" s="228" t="s">
        <v>269</v>
      </c>
      <c r="D136" s="228" t="s">
        <v>225</v>
      </c>
      <c r="E136" s="229" t="s">
        <v>6730</v>
      </c>
      <c r="F136" s="230" t="s">
        <v>6728</v>
      </c>
      <c r="G136" s="231" t="s">
        <v>1327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38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230</v>
      </c>
      <c r="AT136" s="239" t="s">
        <v>225</v>
      </c>
      <c r="AU136" s="239" t="s">
        <v>80</v>
      </c>
      <c r="AY136" s="18" t="s">
        <v>223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80</v>
      </c>
      <c r="BK136" s="240">
        <f>ROUND(I136*H136,2)</f>
        <v>0</v>
      </c>
      <c r="BL136" s="18" t="s">
        <v>230</v>
      </c>
      <c r="BM136" s="239" t="s">
        <v>320</v>
      </c>
    </row>
    <row r="137" s="2" customFormat="1" ht="76.35" customHeight="1">
      <c r="A137" s="39"/>
      <c r="B137" s="40"/>
      <c r="C137" s="228" t="s">
        <v>275</v>
      </c>
      <c r="D137" s="228" t="s">
        <v>225</v>
      </c>
      <c r="E137" s="229" t="s">
        <v>6731</v>
      </c>
      <c r="F137" s="230" t="s">
        <v>6728</v>
      </c>
      <c r="G137" s="231" t="s">
        <v>1327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80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330</v>
      </c>
    </row>
    <row r="138" s="2" customFormat="1" ht="76.35" customHeight="1">
      <c r="A138" s="39"/>
      <c r="B138" s="40"/>
      <c r="C138" s="228" t="s">
        <v>279</v>
      </c>
      <c r="D138" s="228" t="s">
        <v>225</v>
      </c>
      <c r="E138" s="229" t="s">
        <v>6732</v>
      </c>
      <c r="F138" s="230" t="s">
        <v>6728</v>
      </c>
      <c r="G138" s="231" t="s">
        <v>1327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38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230</v>
      </c>
      <c r="AT138" s="239" t="s">
        <v>225</v>
      </c>
      <c r="AU138" s="239" t="s">
        <v>80</v>
      </c>
      <c r="AY138" s="18" t="s">
        <v>223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80</v>
      </c>
      <c r="BK138" s="240">
        <f>ROUND(I138*H138,2)</f>
        <v>0</v>
      </c>
      <c r="BL138" s="18" t="s">
        <v>230</v>
      </c>
      <c r="BM138" s="239" t="s">
        <v>338</v>
      </c>
    </row>
    <row r="139" s="2" customFormat="1" ht="76.35" customHeight="1">
      <c r="A139" s="39"/>
      <c r="B139" s="40"/>
      <c r="C139" s="228" t="s">
        <v>8</v>
      </c>
      <c r="D139" s="228" t="s">
        <v>225</v>
      </c>
      <c r="E139" s="229" t="s">
        <v>6733</v>
      </c>
      <c r="F139" s="230" t="s">
        <v>6728</v>
      </c>
      <c r="G139" s="231" t="s">
        <v>1327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80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348</v>
      </c>
    </row>
    <row r="140" s="2" customFormat="1" ht="76.35" customHeight="1">
      <c r="A140" s="39"/>
      <c r="B140" s="40"/>
      <c r="C140" s="228" t="s">
        <v>290</v>
      </c>
      <c r="D140" s="228" t="s">
        <v>225</v>
      </c>
      <c r="E140" s="229" t="s">
        <v>6734</v>
      </c>
      <c r="F140" s="230" t="s">
        <v>6735</v>
      </c>
      <c r="G140" s="231" t="s">
        <v>1327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80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359</v>
      </c>
    </row>
    <row r="141" s="2" customFormat="1" ht="76.35" customHeight="1">
      <c r="A141" s="39"/>
      <c r="B141" s="40"/>
      <c r="C141" s="228" t="s">
        <v>297</v>
      </c>
      <c r="D141" s="228" t="s">
        <v>225</v>
      </c>
      <c r="E141" s="229" t="s">
        <v>6736</v>
      </c>
      <c r="F141" s="230" t="s">
        <v>6735</v>
      </c>
      <c r="G141" s="231" t="s">
        <v>1327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38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230</v>
      </c>
      <c r="AT141" s="239" t="s">
        <v>225</v>
      </c>
      <c r="AU141" s="239" t="s">
        <v>80</v>
      </c>
      <c r="AY141" s="18" t="s">
        <v>223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80</v>
      </c>
      <c r="BK141" s="240">
        <f>ROUND(I141*H141,2)</f>
        <v>0</v>
      </c>
      <c r="BL141" s="18" t="s">
        <v>230</v>
      </c>
      <c r="BM141" s="239" t="s">
        <v>377</v>
      </c>
    </row>
    <row r="142" s="2" customFormat="1" ht="76.35" customHeight="1">
      <c r="A142" s="39"/>
      <c r="B142" s="40"/>
      <c r="C142" s="228" t="s">
        <v>304</v>
      </c>
      <c r="D142" s="228" t="s">
        <v>225</v>
      </c>
      <c r="E142" s="229" t="s">
        <v>6737</v>
      </c>
      <c r="F142" s="230" t="s">
        <v>6738</v>
      </c>
      <c r="G142" s="231" t="s">
        <v>1327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80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389</v>
      </c>
    </row>
    <row r="143" s="2" customFormat="1" ht="55.5" customHeight="1">
      <c r="A143" s="39"/>
      <c r="B143" s="40"/>
      <c r="C143" s="228" t="s">
        <v>310</v>
      </c>
      <c r="D143" s="228" t="s">
        <v>225</v>
      </c>
      <c r="E143" s="229" t="s">
        <v>6739</v>
      </c>
      <c r="F143" s="230" t="s">
        <v>6740</v>
      </c>
      <c r="G143" s="231" t="s">
        <v>1327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38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230</v>
      </c>
      <c r="AT143" s="239" t="s">
        <v>225</v>
      </c>
      <c r="AU143" s="239" t="s">
        <v>80</v>
      </c>
      <c r="AY143" s="18" t="s">
        <v>223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80</v>
      </c>
      <c r="BK143" s="240">
        <f>ROUND(I143*H143,2)</f>
        <v>0</v>
      </c>
      <c r="BL143" s="18" t="s">
        <v>230</v>
      </c>
      <c r="BM143" s="239" t="s">
        <v>402</v>
      </c>
    </row>
    <row r="144" s="2" customFormat="1" ht="55.5" customHeight="1">
      <c r="A144" s="39"/>
      <c r="B144" s="40"/>
      <c r="C144" s="228" t="s">
        <v>314</v>
      </c>
      <c r="D144" s="228" t="s">
        <v>225</v>
      </c>
      <c r="E144" s="229" t="s">
        <v>6741</v>
      </c>
      <c r="F144" s="230" t="s">
        <v>6742</v>
      </c>
      <c r="G144" s="231" t="s">
        <v>1327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80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419</v>
      </c>
    </row>
    <row r="145" s="2" customFormat="1" ht="55.5" customHeight="1">
      <c r="A145" s="39"/>
      <c r="B145" s="40"/>
      <c r="C145" s="228" t="s">
        <v>320</v>
      </c>
      <c r="D145" s="228" t="s">
        <v>225</v>
      </c>
      <c r="E145" s="229" t="s">
        <v>6743</v>
      </c>
      <c r="F145" s="230" t="s">
        <v>6744</v>
      </c>
      <c r="G145" s="231" t="s">
        <v>1327</v>
      </c>
      <c r="H145" s="232">
        <v>2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80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446</v>
      </c>
    </row>
    <row r="146" s="2" customFormat="1" ht="55.5" customHeight="1">
      <c r="A146" s="39"/>
      <c r="B146" s="40"/>
      <c r="C146" s="228" t="s">
        <v>325</v>
      </c>
      <c r="D146" s="228" t="s">
        <v>225</v>
      </c>
      <c r="E146" s="229" t="s">
        <v>6745</v>
      </c>
      <c r="F146" s="230" t="s">
        <v>6746</v>
      </c>
      <c r="G146" s="231" t="s">
        <v>1327</v>
      </c>
      <c r="H146" s="232">
        <v>1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38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230</v>
      </c>
      <c r="AT146" s="239" t="s">
        <v>225</v>
      </c>
      <c r="AU146" s="239" t="s">
        <v>80</v>
      </c>
      <c r="AY146" s="18" t="s">
        <v>223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80</v>
      </c>
      <c r="BK146" s="240">
        <f>ROUND(I146*H146,2)</f>
        <v>0</v>
      </c>
      <c r="BL146" s="18" t="s">
        <v>230</v>
      </c>
      <c r="BM146" s="239" t="s">
        <v>467</v>
      </c>
    </row>
    <row r="147" s="2" customFormat="1" ht="55.5" customHeight="1">
      <c r="A147" s="39"/>
      <c r="B147" s="40"/>
      <c r="C147" s="228" t="s">
        <v>330</v>
      </c>
      <c r="D147" s="228" t="s">
        <v>225</v>
      </c>
      <c r="E147" s="229" t="s">
        <v>6747</v>
      </c>
      <c r="F147" s="230" t="s">
        <v>6748</v>
      </c>
      <c r="G147" s="231" t="s">
        <v>1327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38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230</v>
      </c>
      <c r="AT147" s="239" t="s">
        <v>225</v>
      </c>
      <c r="AU147" s="239" t="s">
        <v>80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479</v>
      </c>
    </row>
    <row r="148" s="2" customFormat="1" ht="55.5" customHeight="1">
      <c r="A148" s="39"/>
      <c r="B148" s="40"/>
      <c r="C148" s="228" t="s">
        <v>7</v>
      </c>
      <c r="D148" s="228" t="s">
        <v>225</v>
      </c>
      <c r="E148" s="229" t="s">
        <v>6749</v>
      </c>
      <c r="F148" s="230" t="s">
        <v>6750</v>
      </c>
      <c r="G148" s="231" t="s">
        <v>1327</v>
      </c>
      <c r="H148" s="232">
        <v>4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38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230</v>
      </c>
      <c r="AT148" s="239" t="s">
        <v>225</v>
      </c>
      <c r="AU148" s="239" t="s">
        <v>80</v>
      </c>
      <c r="AY148" s="18" t="s">
        <v>223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80</v>
      </c>
      <c r="BK148" s="240">
        <f>ROUND(I148*H148,2)</f>
        <v>0</v>
      </c>
      <c r="BL148" s="18" t="s">
        <v>230</v>
      </c>
      <c r="BM148" s="239" t="s">
        <v>491</v>
      </c>
    </row>
    <row r="149" s="2" customFormat="1" ht="55.5" customHeight="1">
      <c r="A149" s="39"/>
      <c r="B149" s="40"/>
      <c r="C149" s="228" t="s">
        <v>338</v>
      </c>
      <c r="D149" s="228" t="s">
        <v>225</v>
      </c>
      <c r="E149" s="229" t="s">
        <v>6751</v>
      </c>
      <c r="F149" s="230" t="s">
        <v>6752</v>
      </c>
      <c r="G149" s="231" t="s">
        <v>1327</v>
      </c>
      <c r="H149" s="232">
        <v>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80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503</v>
      </c>
    </row>
    <row r="150" s="2" customFormat="1" ht="62.7" customHeight="1">
      <c r="A150" s="39"/>
      <c r="B150" s="40"/>
      <c r="C150" s="228" t="s">
        <v>343</v>
      </c>
      <c r="D150" s="228" t="s">
        <v>225</v>
      </c>
      <c r="E150" s="229" t="s">
        <v>6753</v>
      </c>
      <c r="F150" s="230" t="s">
        <v>6754</v>
      </c>
      <c r="G150" s="231" t="s">
        <v>1327</v>
      </c>
      <c r="H150" s="232">
        <v>1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38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230</v>
      </c>
      <c r="AT150" s="239" t="s">
        <v>225</v>
      </c>
      <c r="AU150" s="239" t="s">
        <v>80</v>
      </c>
      <c r="AY150" s="18" t="s">
        <v>223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80</v>
      </c>
      <c r="BK150" s="240">
        <f>ROUND(I150*H150,2)</f>
        <v>0</v>
      </c>
      <c r="BL150" s="18" t="s">
        <v>230</v>
      </c>
      <c r="BM150" s="239" t="s">
        <v>521</v>
      </c>
    </row>
    <row r="151" s="2" customFormat="1" ht="62.7" customHeight="1">
      <c r="A151" s="39"/>
      <c r="B151" s="40"/>
      <c r="C151" s="228" t="s">
        <v>348</v>
      </c>
      <c r="D151" s="228" t="s">
        <v>225</v>
      </c>
      <c r="E151" s="229" t="s">
        <v>6755</v>
      </c>
      <c r="F151" s="230" t="s">
        <v>6756</v>
      </c>
      <c r="G151" s="231" t="s">
        <v>1327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38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230</v>
      </c>
      <c r="AT151" s="239" t="s">
        <v>225</v>
      </c>
      <c r="AU151" s="239" t="s">
        <v>80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533</v>
      </c>
    </row>
    <row r="152" s="2" customFormat="1" ht="44.25" customHeight="1">
      <c r="A152" s="39"/>
      <c r="B152" s="40"/>
      <c r="C152" s="228" t="s">
        <v>354</v>
      </c>
      <c r="D152" s="228" t="s">
        <v>225</v>
      </c>
      <c r="E152" s="229" t="s">
        <v>6757</v>
      </c>
      <c r="F152" s="230" t="s">
        <v>6758</v>
      </c>
      <c r="G152" s="231" t="s">
        <v>847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38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230</v>
      </c>
      <c r="AT152" s="239" t="s">
        <v>225</v>
      </c>
      <c r="AU152" s="239" t="s">
        <v>80</v>
      </c>
      <c r="AY152" s="18" t="s">
        <v>223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80</v>
      </c>
      <c r="BK152" s="240">
        <f>ROUND(I152*H152,2)</f>
        <v>0</v>
      </c>
      <c r="BL152" s="18" t="s">
        <v>230</v>
      </c>
      <c r="BM152" s="239" t="s">
        <v>545</v>
      </c>
    </row>
    <row r="153" s="2" customFormat="1" ht="44.25" customHeight="1">
      <c r="A153" s="39"/>
      <c r="B153" s="40"/>
      <c r="C153" s="228" t="s">
        <v>359</v>
      </c>
      <c r="D153" s="228" t="s">
        <v>225</v>
      </c>
      <c r="E153" s="229" t="s">
        <v>6759</v>
      </c>
      <c r="F153" s="230" t="s">
        <v>6760</v>
      </c>
      <c r="G153" s="231" t="s">
        <v>847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38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230</v>
      </c>
      <c r="AT153" s="239" t="s">
        <v>225</v>
      </c>
      <c r="AU153" s="239" t="s">
        <v>80</v>
      </c>
      <c r="AY153" s="18" t="s">
        <v>223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80</v>
      </c>
      <c r="BK153" s="240">
        <f>ROUND(I153*H153,2)</f>
        <v>0</v>
      </c>
      <c r="BL153" s="18" t="s">
        <v>230</v>
      </c>
      <c r="BM153" s="239" t="s">
        <v>560</v>
      </c>
    </row>
    <row r="154" s="2" customFormat="1" ht="44.25" customHeight="1">
      <c r="A154" s="39"/>
      <c r="B154" s="40"/>
      <c r="C154" s="228" t="s">
        <v>366</v>
      </c>
      <c r="D154" s="228" t="s">
        <v>225</v>
      </c>
      <c r="E154" s="229" t="s">
        <v>6761</v>
      </c>
      <c r="F154" s="230" t="s">
        <v>6762</v>
      </c>
      <c r="G154" s="231" t="s">
        <v>847</v>
      </c>
      <c r="H154" s="232">
        <v>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80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577</v>
      </c>
    </row>
    <row r="155" s="2" customFormat="1" ht="44.25" customHeight="1">
      <c r="A155" s="39"/>
      <c r="B155" s="40"/>
      <c r="C155" s="228" t="s">
        <v>377</v>
      </c>
      <c r="D155" s="228" t="s">
        <v>225</v>
      </c>
      <c r="E155" s="229" t="s">
        <v>6763</v>
      </c>
      <c r="F155" s="230" t="s">
        <v>6764</v>
      </c>
      <c r="G155" s="231" t="s">
        <v>847</v>
      </c>
      <c r="H155" s="232">
        <v>1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38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230</v>
      </c>
      <c r="AT155" s="239" t="s">
        <v>225</v>
      </c>
      <c r="AU155" s="239" t="s">
        <v>80</v>
      </c>
      <c r="AY155" s="18" t="s">
        <v>223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80</v>
      </c>
      <c r="BK155" s="240">
        <f>ROUND(I155*H155,2)</f>
        <v>0</v>
      </c>
      <c r="BL155" s="18" t="s">
        <v>230</v>
      </c>
      <c r="BM155" s="239" t="s">
        <v>610</v>
      </c>
    </row>
    <row r="156" s="2" customFormat="1" ht="44.25" customHeight="1">
      <c r="A156" s="39"/>
      <c r="B156" s="40"/>
      <c r="C156" s="228" t="s">
        <v>383</v>
      </c>
      <c r="D156" s="228" t="s">
        <v>225</v>
      </c>
      <c r="E156" s="229" t="s">
        <v>6765</v>
      </c>
      <c r="F156" s="230" t="s">
        <v>6766</v>
      </c>
      <c r="G156" s="231" t="s">
        <v>847</v>
      </c>
      <c r="H156" s="232">
        <v>2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38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230</v>
      </c>
      <c r="AT156" s="239" t="s">
        <v>225</v>
      </c>
      <c r="AU156" s="239" t="s">
        <v>80</v>
      </c>
      <c r="AY156" s="18" t="s">
        <v>223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80</v>
      </c>
      <c r="BK156" s="240">
        <f>ROUND(I156*H156,2)</f>
        <v>0</v>
      </c>
      <c r="BL156" s="18" t="s">
        <v>230</v>
      </c>
      <c r="BM156" s="239" t="s">
        <v>620</v>
      </c>
    </row>
    <row r="157" s="2" customFormat="1" ht="24.15" customHeight="1">
      <c r="A157" s="39"/>
      <c r="B157" s="40"/>
      <c r="C157" s="228" t="s">
        <v>389</v>
      </c>
      <c r="D157" s="228" t="s">
        <v>225</v>
      </c>
      <c r="E157" s="229" t="s">
        <v>6767</v>
      </c>
      <c r="F157" s="230" t="s">
        <v>6768</v>
      </c>
      <c r="G157" s="231" t="s">
        <v>1327</v>
      </c>
      <c r="H157" s="232">
        <v>6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80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633</v>
      </c>
    </row>
    <row r="158" s="2" customFormat="1" ht="66.75" customHeight="1">
      <c r="A158" s="39"/>
      <c r="B158" s="40"/>
      <c r="C158" s="228" t="s">
        <v>397</v>
      </c>
      <c r="D158" s="228" t="s">
        <v>225</v>
      </c>
      <c r="E158" s="229" t="s">
        <v>6769</v>
      </c>
      <c r="F158" s="230" t="s">
        <v>6770</v>
      </c>
      <c r="G158" s="231" t="s">
        <v>847</v>
      </c>
      <c r="H158" s="232">
        <v>12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38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230</v>
      </c>
      <c r="AT158" s="239" t="s">
        <v>225</v>
      </c>
      <c r="AU158" s="239" t="s">
        <v>80</v>
      </c>
      <c r="AY158" s="18" t="s">
        <v>223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80</v>
      </c>
      <c r="BK158" s="240">
        <f>ROUND(I158*H158,2)</f>
        <v>0</v>
      </c>
      <c r="BL158" s="18" t="s">
        <v>230</v>
      </c>
      <c r="BM158" s="239" t="s">
        <v>643</v>
      </c>
    </row>
    <row r="159" s="2" customFormat="1" ht="66.75" customHeight="1">
      <c r="A159" s="39"/>
      <c r="B159" s="40"/>
      <c r="C159" s="228" t="s">
        <v>402</v>
      </c>
      <c r="D159" s="228" t="s">
        <v>225</v>
      </c>
      <c r="E159" s="229" t="s">
        <v>6771</v>
      </c>
      <c r="F159" s="230" t="s">
        <v>6772</v>
      </c>
      <c r="G159" s="231" t="s">
        <v>847</v>
      </c>
      <c r="H159" s="232">
        <v>4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38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230</v>
      </c>
      <c r="AT159" s="239" t="s">
        <v>225</v>
      </c>
      <c r="AU159" s="239" t="s">
        <v>80</v>
      </c>
      <c r="AY159" s="18" t="s">
        <v>223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80</v>
      </c>
      <c r="BK159" s="240">
        <f>ROUND(I159*H159,2)</f>
        <v>0</v>
      </c>
      <c r="BL159" s="18" t="s">
        <v>230</v>
      </c>
      <c r="BM159" s="239" t="s">
        <v>652</v>
      </c>
    </row>
    <row r="160" s="2" customFormat="1" ht="44.25" customHeight="1">
      <c r="A160" s="39"/>
      <c r="B160" s="40"/>
      <c r="C160" s="228" t="s">
        <v>414</v>
      </c>
      <c r="D160" s="228" t="s">
        <v>225</v>
      </c>
      <c r="E160" s="229" t="s">
        <v>6773</v>
      </c>
      <c r="F160" s="230" t="s">
        <v>6774</v>
      </c>
      <c r="G160" s="231" t="s">
        <v>1327</v>
      </c>
      <c r="H160" s="232">
        <v>6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80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661</v>
      </c>
    </row>
    <row r="161" s="2" customFormat="1" ht="44.25" customHeight="1">
      <c r="A161" s="39"/>
      <c r="B161" s="40"/>
      <c r="C161" s="228" t="s">
        <v>419</v>
      </c>
      <c r="D161" s="228" t="s">
        <v>225</v>
      </c>
      <c r="E161" s="229" t="s">
        <v>6775</v>
      </c>
      <c r="F161" s="230" t="s">
        <v>6776</v>
      </c>
      <c r="G161" s="231" t="s">
        <v>1327</v>
      </c>
      <c r="H161" s="232">
        <v>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80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677</v>
      </c>
    </row>
    <row r="162" s="2" customFormat="1" ht="33" customHeight="1">
      <c r="A162" s="39"/>
      <c r="B162" s="40"/>
      <c r="C162" s="228" t="s">
        <v>425</v>
      </c>
      <c r="D162" s="228" t="s">
        <v>225</v>
      </c>
      <c r="E162" s="229" t="s">
        <v>6777</v>
      </c>
      <c r="F162" s="230" t="s">
        <v>6778</v>
      </c>
      <c r="G162" s="231" t="s">
        <v>1327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38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230</v>
      </c>
      <c r="AT162" s="239" t="s">
        <v>225</v>
      </c>
      <c r="AU162" s="239" t="s">
        <v>80</v>
      </c>
      <c r="AY162" s="18" t="s">
        <v>223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80</v>
      </c>
      <c r="BK162" s="240">
        <f>ROUND(I162*H162,2)</f>
        <v>0</v>
      </c>
      <c r="BL162" s="18" t="s">
        <v>230</v>
      </c>
      <c r="BM162" s="239" t="s">
        <v>700</v>
      </c>
    </row>
    <row r="163" s="2" customFormat="1" ht="44.25" customHeight="1">
      <c r="A163" s="39"/>
      <c r="B163" s="40"/>
      <c r="C163" s="228" t="s">
        <v>446</v>
      </c>
      <c r="D163" s="228" t="s">
        <v>225</v>
      </c>
      <c r="E163" s="229" t="s">
        <v>6779</v>
      </c>
      <c r="F163" s="230" t="s">
        <v>6780</v>
      </c>
      <c r="G163" s="231" t="s">
        <v>1327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80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712</v>
      </c>
    </row>
    <row r="164" s="2" customFormat="1" ht="33" customHeight="1">
      <c r="A164" s="39"/>
      <c r="B164" s="40"/>
      <c r="C164" s="228" t="s">
        <v>456</v>
      </c>
      <c r="D164" s="228" t="s">
        <v>225</v>
      </c>
      <c r="E164" s="229" t="s">
        <v>6781</v>
      </c>
      <c r="F164" s="230" t="s">
        <v>6782</v>
      </c>
      <c r="G164" s="231" t="s">
        <v>1327</v>
      </c>
      <c r="H164" s="232">
        <v>2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38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230</v>
      </c>
      <c r="AT164" s="239" t="s">
        <v>225</v>
      </c>
      <c r="AU164" s="239" t="s">
        <v>80</v>
      </c>
      <c r="AY164" s="18" t="s">
        <v>223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80</v>
      </c>
      <c r="BK164" s="240">
        <f>ROUND(I164*H164,2)</f>
        <v>0</v>
      </c>
      <c r="BL164" s="18" t="s">
        <v>230</v>
      </c>
      <c r="BM164" s="239" t="s">
        <v>731</v>
      </c>
    </row>
    <row r="165" s="2" customFormat="1" ht="24.15" customHeight="1">
      <c r="A165" s="39"/>
      <c r="B165" s="40"/>
      <c r="C165" s="228" t="s">
        <v>467</v>
      </c>
      <c r="D165" s="228" t="s">
        <v>225</v>
      </c>
      <c r="E165" s="229" t="s">
        <v>6783</v>
      </c>
      <c r="F165" s="230" t="s">
        <v>6784</v>
      </c>
      <c r="G165" s="231" t="s">
        <v>1327</v>
      </c>
      <c r="H165" s="232">
        <v>2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80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753</v>
      </c>
    </row>
    <row r="166" s="2" customFormat="1" ht="24.15" customHeight="1">
      <c r="A166" s="39"/>
      <c r="B166" s="40"/>
      <c r="C166" s="228" t="s">
        <v>472</v>
      </c>
      <c r="D166" s="228" t="s">
        <v>225</v>
      </c>
      <c r="E166" s="229" t="s">
        <v>6785</v>
      </c>
      <c r="F166" s="230" t="s">
        <v>6786</v>
      </c>
      <c r="G166" s="231" t="s">
        <v>1327</v>
      </c>
      <c r="H166" s="232">
        <v>14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38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230</v>
      </c>
      <c r="AT166" s="239" t="s">
        <v>225</v>
      </c>
      <c r="AU166" s="239" t="s">
        <v>80</v>
      </c>
      <c r="AY166" s="18" t="s">
        <v>223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80</v>
      </c>
      <c r="BK166" s="240">
        <f>ROUND(I166*H166,2)</f>
        <v>0</v>
      </c>
      <c r="BL166" s="18" t="s">
        <v>230</v>
      </c>
      <c r="BM166" s="239" t="s">
        <v>767</v>
      </c>
    </row>
    <row r="167" s="2" customFormat="1" ht="24.15" customHeight="1">
      <c r="A167" s="39"/>
      <c r="B167" s="40"/>
      <c r="C167" s="228" t="s">
        <v>479</v>
      </c>
      <c r="D167" s="228" t="s">
        <v>225</v>
      </c>
      <c r="E167" s="229" t="s">
        <v>6787</v>
      </c>
      <c r="F167" s="230" t="s">
        <v>6788</v>
      </c>
      <c r="G167" s="231" t="s">
        <v>1327</v>
      </c>
      <c r="H167" s="232">
        <v>4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80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776</v>
      </c>
    </row>
    <row r="168" s="2" customFormat="1" ht="21.75" customHeight="1">
      <c r="A168" s="39"/>
      <c r="B168" s="40"/>
      <c r="C168" s="228" t="s">
        <v>485</v>
      </c>
      <c r="D168" s="228" t="s">
        <v>225</v>
      </c>
      <c r="E168" s="229" t="s">
        <v>6789</v>
      </c>
      <c r="F168" s="230" t="s">
        <v>6790</v>
      </c>
      <c r="G168" s="231" t="s">
        <v>1327</v>
      </c>
      <c r="H168" s="232">
        <v>2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80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786</v>
      </c>
    </row>
    <row r="169" s="2" customFormat="1" ht="37.8" customHeight="1">
      <c r="A169" s="39"/>
      <c r="B169" s="40"/>
      <c r="C169" s="228" t="s">
        <v>491</v>
      </c>
      <c r="D169" s="228" t="s">
        <v>225</v>
      </c>
      <c r="E169" s="229" t="s">
        <v>6791</v>
      </c>
      <c r="F169" s="230" t="s">
        <v>6792</v>
      </c>
      <c r="G169" s="231" t="s">
        <v>1327</v>
      </c>
      <c r="H169" s="232">
        <v>19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38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230</v>
      </c>
      <c r="AT169" s="239" t="s">
        <v>225</v>
      </c>
      <c r="AU169" s="239" t="s">
        <v>80</v>
      </c>
      <c r="AY169" s="18" t="s">
        <v>223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80</v>
      </c>
      <c r="BK169" s="240">
        <f>ROUND(I169*H169,2)</f>
        <v>0</v>
      </c>
      <c r="BL169" s="18" t="s">
        <v>230</v>
      </c>
      <c r="BM169" s="239" t="s">
        <v>796</v>
      </c>
    </row>
    <row r="170" s="2" customFormat="1" ht="78" customHeight="1">
      <c r="A170" s="39"/>
      <c r="B170" s="40"/>
      <c r="C170" s="228" t="s">
        <v>497</v>
      </c>
      <c r="D170" s="228" t="s">
        <v>225</v>
      </c>
      <c r="E170" s="229" t="s">
        <v>6793</v>
      </c>
      <c r="F170" s="230" t="s">
        <v>6794</v>
      </c>
      <c r="G170" s="231" t="s">
        <v>847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80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806</v>
      </c>
    </row>
    <row r="171" s="2" customFormat="1" ht="78" customHeight="1">
      <c r="A171" s="39"/>
      <c r="B171" s="40"/>
      <c r="C171" s="228" t="s">
        <v>503</v>
      </c>
      <c r="D171" s="228" t="s">
        <v>225</v>
      </c>
      <c r="E171" s="229" t="s">
        <v>6795</v>
      </c>
      <c r="F171" s="230" t="s">
        <v>6796</v>
      </c>
      <c r="G171" s="231" t="s">
        <v>847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80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828</v>
      </c>
    </row>
    <row r="172" s="2" customFormat="1" ht="78" customHeight="1">
      <c r="A172" s="39"/>
      <c r="B172" s="40"/>
      <c r="C172" s="228" t="s">
        <v>512</v>
      </c>
      <c r="D172" s="228" t="s">
        <v>225</v>
      </c>
      <c r="E172" s="229" t="s">
        <v>6797</v>
      </c>
      <c r="F172" s="230" t="s">
        <v>6798</v>
      </c>
      <c r="G172" s="231" t="s">
        <v>847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38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230</v>
      </c>
      <c r="AT172" s="239" t="s">
        <v>225</v>
      </c>
      <c r="AU172" s="239" t="s">
        <v>80</v>
      </c>
      <c r="AY172" s="18" t="s">
        <v>223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80</v>
      </c>
      <c r="BK172" s="240">
        <f>ROUND(I172*H172,2)</f>
        <v>0</v>
      </c>
      <c r="BL172" s="18" t="s">
        <v>230</v>
      </c>
      <c r="BM172" s="239" t="s">
        <v>839</v>
      </c>
    </row>
    <row r="173" s="2" customFormat="1" ht="16.5" customHeight="1">
      <c r="A173" s="39"/>
      <c r="B173" s="40"/>
      <c r="C173" s="228" t="s">
        <v>521</v>
      </c>
      <c r="D173" s="228" t="s">
        <v>225</v>
      </c>
      <c r="E173" s="229" t="s">
        <v>6799</v>
      </c>
      <c r="F173" s="230" t="s">
        <v>6800</v>
      </c>
      <c r="G173" s="231" t="s">
        <v>847</v>
      </c>
      <c r="H173" s="232">
        <v>0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38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230</v>
      </c>
      <c r="AT173" s="239" t="s">
        <v>225</v>
      </c>
      <c r="AU173" s="239" t="s">
        <v>80</v>
      </c>
      <c r="AY173" s="18" t="s">
        <v>223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80</v>
      </c>
      <c r="BK173" s="240">
        <f>ROUND(I173*H173,2)</f>
        <v>0</v>
      </c>
      <c r="BL173" s="18" t="s">
        <v>230</v>
      </c>
      <c r="BM173" s="239" t="s">
        <v>850</v>
      </c>
    </row>
    <row r="174" s="2" customFormat="1" ht="78" customHeight="1">
      <c r="A174" s="39"/>
      <c r="B174" s="40"/>
      <c r="C174" s="228" t="s">
        <v>527</v>
      </c>
      <c r="D174" s="228" t="s">
        <v>225</v>
      </c>
      <c r="E174" s="229" t="s">
        <v>6801</v>
      </c>
      <c r="F174" s="230" t="s">
        <v>6802</v>
      </c>
      <c r="G174" s="231" t="s">
        <v>847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38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230</v>
      </c>
      <c r="AT174" s="239" t="s">
        <v>225</v>
      </c>
      <c r="AU174" s="239" t="s">
        <v>80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230</v>
      </c>
      <c r="BM174" s="239" t="s">
        <v>859</v>
      </c>
    </row>
    <row r="175" s="2" customFormat="1" ht="78" customHeight="1">
      <c r="A175" s="39"/>
      <c r="B175" s="40"/>
      <c r="C175" s="228" t="s">
        <v>533</v>
      </c>
      <c r="D175" s="228" t="s">
        <v>225</v>
      </c>
      <c r="E175" s="229" t="s">
        <v>6803</v>
      </c>
      <c r="F175" s="230" t="s">
        <v>6804</v>
      </c>
      <c r="G175" s="231" t="s">
        <v>847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38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230</v>
      </c>
      <c r="AT175" s="239" t="s">
        <v>225</v>
      </c>
      <c r="AU175" s="239" t="s">
        <v>80</v>
      </c>
      <c r="AY175" s="18" t="s">
        <v>223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80</v>
      </c>
      <c r="BK175" s="240">
        <f>ROUND(I175*H175,2)</f>
        <v>0</v>
      </c>
      <c r="BL175" s="18" t="s">
        <v>230</v>
      </c>
      <c r="BM175" s="239" t="s">
        <v>868</v>
      </c>
    </row>
    <row r="176" s="2" customFormat="1" ht="49.05" customHeight="1">
      <c r="A176" s="39"/>
      <c r="B176" s="40"/>
      <c r="C176" s="228" t="s">
        <v>539</v>
      </c>
      <c r="D176" s="228" t="s">
        <v>225</v>
      </c>
      <c r="E176" s="229" t="s">
        <v>6805</v>
      </c>
      <c r="F176" s="230" t="s">
        <v>6806</v>
      </c>
      <c r="G176" s="231" t="s">
        <v>847</v>
      </c>
      <c r="H176" s="232">
        <v>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230</v>
      </c>
      <c r="AT176" s="239" t="s">
        <v>225</v>
      </c>
      <c r="AU176" s="239" t="s">
        <v>80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230</v>
      </c>
      <c r="BM176" s="239" t="s">
        <v>877</v>
      </c>
    </row>
    <row r="177" s="2" customFormat="1" ht="90" customHeight="1">
      <c r="A177" s="39"/>
      <c r="B177" s="40"/>
      <c r="C177" s="228" t="s">
        <v>545</v>
      </c>
      <c r="D177" s="228" t="s">
        <v>225</v>
      </c>
      <c r="E177" s="229" t="s">
        <v>6807</v>
      </c>
      <c r="F177" s="230" t="s">
        <v>6808</v>
      </c>
      <c r="G177" s="231" t="s">
        <v>293</v>
      </c>
      <c r="H177" s="232">
        <v>204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230</v>
      </c>
      <c r="AT177" s="239" t="s">
        <v>225</v>
      </c>
      <c r="AU177" s="239" t="s">
        <v>80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230</v>
      </c>
      <c r="BM177" s="239" t="s">
        <v>887</v>
      </c>
    </row>
    <row r="178" s="2" customFormat="1" ht="90" customHeight="1">
      <c r="A178" s="39"/>
      <c r="B178" s="40"/>
      <c r="C178" s="228" t="s">
        <v>554</v>
      </c>
      <c r="D178" s="228" t="s">
        <v>225</v>
      </c>
      <c r="E178" s="229" t="s">
        <v>6809</v>
      </c>
      <c r="F178" s="230" t="s">
        <v>6810</v>
      </c>
      <c r="G178" s="231" t="s">
        <v>6811</v>
      </c>
      <c r="H178" s="232">
        <v>4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230</v>
      </c>
      <c r="AT178" s="239" t="s">
        <v>225</v>
      </c>
      <c r="AU178" s="239" t="s">
        <v>80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230</v>
      </c>
      <c r="BM178" s="239" t="s">
        <v>901</v>
      </c>
    </row>
    <row r="179" s="2" customFormat="1" ht="90" customHeight="1">
      <c r="A179" s="39"/>
      <c r="B179" s="40"/>
      <c r="C179" s="228" t="s">
        <v>560</v>
      </c>
      <c r="D179" s="228" t="s">
        <v>225</v>
      </c>
      <c r="E179" s="229" t="s">
        <v>6812</v>
      </c>
      <c r="F179" s="230" t="s">
        <v>6813</v>
      </c>
      <c r="G179" s="231" t="s">
        <v>6811</v>
      </c>
      <c r="H179" s="232">
        <v>2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230</v>
      </c>
      <c r="AT179" s="239" t="s">
        <v>225</v>
      </c>
      <c r="AU179" s="239" t="s">
        <v>80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230</v>
      </c>
      <c r="BM179" s="239" t="s">
        <v>912</v>
      </c>
    </row>
    <row r="180" s="2" customFormat="1" ht="90" customHeight="1">
      <c r="A180" s="39"/>
      <c r="B180" s="40"/>
      <c r="C180" s="228" t="s">
        <v>565</v>
      </c>
      <c r="D180" s="228" t="s">
        <v>225</v>
      </c>
      <c r="E180" s="229" t="s">
        <v>6814</v>
      </c>
      <c r="F180" s="230" t="s">
        <v>6815</v>
      </c>
      <c r="G180" s="231" t="s">
        <v>6811</v>
      </c>
      <c r="H180" s="232">
        <v>50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230</v>
      </c>
      <c r="AT180" s="239" t="s">
        <v>225</v>
      </c>
      <c r="AU180" s="239" t="s">
        <v>80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230</v>
      </c>
      <c r="BM180" s="239" t="s">
        <v>923</v>
      </c>
    </row>
    <row r="181" s="2" customFormat="1" ht="90" customHeight="1">
      <c r="A181" s="39"/>
      <c r="B181" s="40"/>
      <c r="C181" s="228" t="s">
        <v>577</v>
      </c>
      <c r="D181" s="228" t="s">
        <v>225</v>
      </c>
      <c r="E181" s="229" t="s">
        <v>6816</v>
      </c>
      <c r="F181" s="230" t="s">
        <v>6817</v>
      </c>
      <c r="G181" s="231" t="s">
        <v>6811</v>
      </c>
      <c r="H181" s="232">
        <v>1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230</v>
      </c>
      <c r="AT181" s="239" t="s">
        <v>225</v>
      </c>
      <c r="AU181" s="239" t="s">
        <v>80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230</v>
      </c>
      <c r="BM181" s="239" t="s">
        <v>932</v>
      </c>
    </row>
    <row r="182" s="2" customFormat="1" ht="90" customHeight="1">
      <c r="A182" s="39"/>
      <c r="B182" s="40"/>
      <c r="C182" s="228" t="s">
        <v>592</v>
      </c>
      <c r="D182" s="228" t="s">
        <v>225</v>
      </c>
      <c r="E182" s="229" t="s">
        <v>6818</v>
      </c>
      <c r="F182" s="230" t="s">
        <v>6819</v>
      </c>
      <c r="G182" s="231" t="s">
        <v>6811</v>
      </c>
      <c r="H182" s="232">
        <v>88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230</v>
      </c>
      <c r="AT182" s="239" t="s">
        <v>225</v>
      </c>
      <c r="AU182" s="239" t="s">
        <v>80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230</v>
      </c>
      <c r="BM182" s="239" t="s">
        <v>942</v>
      </c>
    </row>
    <row r="183" s="2" customFormat="1" ht="90" customHeight="1">
      <c r="A183" s="39"/>
      <c r="B183" s="40"/>
      <c r="C183" s="228" t="s">
        <v>610</v>
      </c>
      <c r="D183" s="228" t="s">
        <v>225</v>
      </c>
      <c r="E183" s="229" t="s">
        <v>6820</v>
      </c>
      <c r="F183" s="230" t="s">
        <v>6821</v>
      </c>
      <c r="G183" s="231" t="s">
        <v>6811</v>
      </c>
      <c r="H183" s="232">
        <v>4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230</v>
      </c>
      <c r="AT183" s="239" t="s">
        <v>225</v>
      </c>
      <c r="AU183" s="239" t="s">
        <v>80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230</v>
      </c>
      <c r="BM183" s="239" t="s">
        <v>956</v>
      </c>
    </row>
    <row r="184" s="2" customFormat="1" ht="90" customHeight="1">
      <c r="A184" s="39"/>
      <c r="B184" s="40"/>
      <c r="C184" s="228" t="s">
        <v>615</v>
      </c>
      <c r="D184" s="228" t="s">
        <v>225</v>
      </c>
      <c r="E184" s="229" t="s">
        <v>6822</v>
      </c>
      <c r="F184" s="230" t="s">
        <v>6823</v>
      </c>
      <c r="G184" s="231" t="s">
        <v>6811</v>
      </c>
      <c r="H184" s="232">
        <v>46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38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230</v>
      </c>
      <c r="AT184" s="239" t="s">
        <v>225</v>
      </c>
      <c r="AU184" s="239" t="s">
        <v>80</v>
      </c>
      <c r="AY184" s="18" t="s">
        <v>223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80</v>
      </c>
      <c r="BK184" s="240">
        <f>ROUND(I184*H184,2)</f>
        <v>0</v>
      </c>
      <c r="BL184" s="18" t="s">
        <v>230</v>
      </c>
      <c r="BM184" s="239" t="s">
        <v>968</v>
      </c>
    </row>
    <row r="185" s="2" customFormat="1" ht="90" customHeight="1">
      <c r="A185" s="39"/>
      <c r="B185" s="40"/>
      <c r="C185" s="228" t="s">
        <v>620</v>
      </c>
      <c r="D185" s="228" t="s">
        <v>225</v>
      </c>
      <c r="E185" s="229" t="s">
        <v>6824</v>
      </c>
      <c r="F185" s="230" t="s">
        <v>6825</v>
      </c>
      <c r="G185" s="231" t="s">
        <v>6811</v>
      </c>
      <c r="H185" s="232">
        <v>26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230</v>
      </c>
      <c r="AT185" s="239" t="s">
        <v>225</v>
      </c>
      <c r="AU185" s="239" t="s">
        <v>80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230</v>
      </c>
      <c r="BM185" s="239" t="s">
        <v>982</v>
      </c>
    </row>
    <row r="186" s="2" customFormat="1" ht="37.8" customHeight="1">
      <c r="A186" s="39"/>
      <c r="B186" s="40"/>
      <c r="C186" s="228" t="s">
        <v>626</v>
      </c>
      <c r="D186" s="228" t="s">
        <v>225</v>
      </c>
      <c r="E186" s="229" t="s">
        <v>6826</v>
      </c>
      <c r="F186" s="230" t="s">
        <v>6827</v>
      </c>
      <c r="G186" s="231" t="s">
        <v>6811</v>
      </c>
      <c r="H186" s="232">
        <v>4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38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230</v>
      </c>
      <c r="AT186" s="239" t="s">
        <v>225</v>
      </c>
      <c r="AU186" s="239" t="s">
        <v>80</v>
      </c>
      <c r="AY186" s="18" t="s">
        <v>223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80</v>
      </c>
      <c r="BK186" s="240">
        <f>ROUND(I186*H186,2)</f>
        <v>0</v>
      </c>
      <c r="BL186" s="18" t="s">
        <v>230</v>
      </c>
      <c r="BM186" s="239" t="s">
        <v>997</v>
      </c>
    </row>
    <row r="187" s="2" customFormat="1" ht="37.8" customHeight="1">
      <c r="A187" s="39"/>
      <c r="B187" s="40"/>
      <c r="C187" s="228" t="s">
        <v>633</v>
      </c>
      <c r="D187" s="228" t="s">
        <v>225</v>
      </c>
      <c r="E187" s="229" t="s">
        <v>6828</v>
      </c>
      <c r="F187" s="230" t="s">
        <v>6829</v>
      </c>
      <c r="G187" s="231" t="s">
        <v>6811</v>
      </c>
      <c r="H187" s="232">
        <v>10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38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230</v>
      </c>
      <c r="AT187" s="239" t="s">
        <v>225</v>
      </c>
      <c r="AU187" s="239" t="s">
        <v>80</v>
      </c>
      <c r="AY187" s="18" t="s">
        <v>223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80</v>
      </c>
      <c r="BK187" s="240">
        <f>ROUND(I187*H187,2)</f>
        <v>0</v>
      </c>
      <c r="BL187" s="18" t="s">
        <v>230</v>
      </c>
      <c r="BM187" s="239" t="s">
        <v>1007</v>
      </c>
    </row>
    <row r="188" s="2" customFormat="1" ht="37.8" customHeight="1">
      <c r="A188" s="39"/>
      <c r="B188" s="40"/>
      <c r="C188" s="228" t="s">
        <v>638</v>
      </c>
      <c r="D188" s="228" t="s">
        <v>225</v>
      </c>
      <c r="E188" s="229" t="s">
        <v>6830</v>
      </c>
      <c r="F188" s="230" t="s">
        <v>6831</v>
      </c>
      <c r="G188" s="231" t="s">
        <v>6811</v>
      </c>
      <c r="H188" s="232">
        <v>28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230</v>
      </c>
      <c r="AT188" s="239" t="s">
        <v>225</v>
      </c>
      <c r="AU188" s="239" t="s">
        <v>80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230</v>
      </c>
      <c r="BM188" s="239" t="s">
        <v>1016</v>
      </c>
    </row>
    <row r="189" s="2" customFormat="1" ht="37.8" customHeight="1">
      <c r="A189" s="39"/>
      <c r="B189" s="40"/>
      <c r="C189" s="228" t="s">
        <v>643</v>
      </c>
      <c r="D189" s="228" t="s">
        <v>225</v>
      </c>
      <c r="E189" s="229" t="s">
        <v>6832</v>
      </c>
      <c r="F189" s="230" t="s">
        <v>6833</v>
      </c>
      <c r="G189" s="231" t="s">
        <v>6811</v>
      </c>
      <c r="H189" s="232">
        <v>8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38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230</v>
      </c>
      <c r="AT189" s="239" t="s">
        <v>225</v>
      </c>
      <c r="AU189" s="239" t="s">
        <v>80</v>
      </c>
      <c r="AY189" s="18" t="s">
        <v>223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80</v>
      </c>
      <c r="BK189" s="240">
        <f>ROUND(I189*H189,2)</f>
        <v>0</v>
      </c>
      <c r="BL189" s="18" t="s">
        <v>230</v>
      </c>
      <c r="BM189" s="239" t="s">
        <v>1028</v>
      </c>
    </row>
    <row r="190" s="2" customFormat="1" ht="78" customHeight="1">
      <c r="A190" s="39"/>
      <c r="B190" s="40"/>
      <c r="C190" s="228" t="s">
        <v>647</v>
      </c>
      <c r="D190" s="228" t="s">
        <v>225</v>
      </c>
      <c r="E190" s="229" t="s">
        <v>6834</v>
      </c>
      <c r="F190" s="230" t="s">
        <v>6835</v>
      </c>
      <c r="G190" s="231" t="s">
        <v>293</v>
      </c>
      <c r="H190" s="232">
        <v>18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230</v>
      </c>
      <c r="AT190" s="239" t="s">
        <v>225</v>
      </c>
      <c r="AU190" s="239" t="s">
        <v>80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230</v>
      </c>
      <c r="BM190" s="239" t="s">
        <v>1068</v>
      </c>
    </row>
    <row r="191" s="2" customFormat="1" ht="55.5" customHeight="1">
      <c r="A191" s="39"/>
      <c r="B191" s="40"/>
      <c r="C191" s="228" t="s">
        <v>652</v>
      </c>
      <c r="D191" s="228" t="s">
        <v>225</v>
      </c>
      <c r="E191" s="229" t="s">
        <v>6836</v>
      </c>
      <c r="F191" s="230" t="s">
        <v>6837</v>
      </c>
      <c r="G191" s="231" t="s">
        <v>293</v>
      </c>
      <c r="H191" s="232">
        <v>130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38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230</v>
      </c>
      <c r="AT191" s="239" t="s">
        <v>225</v>
      </c>
      <c r="AU191" s="239" t="s">
        <v>80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230</v>
      </c>
      <c r="BM191" s="239" t="s">
        <v>1088</v>
      </c>
    </row>
    <row r="192" s="2" customFormat="1" ht="37.8" customHeight="1">
      <c r="A192" s="39"/>
      <c r="B192" s="40"/>
      <c r="C192" s="228" t="s">
        <v>656</v>
      </c>
      <c r="D192" s="228" t="s">
        <v>225</v>
      </c>
      <c r="E192" s="229" t="s">
        <v>6838</v>
      </c>
      <c r="F192" s="230" t="s">
        <v>6839</v>
      </c>
      <c r="G192" s="231" t="s">
        <v>847</v>
      </c>
      <c r="H192" s="232">
        <v>9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38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230</v>
      </c>
      <c r="AT192" s="239" t="s">
        <v>225</v>
      </c>
      <c r="AU192" s="239" t="s">
        <v>80</v>
      </c>
      <c r="AY192" s="18" t="s">
        <v>223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80</v>
      </c>
      <c r="BK192" s="240">
        <f>ROUND(I192*H192,2)</f>
        <v>0</v>
      </c>
      <c r="BL192" s="18" t="s">
        <v>230</v>
      </c>
      <c r="BM192" s="239" t="s">
        <v>1097</v>
      </c>
    </row>
    <row r="193" s="2" customFormat="1" ht="37.8" customHeight="1">
      <c r="A193" s="39"/>
      <c r="B193" s="40"/>
      <c r="C193" s="228" t="s">
        <v>661</v>
      </c>
      <c r="D193" s="228" t="s">
        <v>225</v>
      </c>
      <c r="E193" s="229" t="s">
        <v>6840</v>
      </c>
      <c r="F193" s="230" t="s">
        <v>6841</v>
      </c>
      <c r="G193" s="231" t="s">
        <v>847</v>
      </c>
      <c r="H193" s="232">
        <v>1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230</v>
      </c>
      <c r="AT193" s="239" t="s">
        <v>225</v>
      </c>
      <c r="AU193" s="239" t="s">
        <v>80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230</v>
      </c>
      <c r="BM193" s="239" t="s">
        <v>1119</v>
      </c>
    </row>
    <row r="194" s="12" customFormat="1" ht="25.92" customHeight="1">
      <c r="A194" s="12"/>
      <c r="B194" s="212"/>
      <c r="C194" s="213"/>
      <c r="D194" s="214" t="s">
        <v>72</v>
      </c>
      <c r="E194" s="215" t="s">
        <v>6418</v>
      </c>
      <c r="F194" s="215" t="s">
        <v>6842</v>
      </c>
      <c r="G194" s="213"/>
      <c r="H194" s="213"/>
      <c r="I194" s="216"/>
      <c r="J194" s="217">
        <f>BK194</f>
        <v>0</v>
      </c>
      <c r="K194" s="213"/>
      <c r="L194" s="218"/>
      <c r="M194" s="219"/>
      <c r="N194" s="220"/>
      <c r="O194" s="220"/>
      <c r="P194" s="221">
        <f>SUM(P195:P266)</f>
        <v>0</v>
      </c>
      <c r="Q194" s="220"/>
      <c r="R194" s="221">
        <f>SUM(R195:R266)</f>
        <v>0</v>
      </c>
      <c r="S194" s="220"/>
      <c r="T194" s="222">
        <f>SUM(T195:T266)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3" t="s">
        <v>80</v>
      </c>
      <c r="AT194" s="224" t="s">
        <v>72</v>
      </c>
      <c r="AU194" s="224" t="s">
        <v>73</v>
      </c>
      <c r="AY194" s="223" t="s">
        <v>223</v>
      </c>
      <c r="BK194" s="225">
        <f>SUM(BK195:BK266)</f>
        <v>0</v>
      </c>
    </row>
    <row r="195" s="2" customFormat="1" ht="408" customHeight="1">
      <c r="A195" s="39"/>
      <c r="B195" s="40"/>
      <c r="C195" s="228" t="s">
        <v>670</v>
      </c>
      <c r="D195" s="228" t="s">
        <v>225</v>
      </c>
      <c r="E195" s="229" t="s">
        <v>6843</v>
      </c>
      <c r="F195" s="305" t="s">
        <v>6844</v>
      </c>
      <c r="G195" s="231" t="s">
        <v>847</v>
      </c>
      <c r="H195" s="232">
        <v>1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38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230</v>
      </c>
      <c r="AT195" s="239" t="s">
        <v>225</v>
      </c>
      <c r="AU195" s="239" t="s">
        <v>80</v>
      </c>
      <c r="AY195" s="18" t="s">
        <v>223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80</v>
      </c>
      <c r="BK195" s="240">
        <f>ROUND(I195*H195,2)</f>
        <v>0</v>
      </c>
      <c r="BL195" s="18" t="s">
        <v>230</v>
      </c>
      <c r="BM195" s="239" t="s">
        <v>1132</v>
      </c>
    </row>
    <row r="196" s="2" customFormat="1" ht="66.75" customHeight="1">
      <c r="A196" s="39"/>
      <c r="B196" s="40"/>
      <c r="C196" s="228" t="s">
        <v>677</v>
      </c>
      <c r="D196" s="228" t="s">
        <v>225</v>
      </c>
      <c r="E196" s="229" t="s">
        <v>6845</v>
      </c>
      <c r="F196" s="230" t="s">
        <v>6846</v>
      </c>
      <c r="G196" s="231" t="s">
        <v>1327</v>
      </c>
      <c r="H196" s="232">
        <v>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38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230</v>
      </c>
      <c r="AT196" s="239" t="s">
        <v>225</v>
      </c>
      <c r="AU196" s="239" t="s">
        <v>80</v>
      </c>
      <c r="AY196" s="18" t="s">
        <v>223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80</v>
      </c>
      <c r="BK196" s="240">
        <f>ROUND(I196*H196,2)</f>
        <v>0</v>
      </c>
      <c r="BL196" s="18" t="s">
        <v>230</v>
      </c>
      <c r="BM196" s="239" t="s">
        <v>1146</v>
      </c>
    </row>
    <row r="197" s="2" customFormat="1" ht="66.75" customHeight="1">
      <c r="A197" s="39"/>
      <c r="B197" s="40"/>
      <c r="C197" s="228" t="s">
        <v>689</v>
      </c>
      <c r="D197" s="228" t="s">
        <v>225</v>
      </c>
      <c r="E197" s="229" t="s">
        <v>6847</v>
      </c>
      <c r="F197" s="230" t="s">
        <v>6846</v>
      </c>
      <c r="G197" s="231" t="s">
        <v>1327</v>
      </c>
      <c r="H197" s="232">
        <v>1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230</v>
      </c>
      <c r="AT197" s="239" t="s">
        <v>225</v>
      </c>
      <c r="AU197" s="239" t="s">
        <v>80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230</v>
      </c>
      <c r="BM197" s="239" t="s">
        <v>1158</v>
      </c>
    </row>
    <row r="198" s="2" customFormat="1" ht="66.75" customHeight="1">
      <c r="A198" s="39"/>
      <c r="B198" s="40"/>
      <c r="C198" s="228" t="s">
        <v>700</v>
      </c>
      <c r="D198" s="228" t="s">
        <v>225</v>
      </c>
      <c r="E198" s="229" t="s">
        <v>6848</v>
      </c>
      <c r="F198" s="230" t="s">
        <v>6846</v>
      </c>
      <c r="G198" s="231" t="s">
        <v>1327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38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230</v>
      </c>
      <c r="AT198" s="239" t="s">
        <v>225</v>
      </c>
      <c r="AU198" s="239" t="s">
        <v>80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230</v>
      </c>
      <c r="BM198" s="239" t="s">
        <v>1178</v>
      </c>
    </row>
    <row r="199" s="2" customFormat="1" ht="66.75" customHeight="1">
      <c r="A199" s="39"/>
      <c r="B199" s="40"/>
      <c r="C199" s="228" t="s">
        <v>707</v>
      </c>
      <c r="D199" s="228" t="s">
        <v>225</v>
      </c>
      <c r="E199" s="229" t="s">
        <v>6849</v>
      </c>
      <c r="F199" s="230" t="s">
        <v>6846</v>
      </c>
      <c r="G199" s="231" t="s">
        <v>1327</v>
      </c>
      <c r="H199" s="232">
        <v>1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38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230</v>
      </c>
      <c r="AT199" s="239" t="s">
        <v>225</v>
      </c>
      <c r="AU199" s="239" t="s">
        <v>80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230</v>
      </c>
      <c r="BM199" s="239" t="s">
        <v>1195</v>
      </c>
    </row>
    <row r="200" s="2" customFormat="1" ht="66.75" customHeight="1">
      <c r="A200" s="39"/>
      <c r="B200" s="40"/>
      <c r="C200" s="228" t="s">
        <v>712</v>
      </c>
      <c r="D200" s="228" t="s">
        <v>225</v>
      </c>
      <c r="E200" s="229" t="s">
        <v>6850</v>
      </c>
      <c r="F200" s="230" t="s">
        <v>6846</v>
      </c>
      <c r="G200" s="231" t="s">
        <v>1327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230</v>
      </c>
      <c r="AT200" s="239" t="s">
        <v>225</v>
      </c>
      <c r="AU200" s="239" t="s">
        <v>80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230</v>
      </c>
      <c r="BM200" s="239" t="s">
        <v>1208</v>
      </c>
    </row>
    <row r="201" s="2" customFormat="1" ht="66.75" customHeight="1">
      <c r="A201" s="39"/>
      <c r="B201" s="40"/>
      <c r="C201" s="228" t="s">
        <v>726</v>
      </c>
      <c r="D201" s="228" t="s">
        <v>225</v>
      </c>
      <c r="E201" s="229" t="s">
        <v>6851</v>
      </c>
      <c r="F201" s="230" t="s">
        <v>6846</v>
      </c>
      <c r="G201" s="231" t="s">
        <v>1327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38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230</v>
      </c>
      <c r="AT201" s="239" t="s">
        <v>225</v>
      </c>
      <c r="AU201" s="239" t="s">
        <v>80</v>
      </c>
      <c r="AY201" s="18" t="s">
        <v>223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80</v>
      </c>
      <c r="BK201" s="240">
        <f>ROUND(I201*H201,2)</f>
        <v>0</v>
      </c>
      <c r="BL201" s="18" t="s">
        <v>230</v>
      </c>
      <c r="BM201" s="239" t="s">
        <v>1253</v>
      </c>
    </row>
    <row r="202" s="2" customFormat="1" ht="66.75" customHeight="1">
      <c r="A202" s="39"/>
      <c r="B202" s="40"/>
      <c r="C202" s="228" t="s">
        <v>731</v>
      </c>
      <c r="D202" s="228" t="s">
        <v>225</v>
      </c>
      <c r="E202" s="229" t="s">
        <v>6852</v>
      </c>
      <c r="F202" s="230" t="s">
        <v>6846</v>
      </c>
      <c r="G202" s="231" t="s">
        <v>1327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230</v>
      </c>
      <c r="AT202" s="239" t="s">
        <v>225</v>
      </c>
      <c r="AU202" s="239" t="s">
        <v>80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230</v>
      </c>
      <c r="BM202" s="239" t="s">
        <v>1281</v>
      </c>
    </row>
    <row r="203" s="2" customFormat="1" ht="66.75" customHeight="1">
      <c r="A203" s="39"/>
      <c r="B203" s="40"/>
      <c r="C203" s="228" t="s">
        <v>738</v>
      </c>
      <c r="D203" s="228" t="s">
        <v>225</v>
      </c>
      <c r="E203" s="229" t="s">
        <v>6853</v>
      </c>
      <c r="F203" s="230" t="s">
        <v>6846</v>
      </c>
      <c r="G203" s="231" t="s">
        <v>1327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230</v>
      </c>
      <c r="AT203" s="239" t="s">
        <v>225</v>
      </c>
      <c r="AU203" s="239" t="s">
        <v>80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230</v>
      </c>
      <c r="BM203" s="239" t="s">
        <v>1293</v>
      </c>
    </row>
    <row r="204" s="2" customFormat="1" ht="66.75" customHeight="1">
      <c r="A204" s="39"/>
      <c r="B204" s="40"/>
      <c r="C204" s="228" t="s">
        <v>753</v>
      </c>
      <c r="D204" s="228" t="s">
        <v>225</v>
      </c>
      <c r="E204" s="229" t="s">
        <v>6854</v>
      </c>
      <c r="F204" s="230" t="s">
        <v>6855</v>
      </c>
      <c r="G204" s="231" t="s">
        <v>1327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230</v>
      </c>
      <c r="AT204" s="239" t="s">
        <v>225</v>
      </c>
      <c r="AU204" s="239" t="s">
        <v>80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230</v>
      </c>
      <c r="BM204" s="239" t="s">
        <v>1309</v>
      </c>
    </row>
    <row r="205" s="2" customFormat="1" ht="66.75" customHeight="1">
      <c r="A205" s="39"/>
      <c r="B205" s="40"/>
      <c r="C205" s="228" t="s">
        <v>762</v>
      </c>
      <c r="D205" s="228" t="s">
        <v>225</v>
      </c>
      <c r="E205" s="229" t="s">
        <v>6856</v>
      </c>
      <c r="F205" s="230" t="s">
        <v>6855</v>
      </c>
      <c r="G205" s="231" t="s">
        <v>1327</v>
      </c>
      <c r="H205" s="232">
        <v>1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38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230</v>
      </c>
      <c r="AT205" s="239" t="s">
        <v>225</v>
      </c>
      <c r="AU205" s="239" t="s">
        <v>80</v>
      </c>
      <c r="AY205" s="18" t="s">
        <v>223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80</v>
      </c>
      <c r="BK205" s="240">
        <f>ROUND(I205*H205,2)</f>
        <v>0</v>
      </c>
      <c r="BL205" s="18" t="s">
        <v>230</v>
      </c>
      <c r="BM205" s="239" t="s">
        <v>1320</v>
      </c>
    </row>
    <row r="206" s="2" customFormat="1" ht="66.75" customHeight="1">
      <c r="A206" s="39"/>
      <c r="B206" s="40"/>
      <c r="C206" s="228" t="s">
        <v>767</v>
      </c>
      <c r="D206" s="228" t="s">
        <v>225</v>
      </c>
      <c r="E206" s="229" t="s">
        <v>6857</v>
      </c>
      <c r="F206" s="230" t="s">
        <v>6858</v>
      </c>
      <c r="G206" s="231" t="s">
        <v>1327</v>
      </c>
      <c r="H206" s="232">
        <v>1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38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230</v>
      </c>
      <c r="AT206" s="239" t="s">
        <v>225</v>
      </c>
      <c r="AU206" s="239" t="s">
        <v>80</v>
      </c>
      <c r="AY206" s="18" t="s">
        <v>223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80</v>
      </c>
      <c r="BK206" s="240">
        <f>ROUND(I206*H206,2)</f>
        <v>0</v>
      </c>
      <c r="BL206" s="18" t="s">
        <v>230</v>
      </c>
      <c r="BM206" s="239" t="s">
        <v>1329</v>
      </c>
    </row>
    <row r="207" s="2" customFormat="1" ht="66.75" customHeight="1">
      <c r="A207" s="39"/>
      <c r="B207" s="40"/>
      <c r="C207" s="228" t="s">
        <v>772</v>
      </c>
      <c r="D207" s="228" t="s">
        <v>225</v>
      </c>
      <c r="E207" s="229" t="s">
        <v>6859</v>
      </c>
      <c r="F207" s="230" t="s">
        <v>6858</v>
      </c>
      <c r="G207" s="231" t="s">
        <v>1327</v>
      </c>
      <c r="H207" s="232">
        <v>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38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230</v>
      </c>
      <c r="AT207" s="239" t="s">
        <v>225</v>
      </c>
      <c r="AU207" s="239" t="s">
        <v>80</v>
      </c>
      <c r="AY207" s="18" t="s">
        <v>223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80</v>
      </c>
      <c r="BK207" s="240">
        <f>ROUND(I207*H207,2)</f>
        <v>0</v>
      </c>
      <c r="BL207" s="18" t="s">
        <v>230</v>
      </c>
      <c r="BM207" s="239" t="s">
        <v>1338</v>
      </c>
    </row>
    <row r="208" s="2" customFormat="1" ht="66.75" customHeight="1">
      <c r="A208" s="39"/>
      <c r="B208" s="40"/>
      <c r="C208" s="228" t="s">
        <v>776</v>
      </c>
      <c r="D208" s="228" t="s">
        <v>225</v>
      </c>
      <c r="E208" s="229" t="s">
        <v>6860</v>
      </c>
      <c r="F208" s="230" t="s">
        <v>6861</v>
      </c>
      <c r="G208" s="231" t="s">
        <v>1327</v>
      </c>
      <c r="H208" s="232">
        <v>1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38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230</v>
      </c>
      <c r="AT208" s="239" t="s">
        <v>225</v>
      </c>
      <c r="AU208" s="239" t="s">
        <v>80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230</v>
      </c>
      <c r="BM208" s="239" t="s">
        <v>1348</v>
      </c>
    </row>
    <row r="209" s="2" customFormat="1" ht="66.75" customHeight="1">
      <c r="A209" s="39"/>
      <c r="B209" s="40"/>
      <c r="C209" s="228" t="s">
        <v>781</v>
      </c>
      <c r="D209" s="228" t="s">
        <v>225</v>
      </c>
      <c r="E209" s="229" t="s">
        <v>6862</v>
      </c>
      <c r="F209" s="230" t="s">
        <v>6861</v>
      </c>
      <c r="G209" s="231" t="s">
        <v>1327</v>
      </c>
      <c r="H209" s="232">
        <v>1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38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230</v>
      </c>
      <c r="AT209" s="239" t="s">
        <v>225</v>
      </c>
      <c r="AU209" s="239" t="s">
        <v>80</v>
      </c>
      <c r="AY209" s="18" t="s">
        <v>223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80</v>
      </c>
      <c r="BK209" s="240">
        <f>ROUND(I209*H209,2)</f>
        <v>0</v>
      </c>
      <c r="BL209" s="18" t="s">
        <v>230</v>
      </c>
      <c r="BM209" s="239" t="s">
        <v>1358</v>
      </c>
    </row>
    <row r="210" s="2" customFormat="1" ht="78" customHeight="1">
      <c r="A210" s="39"/>
      <c r="B210" s="40"/>
      <c r="C210" s="228" t="s">
        <v>786</v>
      </c>
      <c r="D210" s="228" t="s">
        <v>225</v>
      </c>
      <c r="E210" s="229" t="s">
        <v>6863</v>
      </c>
      <c r="F210" s="230" t="s">
        <v>6864</v>
      </c>
      <c r="G210" s="231" t="s">
        <v>1327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38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230</v>
      </c>
      <c r="AT210" s="239" t="s">
        <v>225</v>
      </c>
      <c r="AU210" s="239" t="s">
        <v>80</v>
      </c>
      <c r="AY210" s="18" t="s">
        <v>223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80</v>
      </c>
      <c r="BK210" s="240">
        <f>ROUND(I210*H210,2)</f>
        <v>0</v>
      </c>
      <c r="BL210" s="18" t="s">
        <v>230</v>
      </c>
      <c r="BM210" s="239" t="s">
        <v>1379</v>
      </c>
    </row>
    <row r="211" s="2" customFormat="1" ht="78" customHeight="1">
      <c r="A211" s="39"/>
      <c r="B211" s="40"/>
      <c r="C211" s="228" t="s">
        <v>791</v>
      </c>
      <c r="D211" s="228" t="s">
        <v>225</v>
      </c>
      <c r="E211" s="229" t="s">
        <v>6865</v>
      </c>
      <c r="F211" s="230" t="s">
        <v>6864</v>
      </c>
      <c r="G211" s="231" t="s">
        <v>1327</v>
      </c>
      <c r="H211" s="232">
        <v>1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38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230</v>
      </c>
      <c r="AT211" s="239" t="s">
        <v>225</v>
      </c>
      <c r="AU211" s="239" t="s">
        <v>80</v>
      </c>
      <c r="AY211" s="18" t="s">
        <v>223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80</v>
      </c>
      <c r="BK211" s="240">
        <f>ROUND(I211*H211,2)</f>
        <v>0</v>
      </c>
      <c r="BL211" s="18" t="s">
        <v>230</v>
      </c>
      <c r="BM211" s="239" t="s">
        <v>1390</v>
      </c>
    </row>
    <row r="212" s="2" customFormat="1" ht="66.75" customHeight="1">
      <c r="A212" s="39"/>
      <c r="B212" s="40"/>
      <c r="C212" s="228" t="s">
        <v>796</v>
      </c>
      <c r="D212" s="228" t="s">
        <v>225</v>
      </c>
      <c r="E212" s="229" t="s">
        <v>6866</v>
      </c>
      <c r="F212" s="230" t="s">
        <v>6867</v>
      </c>
      <c r="G212" s="231" t="s">
        <v>1327</v>
      </c>
      <c r="H212" s="232">
        <v>1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38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230</v>
      </c>
      <c r="AT212" s="239" t="s">
        <v>225</v>
      </c>
      <c r="AU212" s="239" t="s">
        <v>80</v>
      </c>
      <c r="AY212" s="18" t="s">
        <v>223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80</v>
      </c>
      <c r="BK212" s="240">
        <f>ROUND(I212*H212,2)</f>
        <v>0</v>
      </c>
      <c r="BL212" s="18" t="s">
        <v>230</v>
      </c>
      <c r="BM212" s="239" t="s">
        <v>1398</v>
      </c>
    </row>
    <row r="213" s="2" customFormat="1" ht="66.75" customHeight="1">
      <c r="A213" s="39"/>
      <c r="B213" s="40"/>
      <c r="C213" s="228" t="s">
        <v>801</v>
      </c>
      <c r="D213" s="228" t="s">
        <v>225</v>
      </c>
      <c r="E213" s="229" t="s">
        <v>6868</v>
      </c>
      <c r="F213" s="230" t="s">
        <v>6867</v>
      </c>
      <c r="G213" s="231" t="s">
        <v>1327</v>
      </c>
      <c r="H213" s="232">
        <v>1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38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230</v>
      </c>
      <c r="AT213" s="239" t="s">
        <v>225</v>
      </c>
      <c r="AU213" s="239" t="s">
        <v>80</v>
      </c>
      <c r="AY213" s="18" t="s">
        <v>223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80</v>
      </c>
      <c r="BK213" s="240">
        <f>ROUND(I213*H213,2)</f>
        <v>0</v>
      </c>
      <c r="BL213" s="18" t="s">
        <v>230</v>
      </c>
      <c r="BM213" s="239" t="s">
        <v>1429</v>
      </c>
    </row>
    <row r="214" s="2" customFormat="1" ht="66.75" customHeight="1">
      <c r="A214" s="39"/>
      <c r="B214" s="40"/>
      <c r="C214" s="228" t="s">
        <v>806</v>
      </c>
      <c r="D214" s="228" t="s">
        <v>225</v>
      </c>
      <c r="E214" s="229" t="s">
        <v>6869</v>
      </c>
      <c r="F214" s="230" t="s">
        <v>6870</v>
      </c>
      <c r="G214" s="231" t="s">
        <v>1327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38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230</v>
      </c>
      <c r="AT214" s="239" t="s">
        <v>225</v>
      </c>
      <c r="AU214" s="239" t="s">
        <v>80</v>
      </c>
      <c r="AY214" s="18" t="s">
        <v>223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80</v>
      </c>
      <c r="BK214" s="240">
        <f>ROUND(I214*H214,2)</f>
        <v>0</v>
      </c>
      <c r="BL214" s="18" t="s">
        <v>230</v>
      </c>
      <c r="BM214" s="239" t="s">
        <v>1440</v>
      </c>
    </row>
    <row r="215" s="2" customFormat="1" ht="66.75" customHeight="1">
      <c r="A215" s="39"/>
      <c r="B215" s="40"/>
      <c r="C215" s="228" t="s">
        <v>811</v>
      </c>
      <c r="D215" s="228" t="s">
        <v>225</v>
      </c>
      <c r="E215" s="229" t="s">
        <v>6871</v>
      </c>
      <c r="F215" s="230" t="s">
        <v>6870</v>
      </c>
      <c r="G215" s="231" t="s">
        <v>1327</v>
      </c>
      <c r="H215" s="232">
        <v>1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38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230</v>
      </c>
      <c r="AT215" s="239" t="s">
        <v>225</v>
      </c>
      <c r="AU215" s="239" t="s">
        <v>80</v>
      </c>
      <c r="AY215" s="18" t="s">
        <v>223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80</v>
      </c>
      <c r="BK215" s="240">
        <f>ROUND(I215*H215,2)</f>
        <v>0</v>
      </c>
      <c r="BL215" s="18" t="s">
        <v>230</v>
      </c>
      <c r="BM215" s="239" t="s">
        <v>1473</v>
      </c>
    </row>
    <row r="216" s="2" customFormat="1" ht="66.75" customHeight="1">
      <c r="A216" s="39"/>
      <c r="B216" s="40"/>
      <c r="C216" s="228" t="s">
        <v>828</v>
      </c>
      <c r="D216" s="228" t="s">
        <v>225</v>
      </c>
      <c r="E216" s="229" t="s">
        <v>6872</v>
      </c>
      <c r="F216" s="230" t="s">
        <v>6873</v>
      </c>
      <c r="G216" s="231" t="s">
        <v>1327</v>
      </c>
      <c r="H216" s="232">
        <v>1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38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230</v>
      </c>
      <c r="AT216" s="239" t="s">
        <v>225</v>
      </c>
      <c r="AU216" s="239" t="s">
        <v>80</v>
      </c>
      <c r="AY216" s="18" t="s">
        <v>223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80</v>
      </c>
      <c r="BK216" s="240">
        <f>ROUND(I216*H216,2)</f>
        <v>0</v>
      </c>
      <c r="BL216" s="18" t="s">
        <v>230</v>
      </c>
      <c r="BM216" s="239" t="s">
        <v>1544</v>
      </c>
    </row>
    <row r="217" s="2" customFormat="1" ht="66.75" customHeight="1">
      <c r="A217" s="39"/>
      <c r="B217" s="40"/>
      <c r="C217" s="228" t="s">
        <v>835</v>
      </c>
      <c r="D217" s="228" t="s">
        <v>225</v>
      </c>
      <c r="E217" s="229" t="s">
        <v>6874</v>
      </c>
      <c r="F217" s="230" t="s">
        <v>6873</v>
      </c>
      <c r="G217" s="231" t="s">
        <v>1327</v>
      </c>
      <c r="H217" s="232">
        <v>1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38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230</v>
      </c>
      <c r="AT217" s="239" t="s">
        <v>225</v>
      </c>
      <c r="AU217" s="239" t="s">
        <v>80</v>
      </c>
      <c r="AY217" s="18" t="s">
        <v>223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80</v>
      </c>
      <c r="BK217" s="240">
        <f>ROUND(I217*H217,2)</f>
        <v>0</v>
      </c>
      <c r="BL217" s="18" t="s">
        <v>230</v>
      </c>
      <c r="BM217" s="239" t="s">
        <v>1585</v>
      </c>
    </row>
    <row r="218" s="2" customFormat="1" ht="55.5" customHeight="1">
      <c r="A218" s="39"/>
      <c r="B218" s="40"/>
      <c r="C218" s="228" t="s">
        <v>839</v>
      </c>
      <c r="D218" s="228" t="s">
        <v>225</v>
      </c>
      <c r="E218" s="229" t="s">
        <v>6875</v>
      </c>
      <c r="F218" s="230" t="s">
        <v>6876</v>
      </c>
      <c r="G218" s="231" t="s">
        <v>1327</v>
      </c>
      <c r="H218" s="232">
        <v>2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38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230</v>
      </c>
      <c r="AT218" s="239" t="s">
        <v>225</v>
      </c>
      <c r="AU218" s="239" t="s">
        <v>80</v>
      </c>
      <c r="AY218" s="18" t="s">
        <v>223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80</v>
      </c>
      <c r="BK218" s="240">
        <f>ROUND(I218*H218,2)</f>
        <v>0</v>
      </c>
      <c r="BL218" s="18" t="s">
        <v>230</v>
      </c>
      <c r="BM218" s="239" t="s">
        <v>1596</v>
      </c>
    </row>
    <row r="219" s="2" customFormat="1" ht="55.5" customHeight="1">
      <c r="A219" s="39"/>
      <c r="B219" s="40"/>
      <c r="C219" s="228" t="s">
        <v>844</v>
      </c>
      <c r="D219" s="228" t="s">
        <v>225</v>
      </c>
      <c r="E219" s="229" t="s">
        <v>6877</v>
      </c>
      <c r="F219" s="230" t="s">
        <v>6878</v>
      </c>
      <c r="G219" s="231" t="s">
        <v>1327</v>
      </c>
      <c r="H219" s="232">
        <v>2</v>
      </c>
      <c r="I219" s="233"/>
      <c r="J219" s="234">
        <f>ROUND(I219*H219,2)</f>
        <v>0</v>
      </c>
      <c r="K219" s="230" t="s">
        <v>1</v>
      </c>
      <c r="L219" s="45"/>
      <c r="M219" s="235" t="s">
        <v>1</v>
      </c>
      <c r="N219" s="236" t="s">
        <v>38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230</v>
      </c>
      <c r="AT219" s="239" t="s">
        <v>225</v>
      </c>
      <c r="AU219" s="239" t="s">
        <v>80</v>
      </c>
      <c r="AY219" s="18" t="s">
        <v>223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80</v>
      </c>
      <c r="BK219" s="240">
        <f>ROUND(I219*H219,2)</f>
        <v>0</v>
      </c>
      <c r="BL219" s="18" t="s">
        <v>230</v>
      </c>
      <c r="BM219" s="239" t="s">
        <v>1604</v>
      </c>
    </row>
    <row r="220" s="2" customFormat="1" ht="44.25" customHeight="1">
      <c r="A220" s="39"/>
      <c r="B220" s="40"/>
      <c r="C220" s="228" t="s">
        <v>850</v>
      </c>
      <c r="D220" s="228" t="s">
        <v>225</v>
      </c>
      <c r="E220" s="229" t="s">
        <v>6879</v>
      </c>
      <c r="F220" s="230" t="s">
        <v>6880</v>
      </c>
      <c r="G220" s="231" t="s">
        <v>847</v>
      </c>
      <c r="H220" s="232">
        <v>1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38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230</v>
      </c>
      <c r="AT220" s="239" t="s">
        <v>225</v>
      </c>
      <c r="AU220" s="239" t="s">
        <v>80</v>
      </c>
      <c r="AY220" s="18" t="s">
        <v>223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80</v>
      </c>
      <c r="BK220" s="240">
        <f>ROUND(I220*H220,2)</f>
        <v>0</v>
      </c>
      <c r="BL220" s="18" t="s">
        <v>230</v>
      </c>
      <c r="BM220" s="239" t="s">
        <v>1638</v>
      </c>
    </row>
    <row r="221" s="2" customFormat="1" ht="44.25" customHeight="1">
      <c r="A221" s="39"/>
      <c r="B221" s="40"/>
      <c r="C221" s="228" t="s">
        <v>855</v>
      </c>
      <c r="D221" s="228" t="s">
        <v>225</v>
      </c>
      <c r="E221" s="229" t="s">
        <v>6881</v>
      </c>
      <c r="F221" s="230" t="s">
        <v>6882</v>
      </c>
      <c r="G221" s="231" t="s">
        <v>847</v>
      </c>
      <c r="H221" s="232">
        <v>2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38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230</v>
      </c>
      <c r="AT221" s="239" t="s">
        <v>225</v>
      </c>
      <c r="AU221" s="239" t="s">
        <v>80</v>
      </c>
      <c r="AY221" s="18" t="s">
        <v>223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80</v>
      </c>
      <c r="BK221" s="240">
        <f>ROUND(I221*H221,2)</f>
        <v>0</v>
      </c>
      <c r="BL221" s="18" t="s">
        <v>230</v>
      </c>
      <c r="BM221" s="239" t="s">
        <v>1670</v>
      </c>
    </row>
    <row r="222" s="2" customFormat="1" ht="44.25" customHeight="1">
      <c r="A222" s="39"/>
      <c r="B222" s="40"/>
      <c r="C222" s="228" t="s">
        <v>859</v>
      </c>
      <c r="D222" s="228" t="s">
        <v>225</v>
      </c>
      <c r="E222" s="229" t="s">
        <v>6883</v>
      </c>
      <c r="F222" s="230" t="s">
        <v>6766</v>
      </c>
      <c r="G222" s="231" t="s">
        <v>847</v>
      </c>
      <c r="H222" s="232">
        <v>4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38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230</v>
      </c>
      <c r="AT222" s="239" t="s">
        <v>225</v>
      </c>
      <c r="AU222" s="239" t="s">
        <v>80</v>
      </c>
      <c r="AY222" s="18" t="s">
        <v>223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80</v>
      </c>
      <c r="BK222" s="240">
        <f>ROUND(I222*H222,2)</f>
        <v>0</v>
      </c>
      <c r="BL222" s="18" t="s">
        <v>230</v>
      </c>
      <c r="BM222" s="239" t="s">
        <v>1682</v>
      </c>
    </row>
    <row r="223" s="2" customFormat="1" ht="24.15" customHeight="1">
      <c r="A223" s="39"/>
      <c r="B223" s="40"/>
      <c r="C223" s="228" t="s">
        <v>864</v>
      </c>
      <c r="D223" s="228" t="s">
        <v>225</v>
      </c>
      <c r="E223" s="229" t="s">
        <v>6884</v>
      </c>
      <c r="F223" s="230" t="s">
        <v>6768</v>
      </c>
      <c r="G223" s="231" t="s">
        <v>1327</v>
      </c>
      <c r="H223" s="232">
        <v>10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38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230</v>
      </c>
      <c r="AT223" s="239" t="s">
        <v>225</v>
      </c>
      <c r="AU223" s="239" t="s">
        <v>80</v>
      </c>
      <c r="AY223" s="18" t="s">
        <v>223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80</v>
      </c>
      <c r="BK223" s="240">
        <f>ROUND(I223*H223,2)</f>
        <v>0</v>
      </c>
      <c r="BL223" s="18" t="s">
        <v>230</v>
      </c>
      <c r="BM223" s="239" t="s">
        <v>1691</v>
      </c>
    </row>
    <row r="224" s="2" customFormat="1" ht="24.15" customHeight="1">
      <c r="A224" s="39"/>
      <c r="B224" s="40"/>
      <c r="C224" s="228" t="s">
        <v>868</v>
      </c>
      <c r="D224" s="228" t="s">
        <v>225</v>
      </c>
      <c r="E224" s="229" t="s">
        <v>6885</v>
      </c>
      <c r="F224" s="230" t="s">
        <v>6886</v>
      </c>
      <c r="G224" s="231" t="s">
        <v>1327</v>
      </c>
      <c r="H224" s="232">
        <v>13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38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230</v>
      </c>
      <c r="AT224" s="239" t="s">
        <v>225</v>
      </c>
      <c r="AU224" s="239" t="s">
        <v>80</v>
      </c>
      <c r="AY224" s="18" t="s">
        <v>223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80</v>
      </c>
      <c r="BK224" s="240">
        <f>ROUND(I224*H224,2)</f>
        <v>0</v>
      </c>
      <c r="BL224" s="18" t="s">
        <v>230</v>
      </c>
      <c r="BM224" s="239" t="s">
        <v>1704</v>
      </c>
    </row>
    <row r="225" s="2" customFormat="1" ht="24.15" customHeight="1">
      <c r="A225" s="39"/>
      <c r="B225" s="40"/>
      <c r="C225" s="228" t="s">
        <v>873</v>
      </c>
      <c r="D225" s="228" t="s">
        <v>225</v>
      </c>
      <c r="E225" s="229" t="s">
        <v>6887</v>
      </c>
      <c r="F225" s="230" t="s">
        <v>6888</v>
      </c>
      <c r="G225" s="231" t="s">
        <v>1327</v>
      </c>
      <c r="H225" s="232">
        <v>1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38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230</v>
      </c>
      <c r="AT225" s="239" t="s">
        <v>225</v>
      </c>
      <c r="AU225" s="239" t="s">
        <v>80</v>
      </c>
      <c r="AY225" s="18" t="s">
        <v>223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80</v>
      </c>
      <c r="BK225" s="240">
        <f>ROUND(I225*H225,2)</f>
        <v>0</v>
      </c>
      <c r="BL225" s="18" t="s">
        <v>230</v>
      </c>
      <c r="BM225" s="239" t="s">
        <v>1715</v>
      </c>
    </row>
    <row r="226" s="2" customFormat="1" ht="44.25" customHeight="1">
      <c r="A226" s="39"/>
      <c r="B226" s="40"/>
      <c r="C226" s="228" t="s">
        <v>877</v>
      </c>
      <c r="D226" s="228" t="s">
        <v>225</v>
      </c>
      <c r="E226" s="229" t="s">
        <v>6889</v>
      </c>
      <c r="F226" s="230" t="s">
        <v>6890</v>
      </c>
      <c r="G226" s="231" t="s">
        <v>1327</v>
      </c>
      <c r="H226" s="232">
        <v>3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38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230</v>
      </c>
      <c r="AT226" s="239" t="s">
        <v>225</v>
      </c>
      <c r="AU226" s="239" t="s">
        <v>80</v>
      </c>
      <c r="AY226" s="18" t="s">
        <v>223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80</v>
      </c>
      <c r="BK226" s="240">
        <f>ROUND(I226*H226,2)</f>
        <v>0</v>
      </c>
      <c r="BL226" s="18" t="s">
        <v>230</v>
      </c>
      <c r="BM226" s="239" t="s">
        <v>1727</v>
      </c>
    </row>
    <row r="227" s="2" customFormat="1" ht="44.25" customHeight="1">
      <c r="A227" s="39"/>
      <c r="B227" s="40"/>
      <c r="C227" s="228" t="s">
        <v>883</v>
      </c>
      <c r="D227" s="228" t="s">
        <v>225</v>
      </c>
      <c r="E227" s="229" t="s">
        <v>6891</v>
      </c>
      <c r="F227" s="230" t="s">
        <v>6892</v>
      </c>
      <c r="G227" s="231" t="s">
        <v>1327</v>
      </c>
      <c r="H227" s="232">
        <v>2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38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230</v>
      </c>
      <c r="AT227" s="239" t="s">
        <v>225</v>
      </c>
      <c r="AU227" s="239" t="s">
        <v>80</v>
      </c>
      <c r="AY227" s="18" t="s">
        <v>223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80</v>
      </c>
      <c r="BK227" s="240">
        <f>ROUND(I227*H227,2)</f>
        <v>0</v>
      </c>
      <c r="BL227" s="18" t="s">
        <v>230</v>
      </c>
      <c r="BM227" s="239" t="s">
        <v>1734</v>
      </c>
    </row>
    <row r="228" s="2" customFormat="1" ht="33" customHeight="1">
      <c r="A228" s="39"/>
      <c r="B228" s="40"/>
      <c r="C228" s="228" t="s">
        <v>887</v>
      </c>
      <c r="D228" s="228" t="s">
        <v>225</v>
      </c>
      <c r="E228" s="229" t="s">
        <v>6893</v>
      </c>
      <c r="F228" s="230" t="s">
        <v>6894</v>
      </c>
      <c r="G228" s="231" t="s">
        <v>1327</v>
      </c>
      <c r="H228" s="232">
        <v>28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38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230</v>
      </c>
      <c r="AT228" s="239" t="s">
        <v>225</v>
      </c>
      <c r="AU228" s="239" t="s">
        <v>80</v>
      </c>
      <c r="AY228" s="18" t="s">
        <v>223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80</v>
      </c>
      <c r="BK228" s="240">
        <f>ROUND(I228*H228,2)</f>
        <v>0</v>
      </c>
      <c r="BL228" s="18" t="s">
        <v>230</v>
      </c>
      <c r="BM228" s="239" t="s">
        <v>1747</v>
      </c>
    </row>
    <row r="229" s="2" customFormat="1" ht="33" customHeight="1">
      <c r="A229" s="39"/>
      <c r="B229" s="40"/>
      <c r="C229" s="228" t="s">
        <v>891</v>
      </c>
      <c r="D229" s="228" t="s">
        <v>225</v>
      </c>
      <c r="E229" s="229" t="s">
        <v>6895</v>
      </c>
      <c r="F229" s="230" t="s">
        <v>6896</v>
      </c>
      <c r="G229" s="231" t="s">
        <v>1327</v>
      </c>
      <c r="H229" s="232">
        <v>13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38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230</v>
      </c>
      <c r="AT229" s="239" t="s">
        <v>225</v>
      </c>
      <c r="AU229" s="239" t="s">
        <v>80</v>
      </c>
      <c r="AY229" s="18" t="s">
        <v>223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80</v>
      </c>
      <c r="BK229" s="240">
        <f>ROUND(I229*H229,2)</f>
        <v>0</v>
      </c>
      <c r="BL229" s="18" t="s">
        <v>230</v>
      </c>
      <c r="BM229" s="239" t="s">
        <v>1755</v>
      </c>
    </row>
    <row r="230" s="2" customFormat="1" ht="33" customHeight="1">
      <c r="A230" s="39"/>
      <c r="B230" s="40"/>
      <c r="C230" s="228" t="s">
        <v>901</v>
      </c>
      <c r="D230" s="228" t="s">
        <v>225</v>
      </c>
      <c r="E230" s="229" t="s">
        <v>6897</v>
      </c>
      <c r="F230" s="230" t="s">
        <v>6898</v>
      </c>
      <c r="G230" s="231" t="s">
        <v>1327</v>
      </c>
      <c r="H230" s="232">
        <v>1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38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230</v>
      </c>
      <c r="AT230" s="239" t="s">
        <v>225</v>
      </c>
      <c r="AU230" s="239" t="s">
        <v>80</v>
      </c>
      <c r="AY230" s="18" t="s">
        <v>223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80</v>
      </c>
      <c r="BK230" s="240">
        <f>ROUND(I230*H230,2)</f>
        <v>0</v>
      </c>
      <c r="BL230" s="18" t="s">
        <v>230</v>
      </c>
      <c r="BM230" s="239" t="s">
        <v>1766</v>
      </c>
    </row>
    <row r="231" s="2" customFormat="1" ht="33" customHeight="1">
      <c r="A231" s="39"/>
      <c r="B231" s="40"/>
      <c r="C231" s="228" t="s">
        <v>906</v>
      </c>
      <c r="D231" s="228" t="s">
        <v>225</v>
      </c>
      <c r="E231" s="229" t="s">
        <v>6899</v>
      </c>
      <c r="F231" s="230" t="s">
        <v>6900</v>
      </c>
      <c r="G231" s="231" t="s">
        <v>1327</v>
      </c>
      <c r="H231" s="232">
        <v>1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38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230</v>
      </c>
      <c r="AT231" s="239" t="s">
        <v>225</v>
      </c>
      <c r="AU231" s="239" t="s">
        <v>80</v>
      </c>
      <c r="AY231" s="18" t="s">
        <v>223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80</v>
      </c>
      <c r="BK231" s="240">
        <f>ROUND(I231*H231,2)</f>
        <v>0</v>
      </c>
      <c r="BL231" s="18" t="s">
        <v>230</v>
      </c>
      <c r="BM231" s="239" t="s">
        <v>1776</v>
      </c>
    </row>
    <row r="232" s="2" customFormat="1" ht="24.15" customHeight="1">
      <c r="A232" s="39"/>
      <c r="B232" s="40"/>
      <c r="C232" s="228" t="s">
        <v>912</v>
      </c>
      <c r="D232" s="228" t="s">
        <v>225</v>
      </c>
      <c r="E232" s="229" t="s">
        <v>6901</v>
      </c>
      <c r="F232" s="230" t="s">
        <v>6902</v>
      </c>
      <c r="G232" s="231" t="s">
        <v>1327</v>
      </c>
      <c r="H232" s="232">
        <v>3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38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230</v>
      </c>
      <c r="AT232" s="239" t="s">
        <v>225</v>
      </c>
      <c r="AU232" s="239" t="s">
        <v>80</v>
      </c>
      <c r="AY232" s="18" t="s">
        <v>223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80</v>
      </c>
      <c r="BK232" s="240">
        <f>ROUND(I232*H232,2)</f>
        <v>0</v>
      </c>
      <c r="BL232" s="18" t="s">
        <v>230</v>
      </c>
      <c r="BM232" s="239" t="s">
        <v>1787</v>
      </c>
    </row>
    <row r="233" s="2" customFormat="1" ht="24.15" customHeight="1">
      <c r="A233" s="39"/>
      <c r="B233" s="40"/>
      <c r="C233" s="228" t="s">
        <v>918</v>
      </c>
      <c r="D233" s="228" t="s">
        <v>225</v>
      </c>
      <c r="E233" s="229" t="s">
        <v>6903</v>
      </c>
      <c r="F233" s="230" t="s">
        <v>6786</v>
      </c>
      <c r="G233" s="231" t="s">
        <v>1327</v>
      </c>
      <c r="H233" s="232">
        <v>1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38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230</v>
      </c>
      <c r="AT233" s="239" t="s">
        <v>225</v>
      </c>
      <c r="AU233" s="239" t="s">
        <v>80</v>
      </c>
      <c r="AY233" s="18" t="s">
        <v>223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80</v>
      </c>
      <c r="BK233" s="240">
        <f>ROUND(I233*H233,2)</f>
        <v>0</v>
      </c>
      <c r="BL233" s="18" t="s">
        <v>230</v>
      </c>
      <c r="BM233" s="239" t="s">
        <v>1798</v>
      </c>
    </row>
    <row r="234" s="2" customFormat="1" ht="24.15" customHeight="1">
      <c r="A234" s="39"/>
      <c r="B234" s="40"/>
      <c r="C234" s="228" t="s">
        <v>923</v>
      </c>
      <c r="D234" s="228" t="s">
        <v>225</v>
      </c>
      <c r="E234" s="229" t="s">
        <v>6904</v>
      </c>
      <c r="F234" s="230" t="s">
        <v>6788</v>
      </c>
      <c r="G234" s="231" t="s">
        <v>1327</v>
      </c>
      <c r="H234" s="232">
        <v>6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38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230</v>
      </c>
      <c r="AT234" s="239" t="s">
        <v>225</v>
      </c>
      <c r="AU234" s="239" t="s">
        <v>80</v>
      </c>
      <c r="AY234" s="18" t="s">
        <v>223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80</v>
      </c>
      <c r="BK234" s="240">
        <f>ROUND(I234*H234,2)</f>
        <v>0</v>
      </c>
      <c r="BL234" s="18" t="s">
        <v>230</v>
      </c>
      <c r="BM234" s="239" t="s">
        <v>1808</v>
      </c>
    </row>
    <row r="235" s="2" customFormat="1" ht="37.8" customHeight="1">
      <c r="A235" s="39"/>
      <c r="B235" s="40"/>
      <c r="C235" s="228" t="s">
        <v>927</v>
      </c>
      <c r="D235" s="228" t="s">
        <v>225</v>
      </c>
      <c r="E235" s="229" t="s">
        <v>6905</v>
      </c>
      <c r="F235" s="230" t="s">
        <v>6906</v>
      </c>
      <c r="G235" s="231" t="s">
        <v>1327</v>
      </c>
      <c r="H235" s="232">
        <v>1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38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230</v>
      </c>
      <c r="AT235" s="239" t="s">
        <v>225</v>
      </c>
      <c r="AU235" s="239" t="s">
        <v>80</v>
      </c>
      <c r="AY235" s="18" t="s">
        <v>223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80</v>
      </c>
      <c r="BK235" s="240">
        <f>ROUND(I235*H235,2)</f>
        <v>0</v>
      </c>
      <c r="BL235" s="18" t="s">
        <v>230</v>
      </c>
      <c r="BM235" s="239" t="s">
        <v>1817</v>
      </c>
    </row>
    <row r="236" s="2" customFormat="1" ht="37.8" customHeight="1">
      <c r="A236" s="39"/>
      <c r="B236" s="40"/>
      <c r="C236" s="228" t="s">
        <v>932</v>
      </c>
      <c r="D236" s="228" t="s">
        <v>225</v>
      </c>
      <c r="E236" s="229" t="s">
        <v>6907</v>
      </c>
      <c r="F236" s="230" t="s">
        <v>6908</v>
      </c>
      <c r="G236" s="231" t="s">
        <v>1327</v>
      </c>
      <c r="H236" s="232">
        <v>2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38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230</v>
      </c>
      <c r="AT236" s="239" t="s">
        <v>225</v>
      </c>
      <c r="AU236" s="239" t="s">
        <v>80</v>
      </c>
      <c r="AY236" s="18" t="s">
        <v>223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80</v>
      </c>
      <c r="BK236" s="240">
        <f>ROUND(I236*H236,2)</f>
        <v>0</v>
      </c>
      <c r="BL236" s="18" t="s">
        <v>230</v>
      </c>
      <c r="BM236" s="239" t="s">
        <v>1829</v>
      </c>
    </row>
    <row r="237" s="2" customFormat="1" ht="21.75" customHeight="1">
      <c r="A237" s="39"/>
      <c r="B237" s="40"/>
      <c r="C237" s="228" t="s">
        <v>936</v>
      </c>
      <c r="D237" s="228" t="s">
        <v>225</v>
      </c>
      <c r="E237" s="229" t="s">
        <v>6909</v>
      </c>
      <c r="F237" s="230" t="s">
        <v>6790</v>
      </c>
      <c r="G237" s="231" t="s">
        <v>1327</v>
      </c>
      <c r="H237" s="232">
        <v>5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38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230</v>
      </c>
      <c r="AT237" s="239" t="s">
        <v>225</v>
      </c>
      <c r="AU237" s="239" t="s">
        <v>80</v>
      </c>
      <c r="AY237" s="18" t="s">
        <v>223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80</v>
      </c>
      <c r="BK237" s="240">
        <f>ROUND(I237*H237,2)</f>
        <v>0</v>
      </c>
      <c r="BL237" s="18" t="s">
        <v>230</v>
      </c>
      <c r="BM237" s="239" t="s">
        <v>1839</v>
      </c>
    </row>
    <row r="238" s="2" customFormat="1" ht="21.75" customHeight="1">
      <c r="A238" s="39"/>
      <c r="B238" s="40"/>
      <c r="C238" s="228" t="s">
        <v>942</v>
      </c>
      <c r="D238" s="228" t="s">
        <v>225</v>
      </c>
      <c r="E238" s="229" t="s">
        <v>6910</v>
      </c>
      <c r="F238" s="230" t="s">
        <v>6911</v>
      </c>
      <c r="G238" s="231" t="s">
        <v>1327</v>
      </c>
      <c r="H238" s="232">
        <v>2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38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230</v>
      </c>
      <c r="AT238" s="239" t="s">
        <v>225</v>
      </c>
      <c r="AU238" s="239" t="s">
        <v>80</v>
      </c>
      <c r="AY238" s="18" t="s">
        <v>223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80</v>
      </c>
      <c r="BK238" s="240">
        <f>ROUND(I238*H238,2)</f>
        <v>0</v>
      </c>
      <c r="BL238" s="18" t="s">
        <v>230</v>
      </c>
      <c r="BM238" s="239" t="s">
        <v>1848</v>
      </c>
    </row>
    <row r="239" s="2" customFormat="1" ht="21.75" customHeight="1">
      <c r="A239" s="39"/>
      <c r="B239" s="40"/>
      <c r="C239" s="228" t="s">
        <v>948</v>
      </c>
      <c r="D239" s="228" t="s">
        <v>225</v>
      </c>
      <c r="E239" s="229" t="s">
        <v>6912</v>
      </c>
      <c r="F239" s="230" t="s">
        <v>6913</v>
      </c>
      <c r="G239" s="231" t="s">
        <v>1327</v>
      </c>
      <c r="H239" s="232">
        <v>1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38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230</v>
      </c>
      <c r="AT239" s="239" t="s">
        <v>225</v>
      </c>
      <c r="AU239" s="239" t="s">
        <v>80</v>
      </c>
      <c r="AY239" s="18" t="s">
        <v>223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80</v>
      </c>
      <c r="BK239" s="240">
        <f>ROUND(I239*H239,2)</f>
        <v>0</v>
      </c>
      <c r="BL239" s="18" t="s">
        <v>230</v>
      </c>
      <c r="BM239" s="239" t="s">
        <v>1857</v>
      </c>
    </row>
    <row r="240" s="2" customFormat="1" ht="21.75" customHeight="1">
      <c r="A240" s="39"/>
      <c r="B240" s="40"/>
      <c r="C240" s="228" t="s">
        <v>956</v>
      </c>
      <c r="D240" s="228" t="s">
        <v>225</v>
      </c>
      <c r="E240" s="229" t="s">
        <v>6914</v>
      </c>
      <c r="F240" s="230" t="s">
        <v>6915</v>
      </c>
      <c r="G240" s="231" t="s">
        <v>1327</v>
      </c>
      <c r="H240" s="232">
        <v>1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38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230</v>
      </c>
      <c r="AT240" s="239" t="s">
        <v>225</v>
      </c>
      <c r="AU240" s="239" t="s">
        <v>80</v>
      </c>
      <c r="AY240" s="18" t="s">
        <v>223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80</v>
      </c>
      <c r="BK240" s="240">
        <f>ROUND(I240*H240,2)</f>
        <v>0</v>
      </c>
      <c r="BL240" s="18" t="s">
        <v>230</v>
      </c>
      <c r="BM240" s="239" t="s">
        <v>1871</v>
      </c>
    </row>
    <row r="241" s="2" customFormat="1" ht="21.75" customHeight="1">
      <c r="A241" s="39"/>
      <c r="B241" s="40"/>
      <c r="C241" s="228" t="s">
        <v>962</v>
      </c>
      <c r="D241" s="228" t="s">
        <v>225</v>
      </c>
      <c r="E241" s="229" t="s">
        <v>6916</v>
      </c>
      <c r="F241" s="230" t="s">
        <v>6917</v>
      </c>
      <c r="G241" s="231" t="s">
        <v>1327</v>
      </c>
      <c r="H241" s="232">
        <v>1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38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230</v>
      </c>
      <c r="AT241" s="239" t="s">
        <v>225</v>
      </c>
      <c r="AU241" s="239" t="s">
        <v>80</v>
      </c>
      <c r="AY241" s="18" t="s">
        <v>223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80</v>
      </c>
      <c r="BK241" s="240">
        <f>ROUND(I241*H241,2)</f>
        <v>0</v>
      </c>
      <c r="BL241" s="18" t="s">
        <v>230</v>
      </c>
      <c r="BM241" s="239" t="s">
        <v>1889</v>
      </c>
    </row>
    <row r="242" s="2" customFormat="1" ht="37.8" customHeight="1">
      <c r="A242" s="39"/>
      <c r="B242" s="40"/>
      <c r="C242" s="228" t="s">
        <v>968</v>
      </c>
      <c r="D242" s="228" t="s">
        <v>225</v>
      </c>
      <c r="E242" s="229" t="s">
        <v>6918</v>
      </c>
      <c r="F242" s="230" t="s">
        <v>6792</v>
      </c>
      <c r="G242" s="231" t="s">
        <v>1327</v>
      </c>
      <c r="H242" s="232">
        <v>9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38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230</v>
      </c>
      <c r="AT242" s="239" t="s">
        <v>225</v>
      </c>
      <c r="AU242" s="239" t="s">
        <v>80</v>
      </c>
      <c r="AY242" s="18" t="s">
        <v>223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80</v>
      </c>
      <c r="BK242" s="240">
        <f>ROUND(I242*H242,2)</f>
        <v>0</v>
      </c>
      <c r="BL242" s="18" t="s">
        <v>230</v>
      </c>
      <c r="BM242" s="239" t="s">
        <v>1896</v>
      </c>
    </row>
    <row r="243" s="2" customFormat="1" ht="33" customHeight="1">
      <c r="A243" s="39"/>
      <c r="B243" s="40"/>
      <c r="C243" s="228" t="s">
        <v>976</v>
      </c>
      <c r="D243" s="228" t="s">
        <v>225</v>
      </c>
      <c r="E243" s="229" t="s">
        <v>6919</v>
      </c>
      <c r="F243" s="230" t="s">
        <v>6920</v>
      </c>
      <c r="G243" s="231" t="s">
        <v>1327</v>
      </c>
      <c r="H243" s="232">
        <v>2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38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230</v>
      </c>
      <c r="AT243" s="239" t="s">
        <v>225</v>
      </c>
      <c r="AU243" s="239" t="s">
        <v>80</v>
      </c>
      <c r="AY243" s="18" t="s">
        <v>223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80</v>
      </c>
      <c r="BK243" s="240">
        <f>ROUND(I243*H243,2)</f>
        <v>0</v>
      </c>
      <c r="BL243" s="18" t="s">
        <v>230</v>
      </c>
      <c r="BM243" s="239" t="s">
        <v>1938</v>
      </c>
    </row>
    <row r="244" s="2" customFormat="1" ht="78" customHeight="1">
      <c r="A244" s="39"/>
      <c r="B244" s="40"/>
      <c r="C244" s="228" t="s">
        <v>982</v>
      </c>
      <c r="D244" s="228" t="s">
        <v>225</v>
      </c>
      <c r="E244" s="229" t="s">
        <v>6921</v>
      </c>
      <c r="F244" s="230" t="s">
        <v>6922</v>
      </c>
      <c r="G244" s="231" t="s">
        <v>847</v>
      </c>
      <c r="H244" s="232">
        <v>1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38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230</v>
      </c>
      <c r="AT244" s="239" t="s">
        <v>225</v>
      </c>
      <c r="AU244" s="239" t="s">
        <v>80</v>
      </c>
      <c r="AY244" s="18" t="s">
        <v>223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80</v>
      </c>
      <c r="BK244" s="240">
        <f>ROUND(I244*H244,2)</f>
        <v>0</v>
      </c>
      <c r="BL244" s="18" t="s">
        <v>230</v>
      </c>
      <c r="BM244" s="239" t="s">
        <v>1966</v>
      </c>
    </row>
    <row r="245" s="2" customFormat="1" ht="78" customHeight="1">
      <c r="A245" s="39"/>
      <c r="B245" s="40"/>
      <c r="C245" s="228" t="s">
        <v>990</v>
      </c>
      <c r="D245" s="228" t="s">
        <v>225</v>
      </c>
      <c r="E245" s="229" t="s">
        <v>6923</v>
      </c>
      <c r="F245" s="230" t="s">
        <v>6922</v>
      </c>
      <c r="G245" s="231" t="s">
        <v>847</v>
      </c>
      <c r="H245" s="232">
        <v>1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38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230</v>
      </c>
      <c r="AT245" s="239" t="s">
        <v>225</v>
      </c>
      <c r="AU245" s="239" t="s">
        <v>80</v>
      </c>
      <c r="AY245" s="18" t="s">
        <v>223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80</v>
      </c>
      <c r="BK245" s="240">
        <f>ROUND(I245*H245,2)</f>
        <v>0</v>
      </c>
      <c r="BL245" s="18" t="s">
        <v>230</v>
      </c>
      <c r="BM245" s="239" t="s">
        <v>1990</v>
      </c>
    </row>
    <row r="246" s="2" customFormat="1" ht="78" customHeight="1">
      <c r="A246" s="39"/>
      <c r="B246" s="40"/>
      <c r="C246" s="228" t="s">
        <v>997</v>
      </c>
      <c r="D246" s="228" t="s">
        <v>225</v>
      </c>
      <c r="E246" s="229" t="s">
        <v>6924</v>
      </c>
      <c r="F246" s="230" t="s">
        <v>6925</v>
      </c>
      <c r="G246" s="231" t="s">
        <v>847</v>
      </c>
      <c r="H246" s="232">
        <v>1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38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230</v>
      </c>
      <c r="AT246" s="239" t="s">
        <v>225</v>
      </c>
      <c r="AU246" s="239" t="s">
        <v>80</v>
      </c>
      <c r="AY246" s="18" t="s">
        <v>223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80</v>
      </c>
      <c r="BK246" s="240">
        <f>ROUND(I246*H246,2)</f>
        <v>0</v>
      </c>
      <c r="BL246" s="18" t="s">
        <v>230</v>
      </c>
      <c r="BM246" s="239" t="s">
        <v>2000</v>
      </c>
    </row>
    <row r="247" s="2" customFormat="1" ht="78" customHeight="1">
      <c r="A247" s="39"/>
      <c r="B247" s="40"/>
      <c r="C247" s="228" t="s">
        <v>1001</v>
      </c>
      <c r="D247" s="228" t="s">
        <v>225</v>
      </c>
      <c r="E247" s="229" t="s">
        <v>6926</v>
      </c>
      <c r="F247" s="230" t="s">
        <v>6925</v>
      </c>
      <c r="G247" s="231" t="s">
        <v>847</v>
      </c>
      <c r="H247" s="232">
        <v>1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38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230</v>
      </c>
      <c r="AT247" s="239" t="s">
        <v>225</v>
      </c>
      <c r="AU247" s="239" t="s">
        <v>80</v>
      </c>
      <c r="AY247" s="18" t="s">
        <v>223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80</v>
      </c>
      <c r="BK247" s="240">
        <f>ROUND(I247*H247,2)</f>
        <v>0</v>
      </c>
      <c r="BL247" s="18" t="s">
        <v>230</v>
      </c>
      <c r="BM247" s="239" t="s">
        <v>2024</v>
      </c>
    </row>
    <row r="248" s="2" customFormat="1" ht="78" customHeight="1">
      <c r="A248" s="39"/>
      <c r="B248" s="40"/>
      <c r="C248" s="228" t="s">
        <v>1007</v>
      </c>
      <c r="D248" s="228" t="s">
        <v>225</v>
      </c>
      <c r="E248" s="229" t="s">
        <v>6927</v>
      </c>
      <c r="F248" s="230" t="s">
        <v>6928</v>
      </c>
      <c r="G248" s="231" t="s">
        <v>847</v>
      </c>
      <c r="H248" s="232">
        <v>1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38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230</v>
      </c>
      <c r="AT248" s="239" t="s">
        <v>225</v>
      </c>
      <c r="AU248" s="239" t="s">
        <v>80</v>
      </c>
      <c r="AY248" s="18" t="s">
        <v>223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80</v>
      </c>
      <c r="BK248" s="240">
        <f>ROUND(I248*H248,2)</f>
        <v>0</v>
      </c>
      <c r="BL248" s="18" t="s">
        <v>230</v>
      </c>
      <c r="BM248" s="239" t="s">
        <v>2052</v>
      </c>
    </row>
    <row r="249" s="2" customFormat="1" ht="78" customHeight="1">
      <c r="A249" s="39"/>
      <c r="B249" s="40"/>
      <c r="C249" s="228" t="s">
        <v>1011</v>
      </c>
      <c r="D249" s="228" t="s">
        <v>225</v>
      </c>
      <c r="E249" s="229" t="s">
        <v>6929</v>
      </c>
      <c r="F249" s="230" t="s">
        <v>6802</v>
      </c>
      <c r="G249" s="231" t="s">
        <v>847</v>
      </c>
      <c r="H249" s="232">
        <v>1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38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230</v>
      </c>
      <c r="AT249" s="239" t="s">
        <v>225</v>
      </c>
      <c r="AU249" s="239" t="s">
        <v>80</v>
      </c>
      <c r="AY249" s="18" t="s">
        <v>223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80</v>
      </c>
      <c r="BK249" s="240">
        <f>ROUND(I249*H249,2)</f>
        <v>0</v>
      </c>
      <c r="BL249" s="18" t="s">
        <v>230</v>
      </c>
      <c r="BM249" s="239" t="s">
        <v>2061</v>
      </c>
    </row>
    <row r="250" s="2" customFormat="1" ht="78" customHeight="1">
      <c r="A250" s="39"/>
      <c r="B250" s="40"/>
      <c r="C250" s="228" t="s">
        <v>1016</v>
      </c>
      <c r="D250" s="228" t="s">
        <v>225</v>
      </c>
      <c r="E250" s="229" t="s">
        <v>6930</v>
      </c>
      <c r="F250" s="230" t="s">
        <v>6931</v>
      </c>
      <c r="G250" s="231" t="s">
        <v>847</v>
      </c>
      <c r="H250" s="232">
        <v>1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38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230</v>
      </c>
      <c r="AT250" s="239" t="s">
        <v>225</v>
      </c>
      <c r="AU250" s="239" t="s">
        <v>80</v>
      </c>
      <c r="AY250" s="18" t="s">
        <v>223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80</v>
      </c>
      <c r="BK250" s="240">
        <f>ROUND(I250*H250,2)</f>
        <v>0</v>
      </c>
      <c r="BL250" s="18" t="s">
        <v>230</v>
      </c>
      <c r="BM250" s="239" t="s">
        <v>2107</v>
      </c>
    </row>
    <row r="251" s="2" customFormat="1" ht="78" customHeight="1">
      <c r="A251" s="39"/>
      <c r="B251" s="40"/>
      <c r="C251" s="228" t="s">
        <v>1021</v>
      </c>
      <c r="D251" s="228" t="s">
        <v>225</v>
      </c>
      <c r="E251" s="229" t="s">
        <v>6932</v>
      </c>
      <c r="F251" s="230" t="s">
        <v>6933</v>
      </c>
      <c r="G251" s="231" t="s">
        <v>847</v>
      </c>
      <c r="H251" s="232">
        <v>1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38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230</v>
      </c>
      <c r="AT251" s="239" t="s">
        <v>225</v>
      </c>
      <c r="AU251" s="239" t="s">
        <v>80</v>
      </c>
      <c r="AY251" s="18" t="s">
        <v>223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80</v>
      </c>
      <c r="BK251" s="240">
        <f>ROUND(I251*H251,2)</f>
        <v>0</v>
      </c>
      <c r="BL251" s="18" t="s">
        <v>230</v>
      </c>
      <c r="BM251" s="239" t="s">
        <v>2123</v>
      </c>
    </row>
    <row r="252" s="2" customFormat="1" ht="90" customHeight="1">
      <c r="A252" s="39"/>
      <c r="B252" s="40"/>
      <c r="C252" s="228" t="s">
        <v>1028</v>
      </c>
      <c r="D252" s="228" t="s">
        <v>225</v>
      </c>
      <c r="E252" s="229" t="s">
        <v>6807</v>
      </c>
      <c r="F252" s="230" t="s">
        <v>6808</v>
      </c>
      <c r="G252" s="231" t="s">
        <v>293</v>
      </c>
      <c r="H252" s="232">
        <v>352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38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230</v>
      </c>
      <c r="AT252" s="239" t="s">
        <v>225</v>
      </c>
      <c r="AU252" s="239" t="s">
        <v>80</v>
      </c>
      <c r="AY252" s="18" t="s">
        <v>223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80</v>
      </c>
      <c r="BK252" s="240">
        <f>ROUND(I252*H252,2)</f>
        <v>0</v>
      </c>
      <c r="BL252" s="18" t="s">
        <v>230</v>
      </c>
      <c r="BM252" s="239" t="s">
        <v>2153</v>
      </c>
    </row>
    <row r="253" s="2" customFormat="1" ht="90" customHeight="1">
      <c r="A253" s="39"/>
      <c r="B253" s="40"/>
      <c r="C253" s="228" t="s">
        <v>1049</v>
      </c>
      <c r="D253" s="228" t="s">
        <v>225</v>
      </c>
      <c r="E253" s="229" t="s">
        <v>6809</v>
      </c>
      <c r="F253" s="230" t="s">
        <v>6810</v>
      </c>
      <c r="G253" s="231" t="s">
        <v>6811</v>
      </c>
      <c r="H253" s="232">
        <v>34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38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230</v>
      </c>
      <c r="AT253" s="239" t="s">
        <v>225</v>
      </c>
      <c r="AU253" s="239" t="s">
        <v>80</v>
      </c>
      <c r="AY253" s="18" t="s">
        <v>223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80</v>
      </c>
      <c r="BK253" s="240">
        <f>ROUND(I253*H253,2)</f>
        <v>0</v>
      </c>
      <c r="BL253" s="18" t="s">
        <v>230</v>
      </c>
      <c r="BM253" s="239" t="s">
        <v>2194</v>
      </c>
    </row>
    <row r="254" s="2" customFormat="1" ht="90" customHeight="1">
      <c r="A254" s="39"/>
      <c r="B254" s="40"/>
      <c r="C254" s="228" t="s">
        <v>1068</v>
      </c>
      <c r="D254" s="228" t="s">
        <v>225</v>
      </c>
      <c r="E254" s="229" t="s">
        <v>6812</v>
      </c>
      <c r="F254" s="230" t="s">
        <v>6813</v>
      </c>
      <c r="G254" s="231" t="s">
        <v>6811</v>
      </c>
      <c r="H254" s="232">
        <v>1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38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230</v>
      </c>
      <c r="AT254" s="239" t="s">
        <v>225</v>
      </c>
      <c r="AU254" s="239" t="s">
        <v>80</v>
      </c>
      <c r="AY254" s="18" t="s">
        <v>223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80</v>
      </c>
      <c r="BK254" s="240">
        <f>ROUND(I254*H254,2)</f>
        <v>0</v>
      </c>
      <c r="BL254" s="18" t="s">
        <v>230</v>
      </c>
      <c r="BM254" s="239" t="s">
        <v>2203</v>
      </c>
    </row>
    <row r="255" s="2" customFormat="1" ht="90" customHeight="1">
      <c r="A255" s="39"/>
      <c r="B255" s="40"/>
      <c r="C255" s="228" t="s">
        <v>1072</v>
      </c>
      <c r="D255" s="228" t="s">
        <v>225</v>
      </c>
      <c r="E255" s="229" t="s">
        <v>6814</v>
      </c>
      <c r="F255" s="230" t="s">
        <v>6815</v>
      </c>
      <c r="G255" s="231" t="s">
        <v>6811</v>
      </c>
      <c r="H255" s="232">
        <v>56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38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230</v>
      </c>
      <c r="AT255" s="239" t="s">
        <v>225</v>
      </c>
      <c r="AU255" s="239" t="s">
        <v>80</v>
      </c>
      <c r="AY255" s="18" t="s">
        <v>223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80</v>
      </c>
      <c r="BK255" s="240">
        <f>ROUND(I255*H255,2)</f>
        <v>0</v>
      </c>
      <c r="BL255" s="18" t="s">
        <v>230</v>
      </c>
      <c r="BM255" s="239" t="s">
        <v>2214</v>
      </c>
    </row>
    <row r="256" s="2" customFormat="1" ht="90" customHeight="1">
      <c r="A256" s="39"/>
      <c r="B256" s="40"/>
      <c r="C256" s="228" t="s">
        <v>1088</v>
      </c>
      <c r="D256" s="228" t="s">
        <v>225</v>
      </c>
      <c r="E256" s="229" t="s">
        <v>6818</v>
      </c>
      <c r="F256" s="230" t="s">
        <v>6819</v>
      </c>
      <c r="G256" s="231" t="s">
        <v>6811</v>
      </c>
      <c r="H256" s="232">
        <v>74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38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230</v>
      </c>
      <c r="AT256" s="239" t="s">
        <v>225</v>
      </c>
      <c r="AU256" s="239" t="s">
        <v>80</v>
      </c>
      <c r="AY256" s="18" t="s">
        <v>223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80</v>
      </c>
      <c r="BK256" s="240">
        <f>ROUND(I256*H256,2)</f>
        <v>0</v>
      </c>
      <c r="BL256" s="18" t="s">
        <v>230</v>
      </c>
      <c r="BM256" s="239" t="s">
        <v>2224</v>
      </c>
    </row>
    <row r="257" s="2" customFormat="1" ht="90" customHeight="1">
      <c r="A257" s="39"/>
      <c r="B257" s="40"/>
      <c r="C257" s="228" t="s">
        <v>1092</v>
      </c>
      <c r="D257" s="228" t="s">
        <v>225</v>
      </c>
      <c r="E257" s="229" t="s">
        <v>6820</v>
      </c>
      <c r="F257" s="230" t="s">
        <v>6821</v>
      </c>
      <c r="G257" s="231" t="s">
        <v>6811</v>
      </c>
      <c r="H257" s="232">
        <v>8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38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230</v>
      </c>
      <c r="AT257" s="239" t="s">
        <v>225</v>
      </c>
      <c r="AU257" s="239" t="s">
        <v>80</v>
      </c>
      <c r="AY257" s="18" t="s">
        <v>223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80</v>
      </c>
      <c r="BK257" s="240">
        <f>ROUND(I257*H257,2)</f>
        <v>0</v>
      </c>
      <c r="BL257" s="18" t="s">
        <v>230</v>
      </c>
      <c r="BM257" s="239" t="s">
        <v>2235</v>
      </c>
    </row>
    <row r="258" s="2" customFormat="1" ht="90" customHeight="1">
      <c r="A258" s="39"/>
      <c r="B258" s="40"/>
      <c r="C258" s="228" t="s">
        <v>1097</v>
      </c>
      <c r="D258" s="228" t="s">
        <v>225</v>
      </c>
      <c r="E258" s="229" t="s">
        <v>6822</v>
      </c>
      <c r="F258" s="230" t="s">
        <v>6823</v>
      </c>
      <c r="G258" s="231" t="s">
        <v>6811</v>
      </c>
      <c r="H258" s="232">
        <v>30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38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230</v>
      </c>
      <c r="AT258" s="239" t="s">
        <v>225</v>
      </c>
      <c r="AU258" s="239" t="s">
        <v>80</v>
      </c>
      <c r="AY258" s="18" t="s">
        <v>223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80</v>
      </c>
      <c r="BK258" s="240">
        <f>ROUND(I258*H258,2)</f>
        <v>0</v>
      </c>
      <c r="BL258" s="18" t="s">
        <v>230</v>
      </c>
      <c r="BM258" s="239" t="s">
        <v>2262</v>
      </c>
    </row>
    <row r="259" s="2" customFormat="1" ht="90" customHeight="1">
      <c r="A259" s="39"/>
      <c r="B259" s="40"/>
      <c r="C259" s="228" t="s">
        <v>1112</v>
      </c>
      <c r="D259" s="228" t="s">
        <v>225</v>
      </c>
      <c r="E259" s="229" t="s">
        <v>6824</v>
      </c>
      <c r="F259" s="230" t="s">
        <v>6825</v>
      </c>
      <c r="G259" s="231" t="s">
        <v>6811</v>
      </c>
      <c r="H259" s="232">
        <v>6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38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230</v>
      </c>
      <c r="AT259" s="239" t="s">
        <v>225</v>
      </c>
      <c r="AU259" s="239" t="s">
        <v>80</v>
      </c>
      <c r="AY259" s="18" t="s">
        <v>223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80</v>
      </c>
      <c r="BK259" s="240">
        <f>ROUND(I259*H259,2)</f>
        <v>0</v>
      </c>
      <c r="BL259" s="18" t="s">
        <v>230</v>
      </c>
      <c r="BM259" s="239" t="s">
        <v>2272</v>
      </c>
    </row>
    <row r="260" s="2" customFormat="1" ht="37.8" customHeight="1">
      <c r="A260" s="39"/>
      <c r="B260" s="40"/>
      <c r="C260" s="228" t="s">
        <v>1119</v>
      </c>
      <c r="D260" s="228" t="s">
        <v>225</v>
      </c>
      <c r="E260" s="229" t="s">
        <v>6828</v>
      </c>
      <c r="F260" s="230" t="s">
        <v>6829</v>
      </c>
      <c r="G260" s="231" t="s">
        <v>6811</v>
      </c>
      <c r="H260" s="232">
        <v>8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38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230</v>
      </c>
      <c r="AT260" s="239" t="s">
        <v>225</v>
      </c>
      <c r="AU260" s="239" t="s">
        <v>80</v>
      </c>
      <c r="AY260" s="18" t="s">
        <v>223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80</v>
      </c>
      <c r="BK260" s="240">
        <f>ROUND(I260*H260,2)</f>
        <v>0</v>
      </c>
      <c r="BL260" s="18" t="s">
        <v>230</v>
      </c>
      <c r="BM260" s="239" t="s">
        <v>2281</v>
      </c>
    </row>
    <row r="261" s="2" customFormat="1" ht="37.8" customHeight="1">
      <c r="A261" s="39"/>
      <c r="B261" s="40"/>
      <c r="C261" s="228" t="s">
        <v>1126</v>
      </c>
      <c r="D261" s="228" t="s">
        <v>225</v>
      </c>
      <c r="E261" s="229" t="s">
        <v>6830</v>
      </c>
      <c r="F261" s="230" t="s">
        <v>6831</v>
      </c>
      <c r="G261" s="231" t="s">
        <v>6811</v>
      </c>
      <c r="H261" s="232">
        <v>2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38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230</v>
      </c>
      <c r="AT261" s="239" t="s">
        <v>225</v>
      </c>
      <c r="AU261" s="239" t="s">
        <v>80</v>
      </c>
      <c r="AY261" s="18" t="s">
        <v>223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80</v>
      </c>
      <c r="BK261" s="240">
        <f>ROUND(I261*H261,2)</f>
        <v>0</v>
      </c>
      <c r="BL261" s="18" t="s">
        <v>230</v>
      </c>
      <c r="BM261" s="239" t="s">
        <v>2290</v>
      </c>
    </row>
    <row r="262" s="2" customFormat="1" ht="37.8" customHeight="1">
      <c r="A262" s="39"/>
      <c r="B262" s="40"/>
      <c r="C262" s="228" t="s">
        <v>1132</v>
      </c>
      <c r="D262" s="228" t="s">
        <v>225</v>
      </c>
      <c r="E262" s="229" t="s">
        <v>6832</v>
      </c>
      <c r="F262" s="230" t="s">
        <v>6833</v>
      </c>
      <c r="G262" s="231" t="s">
        <v>6811</v>
      </c>
      <c r="H262" s="232">
        <v>8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38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230</v>
      </c>
      <c r="AT262" s="239" t="s">
        <v>225</v>
      </c>
      <c r="AU262" s="239" t="s">
        <v>80</v>
      </c>
      <c r="AY262" s="18" t="s">
        <v>223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80</v>
      </c>
      <c r="BK262" s="240">
        <f>ROUND(I262*H262,2)</f>
        <v>0</v>
      </c>
      <c r="BL262" s="18" t="s">
        <v>230</v>
      </c>
      <c r="BM262" s="239" t="s">
        <v>2299</v>
      </c>
    </row>
    <row r="263" s="2" customFormat="1" ht="78" customHeight="1">
      <c r="A263" s="39"/>
      <c r="B263" s="40"/>
      <c r="C263" s="228" t="s">
        <v>1138</v>
      </c>
      <c r="D263" s="228" t="s">
        <v>225</v>
      </c>
      <c r="E263" s="229" t="s">
        <v>6834</v>
      </c>
      <c r="F263" s="230" t="s">
        <v>6835</v>
      </c>
      <c r="G263" s="231" t="s">
        <v>293</v>
      </c>
      <c r="H263" s="232">
        <v>20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38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230</v>
      </c>
      <c r="AT263" s="239" t="s">
        <v>225</v>
      </c>
      <c r="AU263" s="239" t="s">
        <v>80</v>
      </c>
      <c r="AY263" s="18" t="s">
        <v>223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80</v>
      </c>
      <c r="BK263" s="240">
        <f>ROUND(I263*H263,2)</f>
        <v>0</v>
      </c>
      <c r="BL263" s="18" t="s">
        <v>230</v>
      </c>
      <c r="BM263" s="239" t="s">
        <v>2308</v>
      </c>
    </row>
    <row r="264" s="2" customFormat="1" ht="55.5" customHeight="1">
      <c r="A264" s="39"/>
      <c r="B264" s="40"/>
      <c r="C264" s="228" t="s">
        <v>1146</v>
      </c>
      <c r="D264" s="228" t="s">
        <v>225</v>
      </c>
      <c r="E264" s="229" t="s">
        <v>6836</v>
      </c>
      <c r="F264" s="230" t="s">
        <v>6837</v>
      </c>
      <c r="G264" s="231" t="s">
        <v>293</v>
      </c>
      <c r="H264" s="232">
        <v>112</v>
      </c>
      <c r="I264" s="233"/>
      <c r="J264" s="234">
        <f>ROUND(I264*H264,2)</f>
        <v>0</v>
      </c>
      <c r="K264" s="230" t="s">
        <v>1</v>
      </c>
      <c r="L264" s="45"/>
      <c r="M264" s="235" t="s">
        <v>1</v>
      </c>
      <c r="N264" s="236" t="s">
        <v>38</v>
      </c>
      <c r="O264" s="92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230</v>
      </c>
      <c r="AT264" s="239" t="s">
        <v>225</v>
      </c>
      <c r="AU264" s="239" t="s">
        <v>80</v>
      </c>
      <c r="AY264" s="18" t="s">
        <v>223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80</v>
      </c>
      <c r="BK264" s="240">
        <f>ROUND(I264*H264,2)</f>
        <v>0</v>
      </c>
      <c r="BL264" s="18" t="s">
        <v>230</v>
      </c>
      <c r="BM264" s="239" t="s">
        <v>2331</v>
      </c>
    </row>
    <row r="265" s="2" customFormat="1" ht="37.8" customHeight="1">
      <c r="A265" s="39"/>
      <c r="B265" s="40"/>
      <c r="C265" s="228" t="s">
        <v>1152</v>
      </c>
      <c r="D265" s="228" t="s">
        <v>225</v>
      </c>
      <c r="E265" s="229" t="s">
        <v>6840</v>
      </c>
      <c r="F265" s="230" t="s">
        <v>6841</v>
      </c>
      <c r="G265" s="231" t="s">
        <v>847</v>
      </c>
      <c r="H265" s="232">
        <v>2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38</v>
      </c>
      <c r="O265" s="92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230</v>
      </c>
      <c r="AT265" s="239" t="s">
        <v>225</v>
      </c>
      <c r="AU265" s="239" t="s">
        <v>80</v>
      </c>
      <c r="AY265" s="18" t="s">
        <v>223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80</v>
      </c>
      <c r="BK265" s="240">
        <f>ROUND(I265*H265,2)</f>
        <v>0</v>
      </c>
      <c r="BL265" s="18" t="s">
        <v>230</v>
      </c>
      <c r="BM265" s="239" t="s">
        <v>2352</v>
      </c>
    </row>
    <row r="266" s="2" customFormat="1" ht="37.8" customHeight="1">
      <c r="A266" s="39"/>
      <c r="B266" s="40"/>
      <c r="C266" s="228" t="s">
        <v>1158</v>
      </c>
      <c r="D266" s="228" t="s">
        <v>225</v>
      </c>
      <c r="E266" s="229" t="s">
        <v>6934</v>
      </c>
      <c r="F266" s="230" t="s">
        <v>6935</v>
      </c>
      <c r="G266" s="231" t="s">
        <v>847</v>
      </c>
      <c r="H266" s="232">
        <v>1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38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230</v>
      </c>
      <c r="AT266" s="239" t="s">
        <v>225</v>
      </c>
      <c r="AU266" s="239" t="s">
        <v>80</v>
      </c>
      <c r="AY266" s="18" t="s">
        <v>223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80</v>
      </c>
      <c r="BK266" s="240">
        <f>ROUND(I266*H266,2)</f>
        <v>0</v>
      </c>
      <c r="BL266" s="18" t="s">
        <v>230</v>
      </c>
      <c r="BM266" s="239" t="s">
        <v>2361</v>
      </c>
    </row>
    <row r="267" s="12" customFormat="1" ht="25.92" customHeight="1">
      <c r="A267" s="12"/>
      <c r="B267" s="212"/>
      <c r="C267" s="213"/>
      <c r="D267" s="214" t="s">
        <v>72</v>
      </c>
      <c r="E267" s="215" t="s">
        <v>6480</v>
      </c>
      <c r="F267" s="215" t="s">
        <v>6936</v>
      </c>
      <c r="G267" s="213"/>
      <c r="H267" s="213"/>
      <c r="I267" s="216"/>
      <c r="J267" s="217">
        <f>BK267</f>
        <v>0</v>
      </c>
      <c r="K267" s="213"/>
      <c r="L267" s="218"/>
      <c r="M267" s="219"/>
      <c r="N267" s="220"/>
      <c r="O267" s="220"/>
      <c r="P267" s="221">
        <f>SUM(P268:P274)</f>
        <v>0</v>
      </c>
      <c r="Q267" s="220"/>
      <c r="R267" s="221">
        <f>SUM(R268:R274)</f>
        <v>0</v>
      </c>
      <c r="S267" s="220"/>
      <c r="T267" s="222">
        <f>SUM(T268:T274)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23" t="s">
        <v>80</v>
      </c>
      <c r="AT267" s="224" t="s">
        <v>72</v>
      </c>
      <c r="AU267" s="224" t="s">
        <v>73</v>
      </c>
      <c r="AY267" s="223" t="s">
        <v>223</v>
      </c>
      <c r="BK267" s="225">
        <f>SUM(BK268:BK274)</f>
        <v>0</v>
      </c>
    </row>
    <row r="268" s="2" customFormat="1" ht="24.15" customHeight="1">
      <c r="A268" s="39"/>
      <c r="B268" s="40"/>
      <c r="C268" s="228" t="s">
        <v>1165</v>
      </c>
      <c r="D268" s="228" t="s">
        <v>225</v>
      </c>
      <c r="E268" s="229" t="s">
        <v>6937</v>
      </c>
      <c r="F268" s="230" t="s">
        <v>6938</v>
      </c>
      <c r="G268" s="231" t="s">
        <v>1327</v>
      </c>
      <c r="H268" s="232">
        <v>1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38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230</v>
      </c>
      <c r="AT268" s="239" t="s">
        <v>225</v>
      </c>
      <c r="AU268" s="239" t="s">
        <v>80</v>
      </c>
      <c r="AY268" s="18" t="s">
        <v>223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80</v>
      </c>
      <c r="BK268" s="240">
        <f>ROUND(I268*H268,2)</f>
        <v>0</v>
      </c>
      <c r="BL268" s="18" t="s">
        <v>230</v>
      </c>
      <c r="BM268" s="239" t="s">
        <v>2373</v>
      </c>
    </row>
    <row r="269" s="2" customFormat="1" ht="24.15" customHeight="1">
      <c r="A269" s="39"/>
      <c r="B269" s="40"/>
      <c r="C269" s="228" t="s">
        <v>1178</v>
      </c>
      <c r="D269" s="228" t="s">
        <v>225</v>
      </c>
      <c r="E269" s="229" t="s">
        <v>6939</v>
      </c>
      <c r="F269" s="230" t="s">
        <v>6940</v>
      </c>
      <c r="G269" s="231" t="s">
        <v>1327</v>
      </c>
      <c r="H269" s="232">
        <v>2</v>
      </c>
      <c r="I269" s="233"/>
      <c r="J269" s="234">
        <f>ROUND(I269*H269,2)</f>
        <v>0</v>
      </c>
      <c r="K269" s="230" t="s">
        <v>1</v>
      </c>
      <c r="L269" s="45"/>
      <c r="M269" s="235" t="s">
        <v>1</v>
      </c>
      <c r="N269" s="236" t="s">
        <v>38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230</v>
      </c>
      <c r="AT269" s="239" t="s">
        <v>225</v>
      </c>
      <c r="AU269" s="239" t="s">
        <v>80</v>
      </c>
      <c r="AY269" s="18" t="s">
        <v>223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80</v>
      </c>
      <c r="BK269" s="240">
        <f>ROUND(I269*H269,2)</f>
        <v>0</v>
      </c>
      <c r="BL269" s="18" t="s">
        <v>230</v>
      </c>
      <c r="BM269" s="239" t="s">
        <v>2383</v>
      </c>
    </row>
    <row r="270" s="2" customFormat="1" ht="90" customHeight="1">
      <c r="A270" s="39"/>
      <c r="B270" s="40"/>
      <c r="C270" s="228" t="s">
        <v>1184</v>
      </c>
      <c r="D270" s="228" t="s">
        <v>225</v>
      </c>
      <c r="E270" s="229" t="s">
        <v>6809</v>
      </c>
      <c r="F270" s="230" t="s">
        <v>6810</v>
      </c>
      <c r="G270" s="231" t="s">
        <v>6811</v>
      </c>
      <c r="H270" s="232">
        <v>2</v>
      </c>
      <c r="I270" s="233"/>
      <c r="J270" s="234">
        <f>ROUND(I270*H270,2)</f>
        <v>0</v>
      </c>
      <c r="K270" s="230" t="s">
        <v>1</v>
      </c>
      <c r="L270" s="45"/>
      <c r="M270" s="235" t="s">
        <v>1</v>
      </c>
      <c r="N270" s="236" t="s">
        <v>38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230</v>
      </c>
      <c r="AT270" s="239" t="s">
        <v>225</v>
      </c>
      <c r="AU270" s="239" t="s">
        <v>80</v>
      </c>
      <c r="AY270" s="18" t="s">
        <v>223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80</v>
      </c>
      <c r="BK270" s="240">
        <f>ROUND(I270*H270,2)</f>
        <v>0</v>
      </c>
      <c r="BL270" s="18" t="s">
        <v>230</v>
      </c>
      <c r="BM270" s="239" t="s">
        <v>2391</v>
      </c>
    </row>
    <row r="271" s="2" customFormat="1" ht="90" customHeight="1">
      <c r="A271" s="39"/>
      <c r="B271" s="40"/>
      <c r="C271" s="228" t="s">
        <v>1195</v>
      </c>
      <c r="D271" s="228" t="s">
        <v>225</v>
      </c>
      <c r="E271" s="229" t="s">
        <v>6814</v>
      </c>
      <c r="F271" s="230" t="s">
        <v>6815</v>
      </c>
      <c r="G271" s="231" t="s">
        <v>6811</v>
      </c>
      <c r="H271" s="232">
        <v>10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38</v>
      </c>
      <c r="O271" s="92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230</v>
      </c>
      <c r="AT271" s="239" t="s">
        <v>225</v>
      </c>
      <c r="AU271" s="239" t="s">
        <v>80</v>
      </c>
      <c r="AY271" s="18" t="s">
        <v>223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80</v>
      </c>
      <c r="BK271" s="240">
        <f>ROUND(I271*H271,2)</f>
        <v>0</v>
      </c>
      <c r="BL271" s="18" t="s">
        <v>230</v>
      </c>
      <c r="BM271" s="239" t="s">
        <v>2399</v>
      </c>
    </row>
    <row r="272" s="2" customFormat="1" ht="55.5" customHeight="1">
      <c r="A272" s="39"/>
      <c r="B272" s="40"/>
      <c r="C272" s="228" t="s">
        <v>1201</v>
      </c>
      <c r="D272" s="228" t="s">
        <v>225</v>
      </c>
      <c r="E272" s="229" t="s">
        <v>6836</v>
      </c>
      <c r="F272" s="230" t="s">
        <v>6837</v>
      </c>
      <c r="G272" s="231" t="s">
        <v>293</v>
      </c>
      <c r="H272" s="232">
        <v>6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38</v>
      </c>
      <c r="O272" s="92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230</v>
      </c>
      <c r="AT272" s="239" t="s">
        <v>225</v>
      </c>
      <c r="AU272" s="239" t="s">
        <v>80</v>
      </c>
      <c r="AY272" s="18" t="s">
        <v>223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80</v>
      </c>
      <c r="BK272" s="240">
        <f>ROUND(I272*H272,2)</f>
        <v>0</v>
      </c>
      <c r="BL272" s="18" t="s">
        <v>230</v>
      </c>
      <c r="BM272" s="239" t="s">
        <v>2416</v>
      </c>
    </row>
    <row r="273" s="2" customFormat="1" ht="76.35" customHeight="1">
      <c r="A273" s="39"/>
      <c r="B273" s="40"/>
      <c r="C273" s="228" t="s">
        <v>1208</v>
      </c>
      <c r="D273" s="228" t="s">
        <v>225</v>
      </c>
      <c r="E273" s="229" t="s">
        <v>6941</v>
      </c>
      <c r="F273" s="230" t="s">
        <v>6942</v>
      </c>
      <c r="G273" s="231" t="s">
        <v>293</v>
      </c>
      <c r="H273" s="232">
        <v>4</v>
      </c>
      <c r="I273" s="233"/>
      <c r="J273" s="234">
        <f>ROUND(I273*H273,2)</f>
        <v>0</v>
      </c>
      <c r="K273" s="230" t="s">
        <v>1</v>
      </c>
      <c r="L273" s="45"/>
      <c r="M273" s="235" t="s">
        <v>1</v>
      </c>
      <c r="N273" s="236" t="s">
        <v>38</v>
      </c>
      <c r="O273" s="92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230</v>
      </c>
      <c r="AT273" s="239" t="s">
        <v>225</v>
      </c>
      <c r="AU273" s="239" t="s">
        <v>80</v>
      </c>
      <c r="AY273" s="18" t="s">
        <v>223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80</v>
      </c>
      <c r="BK273" s="240">
        <f>ROUND(I273*H273,2)</f>
        <v>0</v>
      </c>
      <c r="BL273" s="18" t="s">
        <v>230</v>
      </c>
      <c r="BM273" s="239" t="s">
        <v>2443</v>
      </c>
    </row>
    <row r="274" s="2" customFormat="1" ht="37.8" customHeight="1">
      <c r="A274" s="39"/>
      <c r="B274" s="40"/>
      <c r="C274" s="228" t="s">
        <v>1216</v>
      </c>
      <c r="D274" s="228" t="s">
        <v>225</v>
      </c>
      <c r="E274" s="229" t="s">
        <v>6943</v>
      </c>
      <c r="F274" s="230" t="s">
        <v>6839</v>
      </c>
      <c r="G274" s="231" t="s">
        <v>847</v>
      </c>
      <c r="H274" s="232">
        <v>2</v>
      </c>
      <c r="I274" s="233"/>
      <c r="J274" s="234">
        <f>ROUND(I274*H274,2)</f>
        <v>0</v>
      </c>
      <c r="K274" s="230" t="s">
        <v>1</v>
      </c>
      <c r="L274" s="45"/>
      <c r="M274" s="235" t="s">
        <v>1</v>
      </c>
      <c r="N274" s="236" t="s">
        <v>38</v>
      </c>
      <c r="O274" s="92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230</v>
      </c>
      <c r="AT274" s="239" t="s">
        <v>225</v>
      </c>
      <c r="AU274" s="239" t="s">
        <v>80</v>
      </c>
      <c r="AY274" s="18" t="s">
        <v>223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80</v>
      </c>
      <c r="BK274" s="240">
        <f>ROUND(I274*H274,2)</f>
        <v>0</v>
      </c>
      <c r="BL274" s="18" t="s">
        <v>230</v>
      </c>
      <c r="BM274" s="239" t="s">
        <v>2454</v>
      </c>
    </row>
    <row r="275" s="12" customFormat="1" ht="25.92" customHeight="1">
      <c r="A275" s="12"/>
      <c r="B275" s="212"/>
      <c r="C275" s="213"/>
      <c r="D275" s="214" t="s">
        <v>72</v>
      </c>
      <c r="E275" s="215" t="s">
        <v>6505</v>
      </c>
      <c r="F275" s="215" t="s">
        <v>6944</v>
      </c>
      <c r="G275" s="213"/>
      <c r="H275" s="213"/>
      <c r="I275" s="216"/>
      <c r="J275" s="217">
        <f>BK275</f>
        <v>0</v>
      </c>
      <c r="K275" s="213"/>
      <c r="L275" s="218"/>
      <c r="M275" s="219"/>
      <c r="N275" s="220"/>
      <c r="O275" s="220"/>
      <c r="P275" s="221">
        <f>SUM(P276:P296)</f>
        <v>0</v>
      </c>
      <c r="Q275" s="220"/>
      <c r="R275" s="221">
        <f>SUM(R276:R296)</f>
        <v>0</v>
      </c>
      <c r="S275" s="220"/>
      <c r="T275" s="222">
        <f>SUM(T276:T296)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3" t="s">
        <v>80</v>
      </c>
      <c r="AT275" s="224" t="s">
        <v>72</v>
      </c>
      <c r="AU275" s="224" t="s">
        <v>73</v>
      </c>
      <c r="AY275" s="223" t="s">
        <v>223</v>
      </c>
      <c r="BK275" s="225">
        <f>SUM(BK276:BK296)</f>
        <v>0</v>
      </c>
    </row>
    <row r="276" s="2" customFormat="1" ht="90" customHeight="1">
      <c r="A276" s="39"/>
      <c r="B276" s="40"/>
      <c r="C276" s="228" t="s">
        <v>1253</v>
      </c>
      <c r="D276" s="228" t="s">
        <v>225</v>
      </c>
      <c r="E276" s="229" t="s">
        <v>6945</v>
      </c>
      <c r="F276" s="230" t="s">
        <v>6946</v>
      </c>
      <c r="G276" s="231" t="s">
        <v>847</v>
      </c>
      <c r="H276" s="232">
        <v>1</v>
      </c>
      <c r="I276" s="233"/>
      <c r="J276" s="234">
        <f>ROUND(I276*H276,2)</f>
        <v>0</v>
      </c>
      <c r="K276" s="230" t="s">
        <v>1</v>
      </c>
      <c r="L276" s="45"/>
      <c r="M276" s="235" t="s">
        <v>1</v>
      </c>
      <c r="N276" s="236" t="s">
        <v>38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230</v>
      </c>
      <c r="AT276" s="239" t="s">
        <v>225</v>
      </c>
      <c r="AU276" s="239" t="s">
        <v>80</v>
      </c>
      <c r="AY276" s="18" t="s">
        <v>223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80</v>
      </c>
      <c r="BK276" s="240">
        <f>ROUND(I276*H276,2)</f>
        <v>0</v>
      </c>
      <c r="BL276" s="18" t="s">
        <v>230</v>
      </c>
      <c r="BM276" s="239" t="s">
        <v>2468</v>
      </c>
    </row>
    <row r="277" s="2" customFormat="1" ht="76.35" customHeight="1">
      <c r="A277" s="39"/>
      <c r="B277" s="40"/>
      <c r="C277" s="228" t="s">
        <v>1277</v>
      </c>
      <c r="D277" s="228" t="s">
        <v>225</v>
      </c>
      <c r="E277" s="229" t="s">
        <v>6947</v>
      </c>
      <c r="F277" s="230" t="s">
        <v>6948</v>
      </c>
      <c r="G277" s="231" t="s">
        <v>847</v>
      </c>
      <c r="H277" s="232">
        <v>2</v>
      </c>
      <c r="I277" s="233"/>
      <c r="J277" s="234">
        <f>ROUND(I277*H277,2)</f>
        <v>0</v>
      </c>
      <c r="K277" s="230" t="s">
        <v>1</v>
      </c>
      <c r="L277" s="45"/>
      <c r="M277" s="235" t="s">
        <v>1</v>
      </c>
      <c r="N277" s="236" t="s">
        <v>38</v>
      </c>
      <c r="O277" s="92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230</v>
      </c>
      <c r="AT277" s="239" t="s">
        <v>225</v>
      </c>
      <c r="AU277" s="239" t="s">
        <v>80</v>
      </c>
      <c r="AY277" s="18" t="s">
        <v>223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80</v>
      </c>
      <c r="BK277" s="240">
        <f>ROUND(I277*H277,2)</f>
        <v>0</v>
      </c>
      <c r="BL277" s="18" t="s">
        <v>230</v>
      </c>
      <c r="BM277" s="239" t="s">
        <v>2479</v>
      </c>
    </row>
    <row r="278" s="2" customFormat="1" ht="55.5" customHeight="1">
      <c r="A278" s="39"/>
      <c r="B278" s="40"/>
      <c r="C278" s="228" t="s">
        <v>1281</v>
      </c>
      <c r="D278" s="228" t="s">
        <v>225</v>
      </c>
      <c r="E278" s="229" t="s">
        <v>6949</v>
      </c>
      <c r="F278" s="230" t="s">
        <v>6950</v>
      </c>
      <c r="G278" s="231" t="s">
        <v>847</v>
      </c>
      <c r="H278" s="232">
        <v>1</v>
      </c>
      <c r="I278" s="233"/>
      <c r="J278" s="234">
        <f>ROUND(I278*H278,2)</f>
        <v>0</v>
      </c>
      <c r="K278" s="230" t="s">
        <v>1</v>
      </c>
      <c r="L278" s="45"/>
      <c r="M278" s="235" t="s">
        <v>1</v>
      </c>
      <c r="N278" s="236" t="s">
        <v>38</v>
      </c>
      <c r="O278" s="92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230</v>
      </c>
      <c r="AT278" s="239" t="s">
        <v>225</v>
      </c>
      <c r="AU278" s="239" t="s">
        <v>80</v>
      </c>
      <c r="AY278" s="18" t="s">
        <v>223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80</v>
      </c>
      <c r="BK278" s="240">
        <f>ROUND(I278*H278,2)</f>
        <v>0</v>
      </c>
      <c r="BL278" s="18" t="s">
        <v>230</v>
      </c>
      <c r="BM278" s="239" t="s">
        <v>2492</v>
      </c>
    </row>
    <row r="279" s="2" customFormat="1" ht="55.5" customHeight="1">
      <c r="A279" s="39"/>
      <c r="B279" s="40"/>
      <c r="C279" s="228" t="s">
        <v>1286</v>
      </c>
      <c r="D279" s="228" t="s">
        <v>225</v>
      </c>
      <c r="E279" s="229" t="s">
        <v>6951</v>
      </c>
      <c r="F279" s="230" t="s">
        <v>6952</v>
      </c>
      <c r="G279" s="231" t="s">
        <v>847</v>
      </c>
      <c r="H279" s="232">
        <v>1</v>
      </c>
      <c r="I279" s="233"/>
      <c r="J279" s="234">
        <f>ROUND(I279*H279,2)</f>
        <v>0</v>
      </c>
      <c r="K279" s="230" t="s">
        <v>1</v>
      </c>
      <c r="L279" s="45"/>
      <c r="M279" s="235" t="s">
        <v>1</v>
      </c>
      <c r="N279" s="236" t="s">
        <v>38</v>
      </c>
      <c r="O279" s="92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230</v>
      </c>
      <c r="AT279" s="239" t="s">
        <v>225</v>
      </c>
      <c r="AU279" s="239" t="s">
        <v>80</v>
      </c>
      <c r="AY279" s="18" t="s">
        <v>223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80</v>
      </c>
      <c r="BK279" s="240">
        <f>ROUND(I279*H279,2)</f>
        <v>0</v>
      </c>
      <c r="BL279" s="18" t="s">
        <v>230</v>
      </c>
      <c r="BM279" s="239" t="s">
        <v>2504</v>
      </c>
    </row>
    <row r="280" s="2" customFormat="1" ht="55.5" customHeight="1">
      <c r="A280" s="39"/>
      <c r="B280" s="40"/>
      <c r="C280" s="228" t="s">
        <v>1293</v>
      </c>
      <c r="D280" s="228" t="s">
        <v>225</v>
      </c>
      <c r="E280" s="229" t="s">
        <v>6953</v>
      </c>
      <c r="F280" s="230" t="s">
        <v>6954</v>
      </c>
      <c r="G280" s="231" t="s">
        <v>847</v>
      </c>
      <c r="H280" s="232">
        <v>3</v>
      </c>
      <c r="I280" s="233"/>
      <c r="J280" s="234">
        <f>ROUND(I280*H280,2)</f>
        <v>0</v>
      </c>
      <c r="K280" s="230" t="s">
        <v>1</v>
      </c>
      <c r="L280" s="45"/>
      <c r="M280" s="235" t="s">
        <v>1</v>
      </c>
      <c r="N280" s="236" t="s">
        <v>38</v>
      </c>
      <c r="O280" s="92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230</v>
      </c>
      <c r="AT280" s="239" t="s">
        <v>225</v>
      </c>
      <c r="AU280" s="239" t="s">
        <v>80</v>
      </c>
      <c r="AY280" s="18" t="s">
        <v>223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80</v>
      </c>
      <c r="BK280" s="240">
        <f>ROUND(I280*H280,2)</f>
        <v>0</v>
      </c>
      <c r="BL280" s="18" t="s">
        <v>230</v>
      </c>
      <c r="BM280" s="239" t="s">
        <v>2516</v>
      </c>
    </row>
    <row r="281" s="2" customFormat="1" ht="55.5" customHeight="1">
      <c r="A281" s="39"/>
      <c r="B281" s="40"/>
      <c r="C281" s="228" t="s">
        <v>1299</v>
      </c>
      <c r="D281" s="228" t="s">
        <v>225</v>
      </c>
      <c r="E281" s="229" t="s">
        <v>6955</v>
      </c>
      <c r="F281" s="230" t="s">
        <v>6956</v>
      </c>
      <c r="G281" s="231" t="s">
        <v>847</v>
      </c>
      <c r="H281" s="232">
        <v>1</v>
      </c>
      <c r="I281" s="233"/>
      <c r="J281" s="234">
        <f>ROUND(I281*H281,2)</f>
        <v>0</v>
      </c>
      <c r="K281" s="230" t="s">
        <v>1</v>
      </c>
      <c r="L281" s="45"/>
      <c r="M281" s="235" t="s">
        <v>1</v>
      </c>
      <c r="N281" s="236" t="s">
        <v>38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230</v>
      </c>
      <c r="AT281" s="239" t="s">
        <v>225</v>
      </c>
      <c r="AU281" s="239" t="s">
        <v>80</v>
      </c>
      <c r="AY281" s="18" t="s">
        <v>223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80</v>
      </c>
      <c r="BK281" s="240">
        <f>ROUND(I281*H281,2)</f>
        <v>0</v>
      </c>
      <c r="BL281" s="18" t="s">
        <v>230</v>
      </c>
      <c r="BM281" s="239" t="s">
        <v>2527</v>
      </c>
    </row>
    <row r="282" s="2" customFormat="1" ht="55.5" customHeight="1">
      <c r="A282" s="39"/>
      <c r="B282" s="40"/>
      <c r="C282" s="228" t="s">
        <v>1309</v>
      </c>
      <c r="D282" s="228" t="s">
        <v>225</v>
      </c>
      <c r="E282" s="229" t="s">
        <v>6957</v>
      </c>
      <c r="F282" s="230" t="s">
        <v>6958</v>
      </c>
      <c r="G282" s="231" t="s">
        <v>847</v>
      </c>
      <c r="H282" s="232">
        <v>2</v>
      </c>
      <c r="I282" s="233"/>
      <c r="J282" s="234">
        <f>ROUND(I282*H282,2)</f>
        <v>0</v>
      </c>
      <c r="K282" s="230" t="s">
        <v>1</v>
      </c>
      <c r="L282" s="45"/>
      <c r="M282" s="235" t="s">
        <v>1</v>
      </c>
      <c r="N282" s="236" t="s">
        <v>38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230</v>
      </c>
      <c r="AT282" s="239" t="s">
        <v>225</v>
      </c>
      <c r="AU282" s="239" t="s">
        <v>80</v>
      </c>
      <c r="AY282" s="18" t="s">
        <v>223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80</v>
      </c>
      <c r="BK282" s="240">
        <f>ROUND(I282*H282,2)</f>
        <v>0</v>
      </c>
      <c r="BL282" s="18" t="s">
        <v>230</v>
      </c>
      <c r="BM282" s="239" t="s">
        <v>2538</v>
      </c>
    </row>
    <row r="283" s="2" customFormat="1" ht="90" customHeight="1">
      <c r="A283" s="39"/>
      <c r="B283" s="40"/>
      <c r="C283" s="228" t="s">
        <v>1313</v>
      </c>
      <c r="D283" s="228" t="s">
        <v>225</v>
      </c>
      <c r="E283" s="229" t="s">
        <v>6959</v>
      </c>
      <c r="F283" s="230" t="s">
        <v>6946</v>
      </c>
      <c r="G283" s="231" t="s">
        <v>847</v>
      </c>
      <c r="H283" s="232">
        <v>1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38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230</v>
      </c>
      <c r="AT283" s="239" t="s">
        <v>225</v>
      </c>
      <c r="AU283" s="239" t="s">
        <v>80</v>
      </c>
      <c r="AY283" s="18" t="s">
        <v>223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80</v>
      </c>
      <c r="BK283" s="240">
        <f>ROUND(I283*H283,2)</f>
        <v>0</v>
      </c>
      <c r="BL283" s="18" t="s">
        <v>230</v>
      </c>
      <c r="BM283" s="239" t="s">
        <v>2549</v>
      </c>
    </row>
    <row r="284" s="2" customFormat="1" ht="55.5" customHeight="1">
      <c r="A284" s="39"/>
      <c r="B284" s="40"/>
      <c r="C284" s="228" t="s">
        <v>1320</v>
      </c>
      <c r="D284" s="228" t="s">
        <v>225</v>
      </c>
      <c r="E284" s="229" t="s">
        <v>6960</v>
      </c>
      <c r="F284" s="230" t="s">
        <v>6950</v>
      </c>
      <c r="G284" s="231" t="s">
        <v>847</v>
      </c>
      <c r="H284" s="232">
        <v>2</v>
      </c>
      <c r="I284" s="233"/>
      <c r="J284" s="234">
        <f>ROUND(I284*H284,2)</f>
        <v>0</v>
      </c>
      <c r="K284" s="230" t="s">
        <v>1</v>
      </c>
      <c r="L284" s="45"/>
      <c r="M284" s="235" t="s">
        <v>1</v>
      </c>
      <c r="N284" s="236" t="s">
        <v>38</v>
      </c>
      <c r="O284" s="92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230</v>
      </c>
      <c r="AT284" s="239" t="s">
        <v>225</v>
      </c>
      <c r="AU284" s="239" t="s">
        <v>80</v>
      </c>
      <c r="AY284" s="18" t="s">
        <v>223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80</v>
      </c>
      <c r="BK284" s="240">
        <f>ROUND(I284*H284,2)</f>
        <v>0</v>
      </c>
      <c r="BL284" s="18" t="s">
        <v>230</v>
      </c>
      <c r="BM284" s="239" t="s">
        <v>2559</v>
      </c>
    </row>
    <row r="285" s="2" customFormat="1" ht="55.5" customHeight="1">
      <c r="A285" s="39"/>
      <c r="B285" s="40"/>
      <c r="C285" s="228" t="s">
        <v>1324</v>
      </c>
      <c r="D285" s="228" t="s">
        <v>225</v>
      </c>
      <c r="E285" s="229" t="s">
        <v>6961</v>
      </c>
      <c r="F285" s="230" t="s">
        <v>6952</v>
      </c>
      <c r="G285" s="231" t="s">
        <v>847</v>
      </c>
      <c r="H285" s="232">
        <v>4</v>
      </c>
      <c r="I285" s="233"/>
      <c r="J285" s="234">
        <f>ROUND(I285*H285,2)</f>
        <v>0</v>
      </c>
      <c r="K285" s="230" t="s">
        <v>1</v>
      </c>
      <c r="L285" s="45"/>
      <c r="M285" s="235" t="s">
        <v>1</v>
      </c>
      <c r="N285" s="236" t="s">
        <v>38</v>
      </c>
      <c r="O285" s="92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230</v>
      </c>
      <c r="AT285" s="239" t="s">
        <v>225</v>
      </c>
      <c r="AU285" s="239" t="s">
        <v>80</v>
      </c>
      <c r="AY285" s="18" t="s">
        <v>223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80</v>
      </c>
      <c r="BK285" s="240">
        <f>ROUND(I285*H285,2)</f>
        <v>0</v>
      </c>
      <c r="BL285" s="18" t="s">
        <v>230</v>
      </c>
      <c r="BM285" s="239" t="s">
        <v>2572</v>
      </c>
    </row>
    <row r="286" s="2" customFormat="1" ht="55.5" customHeight="1">
      <c r="A286" s="39"/>
      <c r="B286" s="40"/>
      <c r="C286" s="228" t="s">
        <v>1329</v>
      </c>
      <c r="D286" s="228" t="s">
        <v>225</v>
      </c>
      <c r="E286" s="229" t="s">
        <v>6962</v>
      </c>
      <c r="F286" s="230" t="s">
        <v>6954</v>
      </c>
      <c r="G286" s="231" t="s">
        <v>847</v>
      </c>
      <c r="H286" s="232">
        <v>1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38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230</v>
      </c>
      <c r="AT286" s="239" t="s">
        <v>225</v>
      </c>
      <c r="AU286" s="239" t="s">
        <v>80</v>
      </c>
      <c r="AY286" s="18" t="s">
        <v>223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80</v>
      </c>
      <c r="BK286" s="240">
        <f>ROUND(I286*H286,2)</f>
        <v>0</v>
      </c>
      <c r="BL286" s="18" t="s">
        <v>230</v>
      </c>
      <c r="BM286" s="239" t="s">
        <v>2583</v>
      </c>
    </row>
    <row r="287" s="2" customFormat="1" ht="55.5" customHeight="1">
      <c r="A287" s="39"/>
      <c r="B287" s="40"/>
      <c r="C287" s="228" t="s">
        <v>1333</v>
      </c>
      <c r="D287" s="228" t="s">
        <v>225</v>
      </c>
      <c r="E287" s="229" t="s">
        <v>6963</v>
      </c>
      <c r="F287" s="230" t="s">
        <v>6956</v>
      </c>
      <c r="G287" s="231" t="s">
        <v>847</v>
      </c>
      <c r="H287" s="232">
        <v>2</v>
      </c>
      <c r="I287" s="233"/>
      <c r="J287" s="234">
        <f>ROUND(I287*H287,2)</f>
        <v>0</v>
      </c>
      <c r="K287" s="230" t="s">
        <v>1</v>
      </c>
      <c r="L287" s="45"/>
      <c r="M287" s="235" t="s">
        <v>1</v>
      </c>
      <c r="N287" s="236" t="s">
        <v>38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230</v>
      </c>
      <c r="AT287" s="239" t="s">
        <v>225</v>
      </c>
      <c r="AU287" s="239" t="s">
        <v>80</v>
      </c>
      <c r="AY287" s="18" t="s">
        <v>223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80</v>
      </c>
      <c r="BK287" s="240">
        <f>ROUND(I287*H287,2)</f>
        <v>0</v>
      </c>
      <c r="BL287" s="18" t="s">
        <v>230</v>
      </c>
      <c r="BM287" s="239" t="s">
        <v>2602</v>
      </c>
    </row>
    <row r="288" s="2" customFormat="1" ht="16.5" customHeight="1">
      <c r="A288" s="39"/>
      <c r="B288" s="40"/>
      <c r="C288" s="228" t="s">
        <v>1338</v>
      </c>
      <c r="D288" s="228" t="s">
        <v>225</v>
      </c>
      <c r="E288" s="229" t="s">
        <v>6964</v>
      </c>
      <c r="F288" s="230" t="s">
        <v>6965</v>
      </c>
      <c r="G288" s="231" t="s">
        <v>1327</v>
      </c>
      <c r="H288" s="232">
        <v>4</v>
      </c>
      <c r="I288" s="233"/>
      <c r="J288" s="234">
        <f>ROUND(I288*H288,2)</f>
        <v>0</v>
      </c>
      <c r="K288" s="230" t="s">
        <v>1</v>
      </c>
      <c r="L288" s="45"/>
      <c r="M288" s="235" t="s">
        <v>1</v>
      </c>
      <c r="N288" s="236" t="s">
        <v>38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230</v>
      </c>
      <c r="AT288" s="239" t="s">
        <v>225</v>
      </c>
      <c r="AU288" s="239" t="s">
        <v>80</v>
      </c>
      <c r="AY288" s="18" t="s">
        <v>223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80</v>
      </c>
      <c r="BK288" s="240">
        <f>ROUND(I288*H288,2)</f>
        <v>0</v>
      </c>
      <c r="BL288" s="18" t="s">
        <v>230</v>
      </c>
      <c r="BM288" s="239" t="s">
        <v>2614</v>
      </c>
    </row>
    <row r="289" s="2" customFormat="1" ht="16.5" customHeight="1">
      <c r="A289" s="39"/>
      <c r="B289" s="40"/>
      <c r="C289" s="228" t="s">
        <v>1342</v>
      </c>
      <c r="D289" s="228" t="s">
        <v>225</v>
      </c>
      <c r="E289" s="229" t="s">
        <v>6966</v>
      </c>
      <c r="F289" s="230" t="s">
        <v>6967</v>
      </c>
      <c r="G289" s="231" t="s">
        <v>1327</v>
      </c>
      <c r="H289" s="232">
        <v>13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38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230</v>
      </c>
      <c r="AT289" s="239" t="s">
        <v>225</v>
      </c>
      <c r="AU289" s="239" t="s">
        <v>80</v>
      </c>
      <c r="AY289" s="18" t="s">
        <v>223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80</v>
      </c>
      <c r="BK289" s="240">
        <f>ROUND(I289*H289,2)</f>
        <v>0</v>
      </c>
      <c r="BL289" s="18" t="s">
        <v>230</v>
      </c>
      <c r="BM289" s="239" t="s">
        <v>2627</v>
      </c>
    </row>
    <row r="290" s="2" customFormat="1" ht="37.8" customHeight="1">
      <c r="A290" s="39"/>
      <c r="B290" s="40"/>
      <c r="C290" s="228" t="s">
        <v>1348</v>
      </c>
      <c r="D290" s="228" t="s">
        <v>225</v>
      </c>
      <c r="E290" s="229" t="s">
        <v>6968</v>
      </c>
      <c r="F290" s="230" t="s">
        <v>6969</v>
      </c>
      <c r="G290" s="231" t="s">
        <v>847</v>
      </c>
      <c r="H290" s="232">
        <v>17</v>
      </c>
      <c r="I290" s="233"/>
      <c r="J290" s="234">
        <f>ROUND(I290*H290,2)</f>
        <v>0</v>
      </c>
      <c r="K290" s="230" t="s">
        <v>1</v>
      </c>
      <c r="L290" s="45"/>
      <c r="M290" s="235" t="s">
        <v>1</v>
      </c>
      <c r="N290" s="236" t="s">
        <v>38</v>
      </c>
      <c r="O290" s="92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230</v>
      </c>
      <c r="AT290" s="239" t="s">
        <v>225</v>
      </c>
      <c r="AU290" s="239" t="s">
        <v>80</v>
      </c>
      <c r="AY290" s="18" t="s">
        <v>223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80</v>
      </c>
      <c r="BK290" s="240">
        <f>ROUND(I290*H290,2)</f>
        <v>0</v>
      </c>
      <c r="BL290" s="18" t="s">
        <v>230</v>
      </c>
      <c r="BM290" s="239" t="s">
        <v>2637</v>
      </c>
    </row>
    <row r="291" s="2" customFormat="1" ht="66.75" customHeight="1">
      <c r="A291" s="39"/>
      <c r="B291" s="40"/>
      <c r="C291" s="228" t="s">
        <v>1354</v>
      </c>
      <c r="D291" s="228" t="s">
        <v>225</v>
      </c>
      <c r="E291" s="229" t="s">
        <v>6970</v>
      </c>
      <c r="F291" s="230" t="s">
        <v>6971</v>
      </c>
      <c r="G291" s="231" t="s">
        <v>6811</v>
      </c>
      <c r="H291" s="232">
        <v>42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38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230</v>
      </c>
      <c r="AT291" s="239" t="s">
        <v>225</v>
      </c>
      <c r="AU291" s="239" t="s">
        <v>80</v>
      </c>
      <c r="AY291" s="18" t="s">
        <v>223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80</v>
      </c>
      <c r="BK291" s="240">
        <f>ROUND(I291*H291,2)</f>
        <v>0</v>
      </c>
      <c r="BL291" s="18" t="s">
        <v>230</v>
      </c>
      <c r="BM291" s="239" t="s">
        <v>2657</v>
      </c>
    </row>
    <row r="292" s="2" customFormat="1" ht="66.75" customHeight="1">
      <c r="A292" s="39"/>
      <c r="B292" s="40"/>
      <c r="C292" s="228" t="s">
        <v>1358</v>
      </c>
      <c r="D292" s="228" t="s">
        <v>225</v>
      </c>
      <c r="E292" s="229" t="s">
        <v>6972</v>
      </c>
      <c r="F292" s="230" t="s">
        <v>6973</v>
      </c>
      <c r="G292" s="231" t="s">
        <v>6811</v>
      </c>
      <c r="H292" s="232">
        <v>10</v>
      </c>
      <c r="I292" s="233"/>
      <c r="J292" s="234">
        <f>ROUND(I292*H292,2)</f>
        <v>0</v>
      </c>
      <c r="K292" s="230" t="s">
        <v>1</v>
      </c>
      <c r="L292" s="45"/>
      <c r="M292" s="235" t="s">
        <v>1</v>
      </c>
      <c r="N292" s="236" t="s">
        <v>38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230</v>
      </c>
      <c r="AT292" s="239" t="s">
        <v>225</v>
      </c>
      <c r="AU292" s="239" t="s">
        <v>80</v>
      </c>
      <c r="AY292" s="18" t="s">
        <v>223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80</v>
      </c>
      <c r="BK292" s="240">
        <f>ROUND(I292*H292,2)</f>
        <v>0</v>
      </c>
      <c r="BL292" s="18" t="s">
        <v>230</v>
      </c>
      <c r="BM292" s="239" t="s">
        <v>2674</v>
      </c>
    </row>
    <row r="293" s="2" customFormat="1" ht="66.75" customHeight="1">
      <c r="A293" s="39"/>
      <c r="B293" s="40"/>
      <c r="C293" s="228" t="s">
        <v>1363</v>
      </c>
      <c r="D293" s="228" t="s">
        <v>225</v>
      </c>
      <c r="E293" s="229" t="s">
        <v>6974</v>
      </c>
      <c r="F293" s="230" t="s">
        <v>6975</v>
      </c>
      <c r="G293" s="231" t="s">
        <v>6811</v>
      </c>
      <c r="H293" s="232">
        <v>68</v>
      </c>
      <c r="I293" s="233"/>
      <c r="J293" s="234">
        <f>ROUND(I293*H293,2)</f>
        <v>0</v>
      </c>
      <c r="K293" s="230" t="s">
        <v>1</v>
      </c>
      <c r="L293" s="45"/>
      <c r="M293" s="235" t="s">
        <v>1</v>
      </c>
      <c r="N293" s="236" t="s">
        <v>38</v>
      </c>
      <c r="O293" s="92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230</v>
      </c>
      <c r="AT293" s="239" t="s">
        <v>225</v>
      </c>
      <c r="AU293" s="239" t="s">
        <v>80</v>
      </c>
      <c r="AY293" s="18" t="s">
        <v>223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80</v>
      </c>
      <c r="BK293" s="240">
        <f>ROUND(I293*H293,2)</f>
        <v>0</v>
      </c>
      <c r="BL293" s="18" t="s">
        <v>230</v>
      </c>
      <c r="BM293" s="239" t="s">
        <v>2684</v>
      </c>
    </row>
    <row r="294" s="2" customFormat="1" ht="66.75" customHeight="1">
      <c r="A294" s="39"/>
      <c r="B294" s="40"/>
      <c r="C294" s="228" t="s">
        <v>1379</v>
      </c>
      <c r="D294" s="228" t="s">
        <v>225</v>
      </c>
      <c r="E294" s="229" t="s">
        <v>6976</v>
      </c>
      <c r="F294" s="230" t="s">
        <v>6977</v>
      </c>
      <c r="G294" s="231" t="s">
        <v>6811</v>
      </c>
      <c r="H294" s="232">
        <v>52</v>
      </c>
      <c r="I294" s="233"/>
      <c r="J294" s="234">
        <f>ROUND(I294*H294,2)</f>
        <v>0</v>
      </c>
      <c r="K294" s="230" t="s">
        <v>1</v>
      </c>
      <c r="L294" s="45"/>
      <c r="M294" s="235" t="s">
        <v>1</v>
      </c>
      <c r="N294" s="236" t="s">
        <v>38</v>
      </c>
      <c r="O294" s="92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230</v>
      </c>
      <c r="AT294" s="239" t="s">
        <v>225</v>
      </c>
      <c r="AU294" s="239" t="s">
        <v>80</v>
      </c>
      <c r="AY294" s="18" t="s">
        <v>223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80</v>
      </c>
      <c r="BK294" s="240">
        <f>ROUND(I294*H294,2)</f>
        <v>0</v>
      </c>
      <c r="BL294" s="18" t="s">
        <v>230</v>
      </c>
      <c r="BM294" s="239" t="s">
        <v>2696</v>
      </c>
    </row>
    <row r="295" s="2" customFormat="1" ht="16.5" customHeight="1">
      <c r="A295" s="39"/>
      <c r="B295" s="40"/>
      <c r="C295" s="228" t="s">
        <v>1384</v>
      </c>
      <c r="D295" s="228" t="s">
        <v>225</v>
      </c>
      <c r="E295" s="229" t="s">
        <v>6978</v>
      </c>
      <c r="F295" s="230" t="s">
        <v>6979</v>
      </c>
      <c r="G295" s="231" t="s">
        <v>2993</v>
      </c>
      <c r="H295" s="232">
        <v>13.5</v>
      </c>
      <c r="I295" s="233"/>
      <c r="J295" s="234">
        <f>ROUND(I295*H295,2)</f>
        <v>0</v>
      </c>
      <c r="K295" s="230" t="s">
        <v>1</v>
      </c>
      <c r="L295" s="45"/>
      <c r="M295" s="235" t="s">
        <v>1</v>
      </c>
      <c r="N295" s="236" t="s">
        <v>38</v>
      </c>
      <c r="O295" s="92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230</v>
      </c>
      <c r="AT295" s="239" t="s">
        <v>225</v>
      </c>
      <c r="AU295" s="239" t="s">
        <v>80</v>
      </c>
      <c r="AY295" s="18" t="s">
        <v>223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80</v>
      </c>
      <c r="BK295" s="240">
        <f>ROUND(I295*H295,2)</f>
        <v>0</v>
      </c>
      <c r="BL295" s="18" t="s">
        <v>230</v>
      </c>
      <c r="BM295" s="239" t="s">
        <v>2704</v>
      </c>
    </row>
    <row r="296" s="2" customFormat="1" ht="44.25" customHeight="1">
      <c r="A296" s="39"/>
      <c r="B296" s="40"/>
      <c r="C296" s="228" t="s">
        <v>1390</v>
      </c>
      <c r="D296" s="228" t="s">
        <v>225</v>
      </c>
      <c r="E296" s="229" t="s">
        <v>6980</v>
      </c>
      <c r="F296" s="230" t="s">
        <v>6981</v>
      </c>
      <c r="G296" s="231" t="s">
        <v>847</v>
      </c>
      <c r="H296" s="232">
        <v>7</v>
      </c>
      <c r="I296" s="233"/>
      <c r="J296" s="234">
        <f>ROUND(I296*H296,2)</f>
        <v>0</v>
      </c>
      <c r="K296" s="230" t="s">
        <v>1</v>
      </c>
      <c r="L296" s="45"/>
      <c r="M296" s="235" t="s">
        <v>1</v>
      </c>
      <c r="N296" s="236" t="s">
        <v>38</v>
      </c>
      <c r="O296" s="92"/>
      <c r="P296" s="237">
        <f>O296*H296</f>
        <v>0</v>
      </c>
      <c r="Q296" s="237">
        <v>0</v>
      </c>
      <c r="R296" s="237">
        <f>Q296*H296</f>
        <v>0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230</v>
      </c>
      <c r="AT296" s="239" t="s">
        <v>225</v>
      </c>
      <c r="AU296" s="239" t="s">
        <v>80</v>
      </c>
      <c r="AY296" s="18" t="s">
        <v>223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80</v>
      </c>
      <c r="BK296" s="240">
        <f>ROUND(I296*H296,2)</f>
        <v>0</v>
      </c>
      <c r="BL296" s="18" t="s">
        <v>230</v>
      </c>
      <c r="BM296" s="239" t="s">
        <v>2725</v>
      </c>
    </row>
    <row r="297" s="12" customFormat="1" ht="25.92" customHeight="1">
      <c r="A297" s="12"/>
      <c r="B297" s="212"/>
      <c r="C297" s="213"/>
      <c r="D297" s="214" t="s">
        <v>72</v>
      </c>
      <c r="E297" s="215" t="s">
        <v>6541</v>
      </c>
      <c r="F297" s="215" t="s">
        <v>6982</v>
      </c>
      <c r="G297" s="213"/>
      <c r="H297" s="213"/>
      <c r="I297" s="216"/>
      <c r="J297" s="217">
        <f>BK297</f>
        <v>0</v>
      </c>
      <c r="K297" s="213"/>
      <c r="L297" s="218"/>
      <c r="M297" s="219"/>
      <c r="N297" s="220"/>
      <c r="O297" s="220"/>
      <c r="P297" s="221">
        <f>P298</f>
        <v>0</v>
      </c>
      <c r="Q297" s="220"/>
      <c r="R297" s="221">
        <f>R298</f>
        <v>0</v>
      </c>
      <c r="S297" s="220"/>
      <c r="T297" s="222">
        <f>T298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3" t="s">
        <v>80</v>
      </c>
      <c r="AT297" s="224" t="s">
        <v>72</v>
      </c>
      <c r="AU297" s="224" t="s">
        <v>73</v>
      </c>
      <c r="AY297" s="223" t="s">
        <v>223</v>
      </c>
      <c r="BK297" s="225">
        <f>BK298</f>
        <v>0</v>
      </c>
    </row>
    <row r="298" s="2" customFormat="1" ht="111.75" customHeight="1">
      <c r="A298" s="39"/>
      <c r="B298" s="40"/>
      <c r="C298" s="228" t="s">
        <v>1394</v>
      </c>
      <c r="D298" s="228" t="s">
        <v>225</v>
      </c>
      <c r="E298" s="229" t="s">
        <v>6983</v>
      </c>
      <c r="F298" s="230" t="s">
        <v>6984</v>
      </c>
      <c r="G298" s="231" t="s">
        <v>1327</v>
      </c>
      <c r="H298" s="232">
        <v>8</v>
      </c>
      <c r="I298" s="233"/>
      <c r="J298" s="234">
        <f>ROUND(I298*H298,2)</f>
        <v>0</v>
      </c>
      <c r="K298" s="230" t="s">
        <v>1</v>
      </c>
      <c r="L298" s="45"/>
      <c r="M298" s="235" t="s">
        <v>1</v>
      </c>
      <c r="N298" s="236" t="s">
        <v>38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230</v>
      </c>
      <c r="AT298" s="239" t="s">
        <v>225</v>
      </c>
      <c r="AU298" s="239" t="s">
        <v>80</v>
      </c>
      <c r="AY298" s="18" t="s">
        <v>223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80</v>
      </c>
      <c r="BK298" s="240">
        <f>ROUND(I298*H298,2)</f>
        <v>0</v>
      </c>
      <c r="BL298" s="18" t="s">
        <v>230</v>
      </c>
      <c r="BM298" s="239" t="s">
        <v>2740</v>
      </c>
    </row>
    <row r="299" s="12" customFormat="1" ht="25.92" customHeight="1">
      <c r="A299" s="12"/>
      <c r="B299" s="212"/>
      <c r="C299" s="213"/>
      <c r="D299" s="214" t="s">
        <v>72</v>
      </c>
      <c r="E299" s="215" t="s">
        <v>6590</v>
      </c>
      <c r="F299" s="215" t="s">
        <v>6985</v>
      </c>
      <c r="G299" s="213"/>
      <c r="H299" s="213"/>
      <c r="I299" s="216"/>
      <c r="J299" s="217">
        <f>BK299</f>
        <v>0</v>
      </c>
      <c r="K299" s="213"/>
      <c r="L299" s="218"/>
      <c r="M299" s="219"/>
      <c r="N299" s="220"/>
      <c r="O299" s="220"/>
      <c r="P299" s="221">
        <f>P300</f>
        <v>0</v>
      </c>
      <c r="Q299" s="220"/>
      <c r="R299" s="221">
        <f>R300</f>
        <v>0</v>
      </c>
      <c r="S299" s="220"/>
      <c r="T299" s="222">
        <f>T300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23" t="s">
        <v>80</v>
      </c>
      <c r="AT299" s="224" t="s">
        <v>72</v>
      </c>
      <c r="AU299" s="224" t="s">
        <v>73</v>
      </c>
      <c r="AY299" s="223" t="s">
        <v>223</v>
      </c>
      <c r="BK299" s="225">
        <f>BK300</f>
        <v>0</v>
      </c>
    </row>
    <row r="300" s="2" customFormat="1" ht="128.55" customHeight="1">
      <c r="A300" s="39"/>
      <c r="B300" s="40"/>
      <c r="C300" s="228" t="s">
        <v>1398</v>
      </c>
      <c r="D300" s="228" t="s">
        <v>225</v>
      </c>
      <c r="E300" s="229" t="s">
        <v>6986</v>
      </c>
      <c r="F300" s="230" t="s">
        <v>6987</v>
      </c>
      <c r="G300" s="231" t="s">
        <v>1</v>
      </c>
      <c r="H300" s="232">
        <v>0</v>
      </c>
      <c r="I300" s="233"/>
      <c r="J300" s="234">
        <f>ROUND(I300*H300,2)</f>
        <v>0</v>
      </c>
      <c r="K300" s="230" t="s">
        <v>1</v>
      </c>
      <c r="L300" s="45"/>
      <c r="M300" s="299" t="s">
        <v>1</v>
      </c>
      <c r="N300" s="300" t="s">
        <v>38</v>
      </c>
      <c r="O300" s="301"/>
      <c r="P300" s="302">
        <f>O300*H300</f>
        <v>0</v>
      </c>
      <c r="Q300" s="302">
        <v>0</v>
      </c>
      <c r="R300" s="302">
        <f>Q300*H300</f>
        <v>0</v>
      </c>
      <c r="S300" s="302">
        <v>0</v>
      </c>
      <c r="T300" s="303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230</v>
      </c>
      <c r="AT300" s="239" t="s">
        <v>225</v>
      </c>
      <c r="AU300" s="239" t="s">
        <v>80</v>
      </c>
      <c r="AY300" s="18" t="s">
        <v>223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80</v>
      </c>
      <c r="BK300" s="240">
        <f>ROUND(I300*H300,2)</f>
        <v>0</v>
      </c>
      <c r="BL300" s="18" t="s">
        <v>230</v>
      </c>
      <c r="BM300" s="239" t="s">
        <v>6988</v>
      </c>
    </row>
    <row r="301" s="2" customFormat="1" ht="6.96" customHeight="1">
      <c r="A301" s="39"/>
      <c r="B301" s="67"/>
      <c r="C301" s="68"/>
      <c r="D301" s="68"/>
      <c r="E301" s="68"/>
      <c r="F301" s="68"/>
      <c r="G301" s="68"/>
      <c r="H301" s="68"/>
      <c r="I301" s="68"/>
      <c r="J301" s="68"/>
      <c r="K301" s="68"/>
      <c r="L301" s="45"/>
      <c r="M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</sheetData>
  <sheetProtection sheet="1" autoFilter="0" formatColumns="0" formatRows="0" objects="1" scenarios="1" spinCount="100000" saltValue="THP1xnyprmN3eP07BfD9Yo7tAz1bfVTz84IfJOGN4/KNgnzc4KBPA7Pan6rSpVVAkJECaTqna490OV99dNNBfg==" hashValue="STRRwPINzMvZ0z4tJCQeVd7dyEIekAPNOkAd/mssxBipAh/tMFDqUSPMhp+9f6WRJNEfzrUwLkl3IQde5T4EtA==" algorithmName="SHA-512" password="DDEF"/>
  <autoFilter ref="C125:K3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82</v>
      </c>
    </row>
    <row r="4" s="1" customFormat="1" ht="24.96" customHeight="1">
      <c r="B4" s="21"/>
      <c r="D4" s="150" t="s">
        <v>163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TŘEBOVSKO-ORLICKÝ PODNIKATELSKÝ INKUBÁTOR (TO-PINK)</v>
      </c>
      <c r="F7" s="152"/>
      <c r="G7" s="152"/>
      <c r="H7" s="152"/>
      <c r="L7" s="21"/>
    </row>
    <row r="8" s="1" customFormat="1" ht="12" customHeight="1">
      <c r="B8" s="21"/>
      <c r="D8" s="152" t="s">
        <v>164</v>
      </c>
      <c r="L8" s="21"/>
    </row>
    <row r="9" s="2" customFormat="1" ht="16.5" customHeight="1">
      <c r="A9" s="39"/>
      <c r="B9" s="45"/>
      <c r="C9" s="39"/>
      <c r="D9" s="39"/>
      <c r="E9" s="153" t="s">
        <v>165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166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6989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5448</v>
      </c>
      <c r="G14" s="39"/>
      <c r="H14" s="39"/>
      <c r="I14" s="152" t="s">
        <v>22</v>
      </c>
      <c r="J14" s="155" t="str">
        <f>'Rekapitulace stavby'!AN8</f>
        <v>26. 5. 2025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21</v>
      </c>
      <c r="F17" s="39"/>
      <c r="G17" s="39"/>
      <c r="H17" s="39"/>
      <c r="I17" s="152" t="s">
        <v>26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27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26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29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5449</v>
      </c>
      <c r="F23" s="39"/>
      <c r="G23" s="39"/>
      <c r="H23" s="39"/>
      <c r="I23" s="152" t="s">
        <v>26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31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5449</v>
      </c>
      <c r="F26" s="39"/>
      <c r="G26" s="39"/>
      <c r="H26" s="39"/>
      <c r="I26" s="152" t="s">
        <v>26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32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33</v>
      </c>
      <c r="E32" s="39"/>
      <c r="F32" s="39"/>
      <c r="G32" s="39"/>
      <c r="H32" s="39"/>
      <c r="I32" s="39"/>
      <c r="J32" s="162">
        <f>ROUND(J134,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35</v>
      </c>
      <c r="G34" s="39"/>
      <c r="H34" s="39"/>
      <c r="I34" s="163" t="s">
        <v>34</v>
      </c>
      <c r="J34" s="163" t="s">
        <v>36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37</v>
      </c>
      <c r="E35" s="152" t="s">
        <v>38</v>
      </c>
      <c r="F35" s="165">
        <f>ROUND((SUM(BE134:BE208)),  2)</f>
        <v>0</v>
      </c>
      <c r="G35" s="39"/>
      <c r="H35" s="39"/>
      <c r="I35" s="166">
        <v>0.20999999999999999</v>
      </c>
      <c r="J35" s="165">
        <f>ROUND(((SUM(BE134:BE208))*I35),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39</v>
      </c>
      <c r="F36" s="165">
        <f>ROUND((SUM(BF134:BF208)),  2)</f>
        <v>0</v>
      </c>
      <c r="G36" s="39"/>
      <c r="H36" s="39"/>
      <c r="I36" s="166">
        <v>0.12</v>
      </c>
      <c r="J36" s="165">
        <f>ROUND(((SUM(BF134:BF208))*I36),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40</v>
      </c>
      <c r="F37" s="165">
        <f>ROUND((SUM(BG134:BG208)),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41</v>
      </c>
      <c r="F38" s="165">
        <f>ROUND((SUM(BH134:BH208)),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42</v>
      </c>
      <c r="F39" s="165">
        <f>ROUND((SUM(BI134:BI208)),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43</v>
      </c>
      <c r="E41" s="169"/>
      <c r="F41" s="169"/>
      <c r="G41" s="170" t="s">
        <v>44</v>
      </c>
      <c r="H41" s="171" t="s">
        <v>45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46</v>
      </c>
      <c r="E50" s="175"/>
      <c r="F50" s="175"/>
      <c r="G50" s="174" t="s">
        <v>47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48</v>
      </c>
      <c r="E61" s="177"/>
      <c r="F61" s="178" t="s">
        <v>49</v>
      </c>
      <c r="G61" s="176" t="s">
        <v>48</v>
      </c>
      <c r="H61" s="177"/>
      <c r="I61" s="177"/>
      <c r="J61" s="179" t="s">
        <v>49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50</v>
      </c>
      <c r="E65" s="180"/>
      <c r="F65" s="180"/>
      <c r="G65" s="174" t="s">
        <v>51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48</v>
      </c>
      <c r="E76" s="177"/>
      <c r="F76" s="178" t="s">
        <v>49</v>
      </c>
      <c r="G76" s="176" t="s">
        <v>48</v>
      </c>
      <c r="H76" s="177"/>
      <c r="I76" s="177"/>
      <c r="J76" s="179" t="s">
        <v>49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hidden="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 s="2" customFormat="1" ht="24.96" customHeight="1">
      <c r="A82" s="39"/>
      <c r="B82" s="40"/>
      <c r="C82" s="24" t="s">
        <v>168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16.5" customHeight="1">
      <c r="A85" s="39"/>
      <c r="B85" s="40"/>
      <c r="C85" s="41"/>
      <c r="D85" s="41"/>
      <c r="E85" s="185" t="str">
        <f>E7</f>
        <v>TŘEBOVSKO-ORLICKÝ PODNIKATELSKÝ INKUBÁTOR (TO-PINK)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1" customFormat="1" ht="12" customHeight="1">
      <c r="B86" s="22"/>
      <c r="C86" s="33" t="s">
        <v>164</v>
      </c>
      <c r="D86" s="23"/>
      <c r="E86" s="23"/>
      <c r="F86" s="23"/>
      <c r="G86" s="23"/>
      <c r="H86" s="23"/>
      <c r="I86" s="23"/>
      <c r="J86" s="23"/>
      <c r="K86" s="23"/>
      <c r="L86" s="21"/>
    </row>
    <row r="87" hidden="1" s="2" customFormat="1" ht="16.5" customHeight="1">
      <c r="A87" s="39"/>
      <c r="B87" s="40"/>
      <c r="C87" s="41"/>
      <c r="D87" s="41"/>
      <c r="E87" s="185" t="s">
        <v>165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hidden="1" s="2" customFormat="1" ht="12" customHeight="1">
      <c r="A88" s="39"/>
      <c r="B88" s="40"/>
      <c r="C88" s="33" t="s">
        <v>166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hidden="1" s="2" customFormat="1" ht="16.5" customHeight="1">
      <c r="A89" s="39"/>
      <c r="B89" s="40"/>
      <c r="C89" s="41"/>
      <c r="D89" s="41"/>
      <c r="E89" s="77" t="str">
        <f>E11</f>
        <v>D1.4.5 - plynová zařízení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hidden="1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hidden="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Česká Třebová</v>
      </c>
      <c r="G91" s="41"/>
      <c r="H91" s="41"/>
      <c r="I91" s="33" t="s">
        <v>22</v>
      </c>
      <c r="J91" s="80" t="str">
        <f>IF(J14="","",J14)</f>
        <v>26. 5. 2025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hidden="1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 xml:space="preserve"> </v>
      </c>
      <c r="G93" s="41"/>
      <c r="H93" s="41"/>
      <c r="I93" s="33" t="s">
        <v>29</v>
      </c>
      <c r="J93" s="37" t="str">
        <f>E23</f>
        <v>Ing. Horyna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 s="2" customFormat="1" ht="15.15" customHeight="1">
      <c r="A94" s="39"/>
      <c r="B94" s="40"/>
      <c r="C94" s="33" t="s">
        <v>27</v>
      </c>
      <c r="D94" s="41"/>
      <c r="E94" s="41"/>
      <c r="F94" s="28" t="str">
        <f>IF(E20="","",E20)</f>
        <v>Vyplň údaj</v>
      </c>
      <c r="G94" s="41"/>
      <c r="H94" s="41"/>
      <c r="I94" s="33" t="s">
        <v>31</v>
      </c>
      <c r="J94" s="37" t="str">
        <f>E26</f>
        <v>Ing. Horyna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hidden="1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hidden="1" s="2" customFormat="1" ht="29.28" customHeight="1">
      <c r="A96" s="39"/>
      <c r="B96" s="40"/>
      <c r="C96" s="186" t="s">
        <v>169</v>
      </c>
      <c r="D96" s="187"/>
      <c r="E96" s="187"/>
      <c r="F96" s="187"/>
      <c r="G96" s="187"/>
      <c r="H96" s="187"/>
      <c r="I96" s="187"/>
      <c r="J96" s="188" t="s">
        <v>170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hidden="1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hidden="1" s="2" customFormat="1" ht="22.8" customHeight="1">
      <c r="A98" s="39"/>
      <c r="B98" s="40"/>
      <c r="C98" s="189" t="s">
        <v>171</v>
      </c>
      <c r="D98" s="41"/>
      <c r="E98" s="41"/>
      <c r="F98" s="41"/>
      <c r="G98" s="41"/>
      <c r="H98" s="41"/>
      <c r="I98" s="41"/>
      <c r="J98" s="111">
        <f>J134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172</v>
      </c>
    </row>
    <row r="99" hidden="1" s="9" customFormat="1" ht="24.96" customHeight="1">
      <c r="A99" s="9"/>
      <c r="B99" s="190"/>
      <c r="C99" s="191"/>
      <c r="D99" s="192" t="s">
        <v>173</v>
      </c>
      <c r="E99" s="193"/>
      <c r="F99" s="193"/>
      <c r="G99" s="193"/>
      <c r="H99" s="193"/>
      <c r="I99" s="193"/>
      <c r="J99" s="194">
        <f>J135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hidden="1" s="10" customFormat="1" ht="19.92" customHeight="1">
      <c r="A100" s="10"/>
      <c r="B100" s="196"/>
      <c r="C100" s="134"/>
      <c r="D100" s="197" t="s">
        <v>174</v>
      </c>
      <c r="E100" s="198"/>
      <c r="F100" s="198"/>
      <c r="G100" s="198"/>
      <c r="H100" s="198"/>
      <c r="I100" s="198"/>
      <c r="J100" s="199">
        <f>J136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96"/>
      <c r="C101" s="134"/>
      <c r="D101" s="197" t="s">
        <v>177</v>
      </c>
      <c r="E101" s="198"/>
      <c r="F101" s="198"/>
      <c r="G101" s="198"/>
      <c r="H101" s="198"/>
      <c r="I101" s="198"/>
      <c r="J101" s="199">
        <f>J153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96"/>
      <c r="C102" s="134"/>
      <c r="D102" s="197" t="s">
        <v>5450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96"/>
      <c r="C103" s="134"/>
      <c r="D103" s="197" t="s">
        <v>5451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96"/>
      <c r="C104" s="134"/>
      <c r="D104" s="197" t="s">
        <v>182</v>
      </c>
      <c r="E104" s="198"/>
      <c r="F104" s="198"/>
      <c r="G104" s="198"/>
      <c r="H104" s="198"/>
      <c r="I104" s="198"/>
      <c r="J104" s="199">
        <f>J162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96"/>
      <c r="C105" s="134"/>
      <c r="D105" s="197" t="s">
        <v>5452</v>
      </c>
      <c r="E105" s="198"/>
      <c r="F105" s="198"/>
      <c r="G105" s="198"/>
      <c r="H105" s="198"/>
      <c r="I105" s="198"/>
      <c r="J105" s="199">
        <f>J166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9" customFormat="1" ht="24.96" customHeight="1">
      <c r="A106" s="9"/>
      <c r="B106" s="190"/>
      <c r="C106" s="191"/>
      <c r="D106" s="192" t="s">
        <v>188</v>
      </c>
      <c r="E106" s="193"/>
      <c r="F106" s="193"/>
      <c r="G106" s="193"/>
      <c r="H106" s="193"/>
      <c r="I106" s="193"/>
      <c r="J106" s="194">
        <f>J172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hidden="1" s="10" customFormat="1" ht="19.92" customHeight="1">
      <c r="A107" s="10"/>
      <c r="B107" s="196"/>
      <c r="C107" s="134"/>
      <c r="D107" s="197" t="s">
        <v>6990</v>
      </c>
      <c r="E107" s="198"/>
      <c r="F107" s="198"/>
      <c r="G107" s="198"/>
      <c r="H107" s="198"/>
      <c r="I107" s="198"/>
      <c r="J107" s="199">
        <f>J173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96"/>
      <c r="C108" s="134"/>
      <c r="D108" s="197" t="s">
        <v>5457</v>
      </c>
      <c r="E108" s="198"/>
      <c r="F108" s="198"/>
      <c r="G108" s="198"/>
      <c r="H108" s="198"/>
      <c r="I108" s="198"/>
      <c r="J108" s="199">
        <f>J184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9" customFormat="1" ht="24.96" customHeight="1">
      <c r="A109" s="9"/>
      <c r="B109" s="190"/>
      <c r="C109" s="191"/>
      <c r="D109" s="192" t="s">
        <v>6991</v>
      </c>
      <c r="E109" s="193"/>
      <c r="F109" s="193"/>
      <c r="G109" s="193"/>
      <c r="H109" s="193"/>
      <c r="I109" s="193"/>
      <c r="J109" s="194">
        <f>J186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hidden="1" s="10" customFormat="1" ht="19.92" customHeight="1">
      <c r="A110" s="10"/>
      <c r="B110" s="196"/>
      <c r="C110" s="134"/>
      <c r="D110" s="197" t="s">
        <v>6992</v>
      </c>
      <c r="E110" s="198"/>
      <c r="F110" s="198"/>
      <c r="G110" s="198"/>
      <c r="H110" s="198"/>
      <c r="I110" s="198"/>
      <c r="J110" s="199">
        <f>J187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9" customFormat="1" ht="24.96" customHeight="1">
      <c r="A111" s="9"/>
      <c r="B111" s="190"/>
      <c r="C111" s="191"/>
      <c r="D111" s="192" t="s">
        <v>206</v>
      </c>
      <c r="E111" s="193"/>
      <c r="F111" s="193"/>
      <c r="G111" s="193"/>
      <c r="H111" s="193"/>
      <c r="I111" s="193"/>
      <c r="J111" s="194">
        <f>J206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hidden="1" s="10" customFormat="1" ht="19.92" customHeight="1">
      <c r="A112" s="10"/>
      <c r="B112" s="196"/>
      <c r="C112" s="134"/>
      <c r="D112" s="197" t="s">
        <v>5999</v>
      </c>
      <c r="E112" s="198"/>
      <c r="F112" s="198"/>
      <c r="G112" s="198"/>
      <c r="H112" s="198"/>
      <c r="I112" s="198"/>
      <c r="J112" s="199">
        <f>J207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hidden="1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hidden="1"/>
    <row r="116" hidden="1"/>
    <row r="117" hidden="1"/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208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TŘEBOVSKO-ORLICKÝ PODNIKATELSKÝ INKUBÁTOR (TO-PINK)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164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185" t="s">
        <v>165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166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E11</f>
        <v>D1.4.5 - plynová zařízení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20</v>
      </c>
      <c r="D128" s="41"/>
      <c r="E128" s="41"/>
      <c r="F128" s="28" t="str">
        <f>F14</f>
        <v>Česká Třebová</v>
      </c>
      <c r="G128" s="41"/>
      <c r="H128" s="41"/>
      <c r="I128" s="33" t="s">
        <v>22</v>
      </c>
      <c r="J128" s="80" t="str">
        <f>IF(J14="","",J14)</f>
        <v>26. 5. 2025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24</v>
      </c>
      <c r="D130" s="41"/>
      <c r="E130" s="41"/>
      <c r="F130" s="28" t="str">
        <f>E17</f>
        <v xml:space="preserve"> </v>
      </c>
      <c r="G130" s="41"/>
      <c r="H130" s="41"/>
      <c r="I130" s="33" t="s">
        <v>29</v>
      </c>
      <c r="J130" s="37" t="str">
        <f>E23</f>
        <v>Ing. Horyna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27</v>
      </c>
      <c r="D131" s="41"/>
      <c r="E131" s="41"/>
      <c r="F131" s="28" t="str">
        <f>IF(E20="","",E20)</f>
        <v>Vyplň údaj</v>
      </c>
      <c r="G131" s="41"/>
      <c r="H131" s="41"/>
      <c r="I131" s="33" t="s">
        <v>31</v>
      </c>
      <c r="J131" s="37" t="str">
        <f>E26</f>
        <v>Ing. Horyna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209</v>
      </c>
      <c r="D133" s="204" t="s">
        <v>58</v>
      </c>
      <c r="E133" s="204" t="s">
        <v>54</v>
      </c>
      <c r="F133" s="204" t="s">
        <v>55</v>
      </c>
      <c r="G133" s="204" t="s">
        <v>210</v>
      </c>
      <c r="H133" s="204" t="s">
        <v>211</v>
      </c>
      <c r="I133" s="204" t="s">
        <v>212</v>
      </c>
      <c r="J133" s="204" t="s">
        <v>170</v>
      </c>
      <c r="K133" s="205" t="s">
        <v>213</v>
      </c>
      <c r="L133" s="206"/>
      <c r="M133" s="101" t="s">
        <v>1</v>
      </c>
      <c r="N133" s="102" t="s">
        <v>37</v>
      </c>
      <c r="O133" s="102" t="s">
        <v>214</v>
      </c>
      <c r="P133" s="102" t="s">
        <v>215</v>
      </c>
      <c r="Q133" s="102" t="s">
        <v>216</v>
      </c>
      <c r="R133" s="102" t="s">
        <v>217</v>
      </c>
      <c r="S133" s="102" t="s">
        <v>218</v>
      </c>
      <c r="T133" s="103" t="s">
        <v>219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220</v>
      </c>
      <c r="D134" s="41"/>
      <c r="E134" s="41"/>
      <c r="F134" s="41"/>
      <c r="G134" s="41"/>
      <c r="H134" s="41"/>
      <c r="I134" s="41"/>
      <c r="J134" s="207">
        <f>BK134</f>
        <v>0</v>
      </c>
      <c r="K134" s="41"/>
      <c r="L134" s="45"/>
      <c r="M134" s="104"/>
      <c r="N134" s="208"/>
      <c r="O134" s="105"/>
      <c r="P134" s="209">
        <f>P135+P172+P186+P206</f>
        <v>0</v>
      </c>
      <c r="Q134" s="105"/>
      <c r="R134" s="209">
        <f>R135+R172+R186+R206</f>
        <v>10.808385999999999</v>
      </c>
      <c r="S134" s="105"/>
      <c r="T134" s="210">
        <f>T135+T172+T186+T206</f>
        <v>0.22149999999999998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72</v>
      </c>
      <c r="AU134" s="18" t="s">
        <v>172</v>
      </c>
      <c r="BK134" s="211">
        <f>BK135+BK172+BK186+BK206</f>
        <v>0</v>
      </c>
    </row>
    <row r="135" s="12" customFormat="1" ht="25.92" customHeight="1">
      <c r="A135" s="12"/>
      <c r="B135" s="212"/>
      <c r="C135" s="213"/>
      <c r="D135" s="214" t="s">
        <v>72</v>
      </c>
      <c r="E135" s="215" t="s">
        <v>221</v>
      </c>
      <c r="F135" s="215" t="s">
        <v>222</v>
      </c>
      <c r="G135" s="213"/>
      <c r="H135" s="213"/>
      <c r="I135" s="216"/>
      <c r="J135" s="217">
        <f>BK135</f>
        <v>0</v>
      </c>
      <c r="K135" s="213"/>
      <c r="L135" s="218"/>
      <c r="M135" s="219"/>
      <c r="N135" s="220"/>
      <c r="O135" s="220"/>
      <c r="P135" s="221">
        <f>P136+P153+P156+P159+P162+P166</f>
        <v>0</v>
      </c>
      <c r="Q135" s="220"/>
      <c r="R135" s="221">
        <f>R136+R153+R156+R159+R162+R166</f>
        <v>10.697734999999998</v>
      </c>
      <c r="S135" s="220"/>
      <c r="T135" s="222">
        <f>T136+T153+T156+T159+T162+T166</f>
        <v>0.22149999999999998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80</v>
      </c>
      <c r="AT135" s="224" t="s">
        <v>72</v>
      </c>
      <c r="AU135" s="224" t="s">
        <v>73</v>
      </c>
      <c r="AY135" s="223" t="s">
        <v>223</v>
      </c>
      <c r="BK135" s="225">
        <f>BK136+BK153+BK156+BK159+BK162+BK166</f>
        <v>0</v>
      </c>
    </row>
    <row r="136" s="12" customFormat="1" ht="22.8" customHeight="1">
      <c r="A136" s="12"/>
      <c r="B136" s="212"/>
      <c r="C136" s="213"/>
      <c r="D136" s="214" t="s">
        <v>72</v>
      </c>
      <c r="E136" s="226" t="s">
        <v>80</v>
      </c>
      <c r="F136" s="226" t="s">
        <v>224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SUM(P137:P152)</f>
        <v>0</v>
      </c>
      <c r="Q136" s="220"/>
      <c r="R136" s="221">
        <f>SUM(R137:R152)</f>
        <v>10.559999999999999</v>
      </c>
      <c r="S136" s="220"/>
      <c r="T136" s="222">
        <f>SUM(T137:T152)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80</v>
      </c>
      <c r="AT136" s="224" t="s">
        <v>72</v>
      </c>
      <c r="AU136" s="224" t="s">
        <v>80</v>
      </c>
      <c r="AY136" s="223" t="s">
        <v>223</v>
      </c>
      <c r="BK136" s="225">
        <f>SUM(BK137:BK152)</f>
        <v>0</v>
      </c>
    </row>
    <row r="137" s="2" customFormat="1" ht="44.25" customHeight="1">
      <c r="A137" s="39"/>
      <c r="B137" s="40"/>
      <c r="C137" s="228" t="s">
        <v>80</v>
      </c>
      <c r="D137" s="228" t="s">
        <v>225</v>
      </c>
      <c r="E137" s="229" t="s">
        <v>6993</v>
      </c>
      <c r="F137" s="230" t="s">
        <v>6994</v>
      </c>
      <c r="G137" s="231" t="s">
        <v>228</v>
      </c>
      <c r="H137" s="232">
        <v>5.7599999999999998</v>
      </c>
      <c r="I137" s="233"/>
      <c r="J137" s="234">
        <f>ROUND(I137*H137,2)</f>
        <v>0</v>
      </c>
      <c r="K137" s="230" t="s">
        <v>229</v>
      </c>
      <c r="L137" s="45"/>
      <c r="M137" s="235" t="s">
        <v>1</v>
      </c>
      <c r="N137" s="236" t="s">
        <v>38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230</v>
      </c>
      <c r="AT137" s="239" t="s">
        <v>225</v>
      </c>
      <c r="AU137" s="239" t="s">
        <v>82</v>
      </c>
      <c r="AY137" s="18" t="s">
        <v>223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80</v>
      </c>
      <c r="BK137" s="240">
        <f>ROUND(I137*H137,2)</f>
        <v>0</v>
      </c>
      <c r="BL137" s="18" t="s">
        <v>230</v>
      </c>
      <c r="BM137" s="239" t="s">
        <v>6995</v>
      </c>
    </row>
    <row r="138" s="13" customFormat="1">
      <c r="A138" s="13"/>
      <c r="B138" s="241"/>
      <c r="C138" s="242"/>
      <c r="D138" s="243" t="s">
        <v>232</v>
      </c>
      <c r="E138" s="244" t="s">
        <v>1</v>
      </c>
      <c r="F138" s="245" t="s">
        <v>6996</v>
      </c>
      <c r="G138" s="242"/>
      <c r="H138" s="246">
        <v>5.7599999999999998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232</v>
      </c>
      <c r="AU138" s="252" t="s">
        <v>82</v>
      </c>
      <c r="AV138" s="13" t="s">
        <v>82</v>
      </c>
      <c r="AW138" s="13" t="s">
        <v>30</v>
      </c>
      <c r="AX138" s="13" t="s">
        <v>80</v>
      </c>
      <c r="AY138" s="252" t="s">
        <v>223</v>
      </c>
    </row>
    <row r="139" s="2" customFormat="1" ht="62.7" customHeight="1">
      <c r="A139" s="39"/>
      <c r="B139" s="40"/>
      <c r="C139" s="228" t="s">
        <v>82</v>
      </c>
      <c r="D139" s="228" t="s">
        <v>225</v>
      </c>
      <c r="E139" s="229" t="s">
        <v>254</v>
      </c>
      <c r="F139" s="230" t="s">
        <v>255</v>
      </c>
      <c r="G139" s="231" t="s">
        <v>228</v>
      </c>
      <c r="H139" s="232">
        <v>5.7599999999999998</v>
      </c>
      <c r="I139" s="233"/>
      <c r="J139" s="234">
        <f>ROUND(I139*H139,2)</f>
        <v>0</v>
      </c>
      <c r="K139" s="230" t="s">
        <v>229</v>
      </c>
      <c r="L139" s="45"/>
      <c r="M139" s="235" t="s">
        <v>1</v>
      </c>
      <c r="N139" s="236" t="s">
        <v>38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230</v>
      </c>
      <c r="AT139" s="239" t="s">
        <v>225</v>
      </c>
      <c r="AU139" s="239" t="s">
        <v>82</v>
      </c>
      <c r="AY139" s="18" t="s">
        <v>223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80</v>
      </c>
      <c r="BK139" s="240">
        <f>ROUND(I139*H139,2)</f>
        <v>0</v>
      </c>
      <c r="BL139" s="18" t="s">
        <v>230</v>
      </c>
      <c r="BM139" s="239" t="s">
        <v>6997</v>
      </c>
    </row>
    <row r="140" s="2" customFormat="1" ht="44.25" customHeight="1">
      <c r="A140" s="39"/>
      <c r="B140" s="40"/>
      <c r="C140" s="228" t="s">
        <v>102</v>
      </c>
      <c r="D140" s="228" t="s">
        <v>225</v>
      </c>
      <c r="E140" s="229" t="s">
        <v>263</v>
      </c>
      <c r="F140" s="230" t="s">
        <v>264</v>
      </c>
      <c r="G140" s="231" t="s">
        <v>265</v>
      </c>
      <c r="H140" s="232">
        <v>8.0640000000000001</v>
      </c>
      <c r="I140" s="233"/>
      <c r="J140" s="234">
        <f>ROUND(I140*H140,2)</f>
        <v>0</v>
      </c>
      <c r="K140" s="230" t="s">
        <v>229</v>
      </c>
      <c r="L140" s="45"/>
      <c r="M140" s="235" t="s">
        <v>1</v>
      </c>
      <c r="N140" s="236" t="s">
        <v>38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230</v>
      </c>
      <c r="AT140" s="239" t="s">
        <v>225</v>
      </c>
      <c r="AU140" s="239" t="s">
        <v>82</v>
      </c>
      <c r="AY140" s="18" t="s">
        <v>223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80</v>
      </c>
      <c r="BK140" s="240">
        <f>ROUND(I140*H140,2)</f>
        <v>0</v>
      </c>
      <c r="BL140" s="18" t="s">
        <v>230</v>
      </c>
      <c r="BM140" s="239" t="s">
        <v>6998</v>
      </c>
    </row>
    <row r="141" s="13" customFormat="1">
      <c r="A141" s="13"/>
      <c r="B141" s="241"/>
      <c r="C141" s="242"/>
      <c r="D141" s="243" t="s">
        <v>232</v>
      </c>
      <c r="E141" s="244" t="s">
        <v>1</v>
      </c>
      <c r="F141" s="245" t="s">
        <v>6999</v>
      </c>
      <c r="G141" s="242"/>
      <c r="H141" s="246">
        <v>8.0640000000000001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232</v>
      </c>
      <c r="AU141" s="252" t="s">
        <v>82</v>
      </c>
      <c r="AV141" s="13" t="s">
        <v>82</v>
      </c>
      <c r="AW141" s="13" t="s">
        <v>30</v>
      </c>
      <c r="AX141" s="13" t="s">
        <v>80</v>
      </c>
      <c r="AY141" s="252" t="s">
        <v>223</v>
      </c>
    </row>
    <row r="142" s="2" customFormat="1" ht="44.25" customHeight="1">
      <c r="A142" s="39"/>
      <c r="B142" s="40"/>
      <c r="C142" s="228" t="s">
        <v>230</v>
      </c>
      <c r="D142" s="228" t="s">
        <v>225</v>
      </c>
      <c r="E142" s="229" t="s">
        <v>270</v>
      </c>
      <c r="F142" s="230" t="s">
        <v>271</v>
      </c>
      <c r="G142" s="231" t="s">
        <v>265</v>
      </c>
      <c r="H142" s="232">
        <v>3.456</v>
      </c>
      <c r="I142" s="233"/>
      <c r="J142" s="234">
        <f>ROUND(I142*H142,2)</f>
        <v>0</v>
      </c>
      <c r="K142" s="230" t="s">
        <v>229</v>
      </c>
      <c r="L142" s="45"/>
      <c r="M142" s="235" t="s">
        <v>1</v>
      </c>
      <c r="N142" s="236" t="s">
        <v>38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230</v>
      </c>
      <c r="AT142" s="239" t="s">
        <v>225</v>
      </c>
      <c r="AU142" s="239" t="s">
        <v>82</v>
      </c>
      <c r="AY142" s="18" t="s">
        <v>223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80</v>
      </c>
      <c r="BK142" s="240">
        <f>ROUND(I142*H142,2)</f>
        <v>0</v>
      </c>
      <c r="BL142" s="18" t="s">
        <v>230</v>
      </c>
      <c r="BM142" s="239" t="s">
        <v>7000</v>
      </c>
    </row>
    <row r="143" s="13" customFormat="1">
      <c r="A143" s="13"/>
      <c r="B143" s="241"/>
      <c r="C143" s="242"/>
      <c r="D143" s="243" t="s">
        <v>232</v>
      </c>
      <c r="E143" s="244" t="s">
        <v>1</v>
      </c>
      <c r="F143" s="245" t="s">
        <v>7001</v>
      </c>
      <c r="G143" s="242"/>
      <c r="H143" s="246">
        <v>3.456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232</v>
      </c>
      <c r="AU143" s="252" t="s">
        <v>82</v>
      </c>
      <c r="AV143" s="13" t="s">
        <v>82</v>
      </c>
      <c r="AW143" s="13" t="s">
        <v>30</v>
      </c>
      <c r="AX143" s="13" t="s">
        <v>80</v>
      </c>
      <c r="AY143" s="252" t="s">
        <v>223</v>
      </c>
    </row>
    <row r="144" s="2" customFormat="1" ht="37.8" customHeight="1">
      <c r="A144" s="39"/>
      <c r="B144" s="40"/>
      <c r="C144" s="228" t="s">
        <v>249</v>
      </c>
      <c r="D144" s="228" t="s">
        <v>225</v>
      </c>
      <c r="E144" s="229" t="s">
        <v>276</v>
      </c>
      <c r="F144" s="230" t="s">
        <v>277</v>
      </c>
      <c r="G144" s="231" t="s">
        <v>228</v>
      </c>
      <c r="H144" s="232">
        <v>5.7599999999999998</v>
      </c>
      <c r="I144" s="233"/>
      <c r="J144" s="234">
        <f>ROUND(I144*H144,2)</f>
        <v>0</v>
      </c>
      <c r="K144" s="230" t="s">
        <v>229</v>
      </c>
      <c r="L144" s="45"/>
      <c r="M144" s="235" t="s">
        <v>1</v>
      </c>
      <c r="N144" s="236" t="s">
        <v>38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230</v>
      </c>
      <c r="AT144" s="239" t="s">
        <v>225</v>
      </c>
      <c r="AU144" s="239" t="s">
        <v>82</v>
      </c>
      <c r="AY144" s="18" t="s">
        <v>223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80</v>
      </c>
      <c r="BK144" s="240">
        <f>ROUND(I144*H144,2)</f>
        <v>0</v>
      </c>
      <c r="BL144" s="18" t="s">
        <v>230</v>
      </c>
      <c r="BM144" s="239" t="s">
        <v>7002</v>
      </c>
    </row>
    <row r="145" s="2" customFormat="1" ht="44.25" customHeight="1">
      <c r="A145" s="39"/>
      <c r="B145" s="40"/>
      <c r="C145" s="228" t="s">
        <v>253</v>
      </c>
      <c r="D145" s="228" t="s">
        <v>225</v>
      </c>
      <c r="E145" s="229" t="s">
        <v>7003</v>
      </c>
      <c r="F145" s="230" t="s">
        <v>7004</v>
      </c>
      <c r="G145" s="231" t="s">
        <v>228</v>
      </c>
      <c r="H145" s="232">
        <v>2.8799999999999999</v>
      </c>
      <c r="I145" s="233"/>
      <c r="J145" s="234">
        <f>ROUND(I145*H145,2)</f>
        <v>0</v>
      </c>
      <c r="K145" s="230" t="s">
        <v>229</v>
      </c>
      <c r="L145" s="45"/>
      <c r="M145" s="235" t="s">
        <v>1</v>
      </c>
      <c r="N145" s="236" t="s">
        <v>38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230</v>
      </c>
      <c r="AT145" s="239" t="s">
        <v>225</v>
      </c>
      <c r="AU145" s="239" t="s">
        <v>82</v>
      </c>
      <c r="AY145" s="18" t="s">
        <v>223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80</v>
      </c>
      <c r="BK145" s="240">
        <f>ROUND(I145*H145,2)</f>
        <v>0</v>
      </c>
      <c r="BL145" s="18" t="s">
        <v>230</v>
      </c>
      <c r="BM145" s="239" t="s">
        <v>7005</v>
      </c>
    </row>
    <row r="146" s="13" customFormat="1">
      <c r="A146" s="13"/>
      <c r="B146" s="241"/>
      <c r="C146" s="242"/>
      <c r="D146" s="243" t="s">
        <v>232</v>
      </c>
      <c r="E146" s="244" t="s">
        <v>1</v>
      </c>
      <c r="F146" s="245" t="s">
        <v>7006</v>
      </c>
      <c r="G146" s="242"/>
      <c r="H146" s="246">
        <v>2.8799999999999999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232</v>
      </c>
      <c r="AU146" s="252" t="s">
        <v>82</v>
      </c>
      <c r="AV146" s="13" t="s">
        <v>82</v>
      </c>
      <c r="AW146" s="13" t="s">
        <v>30</v>
      </c>
      <c r="AX146" s="13" t="s">
        <v>80</v>
      </c>
      <c r="AY146" s="252" t="s">
        <v>223</v>
      </c>
    </row>
    <row r="147" s="2" customFormat="1" ht="16.5" customHeight="1">
      <c r="A147" s="39"/>
      <c r="B147" s="40"/>
      <c r="C147" s="274" t="s">
        <v>258</v>
      </c>
      <c r="D147" s="274" t="s">
        <v>285</v>
      </c>
      <c r="E147" s="275" t="s">
        <v>7007</v>
      </c>
      <c r="F147" s="276" t="s">
        <v>7008</v>
      </c>
      <c r="G147" s="277" t="s">
        <v>265</v>
      </c>
      <c r="H147" s="278">
        <v>5.7599999999999998</v>
      </c>
      <c r="I147" s="279"/>
      <c r="J147" s="280">
        <f>ROUND(I147*H147,2)</f>
        <v>0</v>
      </c>
      <c r="K147" s="276" t="s">
        <v>229</v>
      </c>
      <c r="L147" s="281"/>
      <c r="M147" s="282" t="s">
        <v>1</v>
      </c>
      <c r="N147" s="283" t="s">
        <v>38</v>
      </c>
      <c r="O147" s="92"/>
      <c r="P147" s="237">
        <f>O147*H147</f>
        <v>0</v>
      </c>
      <c r="Q147" s="237">
        <v>1</v>
      </c>
      <c r="R147" s="237">
        <f>Q147*H147</f>
        <v>5.7599999999999998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262</v>
      </c>
      <c r="AT147" s="239" t="s">
        <v>285</v>
      </c>
      <c r="AU147" s="239" t="s">
        <v>82</v>
      </c>
      <c r="AY147" s="18" t="s">
        <v>223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80</v>
      </c>
      <c r="BK147" s="240">
        <f>ROUND(I147*H147,2)</f>
        <v>0</v>
      </c>
      <c r="BL147" s="18" t="s">
        <v>230</v>
      </c>
      <c r="BM147" s="239" t="s">
        <v>7009</v>
      </c>
    </row>
    <row r="148" s="13" customFormat="1">
      <c r="A148" s="13"/>
      <c r="B148" s="241"/>
      <c r="C148" s="242"/>
      <c r="D148" s="243" t="s">
        <v>232</v>
      </c>
      <c r="E148" s="244" t="s">
        <v>1</v>
      </c>
      <c r="F148" s="245" t="s">
        <v>7010</v>
      </c>
      <c r="G148" s="242"/>
      <c r="H148" s="246">
        <v>5.7599999999999998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232</v>
      </c>
      <c r="AU148" s="252" t="s">
        <v>82</v>
      </c>
      <c r="AV148" s="13" t="s">
        <v>82</v>
      </c>
      <c r="AW148" s="13" t="s">
        <v>30</v>
      </c>
      <c r="AX148" s="13" t="s">
        <v>80</v>
      </c>
      <c r="AY148" s="252" t="s">
        <v>223</v>
      </c>
    </row>
    <row r="149" s="2" customFormat="1" ht="66.75" customHeight="1">
      <c r="A149" s="39"/>
      <c r="B149" s="40"/>
      <c r="C149" s="228" t="s">
        <v>262</v>
      </c>
      <c r="D149" s="228" t="s">
        <v>225</v>
      </c>
      <c r="E149" s="229" t="s">
        <v>5487</v>
      </c>
      <c r="F149" s="230" t="s">
        <v>5488</v>
      </c>
      <c r="G149" s="231" t="s">
        <v>228</v>
      </c>
      <c r="H149" s="232">
        <v>2.3999999999999999</v>
      </c>
      <c r="I149" s="233"/>
      <c r="J149" s="234">
        <f>ROUND(I149*H149,2)</f>
        <v>0</v>
      </c>
      <c r="K149" s="230" t="s">
        <v>229</v>
      </c>
      <c r="L149" s="45"/>
      <c r="M149" s="235" t="s">
        <v>1</v>
      </c>
      <c r="N149" s="236" t="s">
        <v>38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230</v>
      </c>
      <c r="AT149" s="239" t="s">
        <v>225</v>
      </c>
      <c r="AU149" s="239" t="s">
        <v>82</v>
      </c>
      <c r="AY149" s="18" t="s">
        <v>223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80</v>
      </c>
      <c r="BK149" s="240">
        <f>ROUND(I149*H149,2)</f>
        <v>0</v>
      </c>
      <c r="BL149" s="18" t="s">
        <v>230</v>
      </c>
      <c r="BM149" s="239" t="s">
        <v>7011</v>
      </c>
    </row>
    <row r="150" s="13" customFormat="1">
      <c r="A150" s="13"/>
      <c r="B150" s="241"/>
      <c r="C150" s="242"/>
      <c r="D150" s="243" t="s">
        <v>232</v>
      </c>
      <c r="E150" s="244" t="s">
        <v>1</v>
      </c>
      <c r="F150" s="245" t="s">
        <v>7012</v>
      </c>
      <c r="G150" s="242"/>
      <c r="H150" s="246">
        <v>2.3999999999999999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232</v>
      </c>
      <c r="AU150" s="252" t="s">
        <v>82</v>
      </c>
      <c r="AV150" s="13" t="s">
        <v>82</v>
      </c>
      <c r="AW150" s="13" t="s">
        <v>30</v>
      </c>
      <c r="AX150" s="13" t="s">
        <v>80</v>
      </c>
      <c r="AY150" s="252" t="s">
        <v>223</v>
      </c>
    </row>
    <row r="151" s="2" customFormat="1" ht="16.5" customHeight="1">
      <c r="A151" s="39"/>
      <c r="B151" s="40"/>
      <c r="C151" s="274" t="s">
        <v>269</v>
      </c>
      <c r="D151" s="274" t="s">
        <v>285</v>
      </c>
      <c r="E151" s="275" t="s">
        <v>5492</v>
      </c>
      <c r="F151" s="276" t="s">
        <v>5493</v>
      </c>
      <c r="G151" s="277" t="s">
        <v>265</v>
      </c>
      <c r="H151" s="278">
        <v>4.7999999999999998</v>
      </c>
      <c r="I151" s="279"/>
      <c r="J151" s="280">
        <f>ROUND(I151*H151,2)</f>
        <v>0</v>
      </c>
      <c r="K151" s="276" t="s">
        <v>229</v>
      </c>
      <c r="L151" s="281"/>
      <c r="M151" s="282" t="s">
        <v>1</v>
      </c>
      <c r="N151" s="283" t="s">
        <v>38</v>
      </c>
      <c r="O151" s="92"/>
      <c r="P151" s="237">
        <f>O151*H151</f>
        <v>0</v>
      </c>
      <c r="Q151" s="237">
        <v>1</v>
      </c>
      <c r="R151" s="237">
        <f>Q151*H151</f>
        <v>4.7999999999999998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262</v>
      </c>
      <c r="AT151" s="239" t="s">
        <v>285</v>
      </c>
      <c r="AU151" s="239" t="s">
        <v>82</v>
      </c>
      <c r="AY151" s="18" t="s">
        <v>223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80</v>
      </c>
      <c r="BK151" s="240">
        <f>ROUND(I151*H151,2)</f>
        <v>0</v>
      </c>
      <c r="BL151" s="18" t="s">
        <v>230</v>
      </c>
      <c r="BM151" s="239" t="s">
        <v>7013</v>
      </c>
    </row>
    <row r="152" s="13" customFormat="1">
      <c r="A152" s="13"/>
      <c r="B152" s="241"/>
      <c r="C152" s="242"/>
      <c r="D152" s="243" t="s">
        <v>232</v>
      </c>
      <c r="E152" s="244" t="s">
        <v>1</v>
      </c>
      <c r="F152" s="245" t="s">
        <v>7014</v>
      </c>
      <c r="G152" s="242"/>
      <c r="H152" s="246">
        <v>4.7999999999999998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232</v>
      </c>
      <c r="AU152" s="252" t="s">
        <v>82</v>
      </c>
      <c r="AV152" s="13" t="s">
        <v>82</v>
      </c>
      <c r="AW152" s="13" t="s">
        <v>30</v>
      </c>
      <c r="AX152" s="13" t="s">
        <v>80</v>
      </c>
      <c r="AY152" s="252" t="s">
        <v>223</v>
      </c>
    </row>
    <row r="153" s="12" customFormat="1" ht="22.8" customHeight="1">
      <c r="A153" s="12"/>
      <c r="B153" s="212"/>
      <c r="C153" s="213"/>
      <c r="D153" s="214" t="s">
        <v>72</v>
      </c>
      <c r="E153" s="226" t="s">
        <v>230</v>
      </c>
      <c r="F153" s="226" t="s">
        <v>849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SUM(P154:P155)</f>
        <v>0</v>
      </c>
      <c r="Q153" s="220"/>
      <c r="R153" s="221">
        <f>SUM(R154:R155)</f>
        <v>0</v>
      </c>
      <c r="S153" s="220"/>
      <c r="T153" s="222">
        <f>SUM(T154:T155)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80</v>
      </c>
      <c r="AT153" s="224" t="s">
        <v>72</v>
      </c>
      <c r="AU153" s="224" t="s">
        <v>80</v>
      </c>
      <c r="AY153" s="223" t="s">
        <v>223</v>
      </c>
      <c r="BK153" s="225">
        <f>SUM(BK154:BK155)</f>
        <v>0</v>
      </c>
    </row>
    <row r="154" s="2" customFormat="1" ht="33" customHeight="1">
      <c r="A154" s="39"/>
      <c r="B154" s="40"/>
      <c r="C154" s="228" t="s">
        <v>275</v>
      </c>
      <c r="D154" s="228" t="s">
        <v>225</v>
      </c>
      <c r="E154" s="229" t="s">
        <v>5496</v>
      </c>
      <c r="F154" s="230" t="s">
        <v>5497</v>
      </c>
      <c r="G154" s="231" t="s">
        <v>228</v>
      </c>
      <c r="H154" s="232">
        <v>0.47999999999999998</v>
      </c>
      <c r="I154" s="233"/>
      <c r="J154" s="234">
        <f>ROUND(I154*H154,2)</f>
        <v>0</v>
      </c>
      <c r="K154" s="230" t="s">
        <v>229</v>
      </c>
      <c r="L154" s="45"/>
      <c r="M154" s="235" t="s">
        <v>1</v>
      </c>
      <c r="N154" s="236" t="s">
        <v>38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230</v>
      </c>
      <c r="AT154" s="239" t="s">
        <v>225</v>
      </c>
      <c r="AU154" s="239" t="s">
        <v>82</v>
      </c>
      <c r="AY154" s="18" t="s">
        <v>223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80</v>
      </c>
      <c r="BK154" s="240">
        <f>ROUND(I154*H154,2)</f>
        <v>0</v>
      </c>
      <c r="BL154" s="18" t="s">
        <v>230</v>
      </c>
      <c r="BM154" s="239" t="s">
        <v>7015</v>
      </c>
    </row>
    <row r="155" s="13" customFormat="1">
      <c r="A155" s="13"/>
      <c r="B155" s="241"/>
      <c r="C155" s="242"/>
      <c r="D155" s="243" t="s">
        <v>232</v>
      </c>
      <c r="E155" s="244" t="s">
        <v>1</v>
      </c>
      <c r="F155" s="245" t="s">
        <v>7016</v>
      </c>
      <c r="G155" s="242"/>
      <c r="H155" s="246">
        <v>0.47999999999999998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232</v>
      </c>
      <c r="AU155" s="252" t="s">
        <v>82</v>
      </c>
      <c r="AV155" s="13" t="s">
        <v>82</v>
      </c>
      <c r="AW155" s="13" t="s">
        <v>30</v>
      </c>
      <c r="AX155" s="13" t="s">
        <v>80</v>
      </c>
      <c r="AY155" s="252" t="s">
        <v>223</v>
      </c>
    </row>
    <row r="156" s="12" customFormat="1" ht="22.8" customHeight="1">
      <c r="A156" s="12"/>
      <c r="B156" s="212"/>
      <c r="C156" s="213"/>
      <c r="D156" s="214" t="s">
        <v>72</v>
      </c>
      <c r="E156" s="226" t="s">
        <v>253</v>
      </c>
      <c r="F156" s="226" t="s">
        <v>5499</v>
      </c>
      <c r="G156" s="213"/>
      <c r="H156" s="213"/>
      <c r="I156" s="216"/>
      <c r="J156" s="227">
        <f>BK156</f>
        <v>0</v>
      </c>
      <c r="K156" s="213"/>
      <c r="L156" s="218"/>
      <c r="M156" s="219"/>
      <c r="N156" s="220"/>
      <c r="O156" s="220"/>
      <c r="P156" s="221">
        <f>SUM(P157:P158)</f>
        <v>0</v>
      </c>
      <c r="Q156" s="220"/>
      <c r="R156" s="221">
        <f>SUM(R157:R158)</f>
        <v>0.13439999999999999</v>
      </c>
      <c r="S156" s="220"/>
      <c r="T156" s="222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80</v>
      </c>
      <c r="AT156" s="224" t="s">
        <v>72</v>
      </c>
      <c r="AU156" s="224" t="s">
        <v>80</v>
      </c>
      <c r="AY156" s="223" t="s">
        <v>223</v>
      </c>
      <c r="BK156" s="225">
        <f>SUM(BK157:BK158)</f>
        <v>0</v>
      </c>
    </row>
    <row r="157" s="2" customFormat="1" ht="21.75" customHeight="1">
      <c r="A157" s="39"/>
      <c r="B157" s="40"/>
      <c r="C157" s="228" t="s">
        <v>279</v>
      </c>
      <c r="D157" s="228" t="s">
        <v>225</v>
      </c>
      <c r="E157" s="229" t="s">
        <v>5503</v>
      </c>
      <c r="F157" s="230" t="s">
        <v>5504</v>
      </c>
      <c r="G157" s="231" t="s">
        <v>293</v>
      </c>
      <c r="H157" s="232">
        <v>2.3999999999999999</v>
      </c>
      <c r="I157" s="233"/>
      <c r="J157" s="234">
        <f>ROUND(I157*H157,2)</f>
        <v>0</v>
      </c>
      <c r="K157" s="230" t="s">
        <v>229</v>
      </c>
      <c r="L157" s="45"/>
      <c r="M157" s="235" t="s">
        <v>1</v>
      </c>
      <c r="N157" s="236" t="s">
        <v>38</v>
      </c>
      <c r="O157" s="92"/>
      <c r="P157" s="237">
        <f>O157*H157</f>
        <v>0</v>
      </c>
      <c r="Q157" s="237">
        <v>0.056000000000000001</v>
      </c>
      <c r="R157" s="237">
        <f>Q157*H157</f>
        <v>0.13439999999999999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230</v>
      </c>
      <c r="AT157" s="239" t="s">
        <v>225</v>
      </c>
      <c r="AU157" s="239" t="s">
        <v>82</v>
      </c>
      <c r="AY157" s="18" t="s">
        <v>223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80</v>
      </c>
      <c r="BK157" s="240">
        <f>ROUND(I157*H157,2)</f>
        <v>0</v>
      </c>
      <c r="BL157" s="18" t="s">
        <v>230</v>
      </c>
      <c r="BM157" s="239" t="s">
        <v>7017</v>
      </c>
    </row>
    <row r="158" s="13" customFormat="1">
      <c r="A158" s="13"/>
      <c r="B158" s="241"/>
      <c r="C158" s="242"/>
      <c r="D158" s="243" t="s">
        <v>232</v>
      </c>
      <c r="E158" s="244" t="s">
        <v>1</v>
      </c>
      <c r="F158" s="245" t="s">
        <v>7018</v>
      </c>
      <c r="G158" s="242"/>
      <c r="H158" s="246">
        <v>2.3999999999999999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232</v>
      </c>
      <c r="AU158" s="252" t="s">
        <v>82</v>
      </c>
      <c r="AV158" s="13" t="s">
        <v>82</v>
      </c>
      <c r="AW158" s="13" t="s">
        <v>30</v>
      </c>
      <c r="AX158" s="13" t="s">
        <v>80</v>
      </c>
      <c r="AY158" s="252" t="s">
        <v>223</v>
      </c>
    </row>
    <row r="159" s="12" customFormat="1" ht="22.8" customHeight="1">
      <c r="A159" s="12"/>
      <c r="B159" s="212"/>
      <c r="C159" s="213"/>
      <c r="D159" s="214" t="s">
        <v>72</v>
      </c>
      <c r="E159" s="226" t="s">
        <v>262</v>
      </c>
      <c r="F159" s="226" t="s">
        <v>5508</v>
      </c>
      <c r="G159" s="213"/>
      <c r="H159" s="213"/>
      <c r="I159" s="216"/>
      <c r="J159" s="227">
        <f>BK159</f>
        <v>0</v>
      </c>
      <c r="K159" s="213"/>
      <c r="L159" s="218"/>
      <c r="M159" s="219"/>
      <c r="N159" s="220"/>
      <c r="O159" s="220"/>
      <c r="P159" s="221">
        <f>SUM(P160:P161)</f>
        <v>0</v>
      </c>
      <c r="Q159" s="220"/>
      <c r="R159" s="221">
        <f>SUM(R160:R161)</f>
        <v>0.0027699999999999999</v>
      </c>
      <c r="S159" s="220"/>
      <c r="T159" s="222">
        <f>SUM(T160:T161)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3" t="s">
        <v>80</v>
      </c>
      <c r="AT159" s="224" t="s">
        <v>72</v>
      </c>
      <c r="AU159" s="224" t="s">
        <v>80</v>
      </c>
      <c r="AY159" s="223" t="s">
        <v>223</v>
      </c>
      <c r="BK159" s="225">
        <f>SUM(BK160:BK161)</f>
        <v>0</v>
      </c>
    </row>
    <row r="160" s="2" customFormat="1" ht="16.5" customHeight="1">
      <c r="A160" s="39"/>
      <c r="B160" s="40"/>
      <c r="C160" s="228" t="s">
        <v>8</v>
      </c>
      <c r="D160" s="228" t="s">
        <v>225</v>
      </c>
      <c r="E160" s="229" t="s">
        <v>7019</v>
      </c>
      <c r="F160" s="230" t="s">
        <v>7020</v>
      </c>
      <c r="G160" s="231" t="s">
        <v>351</v>
      </c>
      <c r="H160" s="232">
        <v>12</v>
      </c>
      <c r="I160" s="233"/>
      <c r="J160" s="234">
        <f>ROUND(I160*H160,2)</f>
        <v>0</v>
      </c>
      <c r="K160" s="230" t="s">
        <v>229</v>
      </c>
      <c r="L160" s="45"/>
      <c r="M160" s="235" t="s">
        <v>1</v>
      </c>
      <c r="N160" s="236" t="s">
        <v>38</v>
      </c>
      <c r="O160" s="92"/>
      <c r="P160" s="237">
        <f>O160*H160</f>
        <v>0</v>
      </c>
      <c r="Q160" s="237">
        <v>0.00019000000000000001</v>
      </c>
      <c r="R160" s="237">
        <f>Q160*H160</f>
        <v>0.0022799999999999999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230</v>
      </c>
      <c r="AT160" s="239" t="s">
        <v>225</v>
      </c>
      <c r="AU160" s="239" t="s">
        <v>82</v>
      </c>
      <c r="AY160" s="18" t="s">
        <v>223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80</v>
      </c>
      <c r="BK160" s="240">
        <f>ROUND(I160*H160,2)</f>
        <v>0</v>
      </c>
      <c r="BL160" s="18" t="s">
        <v>230</v>
      </c>
      <c r="BM160" s="239" t="s">
        <v>7021</v>
      </c>
    </row>
    <row r="161" s="2" customFormat="1" ht="24.15" customHeight="1">
      <c r="A161" s="39"/>
      <c r="B161" s="40"/>
      <c r="C161" s="228" t="s">
        <v>290</v>
      </c>
      <c r="D161" s="228" t="s">
        <v>225</v>
      </c>
      <c r="E161" s="229" t="s">
        <v>7022</v>
      </c>
      <c r="F161" s="230" t="s">
        <v>7023</v>
      </c>
      <c r="G161" s="231" t="s">
        <v>351</v>
      </c>
      <c r="H161" s="232">
        <v>7</v>
      </c>
      <c r="I161" s="233"/>
      <c r="J161" s="234">
        <f>ROUND(I161*H161,2)</f>
        <v>0</v>
      </c>
      <c r="K161" s="230" t="s">
        <v>229</v>
      </c>
      <c r="L161" s="45"/>
      <c r="M161" s="235" t="s">
        <v>1</v>
      </c>
      <c r="N161" s="236" t="s">
        <v>38</v>
      </c>
      <c r="O161" s="92"/>
      <c r="P161" s="237">
        <f>O161*H161</f>
        <v>0</v>
      </c>
      <c r="Q161" s="237">
        <v>6.9999999999999994E-05</v>
      </c>
      <c r="R161" s="237">
        <f>Q161*H161</f>
        <v>0.00048999999999999998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230</v>
      </c>
      <c r="AT161" s="239" t="s">
        <v>225</v>
      </c>
      <c r="AU161" s="239" t="s">
        <v>82</v>
      </c>
      <c r="AY161" s="18" t="s">
        <v>223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80</v>
      </c>
      <c r="BK161" s="240">
        <f>ROUND(I161*H161,2)</f>
        <v>0</v>
      </c>
      <c r="BL161" s="18" t="s">
        <v>230</v>
      </c>
      <c r="BM161" s="239" t="s">
        <v>7024</v>
      </c>
    </row>
    <row r="162" s="12" customFormat="1" ht="22.8" customHeight="1">
      <c r="A162" s="12"/>
      <c r="B162" s="212"/>
      <c r="C162" s="213"/>
      <c r="D162" s="214" t="s">
        <v>72</v>
      </c>
      <c r="E162" s="226" t="s">
        <v>269</v>
      </c>
      <c r="F162" s="226" t="s">
        <v>2208</v>
      </c>
      <c r="G162" s="213"/>
      <c r="H162" s="213"/>
      <c r="I162" s="216"/>
      <c r="J162" s="227">
        <f>BK162</f>
        <v>0</v>
      </c>
      <c r="K162" s="213"/>
      <c r="L162" s="218"/>
      <c r="M162" s="219"/>
      <c r="N162" s="220"/>
      <c r="O162" s="220"/>
      <c r="P162" s="221">
        <f>SUM(P163:P165)</f>
        <v>0</v>
      </c>
      <c r="Q162" s="220"/>
      <c r="R162" s="221">
        <f>SUM(R163:R165)</f>
        <v>0.00056499999999999996</v>
      </c>
      <c r="S162" s="220"/>
      <c r="T162" s="222">
        <f>SUM(T163:T165)</f>
        <v>0.22149999999999998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3" t="s">
        <v>80</v>
      </c>
      <c r="AT162" s="224" t="s">
        <v>72</v>
      </c>
      <c r="AU162" s="224" t="s">
        <v>80</v>
      </c>
      <c r="AY162" s="223" t="s">
        <v>223</v>
      </c>
      <c r="BK162" s="225">
        <f>SUM(BK163:BK165)</f>
        <v>0</v>
      </c>
    </row>
    <row r="163" s="2" customFormat="1" ht="37.8" customHeight="1">
      <c r="A163" s="39"/>
      <c r="B163" s="40"/>
      <c r="C163" s="228" t="s">
        <v>297</v>
      </c>
      <c r="D163" s="228" t="s">
        <v>225</v>
      </c>
      <c r="E163" s="229" t="s">
        <v>5570</v>
      </c>
      <c r="F163" s="230" t="s">
        <v>5571</v>
      </c>
      <c r="G163" s="231" t="s">
        <v>351</v>
      </c>
      <c r="H163" s="232">
        <v>12</v>
      </c>
      <c r="I163" s="233"/>
      <c r="J163" s="234">
        <f>ROUND(I163*H163,2)</f>
        <v>0</v>
      </c>
      <c r="K163" s="230" t="s">
        <v>229</v>
      </c>
      <c r="L163" s="45"/>
      <c r="M163" s="235" t="s">
        <v>1</v>
      </c>
      <c r="N163" s="236" t="s">
        <v>38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0.017999999999999999</v>
      </c>
      <c r="T163" s="238">
        <f>S163*H163</f>
        <v>0.21599999999999997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230</v>
      </c>
      <c r="AT163" s="239" t="s">
        <v>225</v>
      </c>
      <c r="AU163" s="239" t="s">
        <v>82</v>
      </c>
      <c r="AY163" s="18" t="s">
        <v>223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80</v>
      </c>
      <c r="BK163" s="240">
        <f>ROUND(I163*H163,2)</f>
        <v>0</v>
      </c>
      <c r="BL163" s="18" t="s">
        <v>230</v>
      </c>
      <c r="BM163" s="239" t="s">
        <v>7025</v>
      </c>
    </row>
    <row r="164" s="13" customFormat="1">
      <c r="A164" s="13"/>
      <c r="B164" s="241"/>
      <c r="C164" s="242"/>
      <c r="D164" s="243" t="s">
        <v>232</v>
      </c>
      <c r="E164" s="244" t="s">
        <v>1</v>
      </c>
      <c r="F164" s="245" t="s">
        <v>8</v>
      </c>
      <c r="G164" s="242"/>
      <c r="H164" s="246">
        <v>12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232</v>
      </c>
      <c r="AU164" s="252" t="s">
        <v>82</v>
      </c>
      <c r="AV164" s="13" t="s">
        <v>82</v>
      </c>
      <c r="AW164" s="13" t="s">
        <v>30</v>
      </c>
      <c r="AX164" s="13" t="s">
        <v>80</v>
      </c>
      <c r="AY164" s="252" t="s">
        <v>223</v>
      </c>
    </row>
    <row r="165" s="2" customFormat="1" ht="44.25" customHeight="1">
      <c r="A165" s="39"/>
      <c r="B165" s="40"/>
      <c r="C165" s="228" t="s">
        <v>304</v>
      </c>
      <c r="D165" s="228" t="s">
        <v>225</v>
      </c>
      <c r="E165" s="229" t="s">
        <v>2758</v>
      </c>
      <c r="F165" s="230" t="s">
        <v>2759</v>
      </c>
      <c r="G165" s="231" t="s">
        <v>351</v>
      </c>
      <c r="H165" s="232">
        <v>0.5</v>
      </c>
      <c r="I165" s="233"/>
      <c r="J165" s="234">
        <f>ROUND(I165*H165,2)</f>
        <v>0</v>
      </c>
      <c r="K165" s="230" t="s">
        <v>229</v>
      </c>
      <c r="L165" s="45"/>
      <c r="M165" s="235" t="s">
        <v>1</v>
      </c>
      <c r="N165" s="236" t="s">
        <v>38</v>
      </c>
      <c r="O165" s="92"/>
      <c r="P165" s="237">
        <f>O165*H165</f>
        <v>0</v>
      </c>
      <c r="Q165" s="237">
        <v>0.0011299999999999999</v>
      </c>
      <c r="R165" s="237">
        <f>Q165*H165</f>
        <v>0.00056499999999999996</v>
      </c>
      <c r="S165" s="237">
        <v>0.010999999999999999</v>
      </c>
      <c r="T165" s="238">
        <f>S165*H165</f>
        <v>0.0054999999999999997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230</v>
      </c>
      <c r="AT165" s="239" t="s">
        <v>225</v>
      </c>
      <c r="AU165" s="239" t="s">
        <v>82</v>
      </c>
      <c r="AY165" s="18" t="s">
        <v>223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80</v>
      </c>
      <c r="BK165" s="240">
        <f>ROUND(I165*H165,2)</f>
        <v>0</v>
      </c>
      <c r="BL165" s="18" t="s">
        <v>230</v>
      </c>
      <c r="BM165" s="239" t="s">
        <v>7026</v>
      </c>
    </row>
    <row r="166" s="12" customFormat="1" ht="22.8" customHeight="1">
      <c r="A166" s="12"/>
      <c r="B166" s="212"/>
      <c r="C166" s="213"/>
      <c r="D166" s="214" t="s">
        <v>72</v>
      </c>
      <c r="E166" s="226" t="s">
        <v>2798</v>
      </c>
      <c r="F166" s="226" t="s">
        <v>5584</v>
      </c>
      <c r="G166" s="213"/>
      <c r="H166" s="213"/>
      <c r="I166" s="216"/>
      <c r="J166" s="227">
        <f>BK166</f>
        <v>0</v>
      </c>
      <c r="K166" s="213"/>
      <c r="L166" s="218"/>
      <c r="M166" s="219"/>
      <c r="N166" s="220"/>
      <c r="O166" s="220"/>
      <c r="P166" s="221">
        <f>SUM(P167:P171)</f>
        <v>0</v>
      </c>
      <c r="Q166" s="220"/>
      <c r="R166" s="221">
        <f>SUM(R167:R171)</f>
        <v>0</v>
      </c>
      <c r="S166" s="220"/>
      <c r="T166" s="222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80</v>
      </c>
      <c r="AT166" s="224" t="s">
        <v>72</v>
      </c>
      <c r="AU166" s="224" t="s">
        <v>80</v>
      </c>
      <c r="AY166" s="223" t="s">
        <v>223</v>
      </c>
      <c r="BK166" s="225">
        <f>SUM(BK167:BK171)</f>
        <v>0</v>
      </c>
    </row>
    <row r="167" s="2" customFormat="1" ht="37.8" customHeight="1">
      <c r="A167" s="39"/>
      <c r="B167" s="40"/>
      <c r="C167" s="228" t="s">
        <v>310</v>
      </c>
      <c r="D167" s="228" t="s">
        <v>225</v>
      </c>
      <c r="E167" s="229" t="s">
        <v>5585</v>
      </c>
      <c r="F167" s="230" t="s">
        <v>5586</v>
      </c>
      <c r="G167" s="231" t="s">
        <v>265</v>
      </c>
      <c r="H167" s="232">
        <v>0.222</v>
      </c>
      <c r="I167" s="233"/>
      <c r="J167" s="234">
        <f>ROUND(I167*H167,2)</f>
        <v>0</v>
      </c>
      <c r="K167" s="230" t="s">
        <v>229</v>
      </c>
      <c r="L167" s="45"/>
      <c r="M167" s="235" t="s">
        <v>1</v>
      </c>
      <c r="N167" s="236" t="s">
        <v>38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230</v>
      </c>
      <c r="AT167" s="239" t="s">
        <v>225</v>
      </c>
      <c r="AU167" s="239" t="s">
        <v>82</v>
      </c>
      <c r="AY167" s="18" t="s">
        <v>223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80</v>
      </c>
      <c r="BK167" s="240">
        <f>ROUND(I167*H167,2)</f>
        <v>0</v>
      </c>
      <c r="BL167" s="18" t="s">
        <v>230</v>
      </c>
      <c r="BM167" s="239" t="s">
        <v>7027</v>
      </c>
    </row>
    <row r="168" s="2" customFormat="1" ht="44.25" customHeight="1">
      <c r="A168" s="39"/>
      <c r="B168" s="40"/>
      <c r="C168" s="228" t="s">
        <v>314</v>
      </c>
      <c r="D168" s="228" t="s">
        <v>225</v>
      </c>
      <c r="E168" s="229" t="s">
        <v>5588</v>
      </c>
      <c r="F168" s="230" t="s">
        <v>5589</v>
      </c>
      <c r="G168" s="231" t="s">
        <v>265</v>
      </c>
      <c r="H168" s="232">
        <v>1.3320000000000001</v>
      </c>
      <c r="I168" s="233"/>
      <c r="J168" s="234">
        <f>ROUND(I168*H168,2)</f>
        <v>0</v>
      </c>
      <c r="K168" s="230" t="s">
        <v>229</v>
      </c>
      <c r="L168" s="45"/>
      <c r="M168" s="235" t="s">
        <v>1</v>
      </c>
      <c r="N168" s="236" t="s">
        <v>38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230</v>
      </c>
      <c r="AT168" s="239" t="s">
        <v>225</v>
      </c>
      <c r="AU168" s="239" t="s">
        <v>82</v>
      </c>
      <c r="AY168" s="18" t="s">
        <v>223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80</v>
      </c>
      <c r="BK168" s="240">
        <f>ROUND(I168*H168,2)</f>
        <v>0</v>
      </c>
      <c r="BL168" s="18" t="s">
        <v>230</v>
      </c>
      <c r="BM168" s="239" t="s">
        <v>7028</v>
      </c>
    </row>
    <row r="169" s="13" customFormat="1">
      <c r="A169" s="13"/>
      <c r="B169" s="241"/>
      <c r="C169" s="242"/>
      <c r="D169" s="243" t="s">
        <v>232</v>
      </c>
      <c r="E169" s="244" t="s">
        <v>1</v>
      </c>
      <c r="F169" s="245" t="s">
        <v>7029</v>
      </c>
      <c r="G169" s="242"/>
      <c r="H169" s="246">
        <v>1.3320000000000001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232</v>
      </c>
      <c r="AU169" s="252" t="s">
        <v>82</v>
      </c>
      <c r="AV169" s="13" t="s">
        <v>82</v>
      </c>
      <c r="AW169" s="13" t="s">
        <v>30</v>
      </c>
      <c r="AX169" s="13" t="s">
        <v>80</v>
      </c>
      <c r="AY169" s="252" t="s">
        <v>223</v>
      </c>
    </row>
    <row r="170" s="2" customFormat="1" ht="37.8" customHeight="1">
      <c r="A170" s="39"/>
      <c r="B170" s="40"/>
      <c r="C170" s="228" t="s">
        <v>320</v>
      </c>
      <c r="D170" s="228" t="s">
        <v>225</v>
      </c>
      <c r="E170" s="229" t="s">
        <v>7030</v>
      </c>
      <c r="F170" s="230" t="s">
        <v>7031</v>
      </c>
      <c r="G170" s="231" t="s">
        <v>265</v>
      </c>
      <c r="H170" s="232">
        <v>0.222</v>
      </c>
      <c r="I170" s="233"/>
      <c r="J170" s="234">
        <f>ROUND(I170*H170,2)</f>
        <v>0</v>
      </c>
      <c r="K170" s="230" t="s">
        <v>229</v>
      </c>
      <c r="L170" s="45"/>
      <c r="M170" s="235" t="s">
        <v>1</v>
      </c>
      <c r="N170" s="236" t="s">
        <v>38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230</v>
      </c>
      <c r="AT170" s="239" t="s">
        <v>225</v>
      </c>
      <c r="AU170" s="239" t="s">
        <v>82</v>
      </c>
      <c r="AY170" s="18" t="s">
        <v>223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80</v>
      </c>
      <c r="BK170" s="240">
        <f>ROUND(I170*H170,2)</f>
        <v>0</v>
      </c>
      <c r="BL170" s="18" t="s">
        <v>230</v>
      </c>
      <c r="BM170" s="239" t="s">
        <v>7032</v>
      </c>
    </row>
    <row r="171" s="2" customFormat="1" ht="55.5" customHeight="1">
      <c r="A171" s="39"/>
      <c r="B171" s="40"/>
      <c r="C171" s="228" t="s">
        <v>325</v>
      </c>
      <c r="D171" s="228" t="s">
        <v>225</v>
      </c>
      <c r="E171" s="229" t="s">
        <v>2842</v>
      </c>
      <c r="F171" s="230" t="s">
        <v>2843</v>
      </c>
      <c r="G171" s="231" t="s">
        <v>265</v>
      </c>
      <c r="H171" s="232">
        <v>0.222</v>
      </c>
      <c r="I171" s="233"/>
      <c r="J171" s="234">
        <f>ROUND(I171*H171,2)</f>
        <v>0</v>
      </c>
      <c r="K171" s="230" t="s">
        <v>229</v>
      </c>
      <c r="L171" s="45"/>
      <c r="M171" s="235" t="s">
        <v>1</v>
      </c>
      <c r="N171" s="236" t="s">
        <v>38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230</v>
      </c>
      <c r="AT171" s="239" t="s">
        <v>225</v>
      </c>
      <c r="AU171" s="239" t="s">
        <v>82</v>
      </c>
      <c r="AY171" s="18" t="s">
        <v>223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80</v>
      </c>
      <c r="BK171" s="240">
        <f>ROUND(I171*H171,2)</f>
        <v>0</v>
      </c>
      <c r="BL171" s="18" t="s">
        <v>230</v>
      </c>
      <c r="BM171" s="239" t="s">
        <v>7033</v>
      </c>
    </row>
    <row r="172" s="12" customFormat="1" ht="25.92" customHeight="1">
      <c r="A172" s="12"/>
      <c r="B172" s="212"/>
      <c r="C172" s="213"/>
      <c r="D172" s="214" t="s">
        <v>72</v>
      </c>
      <c r="E172" s="215" t="s">
        <v>2898</v>
      </c>
      <c r="F172" s="215" t="s">
        <v>2899</v>
      </c>
      <c r="G172" s="213"/>
      <c r="H172" s="213"/>
      <c r="I172" s="216"/>
      <c r="J172" s="217">
        <f>BK172</f>
        <v>0</v>
      </c>
      <c r="K172" s="213"/>
      <c r="L172" s="218"/>
      <c r="M172" s="219"/>
      <c r="N172" s="220"/>
      <c r="O172" s="220"/>
      <c r="P172" s="221">
        <f>P173+P184</f>
        <v>0</v>
      </c>
      <c r="Q172" s="220"/>
      <c r="R172" s="221">
        <f>R173+R184</f>
        <v>0.10677500000000001</v>
      </c>
      <c r="S172" s="220"/>
      <c r="T172" s="222">
        <f>T173+T184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3" t="s">
        <v>82</v>
      </c>
      <c r="AT172" s="224" t="s">
        <v>72</v>
      </c>
      <c r="AU172" s="224" t="s">
        <v>73</v>
      </c>
      <c r="AY172" s="223" t="s">
        <v>223</v>
      </c>
      <c r="BK172" s="225">
        <f>BK173+BK184</f>
        <v>0</v>
      </c>
    </row>
    <row r="173" s="12" customFormat="1" ht="22.8" customHeight="1">
      <c r="A173" s="12"/>
      <c r="B173" s="212"/>
      <c r="C173" s="213"/>
      <c r="D173" s="214" t="s">
        <v>72</v>
      </c>
      <c r="E173" s="226" t="s">
        <v>5074</v>
      </c>
      <c r="F173" s="226" t="s">
        <v>7034</v>
      </c>
      <c r="G173" s="213"/>
      <c r="H173" s="213"/>
      <c r="I173" s="216"/>
      <c r="J173" s="227">
        <f>BK173</f>
        <v>0</v>
      </c>
      <c r="K173" s="213"/>
      <c r="L173" s="218"/>
      <c r="M173" s="219"/>
      <c r="N173" s="220"/>
      <c r="O173" s="220"/>
      <c r="P173" s="221">
        <f>SUM(P174:P183)</f>
        <v>0</v>
      </c>
      <c r="Q173" s="220"/>
      <c r="R173" s="221">
        <f>SUM(R174:R183)</f>
        <v>0.10654500000000002</v>
      </c>
      <c r="S173" s="220"/>
      <c r="T173" s="222">
        <f>SUM(T174:T183)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3" t="s">
        <v>82</v>
      </c>
      <c r="AT173" s="224" t="s">
        <v>72</v>
      </c>
      <c r="AU173" s="224" t="s">
        <v>80</v>
      </c>
      <c r="AY173" s="223" t="s">
        <v>223</v>
      </c>
      <c r="BK173" s="225">
        <f>SUM(BK174:BK183)</f>
        <v>0</v>
      </c>
    </row>
    <row r="174" s="2" customFormat="1" ht="33" customHeight="1">
      <c r="A174" s="39"/>
      <c r="B174" s="40"/>
      <c r="C174" s="228" t="s">
        <v>330</v>
      </c>
      <c r="D174" s="228" t="s">
        <v>225</v>
      </c>
      <c r="E174" s="229" t="s">
        <v>7035</v>
      </c>
      <c r="F174" s="230" t="s">
        <v>7036</v>
      </c>
      <c r="G174" s="231" t="s">
        <v>351</v>
      </c>
      <c r="H174" s="232">
        <v>4</v>
      </c>
      <c r="I174" s="233"/>
      <c r="J174" s="234">
        <f>ROUND(I174*H174,2)</f>
        <v>0</v>
      </c>
      <c r="K174" s="230" t="s">
        <v>229</v>
      </c>
      <c r="L174" s="45"/>
      <c r="M174" s="235" t="s">
        <v>1</v>
      </c>
      <c r="N174" s="236" t="s">
        <v>38</v>
      </c>
      <c r="O174" s="92"/>
      <c r="P174" s="237">
        <f>O174*H174</f>
        <v>0</v>
      </c>
      <c r="Q174" s="237">
        <v>0.0027000000000000001</v>
      </c>
      <c r="R174" s="237">
        <f>Q174*H174</f>
        <v>0.010800000000000001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310</v>
      </c>
      <c r="AT174" s="239" t="s">
        <v>225</v>
      </c>
      <c r="AU174" s="239" t="s">
        <v>82</v>
      </c>
      <c r="AY174" s="18" t="s">
        <v>223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80</v>
      </c>
      <c r="BK174" s="240">
        <f>ROUND(I174*H174,2)</f>
        <v>0</v>
      </c>
      <c r="BL174" s="18" t="s">
        <v>310</v>
      </c>
      <c r="BM174" s="239" t="s">
        <v>7037</v>
      </c>
    </row>
    <row r="175" s="13" customFormat="1">
      <c r="A175" s="13"/>
      <c r="B175" s="241"/>
      <c r="C175" s="242"/>
      <c r="D175" s="243" t="s">
        <v>232</v>
      </c>
      <c r="E175" s="244" t="s">
        <v>1</v>
      </c>
      <c r="F175" s="245" t="s">
        <v>5525</v>
      </c>
      <c r="G175" s="242"/>
      <c r="H175" s="246">
        <v>4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232</v>
      </c>
      <c r="AU175" s="252" t="s">
        <v>82</v>
      </c>
      <c r="AV175" s="13" t="s">
        <v>82</v>
      </c>
      <c r="AW175" s="13" t="s">
        <v>30</v>
      </c>
      <c r="AX175" s="13" t="s">
        <v>80</v>
      </c>
      <c r="AY175" s="252" t="s">
        <v>223</v>
      </c>
    </row>
    <row r="176" s="2" customFormat="1" ht="33" customHeight="1">
      <c r="A176" s="39"/>
      <c r="B176" s="40"/>
      <c r="C176" s="228" t="s">
        <v>7</v>
      </c>
      <c r="D176" s="228" t="s">
        <v>225</v>
      </c>
      <c r="E176" s="229" t="s">
        <v>7038</v>
      </c>
      <c r="F176" s="230" t="s">
        <v>7039</v>
      </c>
      <c r="G176" s="231" t="s">
        <v>351</v>
      </c>
      <c r="H176" s="232">
        <v>15</v>
      </c>
      <c r="I176" s="233"/>
      <c r="J176" s="234">
        <f>ROUND(I176*H176,2)</f>
        <v>0</v>
      </c>
      <c r="K176" s="230" t="s">
        <v>229</v>
      </c>
      <c r="L176" s="45"/>
      <c r="M176" s="235" t="s">
        <v>1</v>
      </c>
      <c r="N176" s="236" t="s">
        <v>38</v>
      </c>
      <c r="O176" s="92"/>
      <c r="P176" s="237">
        <f>O176*H176</f>
        <v>0</v>
      </c>
      <c r="Q176" s="237">
        <v>0.0049300000000000004</v>
      </c>
      <c r="R176" s="237">
        <f>Q176*H176</f>
        <v>0.073950000000000002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310</v>
      </c>
      <c r="AT176" s="239" t="s">
        <v>225</v>
      </c>
      <c r="AU176" s="239" t="s">
        <v>82</v>
      </c>
      <c r="AY176" s="18" t="s">
        <v>223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80</v>
      </c>
      <c r="BK176" s="240">
        <f>ROUND(I176*H176,2)</f>
        <v>0</v>
      </c>
      <c r="BL176" s="18" t="s">
        <v>310</v>
      </c>
      <c r="BM176" s="239" t="s">
        <v>7040</v>
      </c>
    </row>
    <row r="177" s="2" customFormat="1" ht="24.15" customHeight="1">
      <c r="A177" s="39"/>
      <c r="B177" s="40"/>
      <c r="C177" s="228" t="s">
        <v>338</v>
      </c>
      <c r="D177" s="228" t="s">
        <v>225</v>
      </c>
      <c r="E177" s="229" t="s">
        <v>7041</v>
      </c>
      <c r="F177" s="230" t="s">
        <v>7042</v>
      </c>
      <c r="G177" s="231" t="s">
        <v>351</v>
      </c>
      <c r="H177" s="232">
        <v>0.5</v>
      </c>
      <c r="I177" s="233"/>
      <c r="J177" s="234">
        <f>ROUND(I177*H177,2)</f>
        <v>0</v>
      </c>
      <c r="K177" s="230" t="s">
        <v>229</v>
      </c>
      <c r="L177" s="45"/>
      <c r="M177" s="235" t="s">
        <v>1</v>
      </c>
      <c r="N177" s="236" t="s">
        <v>38</v>
      </c>
      <c r="O177" s="92"/>
      <c r="P177" s="237">
        <f>O177*H177</f>
        <v>0</v>
      </c>
      <c r="Q177" s="237">
        <v>0.0065300000000000002</v>
      </c>
      <c r="R177" s="237">
        <f>Q177*H177</f>
        <v>0.0032650000000000001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310</v>
      </c>
      <c r="AT177" s="239" t="s">
        <v>225</v>
      </c>
      <c r="AU177" s="239" t="s">
        <v>82</v>
      </c>
      <c r="AY177" s="18" t="s">
        <v>223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80</v>
      </c>
      <c r="BK177" s="240">
        <f>ROUND(I177*H177,2)</f>
        <v>0</v>
      </c>
      <c r="BL177" s="18" t="s">
        <v>310</v>
      </c>
      <c r="BM177" s="239" t="s">
        <v>7043</v>
      </c>
    </row>
    <row r="178" s="2" customFormat="1" ht="24.15" customHeight="1">
      <c r="A178" s="39"/>
      <c r="B178" s="40"/>
      <c r="C178" s="228" t="s">
        <v>343</v>
      </c>
      <c r="D178" s="228" t="s">
        <v>225</v>
      </c>
      <c r="E178" s="229" t="s">
        <v>7044</v>
      </c>
      <c r="F178" s="230" t="s">
        <v>7045</v>
      </c>
      <c r="G178" s="231" t="s">
        <v>4689</v>
      </c>
      <c r="H178" s="232">
        <v>1</v>
      </c>
      <c r="I178" s="233"/>
      <c r="J178" s="234">
        <f>ROUND(I178*H178,2)</f>
        <v>0</v>
      </c>
      <c r="K178" s="230" t="s">
        <v>229</v>
      </c>
      <c r="L178" s="45"/>
      <c r="M178" s="235" t="s">
        <v>1</v>
      </c>
      <c r="N178" s="236" t="s">
        <v>38</v>
      </c>
      <c r="O178" s="92"/>
      <c r="P178" s="237">
        <f>O178*H178</f>
        <v>0</v>
      </c>
      <c r="Q178" s="237">
        <v>0.0052900000000000004</v>
      </c>
      <c r="R178" s="237">
        <f>Q178*H178</f>
        <v>0.0052900000000000004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310</v>
      </c>
      <c r="AT178" s="239" t="s">
        <v>225</v>
      </c>
      <c r="AU178" s="239" t="s">
        <v>82</v>
      </c>
      <c r="AY178" s="18" t="s">
        <v>223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80</v>
      </c>
      <c r="BK178" s="240">
        <f>ROUND(I178*H178,2)</f>
        <v>0</v>
      </c>
      <c r="BL178" s="18" t="s">
        <v>310</v>
      </c>
      <c r="BM178" s="239" t="s">
        <v>7046</v>
      </c>
    </row>
    <row r="179" s="2" customFormat="1" ht="16.5" customHeight="1">
      <c r="A179" s="39"/>
      <c r="B179" s="40"/>
      <c r="C179" s="228" t="s">
        <v>348</v>
      </c>
      <c r="D179" s="228" t="s">
        <v>225</v>
      </c>
      <c r="E179" s="229" t="s">
        <v>7047</v>
      </c>
      <c r="F179" s="230" t="s">
        <v>7048</v>
      </c>
      <c r="G179" s="231" t="s">
        <v>4689</v>
      </c>
      <c r="H179" s="232">
        <v>1</v>
      </c>
      <c r="I179" s="233"/>
      <c r="J179" s="234">
        <f>ROUND(I179*H179,2)</f>
        <v>0</v>
      </c>
      <c r="K179" s="230" t="s">
        <v>229</v>
      </c>
      <c r="L179" s="45"/>
      <c r="M179" s="235" t="s">
        <v>1</v>
      </c>
      <c r="N179" s="236" t="s">
        <v>38</v>
      </c>
      <c r="O179" s="92"/>
      <c r="P179" s="237">
        <f>O179*H179</f>
        <v>0</v>
      </c>
      <c r="Q179" s="237">
        <v>0.00025000000000000001</v>
      </c>
      <c r="R179" s="237">
        <f>Q179*H179</f>
        <v>0.00025000000000000001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310</v>
      </c>
      <c r="AT179" s="239" t="s">
        <v>225</v>
      </c>
      <c r="AU179" s="239" t="s">
        <v>82</v>
      </c>
      <c r="AY179" s="18" t="s">
        <v>223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80</v>
      </c>
      <c r="BK179" s="240">
        <f>ROUND(I179*H179,2)</f>
        <v>0</v>
      </c>
      <c r="BL179" s="18" t="s">
        <v>310</v>
      </c>
      <c r="BM179" s="239" t="s">
        <v>7049</v>
      </c>
    </row>
    <row r="180" s="2" customFormat="1" ht="33" customHeight="1">
      <c r="A180" s="39"/>
      <c r="B180" s="40"/>
      <c r="C180" s="228" t="s">
        <v>354</v>
      </c>
      <c r="D180" s="228" t="s">
        <v>225</v>
      </c>
      <c r="E180" s="229" t="s">
        <v>7050</v>
      </c>
      <c r="F180" s="230" t="s">
        <v>7051</v>
      </c>
      <c r="G180" s="231" t="s">
        <v>475</v>
      </c>
      <c r="H180" s="232">
        <v>2</v>
      </c>
      <c r="I180" s="233"/>
      <c r="J180" s="234">
        <f>ROUND(I180*H180,2)</f>
        <v>0</v>
      </c>
      <c r="K180" s="230" t="s">
        <v>229</v>
      </c>
      <c r="L180" s="45"/>
      <c r="M180" s="235" t="s">
        <v>1</v>
      </c>
      <c r="N180" s="236" t="s">
        <v>38</v>
      </c>
      <c r="O180" s="92"/>
      <c r="P180" s="237">
        <f>O180*H180</f>
        <v>0</v>
      </c>
      <c r="Q180" s="237">
        <v>0.00038000000000000002</v>
      </c>
      <c r="R180" s="237">
        <f>Q180*H180</f>
        <v>0.00076000000000000004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310</v>
      </c>
      <c r="AT180" s="239" t="s">
        <v>225</v>
      </c>
      <c r="AU180" s="239" t="s">
        <v>82</v>
      </c>
      <c r="AY180" s="18" t="s">
        <v>223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80</v>
      </c>
      <c r="BK180" s="240">
        <f>ROUND(I180*H180,2)</f>
        <v>0</v>
      </c>
      <c r="BL180" s="18" t="s">
        <v>310</v>
      </c>
      <c r="BM180" s="239" t="s">
        <v>7052</v>
      </c>
    </row>
    <row r="181" s="2" customFormat="1" ht="33" customHeight="1">
      <c r="A181" s="39"/>
      <c r="B181" s="40"/>
      <c r="C181" s="228" t="s">
        <v>359</v>
      </c>
      <c r="D181" s="228" t="s">
        <v>225</v>
      </c>
      <c r="E181" s="229" t="s">
        <v>7053</v>
      </c>
      <c r="F181" s="230" t="s">
        <v>7054</v>
      </c>
      <c r="G181" s="231" t="s">
        <v>475</v>
      </c>
      <c r="H181" s="232">
        <v>1</v>
      </c>
      <c r="I181" s="233"/>
      <c r="J181" s="234">
        <f>ROUND(I181*H181,2)</f>
        <v>0</v>
      </c>
      <c r="K181" s="230" t="s">
        <v>229</v>
      </c>
      <c r="L181" s="45"/>
      <c r="M181" s="235" t="s">
        <v>1</v>
      </c>
      <c r="N181" s="236" t="s">
        <v>38</v>
      </c>
      <c r="O181" s="92"/>
      <c r="P181" s="237">
        <f>O181*H181</f>
        <v>0</v>
      </c>
      <c r="Q181" s="237">
        <v>0.00060999999999999997</v>
      </c>
      <c r="R181" s="237">
        <f>Q181*H181</f>
        <v>0.00060999999999999997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310</v>
      </c>
      <c r="AT181" s="239" t="s">
        <v>225</v>
      </c>
      <c r="AU181" s="239" t="s">
        <v>82</v>
      </c>
      <c r="AY181" s="18" t="s">
        <v>223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80</v>
      </c>
      <c r="BK181" s="240">
        <f>ROUND(I181*H181,2)</f>
        <v>0</v>
      </c>
      <c r="BL181" s="18" t="s">
        <v>310</v>
      </c>
      <c r="BM181" s="239" t="s">
        <v>7055</v>
      </c>
    </row>
    <row r="182" s="2" customFormat="1" ht="33" customHeight="1">
      <c r="A182" s="39"/>
      <c r="B182" s="40"/>
      <c r="C182" s="228" t="s">
        <v>366</v>
      </c>
      <c r="D182" s="228" t="s">
        <v>225</v>
      </c>
      <c r="E182" s="229" t="s">
        <v>7056</v>
      </c>
      <c r="F182" s="230" t="s">
        <v>7057</v>
      </c>
      <c r="G182" s="231" t="s">
        <v>475</v>
      </c>
      <c r="H182" s="232">
        <v>2</v>
      </c>
      <c r="I182" s="233"/>
      <c r="J182" s="234">
        <f>ROUND(I182*H182,2)</f>
        <v>0</v>
      </c>
      <c r="K182" s="230" t="s">
        <v>229</v>
      </c>
      <c r="L182" s="45"/>
      <c r="M182" s="235" t="s">
        <v>1</v>
      </c>
      <c r="N182" s="236" t="s">
        <v>38</v>
      </c>
      <c r="O182" s="92"/>
      <c r="P182" s="237">
        <f>O182*H182</f>
        <v>0</v>
      </c>
      <c r="Q182" s="237">
        <v>0.0012999999999999999</v>
      </c>
      <c r="R182" s="237">
        <f>Q182*H182</f>
        <v>0.0025999999999999999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310</v>
      </c>
      <c r="AT182" s="239" t="s">
        <v>225</v>
      </c>
      <c r="AU182" s="239" t="s">
        <v>82</v>
      </c>
      <c r="AY182" s="18" t="s">
        <v>223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80</v>
      </c>
      <c r="BK182" s="240">
        <f>ROUND(I182*H182,2)</f>
        <v>0</v>
      </c>
      <c r="BL182" s="18" t="s">
        <v>310</v>
      </c>
      <c r="BM182" s="239" t="s">
        <v>7058</v>
      </c>
    </row>
    <row r="183" s="2" customFormat="1" ht="37.8" customHeight="1">
      <c r="A183" s="39"/>
      <c r="B183" s="40"/>
      <c r="C183" s="228" t="s">
        <v>377</v>
      </c>
      <c r="D183" s="228" t="s">
        <v>225</v>
      </c>
      <c r="E183" s="229" t="s">
        <v>7059</v>
      </c>
      <c r="F183" s="230" t="s">
        <v>7060</v>
      </c>
      <c r="G183" s="231" t="s">
        <v>4689</v>
      </c>
      <c r="H183" s="232">
        <v>1</v>
      </c>
      <c r="I183" s="233"/>
      <c r="J183" s="234">
        <f>ROUND(I183*H183,2)</f>
        <v>0</v>
      </c>
      <c r="K183" s="230" t="s">
        <v>229</v>
      </c>
      <c r="L183" s="45"/>
      <c r="M183" s="235" t="s">
        <v>1</v>
      </c>
      <c r="N183" s="236" t="s">
        <v>38</v>
      </c>
      <c r="O183" s="92"/>
      <c r="P183" s="237">
        <f>O183*H183</f>
        <v>0</v>
      </c>
      <c r="Q183" s="237">
        <v>0.0090200000000000002</v>
      </c>
      <c r="R183" s="237">
        <f>Q183*H183</f>
        <v>0.0090200000000000002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310</v>
      </c>
      <c r="AT183" s="239" t="s">
        <v>225</v>
      </c>
      <c r="AU183" s="239" t="s">
        <v>82</v>
      </c>
      <c r="AY183" s="18" t="s">
        <v>223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80</v>
      </c>
      <c r="BK183" s="240">
        <f>ROUND(I183*H183,2)</f>
        <v>0</v>
      </c>
      <c r="BL183" s="18" t="s">
        <v>310</v>
      </c>
      <c r="BM183" s="239" t="s">
        <v>7061</v>
      </c>
    </row>
    <row r="184" s="12" customFormat="1" ht="22.8" customHeight="1">
      <c r="A184" s="12"/>
      <c r="B184" s="212"/>
      <c r="C184" s="213"/>
      <c r="D184" s="214" t="s">
        <v>72</v>
      </c>
      <c r="E184" s="226" t="s">
        <v>5095</v>
      </c>
      <c r="F184" s="226" t="s">
        <v>5955</v>
      </c>
      <c r="G184" s="213"/>
      <c r="H184" s="213"/>
      <c r="I184" s="216"/>
      <c r="J184" s="227">
        <f>BK184</f>
        <v>0</v>
      </c>
      <c r="K184" s="213"/>
      <c r="L184" s="218"/>
      <c r="M184" s="219"/>
      <c r="N184" s="220"/>
      <c r="O184" s="220"/>
      <c r="P184" s="221">
        <f>P185</f>
        <v>0</v>
      </c>
      <c r="Q184" s="220"/>
      <c r="R184" s="221">
        <f>R185</f>
        <v>0.00023000000000000001</v>
      </c>
      <c r="S184" s="220"/>
      <c r="T184" s="222">
        <f>T185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3" t="s">
        <v>82</v>
      </c>
      <c r="AT184" s="224" t="s">
        <v>72</v>
      </c>
      <c r="AU184" s="224" t="s">
        <v>80</v>
      </c>
      <c r="AY184" s="223" t="s">
        <v>223</v>
      </c>
      <c r="BK184" s="225">
        <f>BK185</f>
        <v>0</v>
      </c>
    </row>
    <row r="185" s="2" customFormat="1" ht="37.8" customHeight="1">
      <c r="A185" s="39"/>
      <c r="B185" s="40"/>
      <c r="C185" s="228" t="s">
        <v>383</v>
      </c>
      <c r="D185" s="228" t="s">
        <v>225</v>
      </c>
      <c r="E185" s="229" t="s">
        <v>7062</v>
      </c>
      <c r="F185" s="230" t="s">
        <v>7063</v>
      </c>
      <c r="G185" s="231" t="s">
        <v>475</v>
      </c>
      <c r="H185" s="232">
        <v>1</v>
      </c>
      <c r="I185" s="233"/>
      <c r="J185" s="234">
        <f>ROUND(I185*H185,2)</f>
        <v>0</v>
      </c>
      <c r="K185" s="230" t="s">
        <v>229</v>
      </c>
      <c r="L185" s="45"/>
      <c r="M185" s="235" t="s">
        <v>1</v>
      </c>
      <c r="N185" s="236" t="s">
        <v>38</v>
      </c>
      <c r="O185" s="92"/>
      <c r="P185" s="237">
        <f>O185*H185</f>
        <v>0</v>
      </c>
      <c r="Q185" s="237">
        <v>0.00023000000000000001</v>
      </c>
      <c r="R185" s="237">
        <f>Q185*H185</f>
        <v>0.00023000000000000001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310</v>
      </c>
      <c r="AT185" s="239" t="s">
        <v>225</v>
      </c>
      <c r="AU185" s="239" t="s">
        <v>82</v>
      </c>
      <c r="AY185" s="18" t="s">
        <v>223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80</v>
      </c>
      <c r="BK185" s="240">
        <f>ROUND(I185*H185,2)</f>
        <v>0</v>
      </c>
      <c r="BL185" s="18" t="s">
        <v>310</v>
      </c>
      <c r="BM185" s="239" t="s">
        <v>7064</v>
      </c>
    </row>
    <row r="186" s="12" customFormat="1" ht="25.92" customHeight="1">
      <c r="A186" s="12"/>
      <c r="B186" s="212"/>
      <c r="C186" s="213"/>
      <c r="D186" s="214" t="s">
        <v>72</v>
      </c>
      <c r="E186" s="215" t="s">
        <v>285</v>
      </c>
      <c r="F186" s="215" t="s">
        <v>7065</v>
      </c>
      <c r="G186" s="213"/>
      <c r="H186" s="213"/>
      <c r="I186" s="216"/>
      <c r="J186" s="217">
        <f>BK186</f>
        <v>0</v>
      </c>
      <c r="K186" s="213"/>
      <c r="L186" s="218"/>
      <c r="M186" s="219"/>
      <c r="N186" s="220"/>
      <c r="O186" s="220"/>
      <c r="P186" s="221">
        <f>P187</f>
        <v>0</v>
      </c>
      <c r="Q186" s="220"/>
      <c r="R186" s="221">
        <f>R187</f>
        <v>0.0038760000000000001</v>
      </c>
      <c r="S186" s="220"/>
      <c r="T186" s="222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3" t="s">
        <v>102</v>
      </c>
      <c r="AT186" s="224" t="s">
        <v>72</v>
      </c>
      <c r="AU186" s="224" t="s">
        <v>73</v>
      </c>
      <c r="AY186" s="223" t="s">
        <v>223</v>
      </c>
      <c r="BK186" s="225">
        <f>BK187</f>
        <v>0</v>
      </c>
    </row>
    <row r="187" s="12" customFormat="1" ht="22.8" customHeight="1">
      <c r="A187" s="12"/>
      <c r="B187" s="212"/>
      <c r="C187" s="213"/>
      <c r="D187" s="214" t="s">
        <v>72</v>
      </c>
      <c r="E187" s="226" t="s">
        <v>7066</v>
      </c>
      <c r="F187" s="226" t="s">
        <v>7067</v>
      </c>
      <c r="G187" s="213"/>
      <c r="H187" s="213"/>
      <c r="I187" s="216"/>
      <c r="J187" s="227">
        <f>BK187</f>
        <v>0</v>
      </c>
      <c r="K187" s="213"/>
      <c r="L187" s="218"/>
      <c r="M187" s="219"/>
      <c r="N187" s="220"/>
      <c r="O187" s="220"/>
      <c r="P187" s="221">
        <f>SUM(P188:P205)</f>
        <v>0</v>
      </c>
      <c r="Q187" s="220"/>
      <c r="R187" s="221">
        <f>SUM(R188:R205)</f>
        <v>0.0038760000000000001</v>
      </c>
      <c r="S187" s="220"/>
      <c r="T187" s="222">
        <f>SUM(T188:T205)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102</v>
      </c>
      <c r="AT187" s="224" t="s">
        <v>72</v>
      </c>
      <c r="AU187" s="224" t="s">
        <v>80</v>
      </c>
      <c r="AY187" s="223" t="s">
        <v>223</v>
      </c>
      <c r="BK187" s="225">
        <f>SUM(BK188:BK205)</f>
        <v>0</v>
      </c>
    </row>
    <row r="188" s="2" customFormat="1" ht="21.75" customHeight="1">
      <c r="A188" s="39"/>
      <c r="B188" s="40"/>
      <c r="C188" s="228" t="s">
        <v>389</v>
      </c>
      <c r="D188" s="228" t="s">
        <v>225</v>
      </c>
      <c r="E188" s="229" t="s">
        <v>7068</v>
      </c>
      <c r="F188" s="230" t="s">
        <v>7069</v>
      </c>
      <c r="G188" s="231" t="s">
        <v>351</v>
      </c>
      <c r="H188" s="232">
        <v>7</v>
      </c>
      <c r="I188" s="233"/>
      <c r="J188" s="234">
        <f>ROUND(I188*H188,2)</f>
        <v>0</v>
      </c>
      <c r="K188" s="230" t="s">
        <v>229</v>
      </c>
      <c r="L188" s="45"/>
      <c r="M188" s="235" t="s">
        <v>1</v>
      </c>
      <c r="N188" s="236" t="s">
        <v>38</v>
      </c>
      <c r="O188" s="92"/>
      <c r="P188" s="237">
        <f>O188*H188</f>
        <v>0</v>
      </c>
      <c r="Q188" s="237">
        <v>3.0000000000000001E-05</v>
      </c>
      <c r="R188" s="237">
        <f>Q188*H188</f>
        <v>0.00021000000000000001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652</v>
      </c>
      <c r="AT188" s="239" t="s">
        <v>225</v>
      </c>
      <c r="AU188" s="239" t="s">
        <v>82</v>
      </c>
      <c r="AY188" s="18" t="s">
        <v>223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80</v>
      </c>
      <c r="BK188" s="240">
        <f>ROUND(I188*H188,2)</f>
        <v>0</v>
      </c>
      <c r="BL188" s="18" t="s">
        <v>652</v>
      </c>
      <c r="BM188" s="239" t="s">
        <v>7070</v>
      </c>
    </row>
    <row r="189" s="2" customFormat="1" ht="37.8" customHeight="1">
      <c r="A189" s="39"/>
      <c r="B189" s="40"/>
      <c r="C189" s="228" t="s">
        <v>397</v>
      </c>
      <c r="D189" s="228" t="s">
        <v>225</v>
      </c>
      <c r="E189" s="229" t="s">
        <v>7071</v>
      </c>
      <c r="F189" s="230" t="s">
        <v>7072</v>
      </c>
      <c r="G189" s="231" t="s">
        <v>475</v>
      </c>
      <c r="H189" s="232">
        <v>1</v>
      </c>
      <c r="I189" s="233"/>
      <c r="J189" s="234">
        <f>ROUND(I189*H189,2)</f>
        <v>0</v>
      </c>
      <c r="K189" s="230" t="s">
        <v>229</v>
      </c>
      <c r="L189" s="45"/>
      <c r="M189" s="235" t="s">
        <v>1</v>
      </c>
      <c r="N189" s="236" t="s">
        <v>38</v>
      </c>
      <c r="O189" s="92"/>
      <c r="P189" s="237">
        <f>O189*H189</f>
        <v>0</v>
      </c>
      <c r="Q189" s="237">
        <v>2.0000000000000002E-05</v>
      </c>
      <c r="R189" s="237">
        <f>Q189*H189</f>
        <v>2.0000000000000002E-05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652</v>
      </c>
      <c r="AT189" s="239" t="s">
        <v>225</v>
      </c>
      <c r="AU189" s="239" t="s">
        <v>82</v>
      </c>
      <c r="AY189" s="18" t="s">
        <v>223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80</v>
      </c>
      <c r="BK189" s="240">
        <f>ROUND(I189*H189,2)</f>
        <v>0</v>
      </c>
      <c r="BL189" s="18" t="s">
        <v>652</v>
      </c>
      <c r="BM189" s="239" t="s">
        <v>7073</v>
      </c>
    </row>
    <row r="190" s="2" customFormat="1" ht="37.8" customHeight="1">
      <c r="A190" s="39"/>
      <c r="B190" s="40"/>
      <c r="C190" s="228" t="s">
        <v>402</v>
      </c>
      <c r="D190" s="228" t="s">
        <v>225</v>
      </c>
      <c r="E190" s="229" t="s">
        <v>7074</v>
      </c>
      <c r="F190" s="230" t="s">
        <v>7075</v>
      </c>
      <c r="G190" s="231" t="s">
        <v>351</v>
      </c>
      <c r="H190" s="232">
        <v>7</v>
      </c>
      <c r="I190" s="233"/>
      <c r="J190" s="234">
        <f>ROUND(I190*H190,2)</f>
        <v>0</v>
      </c>
      <c r="K190" s="230" t="s">
        <v>229</v>
      </c>
      <c r="L190" s="45"/>
      <c r="M190" s="235" t="s">
        <v>1</v>
      </c>
      <c r="N190" s="236" t="s">
        <v>38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652</v>
      </c>
      <c r="AT190" s="239" t="s">
        <v>225</v>
      </c>
      <c r="AU190" s="239" t="s">
        <v>82</v>
      </c>
      <c r="AY190" s="18" t="s">
        <v>223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80</v>
      </c>
      <c r="BK190" s="240">
        <f>ROUND(I190*H190,2)</f>
        <v>0</v>
      </c>
      <c r="BL190" s="18" t="s">
        <v>652</v>
      </c>
      <c r="BM190" s="239" t="s">
        <v>7076</v>
      </c>
    </row>
    <row r="191" s="2" customFormat="1" ht="24.15" customHeight="1">
      <c r="A191" s="39"/>
      <c r="B191" s="40"/>
      <c r="C191" s="274" t="s">
        <v>414</v>
      </c>
      <c r="D191" s="274" t="s">
        <v>285</v>
      </c>
      <c r="E191" s="275" t="s">
        <v>7077</v>
      </c>
      <c r="F191" s="276" t="s">
        <v>7078</v>
      </c>
      <c r="G191" s="277" t="s">
        <v>351</v>
      </c>
      <c r="H191" s="278">
        <v>7.7000000000000002</v>
      </c>
      <c r="I191" s="279"/>
      <c r="J191" s="280">
        <f>ROUND(I191*H191,2)</f>
        <v>0</v>
      </c>
      <c r="K191" s="276" t="s">
        <v>229</v>
      </c>
      <c r="L191" s="281"/>
      <c r="M191" s="282" t="s">
        <v>1</v>
      </c>
      <c r="N191" s="283" t="s">
        <v>38</v>
      </c>
      <c r="O191" s="92"/>
      <c r="P191" s="237">
        <f>O191*H191</f>
        <v>0</v>
      </c>
      <c r="Q191" s="237">
        <v>0.00027999999999999998</v>
      </c>
      <c r="R191" s="237">
        <f>Q191*H191</f>
        <v>0.0021559999999999999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1088</v>
      </c>
      <c r="AT191" s="239" t="s">
        <v>285</v>
      </c>
      <c r="AU191" s="239" t="s">
        <v>82</v>
      </c>
      <c r="AY191" s="18" t="s">
        <v>223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80</v>
      </c>
      <c r="BK191" s="240">
        <f>ROUND(I191*H191,2)</f>
        <v>0</v>
      </c>
      <c r="BL191" s="18" t="s">
        <v>1088</v>
      </c>
      <c r="BM191" s="239" t="s">
        <v>7079</v>
      </c>
    </row>
    <row r="192" s="13" customFormat="1">
      <c r="A192" s="13"/>
      <c r="B192" s="241"/>
      <c r="C192" s="242"/>
      <c r="D192" s="243" t="s">
        <v>232</v>
      </c>
      <c r="E192" s="244" t="s">
        <v>1</v>
      </c>
      <c r="F192" s="245" t="s">
        <v>7080</v>
      </c>
      <c r="G192" s="242"/>
      <c r="H192" s="246">
        <v>7.7000000000000002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232</v>
      </c>
      <c r="AU192" s="252" t="s">
        <v>82</v>
      </c>
      <c r="AV192" s="13" t="s">
        <v>82</v>
      </c>
      <c r="AW192" s="13" t="s">
        <v>30</v>
      </c>
      <c r="AX192" s="13" t="s">
        <v>80</v>
      </c>
      <c r="AY192" s="252" t="s">
        <v>223</v>
      </c>
    </row>
    <row r="193" s="2" customFormat="1" ht="37.8" customHeight="1">
      <c r="A193" s="39"/>
      <c r="B193" s="40"/>
      <c r="C193" s="228" t="s">
        <v>419</v>
      </c>
      <c r="D193" s="228" t="s">
        <v>225</v>
      </c>
      <c r="E193" s="229" t="s">
        <v>7081</v>
      </c>
      <c r="F193" s="230" t="s">
        <v>7082</v>
      </c>
      <c r="G193" s="231" t="s">
        <v>351</v>
      </c>
      <c r="H193" s="232">
        <v>2</v>
      </c>
      <c r="I193" s="233"/>
      <c r="J193" s="234">
        <f>ROUND(I193*H193,2)</f>
        <v>0</v>
      </c>
      <c r="K193" s="230" t="s">
        <v>229</v>
      </c>
      <c r="L193" s="45"/>
      <c r="M193" s="235" t="s">
        <v>1</v>
      </c>
      <c r="N193" s="236" t="s">
        <v>38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652</v>
      </c>
      <c r="AT193" s="239" t="s">
        <v>225</v>
      </c>
      <c r="AU193" s="239" t="s">
        <v>82</v>
      </c>
      <c r="AY193" s="18" t="s">
        <v>223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80</v>
      </c>
      <c r="BK193" s="240">
        <f>ROUND(I193*H193,2)</f>
        <v>0</v>
      </c>
      <c r="BL193" s="18" t="s">
        <v>652</v>
      </c>
      <c r="BM193" s="239" t="s">
        <v>7083</v>
      </c>
    </row>
    <row r="194" s="2" customFormat="1" ht="24.15" customHeight="1">
      <c r="A194" s="39"/>
      <c r="B194" s="40"/>
      <c r="C194" s="274" t="s">
        <v>425</v>
      </c>
      <c r="D194" s="274" t="s">
        <v>285</v>
      </c>
      <c r="E194" s="275" t="s">
        <v>7084</v>
      </c>
      <c r="F194" s="276" t="s">
        <v>7085</v>
      </c>
      <c r="G194" s="277" t="s">
        <v>351</v>
      </c>
      <c r="H194" s="278">
        <v>2</v>
      </c>
      <c r="I194" s="279"/>
      <c r="J194" s="280">
        <f>ROUND(I194*H194,2)</f>
        <v>0</v>
      </c>
      <c r="K194" s="276" t="s">
        <v>229</v>
      </c>
      <c r="L194" s="281"/>
      <c r="M194" s="282" t="s">
        <v>1</v>
      </c>
      <c r="N194" s="283" t="s">
        <v>38</v>
      </c>
      <c r="O194" s="92"/>
      <c r="P194" s="237">
        <f>O194*H194</f>
        <v>0</v>
      </c>
      <c r="Q194" s="237">
        <v>0.00067000000000000002</v>
      </c>
      <c r="R194" s="237">
        <f>Q194*H194</f>
        <v>0.0013400000000000001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1088</v>
      </c>
      <c r="AT194" s="239" t="s">
        <v>285</v>
      </c>
      <c r="AU194" s="239" t="s">
        <v>82</v>
      </c>
      <c r="AY194" s="18" t="s">
        <v>223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80</v>
      </c>
      <c r="BK194" s="240">
        <f>ROUND(I194*H194,2)</f>
        <v>0</v>
      </c>
      <c r="BL194" s="18" t="s">
        <v>1088</v>
      </c>
      <c r="BM194" s="239" t="s">
        <v>7086</v>
      </c>
    </row>
    <row r="195" s="14" customFormat="1">
      <c r="A195" s="14"/>
      <c r="B195" s="253"/>
      <c r="C195" s="254"/>
      <c r="D195" s="243" t="s">
        <v>232</v>
      </c>
      <c r="E195" s="255" t="s">
        <v>1</v>
      </c>
      <c r="F195" s="256" t="s">
        <v>7087</v>
      </c>
      <c r="G195" s="254"/>
      <c r="H195" s="255" t="s">
        <v>1</v>
      </c>
      <c r="I195" s="257"/>
      <c r="J195" s="254"/>
      <c r="K195" s="254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232</v>
      </c>
      <c r="AU195" s="262" t="s">
        <v>82</v>
      </c>
      <c r="AV195" s="14" t="s">
        <v>80</v>
      </c>
      <c r="AW195" s="14" t="s">
        <v>30</v>
      </c>
      <c r="AX195" s="14" t="s">
        <v>73</v>
      </c>
      <c r="AY195" s="262" t="s">
        <v>223</v>
      </c>
    </row>
    <row r="196" s="13" customFormat="1">
      <c r="A196" s="13"/>
      <c r="B196" s="241"/>
      <c r="C196" s="242"/>
      <c r="D196" s="243" t="s">
        <v>232</v>
      </c>
      <c r="E196" s="244" t="s">
        <v>1</v>
      </c>
      <c r="F196" s="245" t="s">
        <v>82</v>
      </c>
      <c r="G196" s="242"/>
      <c r="H196" s="246">
        <v>2</v>
      </c>
      <c r="I196" s="247"/>
      <c r="J196" s="242"/>
      <c r="K196" s="242"/>
      <c r="L196" s="248"/>
      <c r="M196" s="249"/>
      <c r="N196" s="250"/>
      <c r="O196" s="250"/>
      <c r="P196" s="250"/>
      <c r="Q196" s="250"/>
      <c r="R196" s="250"/>
      <c r="S196" s="250"/>
      <c r="T196" s="25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2" t="s">
        <v>232</v>
      </c>
      <c r="AU196" s="252" t="s">
        <v>82</v>
      </c>
      <c r="AV196" s="13" t="s">
        <v>82</v>
      </c>
      <c r="AW196" s="13" t="s">
        <v>30</v>
      </c>
      <c r="AX196" s="13" t="s">
        <v>80</v>
      </c>
      <c r="AY196" s="252" t="s">
        <v>223</v>
      </c>
    </row>
    <row r="197" s="2" customFormat="1" ht="37.8" customHeight="1">
      <c r="A197" s="39"/>
      <c r="B197" s="40"/>
      <c r="C197" s="228" t="s">
        <v>446</v>
      </c>
      <c r="D197" s="228" t="s">
        <v>225</v>
      </c>
      <c r="E197" s="229" t="s">
        <v>7088</v>
      </c>
      <c r="F197" s="230" t="s">
        <v>7089</v>
      </c>
      <c r="G197" s="231" t="s">
        <v>475</v>
      </c>
      <c r="H197" s="232">
        <v>1</v>
      </c>
      <c r="I197" s="233"/>
      <c r="J197" s="234">
        <f>ROUND(I197*H197,2)</f>
        <v>0</v>
      </c>
      <c r="K197" s="230" t="s">
        <v>229</v>
      </c>
      <c r="L197" s="45"/>
      <c r="M197" s="235" t="s">
        <v>1</v>
      </c>
      <c r="N197" s="236" t="s">
        <v>38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652</v>
      </c>
      <c r="AT197" s="239" t="s">
        <v>225</v>
      </c>
      <c r="AU197" s="239" t="s">
        <v>82</v>
      </c>
      <c r="AY197" s="18" t="s">
        <v>223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80</v>
      </c>
      <c r="BK197" s="240">
        <f>ROUND(I197*H197,2)</f>
        <v>0</v>
      </c>
      <c r="BL197" s="18" t="s">
        <v>652</v>
      </c>
      <c r="BM197" s="239" t="s">
        <v>7090</v>
      </c>
    </row>
    <row r="198" s="2" customFormat="1" ht="16.5" customHeight="1">
      <c r="A198" s="39"/>
      <c r="B198" s="40"/>
      <c r="C198" s="274" t="s">
        <v>456</v>
      </c>
      <c r="D198" s="274" t="s">
        <v>285</v>
      </c>
      <c r="E198" s="275" t="s">
        <v>7091</v>
      </c>
      <c r="F198" s="276" t="s">
        <v>7092</v>
      </c>
      <c r="G198" s="277" t="s">
        <v>475</v>
      </c>
      <c r="H198" s="278">
        <v>1</v>
      </c>
      <c r="I198" s="279"/>
      <c r="J198" s="280">
        <f>ROUND(I198*H198,2)</f>
        <v>0</v>
      </c>
      <c r="K198" s="276" t="s">
        <v>229</v>
      </c>
      <c r="L198" s="281"/>
      <c r="M198" s="282" t="s">
        <v>1</v>
      </c>
      <c r="N198" s="283" t="s">
        <v>38</v>
      </c>
      <c r="O198" s="92"/>
      <c r="P198" s="237">
        <f>O198*H198</f>
        <v>0</v>
      </c>
      <c r="Q198" s="237">
        <v>8.0000000000000007E-05</v>
      </c>
      <c r="R198" s="237">
        <f>Q198*H198</f>
        <v>8.0000000000000007E-05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1088</v>
      </c>
      <c r="AT198" s="239" t="s">
        <v>285</v>
      </c>
      <c r="AU198" s="239" t="s">
        <v>82</v>
      </c>
      <c r="AY198" s="18" t="s">
        <v>223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80</v>
      </c>
      <c r="BK198" s="240">
        <f>ROUND(I198*H198,2)</f>
        <v>0</v>
      </c>
      <c r="BL198" s="18" t="s">
        <v>1088</v>
      </c>
      <c r="BM198" s="239" t="s">
        <v>7093</v>
      </c>
    </row>
    <row r="199" s="2" customFormat="1" ht="24.15" customHeight="1">
      <c r="A199" s="39"/>
      <c r="B199" s="40"/>
      <c r="C199" s="228" t="s">
        <v>467</v>
      </c>
      <c r="D199" s="228" t="s">
        <v>225</v>
      </c>
      <c r="E199" s="229" t="s">
        <v>7094</v>
      </c>
      <c r="F199" s="230" t="s">
        <v>7095</v>
      </c>
      <c r="G199" s="231" t="s">
        <v>351</v>
      </c>
      <c r="H199" s="232">
        <v>7</v>
      </c>
      <c r="I199" s="233"/>
      <c r="J199" s="234">
        <f>ROUND(I199*H199,2)</f>
        <v>0</v>
      </c>
      <c r="K199" s="230" t="s">
        <v>229</v>
      </c>
      <c r="L199" s="45"/>
      <c r="M199" s="235" t="s">
        <v>1</v>
      </c>
      <c r="N199" s="236" t="s">
        <v>38</v>
      </c>
      <c r="O199" s="92"/>
      <c r="P199" s="237">
        <f>O199*H199</f>
        <v>0</v>
      </c>
      <c r="Q199" s="237">
        <v>1.0000000000000001E-05</v>
      </c>
      <c r="R199" s="237">
        <f>Q199*H199</f>
        <v>7.0000000000000007E-05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652</v>
      </c>
      <c r="AT199" s="239" t="s">
        <v>225</v>
      </c>
      <c r="AU199" s="239" t="s">
        <v>82</v>
      </c>
      <c r="AY199" s="18" t="s">
        <v>223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80</v>
      </c>
      <c r="BK199" s="240">
        <f>ROUND(I199*H199,2)</f>
        <v>0</v>
      </c>
      <c r="BL199" s="18" t="s">
        <v>652</v>
      </c>
      <c r="BM199" s="239" t="s">
        <v>7096</v>
      </c>
    </row>
    <row r="200" s="2" customFormat="1" ht="21.75" customHeight="1">
      <c r="A200" s="39"/>
      <c r="B200" s="40"/>
      <c r="C200" s="228" t="s">
        <v>472</v>
      </c>
      <c r="D200" s="228" t="s">
        <v>225</v>
      </c>
      <c r="E200" s="229" t="s">
        <v>7097</v>
      </c>
      <c r="F200" s="230" t="s">
        <v>7098</v>
      </c>
      <c r="G200" s="231" t="s">
        <v>351</v>
      </c>
      <c r="H200" s="232">
        <v>19</v>
      </c>
      <c r="I200" s="233"/>
      <c r="J200" s="234">
        <f>ROUND(I200*H200,2)</f>
        <v>0</v>
      </c>
      <c r="K200" s="230" t="s">
        <v>229</v>
      </c>
      <c r="L200" s="45"/>
      <c r="M200" s="235" t="s">
        <v>1</v>
      </c>
      <c r="N200" s="236" t="s">
        <v>38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652</v>
      </c>
      <c r="AT200" s="239" t="s">
        <v>225</v>
      </c>
      <c r="AU200" s="239" t="s">
        <v>82</v>
      </c>
      <c r="AY200" s="18" t="s">
        <v>223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80</v>
      </c>
      <c r="BK200" s="240">
        <f>ROUND(I200*H200,2)</f>
        <v>0</v>
      </c>
      <c r="BL200" s="18" t="s">
        <v>652</v>
      </c>
      <c r="BM200" s="239" t="s">
        <v>7099</v>
      </c>
    </row>
    <row r="201" s="13" customFormat="1">
      <c r="A201" s="13"/>
      <c r="B201" s="241"/>
      <c r="C201" s="242"/>
      <c r="D201" s="243" t="s">
        <v>232</v>
      </c>
      <c r="E201" s="244" t="s">
        <v>1</v>
      </c>
      <c r="F201" s="245" t="s">
        <v>7100</v>
      </c>
      <c r="G201" s="242"/>
      <c r="H201" s="246">
        <v>19</v>
      </c>
      <c r="I201" s="247"/>
      <c r="J201" s="242"/>
      <c r="K201" s="242"/>
      <c r="L201" s="248"/>
      <c r="M201" s="249"/>
      <c r="N201" s="250"/>
      <c r="O201" s="250"/>
      <c r="P201" s="250"/>
      <c r="Q201" s="250"/>
      <c r="R201" s="250"/>
      <c r="S201" s="250"/>
      <c r="T201" s="25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2" t="s">
        <v>232</v>
      </c>
      <c r="AU201" s="252" t="s">
        <v>82</v>
      </c>
      <c r="AV201" s="13" t="s">
        <v>82</v>
      </c>
      <c r="AW201" s="13" t="s">
        <v>30</v>
      </c>
      <c r="AX201" s="13" t="s">
        <v>80</v>
      </c>
      <c r="AY201" s="252" t="s">
        <v>223</v>
      </c>
    </row>
    <row r="202" s="2" customFormat="1" ht="24.15" customHeight="1">
      <c r="A202" s="39"/>
      <c r="B202" s="40"/>
      <c r="C202" s="228" t="s">
        <v>479</v>
      </c>
      <c r="D202" s="228" t="s">
        <v>225</v>
      </c>
      <c r="E202" s="229" t="s">
        <v>7101</v>
      </c>
      <c r="F202" s="230" t="s">
        <v>7102</v>
      </c>
      <c r="G202" s="231" t="s">
        <v>475</v>
      </c>
      <c r="H202" s="232">
        <v>1</v>
      </c>
      <c r="I202" s="233"/>
      <c r="J202" s="234">
        <f>ROUND(I202*H202,2)</f>
        <v>0</v>
      </c>
      <c r="K202" s="230" t="s">
        <v>229</v>
      </c>
      <c r="L202" s="45"/>
      <c r="M202" s="235" t="s">
        <v>1</v>
      </c>
      <c r="N202" s="236" t="s">
        <v>38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652</v>
      </c>
      <c r="AT202" s="239" t="s">
        <v>225</v>
      </c>
      <c r="AU202" s="239" t="s">
        <v>82</v>
      </c>
      <c r="AY202" s="18" t="s">
        <v>223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80</v>
      </c>
      <c r="BK202" s="240">
        <f>ROUND(I202*H202,2)</f>
        <v>0</v>
      </c>
      <c r="BL202" s="18" t="s">
        <v>652</v>
      </c>
      <c r="BM202" s="239" t="s">
        <v>7103</v>
      </c>
    </row>
    <row r="203" s="2" customFormat="1" ht="21.75" customHeight="1">
      <c r="A203" s="39"/>
      <c r="B203" s="40"/>
      <c r="C203" s="228" t="s">
        <v>485</v>
      </c>
      <c r="D203" s="228" t="s">
        <v>225</v>
      </c>
      <c r="E203" s="229" t="s">
        <v>7104</v>
      </c>
      <c r="F203" s="230" t="s">
        <v>7105</v>
      </c>
      <c r="G203" s="231" t="s">
        <v>4689</v>
      </c>
      <c r="H203" s="232">
        <v>1</v>
      </c>
      <c r="I203" s="233"/>
      <c r="J203" s="234">
        <f>ROUND(I203*H203,2)</f>
        <v>0</v>
      </c>
      <c r="K203" s="230" t="s">
        <v>229</v>
      </c>
      <c r="L203" s="45"/>
      <c r="M203" s="235" t="s">
        <v>1</v>
      </c>
      <c r="N203" s="236" t="s">
        <v>38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652</v>
      </c>
      <c r="AT203" s="239" t="s">
        <v>225</v>
      </c>
      <c r="AU203" s="239" t="s">
        <v>82</v>
      </c>
      <c r="AY203" s="18" t="s">
        <v>223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80</v>
      </c>
      <c r="BK203" s="240">
        <f>ROUND(I203*H203,2)</f>
        <v>0</v>
      </c>
      <c r="BL203" s="18" t="s">
        <v>652</v>
      </c>
      <c r="BM203" s="239" t="s">
        <v>7106</v>
      </c>
    </row>
    <row r="204" s="2" customFormat="1" ht="21.75" customHeight="1">
      <c r="A204" s="39"/>
      <c r="B204" s="40"/>
      <c r="C204" s="228" t="s">
        <v>491</v>
      </c>
      <c r="D204" s="228" t="s">
        <v>225</v>
      </c>
      <c r="E204" s="229" t="s">
        <v>7107</v>
      </c>
      <c r="F204" s="230" t="s">
        <v>7108</v>
      </c>
      <c r="G204" s="231" t="s">
        <v>4689</v>
      </c>
      <c r="H204" s="232">
        <v>1</v>
      </c>
      <c r="I204" s="233"/>
      <c r="J204" s="234">
        <f>ROUND(I204*H204,2)</f>
        <v>0</v>
      </c>
      <c r="K204" s="230" t="s">
        <v>229</v>
      </c>
      <c r="L204" s="45"/>
      <c r="M204" s="235" t="s">
        <v>1</v>
      </c>
      <c r="N204" s="236" t="s">
        <v>38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652</v>
      </c>
      <c r="AT204" s="239" t="s">
        <v>225</v>
      </c>
      <c r="AU204" s="239" t="s">
        <v>82</v>
      </c>
      <c r="AY204" s="18" t="s">
        <v>223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80</v>
      </c>
      <c r="BK204" s="240">
        <f>ROUND(I204*H204,2)</f>
        <v>0</v>
      </c>
      <c r="BL204" s="18" t="s">
        <v>652</v>
      </c>
      <c r="BM204" s="239" t="s">
        <v>7109</v>
      </c>
    </row>
    <row r="205" s="2" customFormat="1" ht="37.8" customHeight="1">
      <c r="A205" s="39"/>
      <c r="B205" s="40"/>
      <c r="C205" s="228" t="s">
        <v>497</v>
      </c>
      <c r="D205" s="228" t="s">
        <v>225</v>
      </c>
      <c r="E205" s="229" t="s">
        <v>7110</v>
      </c>
      <c r="F205" s="230" t="s">
        <v>7111</v>
      </c>
      <c r="G205" s="231" t="s">
        <v>475</v>
      </c>
      <c r="H205" s="232">
        <v>1</v>
      </c>
      <c r="I205" s="233"/>
      <c r="J205" s="234">
        <f>ROUND(I205*H205,2)</f>
        <v>0</v>
      </c>
      <c r="K205" s="230" t="s">
        <v>229</v>
      </c>
      <c r="L205" s="45"/>
      <c r="M205" s="235" t="s">
        <v>1</v>
      </c>
      <c r="N205" s="236" t="s">
        <v>38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652</v>
      </c>
      <c r="AT205" s="239" t="s">
        <v>225</v>
      </c>
      <c r="AU205" s="239" t="s">
        <v>82</v>
      </c>
      <c r="AY205" s="18" t="s">
        <v>223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80</v>
      </c>
      <c r="BK205" s="240">
        <f>ROUND(I205*H205,2)</f>
        <v>0</v>
      </c>
      <c r="BL205" s="18" t="s">
        <v>652</v>
      </c>
      <c r="BM205" s="239" t="s">
        <v>7112</v>
      </c>
    </row>
    <row r="206" s="12" customFormat="1" ht="25.92" customHeight="1">
      <c r="A206" s="12"/>
      <c r="B206" s="212"/>
      <c r="C206" s="213"/>
      <c r="D206" s="214" t="s">
        <v>72</v>
      </c>
      <c r="E206" s="215" t="s">
        <v>5301</v>
      </c>
      <c r="F206" s="215" t="s">
        <v>5302</v>
      </c>
      <c r="G206" s="213"/>
      <c r="H206" s="213"/>
      <c r="I206" s="216"/>
      <c r="J206" s="217">
        <f>BK206</f>
        <v>0</v>
      </c>
      <c r="K206" s="213"/>
      <c r="L206" s="218"/>
      <c r="M206" s="219"/>
      <c r="N206" s="220"/>
      <c r="O206" s="220"/>
      <c r="P206" s="221">
        <f>P207</f>
        <v>0</v>
      </c>
      <c r="Q206" s="220"/>
      <c r="R206" s="221">
        <f>R207</f>
        <v>0</v>
      </c>
      <c r="S206" s="220"/>
      <c r="T206" s="222">
        <f>T207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3" t="s">
        <v>249</v>
      </c>
      <c r="AT206" s="224" t="s">
        <v>72</v>
      </c>
      <c r="AU206" s="224" t="s">
        <v>73</v>
      </c>
      <c r="AY206" s="223" t="s">
        <v>223</v>
      </c>
      <c r="BK206" s="225">
        <f>BK207</f>
        <v>0</v>
      </c>
    </row>
    <row r="207" s="12" customFormat="1" ht="22.8" customHeight="1">
      <c r="A207" s="12"/>
      <c r="B207" s="212"/>
      <c r="C207" s="213"/>
      <c r="D207" s="214" t="s">
        <v>72</v>
      </c>
      <c r="E207" s="226" t="s">
        <v>5303</v>
      </c>
      <c r="F207" s="226" t="s">
        <v>6390</v>
      </c>
      <c r="G207" s="213"/>
      <c r="H207" s="213"/>
      <c r="I207" s="216"/>
      <c r="J207" s="227">
        <f>BK207</f>
        <v>0</v>
      </c>
      <c r="K207" s="213"/>
      <c r="L207" s="218"/>
      <c r="M207" s="219"/>
      <c r="N207" s="220"/>
      <c r="O207" s="220"/>
      <c r="P207" s="221">
        <f>P208</f>
        <v>0</v>
      </c>
      <c r="Q207" s="220"/>
      <c r="R207" s="221">
        <f>R208</f>
        <v>0</v>
      </c>
      <c r="S207" s="220"/>
      <c r="T207" s="222">
        <f>T208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3" t="s">
        <v>249</v>
      </c>
      <c r="AT207" s="224" t="s">
        <v>72</v>
      </c>
      <c r="AU207" s="224" t="s">
        <v>80</v>
      </c>
      <c r="AY207" s="223" t="s">
        <v>223</v>
      </c>
      <c r="BK207" s="225">
        <f>BK208</f>
        <v>0</v>
      </c>
    </row>
    <row r="208" s="2" customFormat="1" ht="16.5" customHeight="1">
      <c r="A208" s="39"/>
      <c r="B208" s="40"/>
      <c r="C208" s="228" t="s">
        <v>503</v>
      </c>
      <c r="D208" s="228" t="s">
        <v>225</v>
      </c>
      <c r="E208" s="229" t="s">
        <v>6391</v>
      </c>
      <c r="F208" s="230" t="s">
        <v>7113</v>
      </c>
      <c r="G208" s="231" t="s">
        <v>4689</v>
      </c>
      <c r="H208" s="232">
        <v>1</v>
      </c>
      <c r="I208" s="233"/>
      <c r="J208" s="234">
        <f>ROUND(I208*H208,2)</f>
        <v>0</v>
      </c>
      <c r="K208" s="230" t="s">
        <v>229</v>
      </c>
      <c r="L208" s="45"/>
      <c r="M208" s="299" t="s">
        <v>1</v>
      </c>
      <c r="N208" s="300" t="s">
        <v>38</v>
      </c>
      <c r="O208" s="301"/>
      <c r="P208" s="302">
        <f>O208*H208</f>
        <v>0</v>
      </c>
      <c r="Q208" s="302">
        <v>0</v>
      </c>
      <c r="R208" s="302">
        <f>Q208*H208</f>
        <v>0</v>
      </c>
      <c r="S208" s="302">
        <v>0</v>
      </c>
      <c r="T208" s="303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5308</v>
      </c>
      <c r="AT208" s="239" t="s">
        <v>225</v>
      </c>
      <c r="AU208" s="239" t="s">
        <v>82</v>
      </c>
      <c r="AY208" s="18" t="s">
        <v>223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80</v>
      </c>
      <c r="BK208" s="240">
        <f>ROUND(I208*H208,2)</f>
        <v>0</v>
      </c>
      <c r="BL208" s="18" t="s">
        <v>5308</v>
      </c>
      <c r="BM208" s="239" t="s">
        <v>7114</v>
      </c>
    </row>
    <row r="209" s="2" customFormat="1" ht="6.96" customHeight="1">
      <c r="A209" s="39"/>
      <c r="B209" s="67"/>
      <c r="C209" s="68"/>
      <c r="D209" s="68"/>
      <c r="E209" s="68"/>
      <c r="F209" s="68"/>
      <c r="G209" s="68"/>
      <c r="H209" s="68"/>
      <c r="I209" s="68"/>
      <c r="J209" s="68"/>
      <c r="K209" s="68"/>
      <c r="L209" s="45"/>
      <c r="M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</sheetData>
  <sheetProtection sheet="1" autoFilter="0" formatColumns="0" formatRows="0" objects="1" scenarios="1" spinCount="100000" saltValue="CP4pDka3MpTDGONnIx3sYExSg6xLmVNiz5/JCGpc2a5f1IayjToEAe0Lu3EJ9zE6ezBDsjiiuYgMmyw77jJ15w==" hashValue="Oo936z34o2exTsj64O9YMVYlDDDsnpKqeqH9kIAi9aBB4X6SLNQHxNGe4M0Ujek186Ph66omtjt41MvhgFGfvQ==" algorithmName="SHA-512" password="DDEF"/>
  <autoFilter ref="C133:K20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2:H122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DESKTOP-55R0SOF\Petr Bubeníček</dc:creator>
  <cp:lastModifiedBy>DESKTOP-55R0SOF\Petr Bubeníček</cp:lastModifiedBy>
  <dcterms:created xsi:type="dcterms:W3CDTF">2025-08-22T06:44:49Z</dcterms:created>
  <dcterms:modified xsi:type="dcterms:W3CDTF">2025-08-22T06:45:19Z</dcterms:modified>
</cp:coreProperties>
</file>