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application/x-msmetafile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Investice\PROJEKTY EU\Doprava\Modernizace silnice II362 Polička - Jedlová\04_Soutěž stavba\10_SOUTĚŽ DOVÝSADBA\"/>
    </mc:Choice>
  </mc:AlternateContent>
  <xr:revisionPtr revIDLastSave="0" documentId="13_ncr:1_{0EF16C1D-BF48-4942-AD75-2DED9A4C30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kaz_výměr" sheetId="1" r:id="rId1"/>
  </sheets>
  <definedNames>
    <definedName name="_xlnm.Print_Area" localSheetId="0">Výkaz_výměr!$A$1:$F$105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7" i="1"/>
  <c r="F28" i="1"/>
  <c r="F29" i="1"/>
  <c r="C73" i="1"/>
  <c r="C74" i="1"/>
  <c r="F80" i="1"/>
  <c r="F66" i="1"/>
  <c r="F53" i="1" l="1"/>
  <c r="F26" i="1" l="1"/>
  <c r="D20" i="1"/>
  <c r="D22" i="1" s="1"/>
  <c r="F22" i="1" s="1"/>
  <c r="D23" i="1" l="1"/>
  <c r="D21" i="1"/>
  <c r="F21" i="1" s="1"/>
  <c r="B91" i="1" l="1"/>
  <c r="C77" i="1"/>
  <c r="F77" i="1" s="1"/>
  <c r="C76" i="1"/>
  <c r="F76" i="1" s="1"/>
  <c r="C75" i="1"/>
  <c r="F75" i="1" s="1"/>
  <c r="F74" i="1"/>
  <c r="F73" i="1"/>
  <c r="F72" i="1"/>
  <c r="C64" i="1"/>
  <c r="F64" i="1" s="1"/>
  <c r="C63" i="1"/>
  <c r="F63" i="1"/>
  <c r="C62" i="1"/>
  <c r="F62" i="1" s="1"/>
  <c r="C61" i="1"/>
  <c r="F61" i="1" s="1"/>
  <c r="C60" i="1"/>
  <c r="F60" i="1" s="1"/>
  <c r="F59" i="1"/>
  <c r="C47" i="1"/>
  <c r="F47" i="1" s="1"/>
  <c r="C51" i="1"/>
  <c r="C50" i="1"/>
  <c r="C49" i="1"/>
  <c r="C48" i="1"/>
  <c r="F67" i="1" l="1"/>
  <c r="F99" i="1" s="1"/>
  <c r="C78" i="1"/>
  <c r="F78" i="1" s="1"/>
  <c r="F81" i="1" s="1"/>
  <c r="F51" i="1"/>
  <c r="F50" i="1"/>
  <c r="F49" i="1"/>
  <c r="F48" i="1"/>
  <c r="F46" i="1"/>
  <c r="F54" i="1" l="1"/>
  <c r="F100" i="1"/>
  <c r="F20" i="1"/>
  <c r="F13" i="1"/>
  <c r="B100" i="1"/>
  <c r="B99" i="1"/>
  <c r="B98" i="1"/>
  <c r="D38" i="1" l="1"/>
  <c r="F38" i="1" s="1"/>
  <c r="D30" i="1"/>
  <c r="F30" i="1" s="1"/>
  <c r="D31" i="1"/>
  <c r="F31" i="1" s="1"/>
  <c r="D35" i="1"/>
  <c r="F35" i="1" s="1"/>
  <c r="D36" i="1"/>
  <c r="D33" i="1"/>
  <c r="F33" i="1" s="1"/>
  <c r="D34" i="1"/>
  <c r="F34" i="1" s="1"/>
  <c r="D32" i="1"/>
  <c r="F32" i="1" s="1"/>
  <c r="F14" i="1"/>
  <c r="F91" i="1" s="1"/>
  <c r="F23" i="1"/>
  <c r="F36" i="1" l="1"/>
  <c r="D37" i="1"/>
  <c r="F37" i="1" s="1"/>
  <c r="F98" i="1" l="1"/>
  <c r="F39" i="1"/>
  <c r="F92" i="1" s="1"/>
  <c r="F93" i="1" s="1"/>
  <c r="F101" i="1" l="1"/>
  <c r="F102" i="1" s="1"/>
  <c r="F103" i="1" s="1"/>
  <c r="F94" i="1"/>
  <c r="F95" i="1" s="1"/>
</calcChain>
</file>

<file path=xl/sharedStrings.xml><?xml version="1.0" encoding="utf-8"?>
<sst xmlns="http://schemas.openxmlformats.org/spreadsheetml/2006/main" count="141" uniqueCount="66">
  <si>
    <t>Akce: MODERNIZACE SILNICE II/362 POLIČKA JEDLOVÁ</t>
  </si>
  <si>
    <t>VÝKAZ VÝMĚR</t>
  </si>
  <si>
    <t>SADOVÉ ÚPRAVY</t>
  </si>
  <si>
    <t>Přípravné práce</t>
  </si>
  <si>
    <t>Popis</t>
  </si>
  <si>
    <t>m.j.</t>
  </si>
  <si>
    <t xml:space="preserve">množ. </t>
  </si>
  <si>
    <t>cena jedn. (Kč)</t>
  </si>
  <si>
    <t>cena celkem (Kč)</t>
  </si>
  <si>
    <t>Vytyčení výsadeb s rozmístěním solitérních rostlin přes 50 kusů</t>
  </si>
  <si>
    <t>ks</t>
  </si>
  <si>
    <t>Celkem</t>
  </si>
  <si>
    <t>Výsadba dřevin</t>
  </si>
  <si>
    <t xml:space="preserve">STROMY LISTNATÉ vk, ok 12-14 cm, bal. 400-500 mm </t>
  </si>
  <si>
    <t>Hloubení jamek bez výměny půdy obj přes 0,125 do 0,4 m3 v rovině a svahu do 1:5</t>
  </si>
  <si>
    <t>R - položka</t>
  </si>
  <si>
    <t>Promísení zeminy s půdním kondicionerem</t>
  </si>
  <si>
    <t>Půdní kondicioner např. Terracottem, Agrisorb,… dávka dle výrobce (dávka/jamka)</t>
  </si>
  <si>
    <t>Výsadba dřeviny s balem D přes 0,4 do 0,5 m do jamky se zalitím v rovině a svahu do 1:5</t>
  </si>
  <si>
    <t>Acer campestre 'Elsrijk'</t>
  </si>
  <si>
    <t>Acer platanoides</t>
  </si>
  <si>
    <t>Acer pseudoplatanus</t>
  </si>
  <si>
    <t>Prunus avium</t>
  </si>
  <si>
    <t>Quercus robur</t>
  </si>
  <si>
    <t>Tilia platyphyllos</t>
  </si>
  <si>
    <t>Výchovný řez při výsadbě</t>
  </si>
  <si>
    <t>Ukotvení kmene dřevin třemi kůly D do 0,1 m dl přes 2 do 3 m, včetně aplikace chemického ohradníku na jeden z kůlů</t>
  </si>
  <si>
    <t>Pomocný materiál: 3 ks dřevěných frézovaných kůlů o prům. 70 mm, délky přes 2,5 m, úvazek bavlněný - plochý 3 m, 3 ks příčníků 0,6 m, chemický ohradník - jedna hrudka</t>
  </si>
  <si>
    <t>sada</t>
  </si>
  <si>
    <t>Zhotovení obalu kmene z rákosové rohože v rovině a svahu do 1:5</t>
  </si>
  <si>
    <t>Rákosová rohož, výška 1,6 m, šířka 30 cm, včetně vázacího drátku</t>
  </si>
  <si>
    <t>Zhotovení závlahové mísy dřevin D přes 0,5 do 1,0 m v rovině nebo na svahu do 1:5</t>
  </si>
  <si>
    <t>Mulčování rostlin kůrou tl přes 0,1 do 0,15 m v rovině a svahu do 1:5</t>
  </si>
  <si>
    <r>
      <t>m</t>
    </r>
    <r>
      <rPr>
        <vertAlign val="superscript"/>
        <sz val="8"/>
        <rFont val="Arial Narrow"/>
      </rPr>
      <t>2</t>
    </r>
  </si>
  <si>
    <t>Mulčovací kůra nebo štěpka</t>
  </si>
  <si>
    <r>
      <t>m</t>
    </r>
    <r>
      <rPr>
        <vertAlign val="superscript"/>
        <sz val="8"/>
        <rFont val="Arial Narrow"/>
      </rPr>
      <t>3</t>
    </r>
  </si>
  <si>
    <t>Zalití stromů v dávce 80l/strom, předpokládá se dovoz vody do 6000 m</t>
  </si>
  <si>
    <t>množ.</t>
  </si>
  <si>
    <t>četnost</t>
  </si>
  <si>
    <t>Vysokokmeny</t>
  </si>
  <si>
    <t>Zalití stromů v dávce 80l/strom, předpokládá se dovoz vody do 6000 m 8x</t>
  </si>
  <si>
    <t>Obežnutí trávy kolem výsadbové mísy 3x</t>
  </si>
  <si>
    <t>Vypletí a úprava výsadbové mísy 3x</t>
  </si>
  <si>
    <t>Doplnění mulče cena vč. materiálu (0,05 m3/ks) 1x</t>
  </si>
  <si>
    <t>Kontrola, popř. obnova kotvení, úvazků, ochrany před okusem 3x (v položce nejsou náklady na případné poškozené nebo odcizené kotvicí kůly, tyto náklady budou účtovány dle skutečnosti)</t>
  </si>
  <si>
    <t>Výchovný a zdravotní řez 1x</t>
  </si>
  <si>
    <t>Doprava pracovníků a režie celkem za rok (komplet)</t>
  </si>
  <si>
    <t>Zalití stromů v dávce 80l/strom, předpokládá se dovoz vody do 6000 m 6x</t>
  </si>
  <si>
    <t>Odstranění kotvení na konci třetího veget. období, tj. odstranění úvazků, ale ponechání kůlů s příčníky jako ochranu proti poškození při kosení trávy</t>
  </si>
  <si>
    <t>Rekapitulace založení zeleně</t>
  </si>
  <si>
    <t>Výsadba dřevin - vysokokmeny</t>
  </si>
  <si>
    <t>Celkem bez DPH</t>
  </si>
  <si>
    <t>DPH 21%</t>
  </si>
  <si>
    <t>Celkem včetně DPH</t>
  </si>
  <si>
    <t>DOVÝSADBA 60 STROMŮ</t>
  </si>
  <si>
    <t>Výkazy výměr a obsahují i náklady na pořízení, dopravu, meziskládkování. Ceny prací jsou jsou včetně úklidu, naložení, odvozu, složení a skládkovné odpadu.</t>
  </si>
  <si>
    <r>
      <t xml:space="preserve">Údržba v prvním vegetačním období po </t>
    </r>
    <r>
      <rPr>
        <b/>
        <sz val="10"/>
        <color rgb="FF0070C0"/>
        <rFont val="Arial Narrow"/>
        <family val="2"/>
        <charset val="238"/>
      </rPr>
      <t>výsadbě (2026)</t>
    </r>
  </si>
  <si>
    <r>
      <t xml:space="preserve">Údržba v druhém vegetačním období po </t>
    </r>
    <r>
      <rPr>
        <b/>
        <sz val="10"/>
        <color rgb="FF0070C0"/>
        <rFont val="Arial Narrow"/>
        <family val="2"/>
        <charset val="238"/>
      </rPr>
      <t>výsadbě (2027)</t>
    </r>
  </si>
  <si>
    <r>
      <t xml:space="preserve">Údržba ve třetím vegetačním období po </t>
    </r>
    <r>
      <rPr>
        <b/>
        <sz val="10"/>
        <color rgb="FF0070C0"/>
        <rFont val="Arial Narrow"/>
        <family val="2"/>
        <charset val="238"/>
      </rPr>
      <t>výsadbě (2028, do 30.6.2028)</t>
    </r>
  </si>
  <si>
    <t>VÝKAZ VÝMĚR VČ. POVÝSADBOVÉ PÉČE DO 30.6.2028</t>
  </si>
  <si>
    <r>
      <t xml:space="preserve">POVÝSADBOVÁ PÉČE </t>
    </r>
    <r>
      <rPr>
        <b/>
        <sz val="12"/>
        <color rgb="FF0070C0"/>
        <rFont val="Arial Narrow"/>
        <family val="2"/>
        <charset val="238"/>
      </rPr>
      <t>do 30.6.2028</t>
    </r>
  </si>
  <si>
    <t>Rekapitulace tříleté povýsadbové péče</t>
  </si>
  <si>
    <t>Zalití stromů v dávce 80l/strom, předpokládá se dovoz vody do 6000 m 3x</t>
  </si>
  <si>
    <t>Obežnutí trávy kolem výsadbové mísy 2x</t>
  </si>
  <si>
    <t>Vypletí a úprava výsadbové mísy 2x</t>
  </si>
  <si>
    <t>Kontrola, popř. obnova kotvení, úvazků, ochrany před okusem 2x (v položce nejsou náklady na případné poškozené nebo odcizené kotvicí kůly, tyto náklady budou účtovány dle skutečnosti)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</si>
</sst>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 Narrow"/>
    </font>
    <font>
      <sz val="7"/>
      <color rgb="FFC00000"/>
      <name val="Arial Narrow"/>
    </font>
    <font>
      <sz val="10"/>
      <color rgb="FFC00000"/>
      <name val="Arial Narrow"/>
    </font>
    <font>
      <sz val="8"/>
      <color rgb="FFC00000"/>
      <name val="Arial Narrow"/>
      <charset val="238"/>
    </font>
    <font>
      <i/>
      <sz val="9"/>
      <color rgb="FFC00000"/>
      <name val="Arial Narrow"/>
      <charset val="238"/>
    </font>
    <font>
      <i/>
      <sz val="9"/>
      <color theme="1"/>
      <name val="Calibri"/>
      <charset val="238"/>
      <scheme val="minor"/>
    </font>
    <font>
      <i/>
      <sz val="8"/>
      <name val="Arial Narrow"/>
      <charset val="238"/>
    </font>
    <font>
      <i/>
      <sz val="9"/>
      <name val="Arial Narrow"/>
      <charset val="238"/>
    </font>
    <font>
      <b/>
      <sz val="12"/>
      <name val="Arial Narrow"/>
      <charset val="238"/>
    </font>
    <font>
      <sz val="8"/>
      <name val="Arial Narrow"/>
      <charset val="238"/>
    </font>
    <font>
      <sz val="8"/>
      <name val="Arial Narrow"/>
    </font>
    <font>
      <i/>
      <sz val="8"/>
      <name val="Arial Narrow"/>
    </font>
    <font>
      <b/>
      <sz val="8"/>
      <name val="Arial Narrow"/>
    </font>
    <font>
      <b/>
      <sz val="10"/>
      <color rgb="FFC00000"/>
      <name val="Arial Narrow"/>
    </font>
    <font>
      <b/>
      <sz val="7"/>
      <color rgb="FFC00000"/>
      <name val="Arial Narrow"/>
    </font>
    <font>
      <sz val="7"/>
      <name val="Arial Narrow"/>
    </font>
    <font>
      <b/>
      <sz val="10"/>
      <name val="Arial Narrow"/>
    </font>
    <font>
      <b/>
      <sz val="7"/>
      <name val="Arial Narrow"/>
    </font>
    <font>
      <b/>
      <sz val="12"/>
      <name val="Arial Narrow"/>
    </font>
    <font>
      <sz val="7"/>
      <name val="Arial Narrow"/>
      <charset val="238"/>
    </font>
    <font>
      <b/>
      <sz val="8"/>
      <name val="Arial Narrow"/>
      <charset val="238"/>
    </font>
    <font>
      <sz val="8"/>
      <color rgb="FFC00000"/>
      <name val="Arial Narrow"/>
    </font>
    <font>
      <b/>
      <sz val="8"/>
      <color rgb="FFC00000"/>
      <name val="Arial Narrow"/>
    </font>
    <font>
      <b/>
      <sz val="9"/>
      <name val="Arial Narrow"/>
    </font>
    <font>
      <sz val="7"/>
      <color rgb="FFFF0000"/>
      <name val="Arial Narrow"/>
    </font>
    <font>
      <sz val="10"/>
      <color rgb="FFFF0000"/>
      <name val="Arial Narrow"/>
    </font>
    <font>
      <sz val="9"/>
      <name val="Arial Narrow"/>
    </font>
    <font>
      <sz val="10"/>
      <name val="Arial CE"/>
      <charset val="238"/>
    </font>
    <font>
      <sz val="10"/>
      <name val="Times New Roman CE"/>
      <charset val="238"/>
    </font>
    <font>
      <vertAlign val="superscript"/>
      <sz val="8"/>
      <name val="Arial Narrow"/>
    </font>
    <font>
      <sz val="8"/>
      <color rgb="FF0070C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0070C0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8" fillId="0" borderId="0"/>
    <xf numFmtId="0" fontId="29" fillId="0" borderId="0"/>
  </cellStyleXfs>
  <cellXfs count="201">
    <xf numFmtId="0" fontId="0" fillId="0" borderId="0" xfId="0"/>
    <xf numFmtId="0" fontId="2" fillId="2" borderId="0" xfId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left" vertical="center" indent="1"/>
      <protection locked="0"/>
    </xf>
    <xf numFmtId="49" fontId="5" fillId="2" borderId="0" xfId="1" applyNumberFormat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4" fontId="5" fillId="2" borderId="0" xfId="1" applyNumberFormat="1" applyFont="1" applyFill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3" fillId="2" borderId="0" xfId="1" applyFont="1" applyFill="1" applyAlignment="1" applyProtection="1">
      <alignment vertical="center"/>
      <protection locked="0"/>
    </xf>
    <xf numFmtId="2" fontId="4" fillId="2" borderId="0" xfId="1" applyNumberFormat="1" applyFont="1" applyFill="1" applyAlignment="1" applyProtection="1">
      <alignment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0" fontId="7" fillId="2" borderId="0" xfId="1" applyFont="1" applyFill="1" applyAlignment="1" applyProtection="1">
      <alignment horizontal="right" vertical="center"/>
      <protection locked="0"/>
    </xf>
    <xf numFmtId="0" fontId="8" fillId="2" borderId="0" xfId="1" applyFont="1" applyFill="1" applyAlignment="1" applyProtection="1">
      <alignment horizontal="right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9" fillId="2" borderId="0" xfId="1" applyFont="1" applyFill="1" applyAlignment="1" applyProtection="1">
      <alignment horizontal="center" vertical="center"/>
      <protection locked="0"/>
    </xf>
    <xf numFmtId="0" fontId="9" fillId="2" borderId="0" xfId="1" applyFont="1" applyFill="1" applyAlignment="1" applyProtection="1">
      <alignment horizontal="left" vertical="center"/>
      <protection locked="0"/>
    </xf>
    <xf numFmtId="0" fontId="9" fillId="2" borderId="0" xfId="1" applyFont="1" applyFill="1" applyAlignment="1" applyProtection="1">
      <alignment vertical="center"/>
      <protection locked="0"/>
    </xf>
    <xf numFmtId="49" fontId="2" fillId="2" borderId="0" xfId="1" applyNumberFormat="1" applyFont="1" applyFill="1" applyAlignment="1" applyProtection="1">
      <alignment horizontal="center" vertical="center"/>
      <protection locked="0"/>
    </xf>
    <xf numFmtId="4" fontId="2" fillId="2" borderId="0" xfId="1" applyNumberFormat="1" applyFont="1" applyFill="1" applyAlignment="1" applyProtection="1">
      <alignment horizontal="right" vertical="center"/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12" fillId="3" borderId="2" xfId="1" applyFont="1" applyFill="1" applyBorder="1" applyAlignment="1" applyProtection="1">
      <alignment horizontal="left" vertical="center" wrapText="1" indent="1"/>
      <protection locked="0"/>
    </xf>
    <xf numFmtId="0" fontId="12" fillId="3" borderId="2" xfId="1" applyFont="1" applyFill="1" applyBorder="1" applyAlignment="1" applyProtection="1">
      <alignment horizontal="center" vertical="center" wrapText="1"/>
      <protection locked="0"/>
    </xf>
    <xf numFmtId="0" fontId="12" fillId="3" borderId="3" xfId="1" applyFont="1" applyFill="1" applyBorder="1" applyAlignment="1" applyProtection="1">
      <alignment horizontal="center" vertical="center" wrapText="1"/>
      <protection locked="0"/>
    </xf>
    <xf numFmtId="0" fontId="11" fillId="4" borderId="4" xfId="2" applyFont="1" applyFill="1" applyBorder="1" applyAlignment="1" applyProtection="1">
      <alignment horizontal="center" vertical="center" wrapText="1"/>
      <protection locked="0"/>
    </xf>
    <xf numFmtId="0" fontId="11" fillId="2" borderId="5" xfId="2" applyFont="1" applyFill="1" applyBorder="1" applyAlignment="1" applyProtection="1">
      <alignment vertical="center" wrapText="1"/>
      <protection locked="0"/>
    </xf>
    <xf numFmtId="49" fontId="11" fillId="2" borderId="5" xfId="2" applyNumberFormat="1" applyFont="1" applyFill="1" applyBorder="1" applyAlignment="1" applyProtection="1">
      <alignment horizontal="center" vertical="center" wrapText="1"/>
      <protection locked="0"/>
    </xf>
    <xf numFmtId="4" fontId="31" fillId="2" borderId="5" xfId="2" applyNumberFormat="1" applyFont="1" applyFill="1" applyBorder="1" applyAlignment="1" applyProtection="1">
      <alignment horizontal="center" vertical="center" wrapText="1"/>
      <protection locked="0"/>
    </xf>
    <xf numFmtId="4" fontId="11" fillId="2" borderId="5" xfId="2" applyNumberFormat="1" applyFont="1" applyFill="1" applyBorder="1" applyAlignment="1" applyProtection="1">
      <alignment horizontal="right" vertical="center" wrapText="1"/>
      <protection locked="0"/>
    </xf>
    <xf numFmtId="4" fontId="11" fillId="2" borderId="6" xfId="2" applyNumberFormat="1" applyFont="1" applyFill="1" applyBorder="1" applyAlignment="1" applyProtection="1">
      <alignment horizontal="right" vertical="center" wrapText="1"/>
      <protection locked="0"/>
    </xf>
    <xf numFmtId="0" fontId="11" fillId="2" borderId="7" xfId="1" applyFont="1" applyFill="1" applyBorder="1" applyAlignment="1" applyProtection="1">
      <alignment vertical="center"/>
      <protection locked="0"/>
    </xf>
    <xf numFmtId="0" fontId="13" fillId="2" borderId="8" xfId="1" applyFont="1" applyFill="1" applyBorder="1" applyAlignment="1" applyProtection="1">
      <alignment horizontal="left" vertical="center" indent="1"/>
      <protection locked="0"/>
    </xf>
    <xf numFmtId="49" fontId="11" fillId="2" borderId="8" xfId="1" applyNumberFormat="1" applyFont="1" applyFill="1" applyBorder="1" applyAlignment="1" applyProtection="1">
      <alignment horizontal="center" vertical="center"/>
      <protection locked="0"/>
    </xf>
    <xf numFmtId="0" fontId="11" fillId="2" borderId="8" xfId="1" applyFont="1" applyFill="1" applyBorder="1" applyAlignment="1" applyProtection="1">
      <alignment horizontal="center" vertical="center"/>
      <protection locked="0"/>
    </xf>
    <xf numFmtId="4" fontId="11" fillId="2" borderId="8" xfId="1" applyNumberFormat="1" applyFont="1" applyFill="1" applyBorder="1" applyAlignment="1" applyProtection="1">
      <alignment horizontal="right" vertical="center"/>
      <protection locked="0"/>
    </xf>
    <xf numFmtId="0" fontId="1" fillId="2" borderId="0" xfId="1" applyFont="1" applyFill="1" applyAlignment="1" applyProtection="1">
      <alignment vertical="center"/>
      <protection locked="0"/>
    </xf>
    <xf numFmtId="2" fontId="10" fillId="2" borderId="0" xfId="1" applyNumberFormat="1" applyFont="1" applyFill="1" applyAlignment="1" applyProtection="1">
      <alignment vertical="center"/>
      <protection locked="0"/>
    </xf>
    <xf numFmtId="0" fontId="10" fillId="2" borderId="0" xfId="1" applyFont="1" applyFill="1" applyAlignment="1" applyProtection="1">
      <alignment vertical="center"/>
      <protection locked="0"/>
    </xf>
    <xf numFmtId="0" fontId="2" fillId="2" borderId="0" xfId="1" applyFont="1" applyFill="1" applyBorder="1" applyAlignment="1" applyProtection="1">
      <alignment vertical="center"/>
      <protection locked="0"/>
    </xf>
    <xf numFmtId="0" fontId="14" fillId="2" borderId="0" xfId="1" applyFont="1" applyFill="1" applyBorder="1" applyAlignment="1" applyProtection="1">
      <alignment horizontal="left" vertical="center" wrapText="1" indent="1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4" fontId="2" fillId="2" borderId="0" xfId="1" applyNumberFormat="1" applyFont="1" applyFill="1" applyBorder="1" applyAlignment="1" applyProtection="1">
      <alignment horizontal="right" vertical="center"/>
      <protection locked="0"/>
    </xf>
    <xf numFmtId="4" fontId="15" fillId="2" borderId="0" xfId="1" applyNumberFormat="1" applyFont="1" applyFill="1" applyBorder="1" applyAlignment="1" applyProtection="1">
      <alignment horizontal="right" vertical="center"/>
      <protection locked="0"/>
    </xf>
    <xf numFmtId="0" fontId="16" fillId="2" borderId="0" xfId="1" applyFont="1" applyFill="1" applyBorder="1" applyAlignment="1" applyProtection="1">
      <alignment vertical="center"/>
      <protection locked="0"/>
    </xf>
    <xf numFmtId="0" fontId="17" fillId="2" borderId="0" xfId="1" applyFont="1" applyFill="1" applyBorder="1" applyAlignment="1" applyProtection="1">
      <alignment horizontal="left" vertical="center" wrapText="1" indent="1"/>
      <protection locked="0"/>
    </xf>
    <xf numFmtId="0" fontId="16" fillId="2" borderId="0" xfId="1" applyFont="1" applyFill="1" applyBorder="1" applyAlignment="1" applyProtection="1">
      <alignment horizontal="center" vertical="center"/>
      <protection locked="0"/>
    </xf>
    <xf numFmtId="4" fontId="16" fillId="2" borderId="0" xfId="1" applyNumberFormat="1" applyFont="1" applyFill="1" applyBorder="1" applyAlignment="1" applyProtection="1">
      <alignment horizontal="right" vertical="center"/>
      <protection locked="0"/>
    </xf>
    <xf numFmtId="4" fontId="18" fillId="2" borderId="0" xfId="1" applyNumberFormat="1" applyFont="1" applyFill="1" applyBorder="1" applyAlignment="1" applyProtection="1">
      <alignment horizontal="right" vertical="center"/>
      <protection locked="0"/>
    </xf>
    <xf numFmtId="2" fontId="11" fillId="2" borderId="0" xfId="1" applyNumberFormat="1" applyFont="1" applyFill="1" applyAlignment="1" applyProtection="1">
      <alignment vertical="center"/>
      <protection locked="0"/>
    </xf>
    <xf numFmtId="0" fontId="11" fillId="2" borderId="0" xfId="1" applyFont="1" applyFill="1" applyAlignment="1" applyProtection="1">
      <alignment vertical="center"/>
      <protection locked="0"/>
    </xf>
    <xf numFmtId="0" fontId="19" fillId="2" borderId="0" xfId="1" applyFont="1" applyFill="1" applyAlignment="1" applyProtection="1">
      <alignment vertical="center"/>
      <protection locked="0"/>
    </xf>
    <xf numFmtId="0" fontId="17" fillId="2" borderId="0" xfId="1" applyFont="1" applyFill="1" applyBorder="1" applyAlignment="1" applyProtection="1">
      <alignment vertical="center" wrapText="1"/>
      <protection locked="0"/>
    </xf>
    <xf numFmtId="0" fontId="11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1" xfId="1" applyFont="1" applyFill="1" applyBorder="1" applyAlignment="1" applyProtection="1">
      <alignment vertical="center" wrapText="1"/>
      <protection locked="0"/>
    </xf>
    <xf numFmtId="49" fontId="11" fillId="0" borderId="11" xfId="1" applyNumberFormat="1" applyFont="1" applyFill="1" applyBorder="1" applyAlignment="1" applyProtection="1">
      <alignment horizontal="center" vertical="center" wrapText="1"/>
      <protection locked="0"/>
    </xf>
    <xf numFmtId="4" fontId="11" fillId="4" borderId="11" xfId="1" applyNumberFormat="1" applyFont="1" applyFill="1" applyBorder="1" applyAlignment="1" applyProtection="1">
      <alignment horizontal="center" vertical="center" wrapText="1"/>
      <protection locked="0"/>
    </xf>
    <xf numFmtId="4" fontId="37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 wrapText="1"/>
      <protection locked="0"/>
    </xf>
    <xf numFmtId="2" fontId="21" fillId="0" borderId="0" xfId="1" applyNumberFormat="1" applyFont="1" applyFill="1" applyBorder="1" applyAlignment="1" applyProtection="1">
      <alignment horizontal="left" vertical="center" wrapText="1" indent="1"/>
      <protection locked="0"/>
    </xf>
    <xf numFmtId="2" fontId="10" fillId="0" borderId="0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20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11" fillId="0" borderId="11" xfId="1" applyNumberFormat="1" applyFont="1" applyFill="1" applyBorder="1" applyAlignment="1" applyProtection="1">
      <alignment horizontal="center" vertical="center"/>
      <protection locked="0"/>
    </xf>
    <xf numFmtId="0" fontId="12" fillId="2" borderId="11" xfId="1" applyFont="1" applyFill="1" applyBorder="1" applyAlignment="1" applyProtection="1">
      <alignment horizontal="left" vertical="center" wrapText="1" indent="1"/>
      <protection locked="0"/>
    </xf>
    <xf numFmtId="4" fontId="11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vertical="center" wrapText="1"/>
      <protection locked="0"/>
    </xf>
    <xf numFmtId="49" fontId="11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11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37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1" fillId="2" borderId="4" xfId="1" applyFont="1" applyFill="1" applyBorder="1" applyAlignment="1" applyProtection="1">
      <alignment horizontal="center" vertical="center" wrapText="1"/>
      <protection locked="0"/>
    </xf>
    <xf numFmtId="49" fontId="11" fillId="2" borderId="11" xfId="1" applyNumberFormat="1" applyFont="1" applyFill="1" applyBorder="1" applyAlignment="1" applyProtection="1">
      <alignment horizontal="center" vertical="center" wrapText="1"/>
      <protection locked="0"/>
    </xf>
    <xf numFmtId="4" fontId="11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37" fillId="0" borderId="5" xfId="0" applyNumberFormat="1" applyFont="1" applyBorder="1" applyAlignment="1" applyProtection="1">
      <alignment vertical="center"/>
      <protection locked="0"/>
    </xf>
    <xf numFmtId="4" fontId="31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5" xfId="1" applyFont="1" applyFill="1" applyBorder="1" applyAlignment="1" applyProtection="1">
      <alignment vertical="center" wrapText="1"/>
      <protection locked="0"/>
    </xf>
    <xf numFmtId="49" fontId="11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37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1" applyFont="1" applyFill="1" applyBorder="1" applyAlignment="1" applyProtection="1">
      <alignment horizontal="center" vertical="center" wrapText="1"/>
      <protection locked="0"/>
    </xf>
    <xf numFmtId="4" fontId="16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22" fillId="2" borderId="4" xfId="1" applyFont="1" applyFill="1" applyBorder="1" applyAlignment="1" applyProtection="1">
      <alignment horizontal="center" vertical="center" wrapText="1"/>
      <protection locked="0"/>
    </xf>
    <xf numFmtId="0" fontId="12" fillId="2" borderId="5" xfId="1" applyFont="1" applyFill="1" applyBorder="1" applyAlignment="1" applyProtection="1">
      <alignment horizontal="left" vertical="center" wrapText="1" indent="1"/>
      <protection locked="0"/>
    </xf>
    <xf numFmtId="0" fontId="11" fillId="4" borderId="4" xfId="1" applyFont="1" applyFill="1" applyBorder="1" applyAlignment="1" applyProtection="1">
      <alignment horizontal="center" vertical="center" wrapText="1"/>
      <protection locked="0"/>
    </xf>
    <xf numFmtId="0" fontId="11" fillId="0" borderId="12" xfId="2" applyFont="1" applyFill="1" applyBorder="1" applyAlignment="1" applyProtection="1">
      <alignment horizontal="center" vertical="center" wrapText="1"/>
      <protection locked="0"/>
    </xf>
    <xf numFmtId="4" fontId="11" fillId="2" borderId="5" xfId="2" applyNumberFormat="1" applyFont="1" applyFill="1" applyBorder="1" applyAlignment="1" applyProtection="1">
      <alignment horizontal="center" vertical="center" wrapText="1"/>
      <protection locked="0"/>
    </xf>
    <xf numFmtId="4" fontId="37" fillId="2" borderId="5" xfId="2" applyNumberFormat="1" applyFont="1" applyFill="1" applyBorder="1" applyAlignment="1" applyProtection="1">
      <alignment horizontal="right" vertical="center" wrapText="1"/>
      <protection locked="0"/>
    </xf>
    <xf numFmtId="0" fontId="1" fillId="2" borderId="0" xfId="2" applyFont="1" applyFill="1" applyAlignment="1" applyProtection="1">
      <alignment vertical="center"/>
      <protection locked="0"/>
    </xf>
    <xf numFmtId="2" fontId="10" fillId="2" borderId="0" xfId="2" applyNumberFormat="1" applyFont="1" applyFill="1" applyAlignment="1" applyProtection="1">
      <alignment vertical="center"/>
      <protection locked="0"/>
    </xf>
    <xf numFmtId="0" fontId="10" fillId="2" borderId="0" xfId="2" applyFont="1" applyFill="1" applyAlignment="1" applyProtection="1">
      <alignment vertical="center"/>
      <protection locked="0"/>
    </xf>
    <xf numFmtId="0" fontId="11" fillId="4" borderId="12" xfId="2" applyFont="1" applyFill="1" applyBorder="1" applyAlignment="1" applyProtection="1">
      <alignment horizontal="center" vertical="center" wrapText="1"/>
      <protection locked="0"/>
    </xf>
    <xf numFmtId="0" fontId="12" fillId="2" borderId="11" xfId="2" applyFont="1" applyFill="1" applyBorder="1" applyAlignment="1" applyProtection="1">
      <alignment horizontal="left" vertical="center" wrapText="1" indent="1"/>
      <protection locked="0"/>
    </xf>
    <xf numFmtId="49" fontId="11" fillId="2" borderId="13" xfId="1" applyNumberFormat="1" applyFont="1" applyFill="1" applyBorder="1" applyAlignment="1" applyProtection="1">
      <alignment horizontal="center" vertical="center" wrapText="1"/>
      <protection locked="0"/>
    </xf>
    <xf numFmtId="4" fontId="11" fillId="2" borderId="13" xfId="2" applyNumberFormat="1" applyFont="1" applyFill="1" applyBorder="1" applyAlignment="1" applyProtection="1">
      <alignment horizontal="center" vertical="center" wrapText="1"/>
      <protection locked="0"/>
    </xf>
    <xf numFmtId="4" fontId="37" fillId="2" borderId="13" xfId="2" applyNumberFormat="1" applyFont="1" applyFill="1" applyBorder="1" applyAlignment="1" applyProtection="1">
      <alignment horizontal="right" vertical="center" wrapText="1"/>
      <protection locked="0"/>
    </xf>
    <xf numFmtId="0" fontId="11" fillId="3" borderId="11" xfId="1" applyFont="1" applyFill="1" applyBorder="1" applyAlignment="1" applyProtection="1">
      <alignment horizontal="left" vertical="center" wrapText="1"/>
      <protection locked="0"/>
    </xf>
    <xf numFmtId="4" fontId="11" fillId="2" borderId="13" xfId="1" applyNumberFormat="1" applyFont="1" applyFill="1" applyBorder="1" applyAlignment="1" applyProtection="1">
      <alignment horizontal="center" vertical="center" wrapText="1"/>
      <protection locked="0"/>
    </xf>
    <xf numFmtId="4" fontId="37" fillId="2" borderId="13" xfId="1" applyNumberFormat="1" applyFont="1" applyFill="1" applyBorder="1" applyAlignment="1" applyProtection="1">
      <alignment horizontal="right" vertical="center" wrapText="1"/>
      <protection locked="0"/>
    </xf>
    <xf numFmtId="0" fontId="22" fillId="2" borderId="0" xfId="1" applyFont="1" applyFill="1" applyBorder="1" applyAlignment="1" applyProtection="1">
      <alignment vertical="center"/>
      <protection locked="0"/>
    </xf>
    <xf numFmtId="0" fontId="23" fillId="2" borderId="0" xfId="1" applyFont="1" applyFill="1" applyBorder="1" applyAlignment="1" applyProtection="1">
      <alignment horizontal="left" vertical="center" indent="1"/>
      <protection locked="0"/>
    </xf>
    <xf numFmtId="49" fontId="22" fillId="2" borderId="0" xfId="1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4" fontId="22" fillId="2" borderId="0" xfId="1" applyNumberFormat="1" applyFont="1" applyFill="1" applyBorder="1" applyAlignment="1" applyProtection="1">
      <alignment horizontal="right" vertical="center"/>
      <protection locked="0"/>
    </xf>
    <xf numFmtId="4" fontId="23" fillId="2" borderId="0" xfId="1" applyNumberFormat="1" applyFont="1" applyFill="1" applyBorder="1" applyAlignment="1" applyProtection="1">
      <alignment horizontal="right" vertical="center"/>
      <protection locked="0"/>
    </xf>
    <xf numFmtId="0" fontId="11" fillId="2" borderId="0" xfId="1" applyFont="1" applyFill="1" applyBorder="1" applyAlignment="1" applyProtection="1">
      <alignment vertical="center"/>
      <protection locked="0"/>
    </xf>
    <xf numFmtId="0" fontId="36" fillId="2" borderId="0" xfId="1" applyFont="1" applyFill="1" applyAlignment="1" applyProtection="1">
      <alignment horizontal="left" vertical="center"/>
      <protection locked="0"/>
    </xf>
    <xf numFmtId="49" fontId="11" fillId="2" borderId="0" xfId="1" applyNumberFormat="1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Border="1" applyAlignment="1" applyProtection="1">
      <alignment horizontal="center" vertical="center"/>
      <protection locked="0"/>
    </xf>
    <xf numFmtId="4" fontId="11" fillId="2" borderId="0" xfId="1" applyNumberFormat="1" applyFont="1" applyFill="1" applyBorder="1" applyAlignment="1" applyProtection="1">
      <alignment horizontal="right" vertical="center"/>
      <protection locked="0"/>
    </xf>
    <xf numFmtId="4" fontId="13" fillId="2" borderId="0" xfId="1" applyNumberFormat="1" applyFont="1" applyFill="1" applyBorder="1" applyAlignment="1" applyProtection="1">
      <alignment horizontal="right" vertical="center"/>
      <protection locked="0"/>
    </xf>
    <xf numFmtId="0" fontId="13" fillId="2" borderId="0" xfId="1" applyFont="1" applyFill="1" applyBorder="1" applyAlignment="1" applyProtection="1">
      <alignment horizontal="left" vertical="center" indent="1"/>
      <protection locked="0"/>
    </xf>
    <xf numFmtId="0" fontId="1" fillId="3" borderId="0" xfId="1" applyFont="1" applyFill="1" applyBorder="1" applyAlignment="1" applyProtection="1">
      <alignment horizontal="center" vertical="center" wrapText="1"/>
      <protection locked="0"/>
    </xf>
    <xf numFmtId="0" fontId="11" fillId="3" borderId="0" xfId="1" applyFont="1" applyFill="1" applyBorder="1" applyAlignment="1" applyProtection="1">
      <alignment horizontal="center" vertical="center" wrapText="1"/>
      <protection locked="0"/>
    </xf>
    <xf numFmtId="0" fontId="11" fillId="3" borderId="0" xfId="1" applyFont="1" applyFill="1" applyBorder="1" applyAlignment="1" applyProtection="1">
      <alignment horizontal="right" vertical="center" wrapText="1"/>
      <protection locked="0"/>
    </xf>
    <xf numFmtId="0" fontId="1" fillId="3" borderId="0" xfId="1" applyFont="1" applyFill="1" applyBorder="1" applyAlignment="1" applyProtection="1">
      <alignment vertical="center" wrapText="1"/>
      <protection locked="0"/>
    </xf>
    <xf numFmtId="2" fontId="11" fillId="3" borderId="0" xfId="1" applyNumberFormat="1" applyFont="1" applyFill="1" applyBorder="1" applyAlignment="1" applyProtection="1">
      <alignment vertical="center" wrapText="1"/>
      <protection locked="0"/>
    </xf>
    <xf numFmtId="0" fontId="11" fillId="3" borderId="0" xfId="1" applyFont="1" applyFill="1" applyBorder="1" applyAlignment="1" applyProtection="1">
      <alignment vertical="center" wrapText="1"/>
      <protection locked="0"/>
    </xf>
    <xf numFmtId="0" fontId="24" fillId="3" borderId="5" xfId="1" applyFont="1" applyFill="1" applyBorder="1" applyAlignment="1" applyProtection="1">
      <alignment horizontal="left" vertical="center" wrapText="1"/>
      <protection locked="0"/>
    </xf>
    <xf numFmtId="0" fontId="11" fillId="3" borderId="5" xfId="1" applyFont="1" applyFill="1" applyBorder="1" applyAlignment="1" applyProtection="1">
      <alignment horizontal="center" vertical="center" wrapText="1"/>
      <protection locked="0"/>
    </xf>
    <xf numFmtId="0" fontId="13" fillId="3" borderId="5" xfId="1" applyFont="1" applyFill="1" applyBorder="1" applyAlignment="1" applyProtection="1">
      <alignment horizontal="center" vertical="center" wrapText="1"/>
      <protection locked="0"/>
    </xf>
    <xf numFmtId="4" fontId="11" fillId="3" borderId="5" xfId="1" applyNumberFormat="1" applyFont="1" applyFill="1" applyBorder="1" applyAlignment="1" applyProtection="1">
      <alignment horizontal="right" vertical="center" wrapText="1"/>
      <protection locked="0"/>
    </xf>
    <xf numFmtId="0" fontId="11" fillId="2" borderId="5" xfId="1" applyFont="1" applyFill="1" applyBorder="1" applyAlignment="1" applyProtection="1">
      <alignment horizontal="center" vertical="center" wrapText="1"/>
      <protection locked="0"/>
    </xf>
    <xf numFmtId="0" fontId="11" fillId="2" borderId="10" xfId="1" applyFont="1" applyFill="1" applyBorder="1" applyAlignment="1" applyProtection="1">
      <alignment horizontal="center" vertical="center" wrapText="1"/>
      <protection locked="0"/>
    </xf>
    <xf numFmtId="4" fontId="31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1" xfId="1" applyFont="1" applyFill="1" applyBorder="1" applyAlignment="1" applyProtection="1">
      <alignment horizontal="center" vertical="center" wrapText="1"/>
      <protection locked="0"/>
    </xf>
    <xf numFmtId="4" fontId="11" fillId="3" borderId="11" xfId="1" applyNumberFormat="1" applyFont="1" applyFill="1" applyBorder="1" applyAlignment="1" applyProtection="1">
      <alignment horizontal="right" vertical="center" wrapText="1"/>
      <protection locked="0"/>
    </xf>
    <xf numFmtId="0" fontId="11" fillId="2" borderId="5" xfId="1" applyFont="1" applyFill="1" applyBorder="1" applyAlignment="1" applyProtection="1">
      <alignment horizontal="left" vertical="center" wrapText="1"/>
      <protection locked="0"/>
    </xf>
    <xf numFmtId="4" fontId="11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11" fillId="2" borderId="5" xfId="2" applyFont="1" applyFill="1" applyBorder="1" applyAlignment="1" applyProtection="1">
      <alignment horizontal="left" vertical="center" wrapText="1"/>
      <protection locked="0"/>
    </xf>
    <xf numFmtId="0" fontId="11" fillId="2" borderId="5" xfId="2" applyFont="1" applyFill="1" applyBorder="1" applyAlignment="1" applyProtection="1">
      <alignment horizontal="center" vertical="center" wrapText="1"/>
      <protection locked="0"/>
    </xf>
    <xf numFmtId="2" fontId="11" fillId="2" borderId="0" xfId="2" applyNumberFormat="1" applyFont="1" applyFill="1" applyAlignment="1" applyProtection="1">
      <alignment vertical="center"/>
      <protection locked="0"/>
    </xf>
    <xf numFmtId="0" fontId="11" fillId="2" borderId="0" xfId="2" applyFont="1" applyFill="1" applyAlignment="1" applyProtection="1">
      <alignment vertical="center"/>
      <protection locked="0"/>
    </xf>
    <xf numFmtId="0" fontId="11" fillId="3" borderId="5" xfId="1" applyFont="1" applyFill="1" applyBorder="1" applyAlignment="1" applyProtection="1">
      <alignment horizontal="left" vertical="center" wrapText="1"/>
      <protection locked="0"/>
    </xf>
    <xf numFmtId="4" fontId="11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5" xfId="1" applyFont="1" applyFill="1" applyBorder="1" applyAlignment="1" applyProtection="1">
      <alignment horizontal="center" vertical="center" wrapText="1"/>
      <protection locked="0"/>
    </xf>
    <xf numFmtId="0" fontId="11" fillId="3" borderId="16" xfId="1" applyFont="1" applyFill="1" applyBorder="1" applyAlignment="1" applyProtection="1">
      <alignment horizontal="left" vertical="center" wrapText="1"/>
      <protection locked="0"/>
    </xf>
    <xf numFmtId="0" fontId="11" fillId="3" borderId="16" xfId="1" applyFont="1" applyFill="1" applyBorder="1" applyAlignment="1" applyProtection="1">
      <alignment horizontal="center" vertical="center" wrapText="1"/>
      <protection locked="0"/>
    </xf>
    <xf numFmtId="4" fontId="11" fillId="3" borderId="16" xfId="1" applyNumberFormat="1" applyFont="1" applyFill="1" applyBorder="1" applyAlignment="1" applyProtection="1">
      <alignment horizontal="right" vertical="center" wrapText="1"/>
      <protection locked="0"/>
    </xf>
    <xf numFmtId="2" fontId="10" fillId="3" borderId="0" xfId="1" applyNumberFormat="1" applyFont="1" applyFill="1" applyBorder="1" applyAlignment="1" applyProtection="1">
      <alignment vertical="center" wrapText="1"/>
      <protection locked="0"/>
    </xf>
    <xf numFmtId="0" fontId="10" fillId="3" borderId="0" xfId="1" applyFont="1" applyFill="1" applyBorder="1" applyAlignment="1" applyProtection="1">
      <alignment vertical="center" wrapText="1"/>
      <protection locked="0"/>
    </xf>
    <xf numFmtId="0" fontId="22" fillId="3" borderId="7" xfId="1" applyFont="1" applyFill="1" applyBorder="1" applyAlignment="1" applyProtection="1">
      <alignment horizontal="center" vertical="center" wrapText="1"/>
      <protection locked="0"/>
    </xf>
    <xf numFmtId="0" fontId="13" fillId="3" borderId="8" xfId="1" applyFont="1" applyFill="1" applyBorder="1" applyAlignment="1" applyProtection="1">
      <alignment horizontal="left" vertical="center" wrapText="1"/>
      <protection locked="0"/>
    </xf>
    <xf numFmtId="0" fontId="13" fillId="3" borderId="8" xfId="1" applyFont="1" applyFill="1" applyBorder="1" applyAlignment="1" applyProtection="1">
      <alignment horizontal="center" vertical="center" wrapText="1"/>
      <protection locked="0"/>
    </xf>
    <xf numFmtId="0" fontId="11" fillId="3" borderId="8" xfId="1" applyFont="1" applyFill="1" applyBorder="1" applyAlignment="1" applyProtection="1">
      <alignment horizontal="center" vertical="center" wrapText="1"/>
      <protection locked="0"/>
    </xf>
    <xf numFmtId="4" fontId="13" fillId="3" borderId="8" xfId="1" applyNumberFormat="1" applyFont="1" applyFill="1" applyBorder="1" applyAlignment="1" applyProtection="1">
      <alignment horizontal="right" vertical="center" wrapText="1"/>
      <protection locked="0"/>
    </xf>
    <xf numFmtId="0" fontId="13" fillId="3" borderId="0" xfId="1" applyFont="1" applyFill="1" applyBorder="1" applyAlignment="1" applyProtection="1">
      <alignment horizontal="left" vertical="center" wrapText="1"/>
      <protection locked="0"/>
    </xf>
    <xf numFmtId="0" fontId="13" fillId="3" borderId="0" xfId="1" applyFont="1" applyFill="1" applyBorder="1" applyAlignment="1" applyProtection="1">
      <alignment horizontal="center" vertical="center" wrapText="1"/>
      <protection locked="0"/>
    </xf>
    <xf numFmtId="4" fontId="13" fillId="3" borderId="0" xfId="1" applyNumberFormat="1" applyFont="1" applyFill="1" applyBorder="1" applyAlignment="1" applyProtection="1">
      <alignment horizontal="right" vertical="center" wrapText="1"/>
      <protection locked="0"/>
    </xf>
    <xf numFmtId="0" fontId="32" fillId="3" borderId="0" xfId="1" applyFont="1" applyFill="1" applyBorder="1" applyAlignment="1" applyProtection="1">
      <alignment vertical="center" wrapText="1"/>
      <protection locked="0"/>
    </xf>
    <xf numFmtId="4" fontId="31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31" fillId="2" borderId="11" xfId="1" applyNumberFormat="1" applyFont="1" applyFill="1" applyBorder="1" applyAlignment="1" applyProtection="1">
      <alignment horizontal="center" vertical="center" wrapText="1"/>
      <protection locked="0"/>
    </xf>
    <xf numFmtId="4" fontId="31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 wrapText="1"/>
      <protection locked="0"/>
    </xf>
    <xf numFmtId="0" fontId="11" fillId="3" borderId="0" xfId="1" applyFont="1" applyFill="1" applyBorder="1" applyAlignment="1" applyProtection="1">
      <alignment horizontal="center" wrapText="1"/>
      <protection locked="0"/>
    </xf>
    <xf numFmtId="0" fontId="32" fillId="3" borderId="0" xfId="1" applyFont="1" applyFill="1" applyBorder="1" applyAlignment="1" applyProtection="1">
      <alignment horizontal="left" wrapText="1"/>
      <protection locked="0"/>
    </xf>
    <xf numFmtId="0" fontId="16" fillId="3" borderId="0" xfId="1" applyFont="1" applyFill="1" applyBorder="1" applyAlignment="1" applyProtection="1">
      <alignment horizontal="right" wrapText="1"/>
      <protection locked="0"/>
    </xf>
    <xf numFmtId="0" fontId="11" fillId="3" borderId="0" xfId="1" applyFont="1" applyFill="1" applyBorder="1" applyAlignment="1" applyProtection="1">
      <alignment horizontal="right" wrapText="1"/>
      <protection locked="0"/>
    </xf>
    <xf numFmtId="0" fontId="1" fillId="3" borderId="0" xfId="1" applyFont="1" applyFill="1" applyBorder="1" applyAlignment="1" applyProtection="1">
      <alignment wrapText="1"/>
      <protection locked="0"/>
    </xf>
    <xf numFmtId="2" fontId="11" fillId="3" borderId="0" xfId="1" applyNumberFormat="1" applyFont="1" applyFill="1" applyBorder="1" applyAlignment="1" applyProtection="1">
      <alignment wrapText="1"/>
      <protection locked="0"/>
    </xf>
    <xf numFmtId="0" fontId="11" fillId="3" borderId="0" xfId="1" applyFont="1" applyFill="1" applyBorder="1" applyAlignment="1" applyProtection="1">
      <alignment wrapText="1"/>
      <protection locked="0"/>
    </xf>
    <xf numFmtId="0" fontId="31" fillId="2" borderId="5" xfId="1" applyFont="1" applyFill="1" applyBorder="1" applyAlignment="1" applyProtection="1">
      <alignment horizontal="center" vertical="center" wrapText="1"/>
      <protection locked="0"/>
    </xf>
    <xf numFmtId="0" fontId="31" fillId="2" borderId="11" xfId="1" applyFont="1" applyFill="1" applyBorder="1" applyAlignment="1" applyProtection="1">
      <alignment horizontal="center" vertical="center" wrapText="1"/>
      <protection locked="0"/>
    </xf>
    <xf numFmtId="4" fontId="11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7" fillId="3" borderId="0" xfId="1" applyFont="1" applyFill="1" applyBorder="1" applyAlignment="1" applyProtection="1">
      <alignment horizontal="left" wrapText="1"/>
      <protection locked="0"/>
    </xf>
    <xf numFmtId="0" fontId="22" fillId="3" borderId="0" xfId="1" applyFont="1" applyFill="1" applyBorder="1" applyAlignment="1" applyProtection="1">
      <alignment horizontal="center" vertical="center" wrapText="1"/>
      <protection locked="0"/>
    </xf>
    <xf numFmtId="0" fontId="23" fillId="3" borderId="0" xfId="1" applyFont="1" applyFill="1" applyBorder="1" applyAlignment="1" applyProtection="1">
      <alignment horizontal="left" vertical="center" wrapText="1"/>
      <protection locked="0"/>
    </xf>
    <xf numFmtId="0" fontId="23" fillId="3" borderId="0" xfId="1" applyFont="1" applyFill="1" applyBorder="1" applyAlignment="1" applyProtection="1">
      <alignment horizontal="center" vertical="center" wrapText="1"/>
      <protection locked="0"/>
    </xf>
    <xf numFmtId="4" fontId="23" fillId="3" borderId="0" xfId="1" applyNumberFormat="1" applyFont="1" applyFill="1" applyBorder="1" applyAlignment="1" applyProtection="1">
      <alignment horizontal="right" vertical="center" wrapText="1"/>
      <protection locked="0"/>
    </xf>
    <xf numFmtId="0" fontId="25" fillId="2" borderId="0" xfId="1" applyFont="1" applyFill="1" applyAlignment="1" applyProtection="1">
      <alignment horizontal="center" vertical="center"/>
      <protection locked="0"/>
    </xf>
    <xf numFmtId="0" fontId="26" fillId="2" borderId="0" xfId="1" applyFont="1" applyFill="1" applyAlignment="1" applyProtection="1">
      <alignment horizontal="left" vertical="center" indent="1"/>
      <protection locked="0"/>
    </xf>
    <xf numFmtId="49" fontId="25" fillId="2" borderId="0" xfId="1" applyNumberFormat="1" applyFont="1" applyFill="1" applyAlignment="1" applyProtection="1">
      <alignment horizontal="center" vertical="center"/>
      <protection locked="0"/>
    </xf>
    <xf numFmtId="4" fontId="25" fillId="2" borderId="0" xfId="1" applyNumberFormat="1" applyFont="1" applyFill="1" applyAlignment="1" applyProtection="1">
      <alignment horizontal="right" vertical="center"/>
      <protection locked="0"/>
    </xf>
    <xf numFmtId="0" fontId="16" fillId="2" borderId="0" xfId="1" applyFont="1" applyFill="1" applyAlignment="1" applyProtection="1">
      <alignment horizontal="center" vertical="center"/>
      <protection locked="0"/>
    </xf>
    <xf numFmtId="0" fontId="17" fillId="2" borderId="0" xfId="1" applyFont="1" applyFill="1" applyAlignment="1" applyProtection="1">
      <alignment horizontal="left" vertical="center"/>
      <protection locked="0"/>
    </xf>
    <xf numFmtId="49" fontId="16" fillId="2" borderId="0" xfId="1" applyNumberFormat="1" applyFont="1" applyFill="1" applyAlignment="1" applyProtection="1">
      <alignment horizontal="center" vertical="center"/>
      <protection locked="0"/>
    </xf>
    <xf numFmtId="4" fontId="16" fillId="2" borderId="0" xfId="1" applyNumberFormat="1" applyFont="1" applyFill="1" applyAlignment="1" applyProtection="1">
      <alignment horizontal="right" vertical="center"/>
      <protection locked="0"/>
    </xf>
    <xf numFmtId="0" fontId="27" fillId="2" borderId="0" xfId="1" applyFont="1" applyFill="1" applyAlignment="1" applyProtection="1">
      <alignment vertical="center"/>
      <protection locked="0"/>
    </xf>
    <xf numFmtId="0" fontId="27" fillId="2" borderId="18" xfId="1" applyFont="1" applyFill="1" applyBorder="1" applyAlignment="1" applyProtection="1">
      <alignment vertical="center"/>
      <protection locked="0"/>
    </xf>
    <xf numFmtId="49" fontId="16" fillId="2" borderId="18" xfId="1" applyNumberFormat="1" applyFont="1" applyFill="1" applyBorder="1" applyAlignment="1" applyProtection="1">
      <alignment horizontal="center" vertical="center"/>
      <protection locked="0"/>
    </xf>
    <xf numFmtId="0" fontId="16" fillId="2" borderId="18" xfId="1" applyFont="1" applyFill="1" applyBorder="1" applyAlignment="1" applyProtection="1">
      <alignment horizontal="center" vertical="center"/>
      <protection locked="0"/>
    </xf>
    <xf numFmtId="4" fontId="16" fillId="2" borderId="18" xfId="1" applyNumberFormat="1" applyFont="1" applyFill="1" applyBorder="1" applyAlignment="1" applyProtection="1">
      <alignment horizontal="right" vertical="center"/>
      <protection locked="0"/>
    </xf>
    <xf numFmtId="0" fontId="24" fillId="2" borderId="0" xfId="1" applyFont="1" applyFill="1" applyAlignment="1" applyProtection="1">
      <alignment horizontal="left" vertical="center"/>
      <protection locked="0"/>
    </xf>
    <xf numFmtId="0" fontId="1" fillId="2" borderId="0" xfId="1" applyFont="1" applyFill="1" applyAlignment="1" applyProtection="1">
      <alignment horizontal="left" vertical="center" indent="1"/>
      <protection locked="0"/>
    </xf>
    <xf numFmtId="0" fontId="32" fillId="2" borderId="0" xfId="1" applyFont="1" applyFill="1" applyAlignment="1" applyProtection="1">
      <alignment horizontal="left" vertical="center"/>
      <protection locked="0"/>
    </xf>
    <xf numFmtId="0" fontId="27" fillId="2" borderId="0" xfId="1" applyFont="1" applyFill="1" applyAlignment="1" applyProtection="1">
      <alignment horizontal="left" vertical="center"/>
      <protection locked="0"/>
    </xf>
    <xf numFmtId="0" fontId="3" fillId="2" borderId="0" xfId="1" applyFont="1" applyFill="1" applyAlignment="1" applyProtection="1">
      <alignment horizontal="left" vertical="center" indent="1"/>
      <protection locked="0"/>
    </xf>
    <xf numFmtId="4" fontId="11" fillId="2" borderId="6" xfId="2" applyNumberFormat="1" applyFont="1" applyFill="1" applyBorder="1" applyAlignment="1" applyProtection="1">
      <alignment horizontal="right" vertical="center" wrapText="1"/>
    </xf>
    <xf numFmtId="4" fontId="13" fillId="2" borderId="9" xfId="1" applyNumberFormat="1" applyFont="1" applyFill="1" applyBorder="1" applyAlignment="1" applyProtection="1">
      <alignment horizontal="right" vertical="center"/>
    </xf>
    <xf numFmtId="4" fontId="11" fillId="0" borderId="6" xfId="2" applyNumberFormat="1" applyFont="1" applyFill="1" applyBorder="1" applyAlignment="1" applyProtection="1">
      <alignment horizontal="right" vertical="center" wrapText="1"/>
    </xf>
    <xf numFmtId="4" fontId="11" fillId="2" borderId="14" xfId="2" applyNumberFormat="1" applyFont="1" applyFill="1" applyBorder="1" applyAlignment="1" applyProtection="1">
      <alignment horizontal="right" vertical="center" wrapText="1"/>
    </xf>
    <xf numFmtId="4" fontId="11" fillId="2" borderId="17" xfId="2" applyNumberFormat="1" applyFont="1" applyFill="1" applyBorder="1" applyAlignment="1" applyProtection="1">
      <alignment horizontal="right" vertical="center" wrapText="1"/>
    </xf>
    <xf numFmtId="4" fontId="13" fillId="3" borderId="9" xfId="1" applyNumberFormat="1" applyFont="1" applyFill="1" applyBorder="1" applyAlignment="1" applyProtection="1">
      <alignment horizontal="right" vertical="center" wrapText="1"/>
    </xf>
    <xf numFmtId="0" fontId="12" fillId="3" borderId="2" xfId="1" applyFont="1" applyFill="1" applyBorder="1" applyAlignment="1" applyProtection="1">
      <alignment horizontal="center" vertical="center" wrapText="1"/>
    </xf>
    <xf numFmtId="4" fontId="27" fillId="2" borderId="0" xfId="1" applyNumberFormat="1" applyFont="1" applyFill="1" applyAlignment="1" applyProtection="1">
      <alignment horizontal="right" vertical="center"/>
    </xf>
    <xf numFmtId="4" fontId="27" fillId="2" borderId="18" xfId="1" applyNumberFormat="1" applyFont="1" applyFill="1" applyBorder="1" applyAlignment="1" applyProtection="1">
      <alignment horizontal="right" vertical="center"/>
    </xf>
    <xf numFmtId="164" fontId="24" fillId="2" borderId="0" xfId="1" applyNumberFormat="1" applyFont="1" applyFill="1" applyAlignment="1" applyProtection="1">
      <alignment horizontal="right" vertical="center"/>
    </xf>
    <xf numFmtId="4" fontId="16" fillId="2" borderId="0" xfId="1" applyNumberFormat="1" applyFont="1" applyFill="1" applyAlignment="1" applyProtection="1">
      <alignment horizontal="right" vertical="center"/>
    </xf>
    <xf numFmtId="164" fontId="27" fillId="2" borderId="0" xfId="1" applyNumberFormat="1" applyFont="1" applyFill="1" applyAlignment="1" applyProtection="1">
      <alignment horizontal="right" vertical="center"/>
    </xf>
    <xf numFmtId="0" fontId="32" fillId="3" borderId="0" xfId="1" applyFont="1" applyFill="1" applyBorder="1" applyAlignment="1" applyProtection="1">
      <alignment horizontal="left" vertical="center" wrapText="1"/>
      <protection locked="0"/>
    </xf>
    <xf numFmtId="0" fontId="17" fillId="3" borderId="0" xfId="1" applyFont="1" applyFill="1" applyBorder="1" applyAlignment="1" applyProtection="1">
      <alignment horizontal="left" vertical="center" wrapText="1"/>
      <protection locked="0"/>
    </xf>
    <xf numFmtId="0" fontId="17" fillId="2" borderId="0" xfId="1" applyFont="1" applyFill="1" applyBorder="1" applyAlignment="1" applyProtection="1">
      <alignment vertical="center" wrapText="1"/>
      <protection locked="0"/>
    </xf>
    <xf numFmtId="0" fontId="9" fillId="2" borderId="0" xfId="1" applyFont="1" applyFill="1" applyAlignment="1" applyProtection="1">
      <alignment horizontal="center" vertical="center"/>
      <protection locked="0"/>
    </xf>
    <xf numFmtId="0" fontId="10" fillId="2" borderId="0" xfId="1" applyFont="1" applyFill="1" applyAlignment="1" applyProtection="1">
      <alignment horizontal="center" vertical="center" wrapText="1"/>
      <protection locked="0"/>
    </xf>
    <xf numFmtId="0" fontId="9" fillId="2" borderId="0" xfId="1" applyFont="1" applyFill="1" applyAlignment="1" applyProtection="1">
      <alignment horizontal="center" vertical="center" wrapText="1"/>
      <protection locked="0"/>
    </xf>
  </cellXfs>
  <cellStyles count="3">
    <cellStyle name="Normální" xfId="0" builtinId="0"/>
    <cellStyle name="normální 2" xfId="2" xr:uid="{00000000-0005-0000-0000-000002000000}"/>
    <cellStyle name="normální_MODERNIZACE SILNICE II340 SEČ - HRANICE KRAJE   SO-801 SADOVÉ ÚPRAVY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</xdr:colOff>
      <xdr:row>0</xdr:row>
      <xdr:rowOff>67945</xdr:rowOff>
    </xdr:from>
    <xdr:to>
      <xdr:col>1</xdr:col>
      <xdr:colOff>474345</xdr:colOff>
      <xdr:row>1</xdr:row>
      <xdr:rowOff>147320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3075" y="68038"/>
          <a:ext cx="907258" cy="2496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L106"/>
  <sheetViews>
    <sheetView showGridLines="0" tabSelected="1" view="pageBreakPreview" topLeftCell="A61" zoomScale="130" zoomScaleNormal="130" zoomScaleSheetLayoutView="130" workbookViewId="0">
      <selection activeCell="E74" sqref="E74"/>
    </sheetView>
  </sheetViews>
  <sheetFormatPr defaultRowHeight="12.75" x14ac:dyDescent="0.25"/>
  <cols>
    <col min="1" max="1" width="8" style="1" customWidth="1"/>
    <col min="2" max="2" width="53" style="182" customWidth="1"/>
    <col min="3" max="3" width="4.85546875" style="16" customWidth="1"/>
    <col min="4" max="4" width="6.28515625" style="1" customWidth="1"/>
    <col min="5" max="5" width="6.140625" style="17" customWidth="1"/>
    <col min="6" max="6" width="11" style="17" customWidth="1"/>
    <col min="7" max="7" width="8.42578125" style="7" customWidth="1"/>
    <col min="8" max="10" width="9.140625" style="8"/>
    <col min="11" max="11" width="9.140625" style="9"/>
    <col min="12" max="16384" width="9.140625" style="7"/>
  </cols>
  <sheetData>
    <row r="1" spans="1:11" ht="13.5" x14ac:dyDescent="0.25">
      <c r="B1" s="2"/>
      <c r="C1" s="3"/>
      <c r="D1" s="4"/>
      <c r="E1" s="5"/>
      <c r="F1" s="6" t="s">
        <v>0</v>
      </c>
    </row>
    <row r="2" spans="1:11" ht="13.5" x14ac:dyDescent="0.25">
      <c r="B2" s="2"/>
      <c r="C2" s="3"/>
      <c r="D2" s="4"/>
      <c r="E2" s="5"/>
      <c r="F2" s="6" t="s">
        <v>54</v>
      </c>
    </row>
    <row r="3" spans="1:11" ht="13.5" x14ac:dyDescent="0.25">
      <c r="B3" s="2"/>
      <c r="C3" s="3"/>
      <c r="D3" s="4"/>
      <c r="E3" s="5"/>
      <c r="F3" s="6"/>
    </row>
    <row r="4" spans="1:11" ht="13.5" x14ac:dyDescent="0.25">
      <c r="A4" s="10"/>
      <c r="B4" s="11"/>
      <c r="C4" s="11"/>
      <c r="D4" s="11"/>
      <c r="E4" s="11"/>
      <c r="F4" s="12" t="s">
        <v>59</v>
      </c>
    </row>
    <row r="5" spans="1:11" x14ac:dyDescent="0.25">
      <c r="A5" s="10"/>
      <c r="B5" s="10"/>
      <c r="C5" s="10"/>
      <c r="D5" s="10"/>
      <c r="E5" s="10"/>
      <c r="F5" s="10"/>
    </row>
    <row r="6" spans="1:11" ht="15.75" x14ac:dyDescent="0.25">
      <c r="A6" s="198" t="s">
        <v>1</v>
      </c>
      <c r="B6" s="198"/>
      <c r="C6" s="198"/>
      <c r="D6" s="198"/>
      <c r="E6" s="198"/>
      <c r="F6" s="198"/>
    </row>
    <row r="7" spans="1:11" ht="24" customHeight="1" x14ac:dyDescent="0.25">
      <c r="A7" s="199" t="s">
        <v>55</v>
      </c>
      <c r="B7" s="200"/>
      <c r="C7" s="200"/>
      <c r="D7" s="200"/>
      <c r="E7" s="200"/>
      <c r="F7" s="200"/>
    </row>
    <row r="8" spans="1:11" ht="12.75" customHeight="1" x14ac:dyDescent="0.25">
      <c r="A8" s="13"/>
      <c r="B8" s="13"/>
      <c r="C8" s="13"/>
      <c r="D8" s="13"/>
      <c r="E8" s="13"/>
      <c r="F8" s="13"/>
    </row>
    <row r="9" spans="1:11" ht="15.75" x14ac:dyDescent="0.25">
      <c r="A9" s="13"/>
      <c r="B9" s="14" t="s">
        <v>2</v>
      </c>
      <c r="C9" s="13"/>
      <c r="D9" s="13"/>
      <c r="E9" s="13"/>
      <c r="F9" s="13"/>
    </row>
    <row r="10" spans="1:11" ht="15.75" x14ac:dyDescent="0.25">
      <c r="A10" s="13"/>
      <c r="B10" s="14"/>
      <c r="C10" s="13"/>
      <c r="D10" s="13"/>
      <c r="E10" s="13"/>
      <c r="F10" s="13"/>
    </row>
    <row r="11" spans="1:11" ht="15.75" x14ac:dyDescent="0.25">
      <c r="B11" s="15" t="s">
        <v>3</v>
      </c>
    </row>
    <row r="12" spans="1:11" ht="27" customHeight="1" thickBot="1" x14ac:dyDescent="0.3">
      <c r="A12" s="18"/>
      <c r="B12" s="19" t="s">
        <v>4</v>
      </c>
      <c r="C12" s="20" t="s">
        <v>5</v>
      </c>
      <c r="D12" s="20" t="s">
        <v>6</v>
      </c>
      <c r="E12" s="20" t="s">
        <v>7</v>
      </c>
      <c r="F12" s="21" t="s">
        <v>8</v>
      </c>
    </row>
    <row r="13" spans="1:11" ht="16.5" customHeight="1" thickTop="1" x14ac:dyDescent="0.25">
      <c r="A13" s="22">
        <v>119005155</v>
      </c>
      <c r="B13" s="23" t="s">
        <v>9</v>
      </c>
      <c r="C13" s="24" t="s">
        <v>10</v>
      </c>
      <c r="D13" s="25">
        <v>60</v>
      </c>
      <c r="E13" s="26">
        <v>0</v>
      </c>
      <c r="F13" s="183">
        <f>+D13*E13</f>
        <v>0</v>
      </c>
    </row>
    <row r="14" spans="1:11" s="33" customFormat="1" x14ac:dyDescent="0.25">
      <c r="A14" s="28"/>
      <c r="B14" s="29" t="s">
        <v>11</v>
      </c>
      <c r="C14" s="30"/>
      <c r="D14" s="31"/>
      <c r="E14" s="32"/>
      <c r="F14" s="184">
        <f>SUM(F13)</f>
        <v>0</v>
      </c>
      <c r="H14" s="34"/>
      <c r="I14" s="34"/>
      <c r="J14" s="34"/>
      <c r="K14" s="35"/>
    </row>
    <row r="15" spans="1:11" s="33" customFormat="1" ht="9.75" customHeight="1" x14ac:dyDescent="0.25">
      <c r="A15" s="36"/>
      <c r="B15" s="37"/>
      <c r="C15" s="37"/>
      <c r="D15" s="38"/>
      <c r="E15" s="39"/>
      <c r="F15" s="40"/>
      <c r="H15" s="34"/>
      <c r="I15" s="34"/>
      <c r="J15" s="34"/>
      <c r="K15" s="35"/>
    </row>
    <row r="16" spans="1:11" s="33" customFormat="1" x14ac:dyDescent="0.25">
      <c r="A16" s="41"/>
      <c r="B16" s="42"/>
      <c r="C16" s="42"/>
      <c r="D16" s="43"/>
      <c r="E16" s="44"/>
      <c r="F16" s="45"/>
      <c r="H16" s="46"/>
      <c r="I16" s="46"/>
      <c r="J16" s="46"/>
      <c r="K16" s="47"/>
    </row>
    <row r="17" spans="1:12" s="33" customFormat="1" ht="15.75" x14ac:dyDescent="0.25">
      <c r="A17" s="41"/>
      <c r="B17" s="48" t="s">
        <v>12</v>
      </c>
      <c r="C17" s="49"/>
      <c r="D17" s="43"/>
      <c r="E17" s="44"/>
      <c r="F17" s="45"/>
      <c r="H17" s="46"/>
      <c r="I17" s="46"/>
      <c r="J17" s="46"/>
      <c r="K17" s="47"/>
    </row>
    <row r="18" spans="1:12" s="33" customFormat="1" x14ac:dyDescent="0.25">
      <c r="A18" s="41"/>
      <c r="B18" s="197" t="s">
        <v>13</v>
      </c>
      <c r="C18" s="197"/>
      <c r="D18" s="43"/>
      <c r="E18" s="44"/>
      <c r="F18" s="45"/>
      <c r="H18" s="46"/>
      <c r="I18" s="46"/>
      <c r="J18" s="46"/>
      <c r="K18" s="47"/>
    </row>
    <row r="19" spans="1:12" s="33" customFormat="1" ht="27" customHeight="1" thickBot="1" x14ac:dyDescent="0.3">
      <c r="A19" s="18"/>
      <c r="B19" s="19" t="s">
        <v>4</v>
      </c>
      <c r="C19" s="189" t="s">
        <v>5</v>
      </c>
      <c r="D19" s="20" t="s">
        <v>6</v>
      </c>
      <c r="E19" s="20" t="s">
        <v>7</v>
      </c>
      <c r="F19" s="21" t="s">
        <v>8</v>
      </c>
      <c r="H19" s="46"/>
      <c r="I19" s="46"/>
      <c r="J19" s="46"/>
      <c r="K19" s="47"/>
    </row>
    <row r="20" spans="1:12" s="33" customFormat="1" ht="21" customHeight="1" thickTop="1" x14ac:dyDescent="0.25">
      <c r="A20" s="50">
        <v>183101115</v>
      </c>
      <c r="B20" s="51" t="s">
        <v>14</v>
      </c>
      <c r="C20" s="52" t="s">
        <v>10</v>
      </c>
      <c r="D20" s="53">
        <f>+D24+D25+D26+D27+D28+D29</f>
        <v>60</v>
      </c>
      <c r="E20" s="54">
        <v>0</v>
      </c>
      <c r="F20" s="185">
        <f t="shared" ref="F20:F38" si="0">+D20*E20</f>
        <v>0</v>
      </c>
      <c r="G20" s="55"/>
      <c r="H20" s="56"/>
      <c r="I20" s="57"/>
      <c r="J20" s="57"/>
      <c r="K20" s="58"/>
      <c r="L20" s="59"/>
    </row>
    <row r="21" spans="1:12" s="33" customFormat="1" x14ac:dyDescent="0.25">
      <c r="A21" s="50" t="s">
        <v>15</v>
      </c>
      <c r="B21" s="51" t="s">
        <v>16</v>
      </c>
      <c r="C21" s="52" t="s">
        <v>10</v>
      </c>
      <c r="D21" s="60">
        <f>+D20</f>
        <v>60</v>
      </c>
      <c r="E21" s="54">
        <v>0</v>
      </c>
      <c r="F21" s="185">
        <f t="shared" si="0"/>
        <v>0</v>
      </c>
      <c r="G21" s="55"/>
      <c r="H21" s="56"/>
      <c r="I21" s="57"/>
      <c r="J21" s="57"/>
      <c r="K21" s="58"/>
      <c r="L21" s="59"/>
    </row>
    <row r="22" spans="1:12" s="33" customFormat="1" ht="12.75" customHeight="1" x14ac:dyDescent="0.25">
      <c r="A22" s="50"/>
      <c r="B22" s="61" t="s">
        <v>17</v>
      </c>
      <c r="C22" s="52" t="s">
        <v>10</v>
      </c>
      <c r="D22" s="62">
        <f>+D20</f>
        <v>60</v>
      </c>
      <c r="E22" s="54">
        <v>0</v>
      </c>
      <c r="F22" s="185">
        <f t="shared" si="0"/>
        <v>0</v>
      </c>
      <c r="G22" s="55"/>
      <c r="H22" s="56"/>
      <c r="I22" s="57"/>
      <c r="J22" s="57"/>
      <c r="K22" s="58"/>
      <c r="L22" s="59"/>
    </row>
    <row r="23" spans="1:12" s="33" customFormat="1" ht="15.75" customHeight="1" x14ac:dyDescent="0.25">
      <c r="A23" s="63">
        <v>184102114</v>
      </c>
      <c r="B23" s="64" t="s">
        <v>18</v>
      </c>
      <c r="C23" s="65" t="s">
        <v>10</v>
      </c>
      <c r="D23" s="66">
        <f>+D20</f>
        <v>60</v>
      </c>
      <c r="E23" s="67">
        <v>0</v>
      </c>
      <c r="F23" s="185">
        <f t="shared" si="0"/>
        <v>0</v>
      </c>
      <c r="G23" s="55"/>
      <c r="H23" s="56"/>
      <c r="I23" s="57"/>
      <c r="J23" s="57"/>
      <c r="K23" s="58"/>
      <c r="L23" s="59"/>
    </row>
    <row r="24" spans="1:12" s="33" customFormat="1" hidden="1" x14ac:dyDescent="0.25">
      <c r="A24" s="68"/>
      <c r="B24" s="61" t="s">
        <v>19</v>
      </c>
      <c r="C24" s="69" t="s">
        <v>10</v>
      </c>
      <c r="D24" s="70">
        <v>0</v>
      </c>
      <c r="E24" s="71"/>
      <c r="F24" s="185">
        <f t="shared" si="0"/>
        <v>0</v>
      </c>
      <c r="G24" s="55"/>
      <c r="H24" s="56"/>
      <c r="I24" s="57"/>
      <c r="J24" s="57"/>
      <c r="K24" s="58"/>
      <c r="L24" s="59"/>
    </row>
    <row r="25" spans="1:12" s="33" customFormat="1" hidden="1" x14ac:dyDescent="0.25">
      <c r="A25" s="68"/>
      <c r="B25" s="61" t="s">
        <v>20</v>
      </c>
      <c r="C25" s="69" t="s">
        <v>10</v>
      </c>
      <c r="D25" s="70">
        <v>0</v>
      </c>
      <c r="E25" s="71"/>
      <c r="F25" s="185">
        <f t="shared" si="0"/>
        <v>0</v>
      </c>
      <c r="G25" s="55"/>
      <c r="H25" s="56"/>
      <c r="I25" s="57"/>
      <c r="J25" s="57"/>
      <c r="K25" s="58"/>
      <c r="L25" s="59"/>
    </row>
    <row r="26" spans="1:12" s="33" customFormat="1" x14ac:dyDescent="0.25">
      <c r="A26" s="68"/>
      <c r="B26" s="61" t="s">
        <v>21</v>
      </c>
      <c r="C26" s="69" t="s">
        <v>10</v>
      </c>
      <c r="D26" s="72">
        <v>60</v>
      </c>
      <c r="E26" s="71">
        <v>0</v>
      </c>
      <c r="F26" s="185">
        <f t="shared" si="0"/>
        <v>0</v>
      </c>
      <c r="G26" s="55"/>
      <c r="H26" s="56"/>
      <c r="I26" s="57"/>
      <c r="J26" s="57"/>
      <c r="K26" s="58"/>
      <c r="L26" s="59"/>
    </row>
    <row r="27" spans="1:12" s="33" customFormat="1" hidden="1" x14ac:dyDescent="0.25">
      <c r="A27" s="68"/>
      <c r="B27" s="61" t="s">
        <v>22</v>
      </c>
      <c r="C27" s="69" t="s">
        <v>10</v>
      </c>
      <c r="D27" s="70">
        <v>0</v>
      </c>
      <c r="E27" s="71"/>
      <c r="F27" s="185">
        <f t="shared" si="0"/>
        <v>0</v>
      </c>
      <c r="G27" s="55"/>
      <c r="H27" s="56"/>
      <c r="I27" s="57"/>
      <c r="J27" s="57"/>
      <c r="K27" s="58"/>
      <c r="L27" s="59"/>
    </row>
    <row r="28" spans="1:12" s="33" customFormat="1" hidden="1" x14ac:dyDescent="0.25">
      <c r="A28" s="68"/>
      <c r="B28" s="61" t="s">
        <v>23</v>
      </c>
      <c r="C28" s="69" t="s">
        <v>10</v>
      </c>
      <c r="D28" s="70">
        <v>0</v>
      </c>
      <c r="E28" s="71"/>
      <c r="F28" s="185">
        <f t="shared" ref="F28" si="1">+D28*E28</f>
        <v>0</v>
      </c>
      <c r="G28" s="55"/>
      <c r="H28" s="56"/>
      <c r="I28" s="57"/>
      <c r="J28" s="57"/>
      <c r="K28" s="58"/>
      <c r="L28" s="59"/>
    </row>
    <row r="29" spans="1:12" s="33" customFormat="1" hidden="1" x14ac:dyDescent="0.25">
      <c r="A29" s="68"/>
      <c r="B29" s="61" t="s">
        <v>24</v>
      </c>
      <c r="C29" s="69" t="s">
        <v>10</v>
      </c>
      <c r="D29" s="70">
        <v>0</v>
      </c>
      <c r="E29" s="71"/>
      <c r="F29" s="185">
        <f t="shared" si="0"/>
        <v>0</v>
      </c>
      <c r="G29" s="55"/>
      <c r="H29" s="56"/>
      <c r="I29" s="57"/>
      <c r="J29" s="57"/>
      <c r="K29" s="58"/>
      <c r="L29" s="59"/>
    </row>
    <row r="30" spans="1:12" s="33" customFormat="1" x14ac:dyDescent="0.25">
      <c r="A30" s="68" t="s">
        <v>15</v>
      </c>
      <c r="B30" s="73" t="s">
        <v>25</v>
      </c>
      <c r="C30" s="74" t="s">
        <v>10</v>
      </c>
      <c r="D30" s="70">
        <f>+D20</f>
        <v>60</v>
      </c>
      <c r="E30" s="75">
        <v>0</v>
      </c>
      <c r="F30" s="183">
        <f t="shared" si="0"/>
        <v>0</v>
      </c>
      <c r="G30" s="76"/>
      <c r="H30" s="56"/>
      <c r="I30" s="57"/>
      <c r="J30" s="57"/>
      <c r="K30" s="58"/>
      <c r="L30" s="77"/>
    </row>
    <row r="31" spans="1:12" s="33" customFormat="1" ht="25.5" x14ac:dyDescent="0.25">
      <c r="A31" s="68">
        <v>184215133</v>
      </c>
      <c r="B31" s="73" t="s">
        <v>26</v>
      </c>
      <c r="C31" s="74" t="s">
        <v>10</v>
      </c>
      <c r="D31" s="70">
        <f>+D20</f>
        <v>60</v>
      </c>
      <c r="E31" s="75">
        <v>0</v>
      </c>
      <c r="F31" s="183">
        <f t="shared" si="0"/>
        <v>0</v>
      </c>
      <c r="G31" s="76"/>
      <c r="H31" s="56"/>
      <c r="I31" s="57"/>
      <c r="J31" s="57"/>
      <c r="K31" s="58"/>
      <c r="L31" s="77"/>
    </row>
    <row r="32" spans="1:12" s="33" customFormat="1" ht="26.25" customHeight="1" x14ac:dyDescent="0.25">
      <c r="A32" s="78"/>
      <c r="B32" s="79" t="s">
        <v>27</v>
      </c>
      <c r="C32" s="74" t="s">
        <v>28</v>
      </c>
      <c r="D32" s="70">
        <f>+D20</f>
        <v>60</v>
      </c>
      <c r="E32" s="75">
        <v>0</v>
      </c>
      <c r="F32" s="183">
        <f t="shared" si="0"/>
        <v>0</v>
      </c>
      <c r="G32" s="76"/>
      <c r="H32" s="56"/>
      <c r="I32" s="57"/>
      <c r="J32" s="57"/>
      <c r="K32" s="58"/>
      <c r="L32" s="77"/>
    </row>
    <row r="33" spans="1:11" s="33" customFormat="1" x14ac:dyDescent="0.25">
      <c r="A33" s="80">
        <v>184501141</v>
      </c>
      <c r="B33" s="73" t="s">
        <v>29</v>
      </c>
      <c r="C33" s="74" t="s">
        <v>10</v>
      </c>
      <c r="D33" s="70">
        <f>+D20</f>
        <v>60</v>
      </c>
      <c r="E33" s="75">
        <v>0</v>
      </c>
      <c r="F33" s="183">
        <f t="shared" si="0"/>
        <v>0</v>
      </c>
      <c r="H33" s="34"/>
      <c r="I33" s="34"/>
      <c r="J33" s="34"/>
      <c r="K33" s="35"/>
    </row>
    <row r="34" spans="1:11" s="33" customFormat="1" x14ac:dyDescent="0.25">
      <c r="A34" s="80"/>
      <c r="B34" s="79" t="s">
        <v>30</v>
      </c>
      <c r="C34" s="74" t="s">
        <v>28</v>
      </c>
      <c r="D34" s="70">
        <f>+D20</f>
        <v>60</v>
      </c>
      <c r="E34" s="75">
        <v>0</v>
      </c>
      <c r="F34" s="183">
        <f t="shared" si="0"/>
        <v>0</v>
      </c>
      <c r="H34" s="34"/>
      <c r="I34" s="34"/>
      <c r="J34" s="34"/>
      <c r="K34" s="35"/>
    </row>
    <row r="35" spans="1:11" s="33" customFormat="1" ht="15.75" customHeight="1" x14ac:dyDescent="0.25">
      <c r="A35" s="81">
        <v>184215412</v>
      </c>
      <c r="B35" s="73" t="s">
        <v>31</v>
      </c>
      <c r="C35" s="74" t="s">
        <v>10</v>
      </c>
      <c r="D35" s="70">
        <f>+D20</f>
        <v>60</v>
      </c>
      <c r="E35" s="75">
        <v>0</v>
      </c>
      <c r="F35" s="183">
        <f t="shared" si="0"/>
        <v>0</v>
      </c>
      <c r="H35" s="34"/>
      <c r="I35" s="34"/>
      <c r="J35" s="34"/>
      <c r="K35" s="35"/>
    </row>
    <row r="36" spans="1:11" s="84" customFormat="1" x14ac:dyDescent="0.25">
      <c r="A36" s="22">
        <v>184911431</v>
      </c>
      <c r="B36" s="23" t="s">
        <v>32</v>
      </c>
      <c r="C36" s="24" t="s">
        <v>33</v>
      </c>
      <c r="D36" s="82">
        <f>+D20*0.8</f>
        <v>48</v>
      </c>
      <c r="E36" s="83">
        <v>0</v>
      </c>
      <c r="F36" s="183">
        <f t="shared" si="0"/>
        <v>0</v>
      </c>
      <c r="H36" s="85"/>
      <c r="I36" s="85"/>
      <c r="J36" s="85"/>
      <c r="K36" s="86"/>
    </row>
    <row r="37" spans="1:11" s="84" customFormat="1" x14ac:dyDescent="0.25">
      <c r="A37" s="87"/>
      <c r="B37" s="88" t="s">
        <v>34</v>
      </c>
      <c r="C37" s="89" t="s">
        <v>35</v>
      </c>
      <c r="D37" s="90">
        <f>+D36*0.1</f>
        <v>4.8000000000000007</v>
      </c>
      <c r="E37" s="91">
        <v>0</v>
      </c>
      <c r="F37" s="183">
        <f t="shared" si="0"/>
        <v>0</v>
      </c>
      <c r="H37" s="85"/>
      <c r="I37" s="85"/>
      <c r="J37" s="85"/>
      <c r="K37" s="86"/>
    </row>
    <row r="38" spans="1:11" s="33" customFormat="1" ht="15" customHeight="1" x14ac:dyDescent="0.25">
      <c r="A38" s="68" t="s">
        <v>15</v>
      </c>
      <c r="B38" s="92" t="s">
        <v>36</v>
      </c>
      <c r="C38" s="89" t="s">
        <v>10</v>
      </c>
      <c r="D38" s="93">
        <f>+D20</f>
        <v>60</v>
      </c>
      <c r="E38" s="94">
        <v>0</v>
      </c>
      <c r="F38" s="183">
        <f t="shared" si="0"/>
        <v>0</v>
      </c>
      <c r="H38" s="34"/>
      <c r="I38" s="34"/>
      <c r="J38" s="34"/>
      <c r="K38" s="35"/>
    </row>
    <row r="39" spans="1:11" s="33" customFormat="1" x14ac:dyDescent="0.25">
      <c r="A39" s="28"/>
      <c r="B39" s="29" t="s">
        <v>11</v>
      </c>
      <c r="C39" s="30"/>
      <c r="D39" s="31"/>
      <c r="E39" s="32"/>
      <c r="F39" s="184">
        <f>SUM(F20:F38)</f>
        <v>0</v>
      </c>
      <c r="H39" s="34"/>
      <c r="I39" s="34"/>
      <c r="J39" s="34"/>
      <c r="K39" s="35"/>
    </row>
    <row r="40" spans="1:11" s="33" customFormat="1" x14ac:dyDescent="0.25">
      <c r="A40" s="95"/>
      <c r="B40" s="96"/>
      <c r="C40" s="97"/>
      <c r="D40" s="98"/>
      <c r="E40" s="99"/>
      <c r="F40" s="100"/>
      <c r="H40" s="34"/>
      <c r="I40" s="34"/>
      <c r="J40" s="34"/>
      <c r="K40" s="35"/>
    </row>
    <row r="41" spans="1:11" s="33" customFormat="1" ht="15.75" x14ac:dyDescent="0.25">
      <c r="A41" s="101"/>
      <c r="B41" s="102" t="s">
        <v>60</v>
      </c>
      <c r="C41" s="103"/>
      <c r="D41" s="104"/>
      <c r="E41" s="105"/>
      <c r="F41" s="106"/>
      <c r="H41" s="46"/>
      <c r="I41" s="46"/>
      <c r="J41" s="46"/>
      <c r="K41" s="47"/>
    </row>
    <row r="42" spans="1:11" s="33" customFormat="1" ht="9.75" customHeight="1" x14ac:dyDescent="0.25">
      <c r="A42" s="101"/>
      <c r="B42" s="107"/>
      <c r="C42" s="103"/>
      <c r="D42" s="104"/>
      <c r="E42" s="105"/>
      <c r="F42" s="106"/>
      <c r="H42" s="46"/>
      <c r="I42" s="46"/>
      <c r="J42" s="46"/>
      <c r="K42" s="47"/>
    </row>
    <row r="43" spans="1:11" s="111" customFormat="1" x14ac:dyDescent="0.25">
      <c r="A43" s="108"/>
      <c r="B43" s="195" t="s">
        <v>56</v>
      </c>
      <c r="C43" s="196"/>
      <c r="D43" s="109"/>
      <c r="E43" s="110"/>
      <c r="F43" s="110"/>
      <c r="H43" s="112"/>
      <c r="I43" s="112"/>
      <c r="J43" s="112"/>
      <c r="K43" s="113"/>
    </row>
    <row r="44" spans="1:11" s="33" customFormat="1" ht="27" customHeight="1" thickBot="1" x14ac:dyDescent="0.3">
      <c r="A44" s="18"/>
      <c r="B44" s="19" t="s">
        <v>4</v>
      </c>
      <c r="C44" s="20" t="s">
        <v>37</v>
      </c>
      <c r="D44" s="20" t="s">
        <v>38</v>
      </c>
      <c r="E44" s="20" t="s">
        <v>7</v>
      </c>
      <c r="F44" s="21" t="s">
        <v>8</v>
      </c>
      <c r="H44" s="46"/>
      <c r="I44" s="46"/>
      <c r="J44" s="46"/>
      <c r="K44" s="47"/>
    </row>
    <row r="45" spans="1:11" s="111" customFormat="1" ht="14.25" thickTop="1" x14ac:dyDescent="0.25">
      <c r="A45" s="68"/>
      <c r="B45" s="114" t="s">
        <v>39</v>
      </c>
      <c r="C45" s="115" t="s">
        <v>10</v>
      </c>
      <c r="D45" s="116"/>
      <c r="E45" s="117"/>
      <c r="F45" s="27"/>
      <c r="H45" s="112"/>
      <c r="I45" s="112"/>
      <c r="J45" s="112"/>
      <c r="K45" s="113"/>
    </row>
    <row r="46" spans="1:11" s="111" customFormat="1" ht="15" customHeight="1" x14ac:dyDescent="0.25">
      <c r="A46" s="68" t="s">
        <v>15</v>
      </c>
      <c r="B46" s="92" t="s">
        <v>40</v>
      </c>
      <c r="C46" s="72">
        <v>60</v>
      </c>
      <c r="D46" s="118">
        <v>8</v>
      </c>
      <c r="E46" s="117">
        <v>0</v>
      </c>
      <c r="F46" s="186">
        <f t="shared" ref="F46:F51" si="2">+C46*D46*E46</f>
        <v>0</v>
      </c>
      <c r="H46" s="112"/>
      <c r="I46" s="112"/>
      <c r="J46" s="112"/>
      <c r="K46" s="113"/>
    </row>
    <row r="47" spans="1:11" s="111" customFormat="1" ht="12.75" customHeight="1" x14ac:dyDescent="0.25">
      <c r="A47" s="119" t="s">
        <v>15</v>
      </c>
      <c r="B47" s="92" t="s">
        <v>41</v>
      </c>
      <c r="C47" s="120">
        <f>+C46</f>
        <v>60</v>
      </c>
      <c r="D47" s="121">
        <v>3</v>
      </c>
      <c r="E47" s="122">
        <v>0</v>
      </c>
      <c r="F47" s="186">
        <f>+C47*D47*E47</f>
        <v>0</v>
      </c>
      <c r="H47" s="112"/>
      <c r="I47" s="112"/>
      <c r="J47" s="112"/>
      <c r="K47" s="113"/>
    </row>
    <row r="48" spans="1:11" s="33" customFormat="1" x14ac:dyDescent="0.25">
      <c r="A48" s="68" t="s">
        <v>15</v>
      </c>
      <c r="B48" s="123" t="s">
        <v>42</v>
      </c>
      <c r="C48" s="72">
        <f>+C46</f>
        <v>60</v>
      </c>
      <c r="D48" s="118">
        <v>3</v>
      </c>
      <c r="E48" s="124">
        <v>0</v>
      </c>
      <c r="F48" s="186">
        <f t="shared" si="2"/>
        <v>0</v>
      </c>
      <c r="H48" s="46"/>
      <c r="I48" s="46"/>
      <c r="J48" s="46"/>
      <c r="K48" s="47"/>
    </row>
    <row r="49" spans="1:11" s="84" customFormat="1" x14ac:dyDescent="0.25">
      <c r="A49" s="68" t="s">
        <v>15</v>
      </c>
      <c r="B49" s="125" t="s">
        <v>43</v>
      </c>
      <c r="C49" s="72">
        <f>+C46</f>
        <v>60</v>
      </c>
      <c r="D49" s="126">
        <v>1</v>
      </c>
      <c r="E49" s="26">
        <v>0</v>
      </c>
      <c r="F49" s="186">
        <f t="shared" si="2"/>
        <v>0</v>
      </c>
      <c r="H49" s="127"/>
      <c r="I49" s="127"/>
      <c r="J49" s="127"/>
      <c r="K49" s="128"/>
    </row>
    <row r="50" spans="1:11" s="33" customFormat="1" ht="28.5" customHeight="1" x14ac:dyDescent="0.25">
      <c r="A50" s="68" t="s">
        <v>15</v>
      </c>
      <c r="B50" s="123" t="s">
        <v>44</v>
      </c>
      <c r="C50" s="72">
        <f>+C46</f>
        <v>60</v>
      </c>
      <c r="D50" s="118">
        <v>3</v>
      </c>
      <c r="E50" s="124">
        <v>0</v>
      </c>
      <c r="F50" s="186">
        <f t="shared" si="2"/>
        <v>0</v>
      </c>
      <c r="H50" s="46"/>
      <c r="I50" s="46"/>
      <c r="J50" s="46"/>
      <c r="K50" s="47"/>
    </row>
    <row r="51" spans="1:11" s="111" customFormat="1" x14ac:dyDescent="0.25">
      <c r="A51" s="68" t="s">
        <v>15</v>
      </c>
      <c r="B51" s="129" t="s">
        <v>45</v>
      </c>
      <c r="C51" s="72">
        <f>+C46</f>
        <v>60</v>
      </c>
      <c r="D51" s="115">
        <v>1</v>
      </c>
      <c r="E51" s="117">
        <v>0</v>
      </c>
      <c r="F51" s="186">
        <f t="shared" si="2"/>
        <v>0</v>
      </c>
      <c r="H51" s="112"/>
      <c r="I51" s="112"/>
      <c r="J51" s="112"/>
      <c r="K51" s="113"/>
    </row>
    <row r="52" spans="1:11" s="111" customFormat="1" x14ac:dyDescent="0.25">
      <c r="A52" s="68"/>
      <c r="B52" s="129"/>
      <c r="C52" s="130"/>
      <c r="D52" s="115"/>
      <c r="E52" s="117"/>
      <c r="F52" s="183"/>
      <c r="H52" s="112"/>
      <c r="I52" s="112"/>
      <c r="J52" s="112"/>
      <c r="K52" s="113"/>
    </row>
    <row r="53" spans="1:11" s="111" customFormat="1" ht="13.5" customHeight="1" x14ac:dyDescent="0.25">
      <c r="A53" s="131"/>
      <c r="B53" s="132" t="s">
        <v>46</v>
      </c>
      <c r="C53" s="133">
        <v>1</v>
      </c>
      <c r="D53" s="133">
        <v>1</v>
      </c>
      <c r="E53" s="134">
        <v>0</v>
      </c>
      <c r="F53" s="187">
        <f>+D53*E53</f>
        <v>0</v>
      </c>
      <c r="H53" s="135"/>
      <c r="I53" s="135"/>
      <c r="J53" s="135"/>
      <c r="K53" s="136"/>
    </row>
    <row r="54" spans="1:11" s="111" customFormat="1" x14ac:dyDescent="0.25">
      <c r="A54" s="137"/>
      <c r="B54" s="138" t="s">
        <v>11</v>
      </c>
      <c r="C54" s="139"/>
      <c r="D54" s="140"/>
      <c r="E54" s="141"/>
      <c r="F54" s="188">
        <f>SUM(F45:F53)</f>
        <v>0</v>
      </c>
      <c r="H54" s="135"/>
      <c r="I54" s="135"/>
      <c r="J54" s="135"/>
      <c r="K54" s="136"/>
    </row>
    <row r="55" spans="1:11" s="111" customFormat="1" x14ac:dyDescent="0.25">
      <c r="A55" s="109"/>
      <c r="B55" s="142"/>
      <c r="C55" s="143"/>
      <c r="D55" s="109"/>
      <c r="E55" s="144"/>
      <c r="F55" s="144"/>
      <c r="H55" s="112"/>
      <c r="I55" s="112"/>
      <c r="J55" s="112"/>
      <c r="K55" s="113"/>
    </row>
    <row r="56" spans="1:11" s="111" customFormat="1" x14ac:dyDescent="0.25">
      <c r="A56" s="109"/>
      <c r="B56" s="145" t="s">
        <v>57</v>
      </c>
      <c r="C56" s="109"/>
      <c r="D56" s="109"/>
      <c r="E56" s="110"/>
      <c r="F56" s="110"/>
      <c r="H56" s="112"/>
      <c r="I56" s="112"/>
      <c r="J56" s="112"/>
      <c r="K56" s="113"/>
    </row>
    <row r="57" spans="1:11" s="33" customFormat="1" ht="27" customHeight="1" thickBot="1" x14ac:dyDescent="0.3">
      <c r="A57" s="18"/>
      <c r="B57" s="19" t="s">
        <v>4</v>
      </c>
      <c r="C57" s="20" t="s">
        <v>37</v>
      </c>
      <c r="D57" s="20" t="s">
        <v>38</v>
      </c>
      <c r="E57" s="20">
        <v>0</v>
      </c>
      <c r="F57" s="21" t="s">
        <v>8</v>
      </c>
      <c r="H57" s="46"/>
      <c r="I57" s="46"/>
      <c r="J57" s="46"/>
      <c r="K57" s="47"/>
    </row>
    <row r="58" spans="1:11" s="111" customFormat="1" ht="14.25" thickTop="1" x14ac:dyDescent="0.25">
      <c r="A58" s="68"/>
      <c r="B58" s="114" t="s">
        <v>39</v>
      </c>
      <c r="C58" s="115" t="s">
        <v>10</v>
      </c>
      <c r="D58" s="116"/>
      <c r="E58" s="117"/>
      <c r="F58" s="27"/>
      <c r="H58" s="112"/>
      <c r="I58" s="112"/>
      <c r="J58" s="112"/>
      <c r="K58" s="113"/>
    </row>
    <row r="59" spans="1:11" s="111" customFormat="1" ht="15" customHeight="1" x14ac:dyDescent="0.25">
      <c r="A59" s="68" t="s">
        <v>15</v>
      </c>
      <c r="B59" s="92" t="s">
        <v>47</v>
      </c>
      <c r="C59" s="146">
        <v>60</v>
      </c>
      <c r="D59" s="118">
        <v>6</v>
      </c>
      <c r="E59" s="117">
        <v>0</v>
      </c>
      <c r="F59" s="186">
        <f t="shared" ref="F59" si="3">+C59*D59*E59</f>
        <v>0</v>
      </c>
      <c r="H59" s="112"/>
      <c r="I59" s="112"/>
      <c r="J59" s="112"/>
      <c r="K59" s="113"/>
    </row>
    <row r="60" spans="1:11" s="111" customFormat="1" ht="15" customHeight="1" x14ac:dyDescent="0.25">
      <c r="A60" s="119" t="s">
        <v>15</v>
      </c>
      <c r="B60" s="92" t="s">
        <v>41</v>
      </c>
      <c r="C60" s="147">
        <f>+C59</f>
        <v>60</v>
      </c>
      <c r="D60" s="121">
        <v>3</v>
      </c>
      <c r="E60" s="122">
        <v>0</v>
      </c>
      <c r="F60" s="186">
        <f>+C60*D60*E60</f>
        <v>0</v>
      </c>
      <c r="H60" s="112"/>
      <c r="I60" s="112"/>
      <c r="J60" s="112"/>
      <c r="K60" s="113"/>
    </row>
    <row r="61" spans="1:11" s="33" customFormat="1" x14ac:dyDescent="0.25">
      <c r="A61" s="68" t="s">
        <v>15</v>
      </c>
      <c r="B61" s="123" t="s">
        <v>42</v>
      </c>
      <c r="C61" s="146">
        <f>+C59</f>
        <v>60</v>
      </c>
      <c r="D61" s="118">
        <v>3</v>
      </c>
      <c r="E61" s="124">
        <v>0</v>
      </c>
      <c r="F61" s="186">
        <f t="shared" ref="F61:F64" si="4">+C61*D61*E61</f>
        <v>0</v>
      </c>
      <c r="H61" s="46"/>
      <c r="I61" s="46"/>
      <c r="J61" s="46"/>
      <c r="K61" s="47"/>
    </row>
    <row r="62" spans="1:11" s="84" customFormat="1" x14ac:dyDescent="0.25">
      <c r="A62" s="68" t="s">
        <v>15</v>
      </c>
      <c r="B62" s="125" t="s">
        <v>43</v>
      </c>
      <c r="C62" s="146">
        <f>+C59</f>
        <v>60</v>
      </c>
      <c r="D62" s="126">
        <v>1</v>
      </c>
      <c r="E62" s="26">
        <v>0</v>
      </c>
      <c r="F62" s="186">
        <f t="shared" si="4"/>
        <v>0</v>
      </c>
      <c r="H62" s="127"/>
      <c r="I62" s="127"/>
      <c r="J62" s="127"/>
      <c r="K62" s="128"/>
    </row>
    <row r="63" spans="1:11" s="33" customFormat="1" ht="27.75" customHeight="1" x14ac:dyDescent="0.25">
      <c r="A63" s="68" t="s">
        <v>15</v>
      </c>
      <c r="B63" s="123" t="s">
        <v>44</v>
      </c>
      <c r="C63" s="146">
        <f>+C59</f>
        <v>60</v>
      </c>
      <c r="D63" s="118">
        <v>3</v>
      </c>
      <c r="E63" s="124">
        <v>0</v>
      </c>
      <c r="F63" s="186">
        <f t="shared" si="4"/>
        <v>0</v>
      </c>
      <c r="H63" s="46"/>
      <c r="I63" s="46"/>
      <c r="J63" s="46"/>
      <c r="K63" s="47"/>
    </row>
    <row r="64" spans="1:11" s="111" customFormat="1" x14ac:dyDescent="0.25">
      <c r="A64" s="68" t="s">
        <v>15</v>
      </c>
      <c r="B64" s="129" t="s">
        <v>45</v>
      </c>
      <c r="C64" s="148">
        <f>+C59</f>
        <v>60</v>
      </c>
      <c r="D64" s="115">
        <v>1</v>
      </c>
      <c r="E64" s="117">
        <v>0</v>
      </c>
      <c r="F64" s="186">
        <f t="shared" si="4"/>
        <v>0</v>
      </c>
      <c r="H64" s="112"/>
      <c r="I64" s="112"/>
      <c r="J64" s="112"/>
      <c r="K64" s="113"/>
    </row>
    <row r="65" spans="1:11" s="111" customFormat="1" x14ac:dyDescent="0.25">
      <c r="A65" s="68"/>
      <c r="B65" s="129"/>
      <c r="C65" s="130"/>
      <c r="D65" s="115"/>
      <c r="E65" s="117"/>
      <c r="F65" s="183"/>
      <c r="H65" s="112"/>
      <c r="I65" s="112"/>
      <c r="J65" s="112"/>
      <c r="K65" s="113"/>
    </row>
    <row r="66" spans="1:11" s="111" customFormat="1" x14ac:dyDescent="0.25">
      <c r="A66" s="131"/>
      <c r="B66" s="132" t="s">
        <v>46</v>
      </c>
      <c r="C66" s="133">
        <v>1</v>
      </c>
      <c r="D66" s="133">
        <v>1</v>
      </c>
      <c r="E66" s="134">
        <v>0</v>
      </c>
      <c r="F66" s="187">
        <f>+D66*E66</f>
        <v>0</v>
      </c>
      <c r="H66" s="112"/>
      <c r="I66" s="112"/>
      <c r="J66" s="112"/>
      <c r="K66" s="113"/>
    </row>
    <row r="67" spans="1:11" s="111" customFormat="1" x14ac:dyDescent="0.25">
      <c r="A67" s="149"/>
      <c r="B67" s="138" t="s">
        <v>11</v>
      </c>
      <c r="C67" s="139"/>
      <c r="D67" s="140"/>
      <c r="E67" s="141"/>
      <c r="F67" s="188">
        <f>SUM(F58:F66)</f>
        <v>0</v>
      </c>
      <c r="H67" s="112"/>
      <c r="I67" s="112"/>
      <c r="J67" s="112"/>
      <c r="K67" s="113"/>
    </row>
    <row r="68" spans="1:11" s="111" customFormat="1" x14ac:dyDescent="0.25">
      <c r="A68" s="109"/>
      <c r="B68" s="142"/>
      <c r="C68" s="143"/>
      <c r="D68" s="109"/>
      <c r="E68" s="144"/>
      <c r="F68" s="144"/>
      <c r="H68" s="112"/>
      <c r="I68" s="112"/>
      <c r="J68" s="112"/>
      <c r="K68" s="113"/>
    </row>
    <row r="69" spans="1:11" s="154" customFormat="1" ht="26.25" x14ac:dyDescent="0.25">
      <c r="A69" s="150"/>
      <c r="B69" s="151" t="s">
        <v>58</v>
      </c>
      <c r="C69" s="150"/>
      <c r="D69" s="150"/>
      <c r="E69" s="152"/>
      <c r="F69" s="153"/>
      <c r="H69" s="155"/>
      <c r="I69" s="155"/>
      <c r="J69" s="155"/>
      <c r="K69" s="156"/>
    </row>
    <row r="70" spans="1:11" s="33" customFormat="1" ht="27" customHeight="1" thickBot="1" x14ac:dyDescent="0.3">
      <c r="A70" s="18"/>
      <c r="B70" s="19" t="s">
        <v>4</v>
      </c>
      <c r="C70" s="20" t="s">
        <v>37</v>
      </c>
      <c r="D70" s="20" t="s">
        <v>38</v>
      </c>
      <c r="E70" s="20" t="s">
        <v>7</v>
      </c>
      <c r="F70" s="21" t="s">
        <v>8</v>
      </c>
      <c r="H70" s="46"/>
      <c r="I70" s="46"/>
      <c r="J70" s="46"/>
      <c r="K70" s="47"/>
    </row>
    <row r="71" spans="1:11" s="111" customFormat="1" ht="14.25" thickTop="1" x14ac:dyDescent="0.25">
      <c r="A71" s="68"/>
      <c r="B71" s="114" t="s">
        <v>39</v>
      </c>
      <c r="C71" s="115" t="s">
        <v>10</v>
      </c>
      <c r="D71" s="116"/>
      <c r="E71" s="117"/>
      <c r="F71" s="27"/>
      <c r="H71" s="112"/>
      <c r="I71" s="112"/>
      <c r="J71" s="112"/>
      <c r="K71" s="113"/>
    </row>
    <row r="72" spans="1:11" s="111" customFormat="1" ht="15" customHeight="1" x14ac:dyDescent="0.25">
      <c r="A72" s="68" t="s">
        <v>15</v>
      </c>
      <c r="B72" s="92" t="s">
        <v>62</v>
      </c>
      <c r="C72" s="72">
        <v>60</v>
      </c>
      <c r="D72" s="157">
        <v>3</v>
      </c>
      <c r="E72" s="117">
        <v>0</v>
      </c>
      <c r="F72" s="186">
        <f t="shared" ref="F72" si="5">+C72*D72*E72</f>
        <v>0</v>
      </c>
      <c r="H72" s="112"/>
      <c r="I72" s="112"/>
      <c r="J72" s="112"/>
      <c r="K72" s="113"/>
    </row>
    <row r="73" spans="1:11" s="111" customFormat="1" ht="15" customHeight="1" x14ac:dyDescent="0.25">
      <c r="A73" s="119" t="s">
        <v>15</v>
      </c>
      <c r="B73" s="92" t="s">
        <v>63</v>
      </c>
      <c r="C73" s="120">
        <f>+C72</f>
        <v>60</v>
      </c>
      <c r="D73" s="158">
        <v>2</v>
      </c>
      <c r="E73" s="122">
        <v>0</v>
      </c>
      <c r="F73" s="186">
        <f>+C73*D73*E73</f>
        <v>0</v>
      </c>
      <c r="H73" s="112"/>
      <c r="I73" s="112"/>
      <c r="J73" s="112"/>
      <c r="K73" s="113"/>
    </row>
    <row r="74" spans="1:11" s="33" customFormat="1" x14ac:dyDescent="0.25">
      <c r="A74" s="68" t="s">
        <v>15</v>
      </c>
      <c r="B74" s="123" t="s">
        <v>64</v>
      </c>
      <c r="C74" s="72">
        <f>+C72</f>
        <v>60</v>
      </c>
      <c r="D74" s="157">
        <v>2</v>
      </c>
      <c r="E74" s="124">
        <v>0</v>
      </c>
      <c r="F74" s="186">
        <f t="shared" ref="F74:F78" si="6">+C74*D74*E74</f>
        <v>0</v>
      </c>
      <c r="H74" s="46"/>
      <c r="I74" s="46"/>
      <c r="J74" s="46"/>
      <c r="K74" s="47"/>
    </row>
    <row r="75" spans="1:11" s="84" customFormat="1" x14ac:dyDescent="0.25">
      <c r="A75" s="68" t="s">
        <v>15</v>
      </c>
      <c r="B75" s="125" t="s">
        <v>43</v>
      </c>
      <c r="C75" s="72">
        <f>+C72</f>
        <v>60</v>
      </c>
      <c r="D75" s="126">
        <v>1</v>
      </c>
      <c r="E75" s="26">
        <v>0</v>
      </c>
      <c r="F75" s="186">
        <f t="shared" si="6"/>
        <v>0</v>
      </c>
      <c r="H75" s="127"/>
      <c r="I75" s="127"/>
      <c r="J75" s="127"/>
      <c r="K75" s="128"/>
    </row>
    <row r="76" spans="1:11" s="33" customFormat="1" ht="24.75" customHeight="1" x14ac:dyDescent="0.25">
      <c r="A76" s="68" t="s">
        <v>15</v>
      </c>
      <c r="B76" s="123" t="s">
        <v>65</v>
      </c>
      <c r="C76" s="72">
        <f>+C72</f>
        <v>60</v>
      </c>
      <c r="D76" s="157">
        <v>2</v>
      </c>
      <c r="E76" s="124">
        <v>0</v>
      </c>
      <c r="F76" s="186">
        <f t="shared" si="6"/>
        <v>0</v>
      </c>
      <c r="H76" s="46"/>
      <c r="I76" s="46"/>
      <c r="J76" s="46"/>
      <c r="K76" s="47"/>
    </row>
    <row r="77" spans="1:11" s="111" customFormat="1" x14ac:dyDescent="0.25">
      <c r="A77" s="68" t="s">
        <v>15</v>
      </c>
      <c r="B77" s="129" t="s">
        <v>45</v>
      </c>
      <c r="C77" s="72">
        <f>+C72</f>
        <v>60</v>
      </c>
      <c r="D77" s="115">
        <v>1</v>
      </c>
      <c r="E77" s="117">
        <v>0</v>
      </c>
      <c r="F77" s="186">
        <f t="shared" si="6"/>
        <v>0</v>
      </c>
      <c r="H77" s="112"/>
      <c r="I77" s="112"/>
      <c r="J77" s="112"/>
      <c r="K77" s="113"/>
    </row>
    <row r="78" spans="1:11" s="111" customFormat="1" ht="25.5" x14ac:dyDescent="0.25">
      <c r="A78" s="68" t="s">
        <v>15</v>
      </c>
      <c r="B78" s="129" t="s">
        <v>48</v>
      </c>
      <c r="C78" s="72">
        <f>+C73</f>
        <v>60</v>
      </c>
      <c r="D78" s="115">
        <v>1</v>
      </c>
      <c r="E78" s="159">
        <v>0</v>
      </c>
      <c r="F78" s="186">
        <f t="shared" si="6"/>
        <v>0</v>
      </c>
      <c r="H78" s="112"/>
      <c r="I78" s="112"/>
      <c r="J78" s="112"/>
      <c r="K78" s="113"/>
    </row>
    <row r="79" spans="1:11" s="111" customFormat="1" x14ac:dyDescent="0.25">
      <c r="A79" s="68"/>
      <c r="B79" s="129"/>
      <c r="C79" s="130"/>
      <c r="D79" s="115"/>
      <c r="E79" s="117"/>
      <c r="F79" s="183"/>
      <c r="H79" s="112"/>
      <c r="I79" s="112"/>
      <c r="J79" s="112"/>
      <c r="K79" s="113"/>
    </row>
    <row r="80" spans="1:11" s="111" customFormat="1" x14ac:dyDescent="0.25">
      <c r="A80" s="131"/>
      <c r="B80" s="132" t="s">
        <v>46</v>
      </c>
      <c r="C80" s="133">
        <v>1</v>
      </c>
      <c r="D80" s="133">
        <v>1</v>
      </c>
      <c r="E80" s="134">
        <v>0</v>
      </c>
      <c r="F80" s="187">
        <f>+D80*E80</f>
        <v>0</v>
      </c>
      <c r="H80" s="112"/>
      <c r="I80" s="112"/>
      <c r="J80" s="112"/>
      <c r="K80" s="113"/>
    </row>
    <row r="81" spans="1:11" s="111" customFormat="1" x14ac:dyDescent="0.25">
      <c r="A81" s="149"/>
      <c r="B81" s="138" t="s">
        <v>11</v>
      </c>
      <c r="C81" s="139"/>
      <c r="D81" s="140"/>
      <c r="E81" s="141"/>
      <c r="F81" s="188">
        <f>SUM(F71:F80)</f>
        <v>0</v>
      </c>
      <c r="H81" s="112"/>
      <c r="I81" s="112"/>
      <c r="J81" s="112"/>
      <c r="K81" s="113"/>
    </row>
    <row r="82" spans="1:11" s="111" customFormat="1" x14ac:dyDescent="0.25">
      <c r="A82" s="109"/>
      <c r="B82" s="142"/>
      <c r="C82" s="143"/>
      <c r="D82" s="109"/>
      <c r="E82" s="144"/>
      <c r="F82" s="144"/>
      <c r="H82" s="112"/>
      <c r="I82" s="112"/>
      <c r="J82" s="112"/>
      <c r="K82" s="113"/>
    </row>
    <row r="83" spans="1:11" s="154" customFormat="1" ht="13.5" x14ac:dyDescent="0.25">
      <c r="A83" s="150"/>
      <c r="B83" s="160"/>
      <c r="C83" s="150"/>
      <c r="D83" s="150"/>
      <c r="E83" s="152"/>
      <c r="F83" s="153"/>
      <c r="H83" s="155"/>
      <c r="I83" s="155"/>
      <c r="J83" s="155"/>
      <c r="K83" s="156"/>
    </row>
    <row r="84" spans="1:11" s="111" customFormat="1" x14ac:dyDescent="0.25">
      <c r="A84" s="161"/>
      <c r="B84" s="162"/>
      <c r="C84" s="163"/>
      <c r="D84" s="161"/>
      <c r="E84" s="164"/>
      <c r="F84" s="164"/>
      <c r="H84" s="135"/>
      <c r="I84" s="135"/>
      <c r="J84" s="135"/>
      <c r="K84" s="136"/>
    </row>
    <row r="85" spans="1:11" s="111" customFormat="1" x14ac:dyDescent="0.25">
      <c r="A85" s="161"/>
      <c r="B85" s="162"/>
      <c r="C85" s="163"/>
      <c r="D85" s="161"/>
      <c r="E85" s="164"/>
      <c r="F85" s="164"/>
      <c r="H85" s="135"/>
      <c r="I85" s="135"/>
      <c r="J85" s="135"/>
      <c r="K85" s="136"/>
    </row>
    <row r="86" spans="1:11" s="111" customFormat="1" x14ac:dyDescent="0.25">
      <c r="A86" s="161"/>
      <c r="B86" s="162"/>
      <c r="C86" s="163"/>
      <c r="D86" s="161"/>
      <c r="E86" s="164"/>
      <c r="F86" s="164"/>
      <c r="H86" s="135"/>
      <c r="I86" s="135"/>
      <c r="J86" s="135"/>
      <c r="K86" s="136"/>
    </row>
    <row r="87" spans="1:11" s="111" customFormat="1" x14ac:dyDescent="0.25">
      <c r="A87" s="161"/>
      <c r="B87" s="162"/>
      <c r="C87" s="163"/>
      <c r="D87" s="161"/>
      <c r="E87" s="164"/>
      <c r="F87" s="164"/>
      <c r="H87" s="135"/>
      <c r="I87" s="135"/>
      <c r="J87" s="135"/>
      <c r="K87" s="136"/>
    </row>
    <row r="88" spans="1:11" s="111" customFormat="1" x14ac:dyDescent="0.25">
      <c r="A88" s="161"/>
      <c r="B88" s="162"/>
      <c r="C88" s="163"/>
      <c r="D88" s="161"/>
      <c r="E88" s="164"/>
      <c r="F88" s="164"/>
      <c r="H88" s="135"/>
      <c r="I88" s="135"/>
      <c r="J88" s="135"/>
      <c r="K88" s="136"/>
    </row>
    <row r="89" spans="1:11" x14ac:dyDescent="0.25">
      <c r="A89" s="165"/>
      <c r="B89" s="166"/>
      <c r="C89" s="167"/>
      <c r="D89" s="165"/>
      <c r="E89" s="168"/>
      <c r="F89" s="168"/>
    </row>
    <row r="90" spans="1:11" s="33" customFormat="1" x14ac:dyDescent="0.25">
      <c r="A90" s="169"/>
      <c r="B90" s="170" t="s">
        <v>49</v>
      </c>
      <c r="C90" s="171"/>
      <c r="D90" s="169"/>
      <c r="E90" s="172"/>
      <c r="F90" s="172"/>
      <c r="H90" s="46"/>
      <c r="I90" s="46"/>
      <c r="J90" s="46"/>
      <c r="K90" s="47"/>
    </row>
    <row r="91" spans="1:11" s="33" customFormat="1" ht="13.5" x14ac:dyDescent="0.25">
      <c r="A91" s="169"/>
      <c r="B91" s="173" t="str">
        <f>+B11</f>
        <v>Přípravné práce</v>
      </c>
      <c r="C91" s="171"/>
      <c r="D91" s="169"/>
      <c r="E91" s="172"/>
      <c r="F91" s="190">
        <f>+F14</f>
        <v>0</v>
      </c>
      <c r="H91" s="46"/>
      <c r="I91" s="46"/>
      <c r="J91" s="46"/>
      <c r="K91" s="47"/>
    </row>
    <row r="92" spans="1:11" s="33" customFormat="1" ht="13.5" x14ac:dyDescent="0.25">
      <c r="A92" s="169"/>
      <c r="B92" s="174" t="s">
        <v>50</v>
      </c>
      <c r="C92" s="175"/>
      <c r="D92" s="176"/>
      <c r="E92" s="177"/>
      <c r="F92" s="191">
        <f>+F39</f>
        <v>0</v>
      </c>
      <c r="H92" s="46"/>
      <c r="I92" s="46"/>
      <c r="J92" s="46"/>
      <c r="K92" s="47"/>
    </row>
    <row r="93" spans="1:11" s="33" customFormat="1" ht="13.5" x14ac:dyDescent="0.25">
      <c r="A93" s="169"/>
      <c r="B93" s="178" t="s">
        <v>51</v>
      </c>
      <c r="C93" s="171"/>
      <c r="D93" s="169"/>
      <c r="E93" s="172"/>
      <c r="F93" s="192">
        <f>SUM(F89:F92)</f>
        <v>0</v>
      </c>
      <c r="H93" s="46"/>
      <c r="I93" s="46"/>
      <c r="J93" s="46"/>
      <c r="K93" s="47"/>
    </row>
    <row r="94" spans="1:11" s="33" customFormat="1" ht="13.5" x14ac:dyDescent="0.25">
      <c r="A94" s="169"/>
      <c r="B94" s="178" t="s">
        <v>52</v>
      </c>
      <c r="C94" s="171"/>
      <c r="D94" s="169"/>
      <c r="E94" s="172"/>
      <c r="F94" s="192">
        <f>+F93*0.21</f>
        <v>0</v>
      </c>
      <c r="H94" s="46"/>
      <c r="I94" s="46"/>
      <c r="J94" s="46"/>
      <c r="K94" s="47"/>
    </row>
    <row r="95" spans="1:11" s="33" customFormat="1" ht="13.5" x14ac:dyDescent="0.25">
      <c r="A95" s="169"/>
      <c r="B95" s="178" t="s">
        <v>53</v>
      </c>
      <c r="C95" s="171"/>
      <c r="D95" s="169"/>
      <c r="E95" s="172"/>
      <c r="F95" s="192">
        <f>SUM(F93:F94)</f>
        <v>0</v>
      </c>
      <c r="H95" s="46"/>
      <c r="I95" s="46"/>
      <c r="J95" s="46"/>
      <c r="K95" s="47"/>
    </row>
    <row r="96" spans="1:11" s="33" customFormat="1" x14ac:dyDescent="0.25">
      <c r="A96" s="169"/>
      <c r="B96" s="179"/>
      <c r="C96" s="171"/>
      <c r="D96" s="169"/>
      <c r="E96" s="172"/>
      <c r="F96" s="193"/>
      <c r="H96" s="46"/>
      <c r="I96" s="46"/>
      <c r="J96" s="46"/>
      <c r="K96" s="47"/>
    </row>
    <row r="97" spans="1:11" s="33" customFormat="1" x14ac:dyDescent="0.25">
      <c r="A97" s="169"/>
      <c r="B97" s="180" t="s">
        <v>61</v>
      </c>
      <c r="C97" s="171"/>
      <c r="D97" s="169"/>
      <c r="E97" s="172"/>
      <c r="F97" s="193"/>
      <c r="H97" s="46"/>
      <c r="I97" s="46"/>
      <c r="J97" s="46"/>
      <c r="K97" s="47"/>
    </row>
    <row r="98" spans="1:11" s="33" customFormat="1" ht="13.5" x14ac:dyDescent="0.25">
      <c r="A98" s="169"/>
      <c r="B98" s="181" t="str">
        <f>+B43</f>
        <v>Údržba v prvním vegetačním období po výsadbě (2026)</v>
      </c>
      <c r="C98" s="171"/>
      <c r="D98" s="169"/>
      <c r="E98" s="172"/>
      <c r="F98" s="194">
        <f>+F54</f>
        <v>0</v>
      </c>
      <c r="H98" s="46"/>
      <c r="I98" s="46"/>
      <c r="J98" s="46"/>
      <c r="K98" s="47"/>
    </row>
    <row r="99" spans="1:11" s="33" customFormat="1" ht="13.5" x14ac:dyDescent="0.25">
      <c r="A99" s="169"/>
      <c r="B99" s="181" t="str">
        <f>+B56</f>
        <v>Údržba v druhém vegetačním období po výsadbě (2027)</v>
      </c>
      <c r="C99" s="171"/>
      <c r="D99" s="169"/>
      <c r="E99" s="172"/>
      <c r="F99" s="194">
        <f>+F67</f>
        <v>0</v>
      </c>
      <c r="H99" s="46"/>
      <c r="I99" s="46"/>
      <c r="J99" s="46"/>
      <c r="K99" s="47"/>
    </row>
    <row r="100" spans="1:11" s="33" customFormat="1" ht="13.5" x14ac:dyDescent="0.25">
      <c r="A100" s="169"/>
      <c r="B100" s="181" t="str">
        <f>+B69</f>
        <v>Údržba ve třetím vegetačním období po výsadbě (2028, do 30.6.2028)</v>
      </c>
      <c r="C100" s="171"/>
      <c r="D100" s="169"/>
      <c r="E100" s="172"/>
      <c r="F100" s="194">
        <f>+F81</f>
        <v>0</v>
      </c>
      <c r="H100" s="46"/>
      <c r="I100" s="46"/>
      <c r="J100" s="46"/>
      <c r="K100" s="47"/>
    </row>
    <row r="101" spans="1:11" s="33" customFormat="1" ht="13.5" x14ac:dyDescent="0.25">
      <c r="A101" s="169"/>
      <c r="B101" s="178" t="s">
        <v>51</v>
      </c>
      <c r="C101" s="171"/>
      <c r="D101" s="169"/>
      <c r="E101" s="172"/>
      <c r="F101" s="192">
        <f>SUM(F98:F100)</f>
        <v>0</v>
      </c>
      <c r="H101" s="46"/>
      <c r="I101" s="46"/>
      <c r="J101" s="46"/>
      <c r="K101" s="47"/>
    </row>
    <row r="102" spans="1:11" s="33" customFormat="1" ht="13.5" x14ac:dyDescent="0.25">
      <c r="A102" s="169"/>
      <c r="B102" s="178" t="s">
        <v>52</v>
      </c>
      <c r="C102" s="171"/>
      <c r="D102" s="169"/>
      <c r="E102" s="172"/>
      <c r="F102" s="192">
        <f>+F101*0.21</f>
        <v>0</v>
      </c>
      <c r="H102" s="46"/>
      <c r="I102" s="46"/>
      <c r="J102" s="46"/>
      <c r="K102" s="47"/>
    </row>
    <row r="103" spans="1:11" s="33" customFormat="1" ht="13.5" x14ac:dyDescent="0.25">
      <c r="A103" s="169"/>
      <c r="B103" s="178" t="s">
        <v>53</v>
      </c>
      <c r="C103" s="171"/>
      <c r="D103" s="169"/>
      <c r="E103" s="172"/>
      <c r="F103" s="192">
        <f>SUM(F101:F102)</f>
        <v>0</v>
      </c>
      <c r="H103" s="46"/>
      <c r="I103" s="46"/>
      <c r="J103" s="46"/>
      <c r="K103" s="47"/>
    </row>
    <row r="104" spans="1:11" x14ac:dyDescent="0.25">
      <c r="A104" s="165"/>
      <c r="B104" s="166"/>
      <c r="C104" s="167"/>
      <c r="D104" s="165"/>
      <c r="E104" s="168"/>
      <c r="F104" s="168"/>
    </row>
    <row r="105" spans="1:11" x14ac:dyDescent="0.25">
      <c r="A105" s="165"/>
      <c r="B105" s="166"/>
      <c r="C105" s="167"/>
      <c r="D105" s="165"/>
      <c r="E105" s="168"/>
      <c r="F105" s="168"/>
    </row>
    <row r="106" spans="1:11" x14ac:dyDescent="0.25">
      <c r="A106" s="165"/>
      <c r="B106" s="166"/>
      <c r="C106" s="167"/>
      <c r="D106" s="165"/>
      <c r="E106" s="168"/>
      <c r="F106" s="168"/>
    </row>
  </sheetData>
  <sheetProtection algorithmName="SHA-512" hashValue="xG/oXMC+vIwye0z+HRwY4sfIXo2IrDYVVHOAkANzfMp1DDe/+J+k6rDe7MBIsu87Jdj48MtBx33woV572jEHHw==" saltValue="EWv98fmJYLi1vQejQ7OgOQ==" spinCount="100000" sheet="1" objects="1" scenarios="1" selectLockedCells="1"/>
  <mergeCells count="4">
    <mergeCell ref="B43:C43"/>
    <mergeCell ref="B18:C18"/>
    <mergeCell ref="A6:F6"/>
    <mergeCell ref="A7:F7"/>
  </mergeCells>
  <pageMargins left="0.78749999999999998" right="0.43333329999999998" top="0.74791660000000004" bottom="0.55138889999999996" header="0.39374999999999999" footer="0.23611109999999999"/>
  <pageSetup paperSize="9" orientation="portrait" r:id="rId1"/>
  <headerFooter alignWithMargins="0">
    <oddFooter>&amp;C&amp;9&amp;P</oddFooter>
  </headerFooter>
  <rowBreaks count="2" manualBreakCount="2">
    <brk id="39" max="5" man="1"/>
    <brk id="8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Výkaz_výměr</vt:lpstr>
      <vt:lpstr>Výkaz_výměr!Oblast_tisku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Hrůzová</dc:creator>
  <cp:lastModifiedBy>Jakubec Pavel Ing.</cp:lastModifiedBy>
  <cp:lastPrinted>2022-02-25T06:15:47Z</cp:lastPrinted>
  <dcterms:created xsi:type="dcterms:W3CDTF">2019-03-28T08:22:36Z</dcterms:created>
  <dcterms:modified xsi:type="dcterms:W3CDTF">2025-12-16T11:24:14Z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187033-a086-494b-a5c0-7ba45d9b9ed0_Enabled">
    <vt:lpwstr>true</vt:lpwstr>
  </property>
  <property fmtid="{D5CDD505-2E9C-101B-9397-08002B2CF9AE}" pid="3" name="MSIP_Label_c5187033-a086-494b-a5c0-7ba45d9b9ed0_SetDate">
    <vt:lpwstr>2022-05-05T08:52:03Z</vt:lpwstr>
  </property>
  <property fmtid="{D5CDD505-2E9C-101B-9397-08002B2CF9AE}" pid="4" name="MSIP_Label_c5187033-a086-494b-a5c0-7ba45d9b9ed0_Method">
    <vt:lpwstr>Privileged</vt:lpwstr>
  </property>
  <property fmtid="{D5CDD505-2E9C-101B-9397-08002B2CF9AE}" pid="5" name="MSIP_Label_c5187033-a086-494b-a5c0-7ba45d9b9ed0_Name">
    <vt:lpwstr>SCE-CZ-General-NoMarking</vt:lpwstr>
  </property>
  <property fmtid="{D5CDD505-2E9C-101B-9397-08002B2CF9AE}" pid="6" name="MSIP_Label_c5187033-a086-494b-a5c0-7ba45d9b9ed0_SiteId">
    <vt:lpwstr>33dab507-5210-4075-805b-f2717d8cfa74</vt:lpwstr>
  </property>
  <property fmtid="{D5CDD505-2E9C-101B-9397-08002B2CF9AE}" pid="7" name="MSIP_Label_c5187033-a086-494b-a5c0-7ba45d9b9ed0_ActionId">
    <vt:lpwstr>9428fbbf-6371-4a7f-a679-938936011c60</vt:lpwstr>
  </property>
  <property fmtid="{D5CDD505-2E9C-101B-9397-08002B2CF9AE}" pid="8" name="MSIP_Label_c5187033-a086-494b-a5c0-7ba45d9b9ed0_ContentBits">
    <vt:lpwstr>0</vt:lpwstr>
  </property>
</Properties>
</file>